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  <Override PartName="/xl/worksheets/sheet59.xml" ContentType="application/vnd.openxmlformats-officedocument.spreadsheetml.worksheet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14" activeTab="26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HPX" sheetId="79" r:id="rId18"/>
    <sheet name="RTM_HPX" sheetId="82" r:id="rId19"/>
    <sheet name="BRPL" sheetId="24" r:id="rId20"/>
    <sheet name="BYPL" sheetId="26" r:id="rId21"/>
    <sheet name="TPDDL" sheetId="29" r:id="rId22"/>
    <sheet name="NDMC" sheetId="28" r:id="rId23"/>
    <sheet name="MES" sheetId="27" r:id="rId24"/>
    <sheet name="NRail" sheetId="30" r:id="rId25"/>
    <sheet name="PPCL" sheetId="65" r:id="rId26"/>
    <sheet name="GT" sheetId="66" r:id="rId27"/>
    <sheet name="BAWANA" sheetId="14" r:id="rId28"/>
    <sheet name="Extra" sheetId="15" r:id="rId29"/>
    <sheet name="BTPS" sheetId="16" r:id="rId30"/>
    <sheet name="PPCL_NG" sheetId="55" r:id="rId31"/>
    <sheet name="PPCL_Spot" sheetId="56" r:id="rId32"/>
    <sheet name="GT_NG" sheetId="57" r:id="rId33"/>
    <sheet name="GT_Spot" sheetId="58" r:id="rId34"/>
    <sheet name="Bawana_NG" sheetId="61" r:id="rId35"/>
    <sheet name="Bawana_RLNG" sheetId="62" r:id="rId36"/>
    <sheet name="Bawana_Spot" sheetId="63" r:id="rId37"/>
    <sheet name="Entt_ISGS" sheetId="6" r:id="rId38"/>
    <sheet name="ISGS_exbus" sheetId="1" r:id="rId39"/>
    <sheet name="ISGS_Delhi_pp" sheetId="11" r:id="rId40"/>
    <sheet name="URS_exbus" sheetId="5" r:id="rId41"/>
    <sheet name="URS_Delhi_pp" sheetId="31" r:id="rId42"/>
    <sheet name="LTA" sheetId="2" r:id="rId43"/>
    <sheet name="MTOA" sheetId="51" r:id="rId44"/>
    <sheet name="BRPL_ISGS_exbus" sheetId="20" r:id="rId45"/>
    <sheet name="BYPL_ISGS_exbus" sheetId="21" r:id="rId46"/>
    <sheet name="TPDDL_ISGS_exbus" sheetId="22" r:id="rId47"/>
    <sheet name="NDMC_ISGS_exbus" sheetId="23" r:id="rId48"/>
    <sheet name="NRail_ISGS_exbus" sheetId="67" r:id="rId49"/>
    <sheet name="correspondence_sheet" sheetId="9" r:id="rId50"/>
    <sheet name="Regulation" sheetId="10" r:id="rId51"/>
    <sheet name="BRPL_EOD" sheetId="32" r:id="rId52"/>
    <sheet name="BYPL_EOD" sheetId="33" r:id="rId53"/>
    <sheet name="TPDDL_EOD" sheetId="34" r:id="rId54"/>
    <sheet name="NDMC_EOD" sheetId="35" r:id="rId55"/>
    <sheet name="MES_EOD" sheetId="36" r:id="rId56"/>
    <sheet name="NRail_EOD" sheetId="77" r:id="rId57"/>
    <sheet name="Delhi_Gen_EOD" sheetId="64" r:id="rId58"/>
    <sheet name="BRPL_Sur" sheetId="25" r:id="rId59"/>
    <sheet name="BYPL_Sur" sheetId="45" r:id="rId60"/>
    <sheet name="MES_Sur" sheetId="46" r:id="rId61"/>
    <sheet name="NDMC_Sur" sheetId="47" r:id="rId62"/>
    <sheet name="NDPL_Sur" sheetId="48" r:id="rId63"/>
    <sheet name="IDT-1 Calculation" sheetId="54" r:id="rId64"/>
    <sheet name="Check_ISGS" sheetId="78" r:id="rId65"/>
    <sheet name="ISGS Diff" sheetId="80" r:id="rId66"/>
    <sheet name="Sheet2" sheetId="81" r:id="rId67"/>
  </sheets>
  <externalReferences>
    <externalReference r:id="rId68"/>
    <externalReference r:id="rId69"/>
    <externalReference r:id="rId70"/>
    <externalReference r:id="rId71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17">#REF!</definedName>
    <definedName name="klp" localSheetId="8">#REF!</definedName>
    <definedName name="klp" localSheetId="56">#REF!</definedName>
    <definedName name="klp" localSheetId="48">#REF!</definedName>
    <definedName name="klp" localSheetId="12">#REF!</definedName>
    <definedName name="klp" localSheetId="18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R99" i="65"/>
  <c r="S99" i="66"/>
  <c r="AU4" i="30"/>
  <c r="AV4"/>
  <c r="AV99" s="1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7"/>
  <c r="AV4"/>
  <c r="AU5"/>
  <c r="AV5"/>
  <c r="AV99" s="1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8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99" i="30"/>
  <c r="AV99" i="28"/>
  <c r="AU99"/>
  <c r="AU4" i="29"/>
  <c r="AV4"/>
  <c r="AU5"/>
  <c r="AU99" s="1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V99" s="1"/>
  <c r="AU3"/>
  <c r="AU99" i="26"/>
  <c r="AV99"/>
  <c r="AU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CE99" i="8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O98" i="81"/>
  <c r="L98"/>
  <c r="I98"/>
  <c r="F98"/>
  <c r="C98"/>
  <c r="O97"/>
  <c r="L97"/>
  <c r="I97"/>
  <c r="F97"/>
  <c r="C97"/>
  <c r="O96"/>
  <c r="L96"/>
  <c r="I96"/>
  <c r="F96"/>
  <c r="C96"/>
  <c r="O95"/>
  <c r="L95"/>
  <c r="I95"/>
  <c r="F95"/>
  <c r="C95"/>
  <c r="O94"/>
  <c r="L94"/>
  <c r="I94"/>
  <c r="F94"/>
  <c r="C94"/>
  <c r="O93"/>
  <c r="L93"/>
  <c r="I93"/>
  <c r="F93"/>
  <c r="C93"/>
  <c r="O92"/>
  <c r="L92"/>
  <c r="I92"/>
  <c r="F92"/>
  <c r="C92"/>
  <c r="O91"/>
  <c r="L91"/>
  <c r="I91"/>
  <c r="F91"/>
  <c r="C91"/>
  <c r="O90"/>
  <c r="L90"/>
  <c r="I90"/>
  <c r="F90"/>
  <c r="C90"/>
  <c r="O89"/>
  <c r="L89"/>
  <c r="I89"/>
  <c r="F89"/>
  <c r="C89"/>
  <c r="O88"/>
  <c r="L88"/>
  <c r="I88"/>
  <c r="F88"/>
  <c r="C88"/>
  <c r="O87"/>
  <c r="L87"/>
  <c r="I87"/>
  <c r="F87"/>
  <c r="C87"/>
  <c r="O86"/>
  <c r="L86"/>
  <c r="I86"/>
  <c r="F86"/>
  <c r="C86"/>
  <c r="O85"/>
  <c r="L85"/>
  <c r="I85"/>
  <c r="F85"/>
  <c r="C85"/>
  <c r="O84"/>
  <c r="L84"/>
  <c r="I84"/>
  <c r="F84"/>
  <c r="C84"/>
  <c r="O83"/>
  <c r="L83"/>
  <c r="I83"/>
  <c r="F83"/>
  <c r="C83"/>
  <c r="O82"/>
  <c r="L82"/>
  <c r="I82"/>
  <c r="F82"/>
  <c r="C82"/>
  <c r="O81"/>
  <c r="L81"/>
  <c r="I81"/>
  <c r="F81"/>
  <c r="C81"/>
  <c r="O80"/>
  <c r="L80"/>
  <c r="I80"/>
  <c r="F80"/>
  <c r="C80"/>
  <c r="O79"/>
  <c r="L79"/>
  <c r="I79"/>
  <c r="F79"/>
  <c r="C79"/>
  <c r="O78"/>
  <c r="L78"/>
  <c r="I78"/>
  <c r="F78"/>
  <c r="C78"/>
  <c r="O77"/>
  <c r="L77"/>
  <c r="I77"/>
  <c r="F77"/>
  <c r="C77"/>
  <c r="O76"/>
  <c r="L76"/>
  <c r="I76"/>
  <c r="F76"/>
  <c r="C76"/>
  <c r="O75"/>
  <c r="L75"/>
  <c r="I75"/>
  <c r="F75"/>
  <c r="C75"/>
  <c r="O74"/>
  <c r="L74"/>
  <c r="I74"/>
  <c r="F74"/>
  <c r="C74"/>
  <c r="O73"/>
  <c r="L73"/>
  <c r="I73"/>
  <c r="F73"/>
  <c r="C73"/>
  <c r="O72"/>
  <c r="L72"/>
  <c r="I72"/>
  <c r="F72"/>
  <c r="C72"/>
  <c r="O71"/>
  <c r="L71"/>
  <c r="I71"/>
  <c r="F71"/>
  <c r="C71"/>
  <c r="O70"/>
  <c r="L70"/>
  <c r="I70"/>
  <c r="F70"/>
  <c r="C70"/>
  <c r="O69"/>
  <c r="L69"/>
  <c r="I69"/>
  <c r="F69"/>
  <c r="C69"/>
  <c r="O68"/>
  <c r="L68"/>
  <c r="I68"/>
  <c r="F68"/>
  <c r="C68"/>
  <c r="O67"/>
  <c r="L67"/>
  <c r="I67"/>
  <c r="F67"/>
  <c r="C67"/>
  <c r="O66"/>
  <c r="L66"/>
  <c r="I66"/>
  <c r="F66"/>
  <c r="C66"/>
  <c r="O65"/>
  <c r="L65"/>
  <c r="I65"/>
  <c r="F65"/>
  <c r="C65"/>
  <c r="O64"/>
  <c r="L64"/>
  <c r="I64"/>
  <c r="F64"/>
  <c r="C64"/>
  <c r="O63"/>
  <c r="L63"/>
  <c r="I63"/>
  <c r="F63"/>
  <c r="C63"/>
  <c r="O62"/>
  <c r="L62"/>
  <c r="I62"/>
  <c r="F62"/>
  <c r="C62"/>
  <c r="O61"/>
  <c r="L61"/>
  <c r="I61"/>
  <c r="F61"/>
  <c r="C61"/>
  <c r="O60"/>
  <c r="L60"/>
  <c r="I60"/>
  <c r="F60"/>
  <c r="C60"/>
  <c r="O59"/>
  <c r="L59"/>
  <c r="I59"/>
  <c r="F59"/>
  <c r="C59"/>
  <c r="O58"/>
  <c r="L58"/>
  <c r="I58"/>
  <c r="F58"/>
  <c r="C58"/>
  <c r="O57"/>
  <c r="L57"/>
  <c r="I57"/>
  <c r="F57"/>
  <c r="C57"/>
  <c r="O56"/>
  <c r="L56"/>
  <c r="I56"/>
  <c r="F56"/>
  <c r="C56"/>
  <c r="O55"/>
  <c r="L55"/>
  <c r="I55"/>
  <c r="F55"/>
  <c r="C55"/>
  <c r="O54"/>
  <c r="L54"/>
  <c r="I54"/>
  <c r="F54"/>
  <c r="C54"/>
  <c r="O53"/>
  <c r="L53"/>
  <c r="I53"/>
  <c r="F53"/>
  <c r="C53"/>
  <c r="O52"/>
  <c r="L52"/>
  <c r="I52"/>
  <c r="F52"/>
  <c r="C52"/>
  <c r="O51"/>
  <c r="L51"/>
  <c r="I51"/>
  <c r="F51"/>
  <c r="C51"/>
  <c r="O50"/>
  <c r="L50"/>
  <c r="I50"/>
  <c r="F50"/>
  <c r="C50"/>
  <c r="O49"/>
  <c r="L49"/>
  <c r="I49"/>
  <c r="F49"/>
  <c r="C49"/>
  <c r="O48"/>
  <c r="L48"/>
  <c r="I48"/>
  <c r="F48"/>
  <c r="C48"/>
  <c r="O47"/>
  <c r="L47"/>
  <c r="I47"/>
  <c r="F47"/>
  <c r="C47"/>
  <c r="O46"/>
  <c r="L46"/>
  <c r="I46"/>
  <c r="F46"/>
  <c r="C46"/>
  <c r="O45"/>
  <c r="L45"/>
  <c r="I45"/>
  <c r="F45"/>
  <c r="C45"/>
  <c r="O44"/>
  <c r="L44"/>
  <c r="I44"/>
  <c r="F44"/>
  <c r="C44"/>
  <c r="O43"/>
  <c r="L43"/>
  <c r="I43"/>
  <c r="F43"/>
  <c r="C43"/>
  <c r="O42"/>
  <c r="L42"/>
  <c r="I42"/>
  <c r="F42"/>
  <c r="C42"/>
  <c r="O41"/>
  <c r="L41"/>
  <c r="I41"/>
  <c r="F41"/>
  <c r="C41"/>
  <c r="O40"/>
  <c r="L40"/>
  <c r="I40"/>
  <c r="F40"/>
  <c r="C40"/>
  <c r="O39"/>
  <c r="L39"/>
  <c r="I39"/>
  <c r="F39"/>
  <c r="C39"/>
  <c r="O38"/>
  <c r="L38"/>
  <c r="I38"/>
  <c r="F38"/>
  <c r="C38"/>
  <c r="O37"/>
  <c r="L37"/>
  <c r="I37"/>
  <c r="F37"/>
  <c r="C37"/>
  <c r="O36"/>
  <c r="L36"/>
  <c r="I36"/>
  <c r="F36"/>
  <c r="C36"/>
  <c r="O35"/>
  <c r="L35"/>
  <c r="I35"/>
  <c r="F35"/>
  <c r="C35"/>
  <c r="O34"/>
  <c r="L34"/>
  <c r="I34"/>
  <c r="F34"/>
  <c r="C34"/>
  <c r="O33"/>
  <c r="L33"/>
  <c r="I33"/>
  <c r="F33"/>
  <c r="C33"/>
  <c r="O32"/>
  <c r="L32"/>
  <c r="I32"/>
  <c r="F32"/>
  <c r="C32"/>
  <c r="O31"/>
  <c r="L31"/>
  <c r="I31"/>
  <c r="F31"/>
  <c r="C31"/>
  <c r="O30"/>
  <c r="L30"/>
  <c r="I30"/>
  <c r="F30"/>
  <c r="C30"/>
  <c r="O29"/>
  <c r="L29"/>
  <c r="I29"/>
  <c r="F29"/>
  <c r="C29"/>
  <c r="O28"/>
  <c r="L28"/>
  <c r="I28"/>
  <c r="F28"/>
  <c r="C28"/>
  <c r="O27"/>
  <c r="L27"/>
  <c r="I27"/>
  <c r="F27"/>
  <c r="C27"/>
  <c r="O26"/>
  <c r="L26"/>
  <c r="I26"/>
  <c r="F26"/>
  <c r="C26"/>
  <c r="O25"/>
  <c r="L25"/>
  <c r="I25"/>
  <c r="F25"/>
  <c r="C25"/>
  <c r="O24"/>
  <c r="L24"/>
  <c r="I24"/>
  <c r="F24"/>
  <c r="C24"/>
  <c r="O23"/>
  <c r="L23"/>
  <c r="I23"/>
  <c r="F23"/>
  <c r="C23"/>
  <c r="O22"/>
  <c r="L22"/>
  <c r="I22"/>
  <c r="F22"/>
  <c r="C22"/>
  <c r="O21"/>
  <c r="L21"/>
  <c r="I21"/>
  <c r="F21"/>
  <c r="C21"/>
  <c r="O20"/>
  <c r="L20"/>
  <c r="I20"/>
  <c r="F20"/>
  <c r="C20"/>
  <c r="O19"/>
  <c r="L19"/>
  <c r="I19"/>
  <c r="F19"/>
  <c r="C19"/>
  <c r="O18"/>
  <c r="L18"/>
  <c r="I18"/>
  <c r="F18"/>
  <c r="C18"/>
  <c r="O17"/>
  <c r="L17"/>
  <c r="I17"/>
  <c r="F17"/>
  <c r="C17"/>
  <c r="O16"/>
  <c r="L16"/>
  <c r="I16"/>
  <c r="F16"/>
  <c r="C16"/>
  <c r="O15"/>
  <c r="L15"/>
  <c r="I15"/>
  <c r="F15"/>
  <c r="C15"/>
  <c r="O14"/>
  <c r="L14"/>
  <c r="I14"/>
  <c r="F14"/>
  <c r="C14"/>
  <c r="O13"/>
  <c r="L13"/>
  <c r="I13"/>
  <c r="F13"/>
  <c r="C13"/>
  <c r="O12"/>
  <c r="L12"/>
  <c r="I12"/>
  <c r="F12"/>
  <c r="C12"/>
  <c r="O11"/>
  <c r="L11"/>
  <c r="I11"/>
  <c r="F11"/>
  <c r="C11"/>
  <c r="O10"/>
  <c r="L10"/>
  <c r="I10"/>
  <c r="F10"/>
  <c r="C10"/>
  <c r="O9"/>
  <c r="L9"/>
  <c r="I9"/>
  <c r="F9"/>
  <c r="C9"/>
  <c r="O8"/>
  <c r="L8"/>
  <c r="I8"/>
  <c r="F8"/>
  <c r="C8"/>
  <c r="O7"/>
  <c r="L7"/>
  <c r="I7"/>
  <c r="F7"/>
  <c r="C7"/>
  <c r="O6"/>
  <c r="L6"/>
  <c r="I6"/>
  <c r="F6"/>
  <c r="C6"/>
  <c r="O5"/>
  <c r="L5"/>
  <c r="I5"/>
  <c r="F5"/>
  <c r="C5"/>
  <c r="O4"/>
  <c r="L4"/>
  <c r="I4"/>
  <c r="F4"/>
  <c r="C4"/>
  <c r="O3"/>
  <c r="L3"/>
  <c r="I3"/>
  <c r="F3"/>
  <c r="C3"/>
  <c r="Y98" i="80"/>
  <c r="X98"/>
  <c r="W98"/>
  <c r="V98"/>
  <c r="U98"/>
  <c r="T98"/>
  <c r="S98"/>
  <c r="R98"/>
  <c r="Q98"/>
  <c r="P98"/>
  <c r="O98"/>
  <c r="N98"/>
  <c r="M98"/>
  <c r="L98"/>
  <c r="K98"/>
  <c r="J98"/>
  <c r="I98"/>
  <c r="H98"/>
  <c r="G98"/>
  <c r="F98"/>
  <c r="E98"/>
  <c r="D98"/>
  <c r="C98"/>
  <c r="B98"/>
  <c r="Y97"/>
  <c r="X97"/>
  <c r="W97"/>
  <c r="V97"/>
  <c r="U97"/>
  <c r="T97"/>
  <c r="S97"/>
  <c r="R97"/>
  <c r="Q97"/>
  <c r="P97"/>
  <c r="O97"/>
  <c r="N97"/>
  <c r="M97"/>
  <c r="L97"/>
  <c r="K97"/>
  <c r="J97"/>
  <c r="I97"/>
  <c r="H97"/>
  <c r="G97"/>
  <c r="F97"/>
  <c r="E97"/>
  <c r="D97"/>
  <c r="C97"/>
  <c r="B97"/>
  <c r="Y96"/>
  <c r="X96"/>
  <c r="W96"/>
  <c r="V96"/>
  <c r="U96"/>
  <c r="T96"/>
  <c r="S96"/>
  <c r="R96"/>
  <c r="Q96"/>
  <c r="P96"/>
  <c r="O96"/>
  <c r="N96"/>
  <c r="M96"/>
  <c r="L96"/>
  <c r="K96"/>
  <c r="J96"/>
  <c r="I96"/>
  <c r="H96"/>
  <c r="G96"/>
  <c r="F96"/>
  <c r="E96"/>
  <c r="D96"/>
  <c r="C96"/>
  <c r="B96"/>
  <c r="Y95"/>
  <c r="X95"/>
  <c r="W95"/>
  <c r="V95"/>
  <c r="U95"/>
  <c r="T95"/>
  <c r="S95"/>
  <c r="R95"/>
  <c r="Q95"/>
  <c r="P95"/>
  <c r="O95"/>
  <c r="N95"/>
  <c r="M95"/>
  <c r="L95"/>
  <c r="K95"/>
  <c r="J95"/>
  <c r="I95"/>
  <c r="H95"/>
  <c r="G95"/>
  <c r="F95"/>
  <c r="E95"/>
  <c r="D95"/>
  <c r="C95"/>
  <c r="B95"/>
  <c r="Y94"/>
  <c r="X94"/>
  <c r="W94"/>
  <c r="V94"/>
  <c r="U94"/>
  <c r="T94"/>
  <c r="S94"/>
  <c r="R94"/>
  <c r="Q94"/>
  <c r="P94"/>
  <c r="O94"/>
  <c r="N94"/>
  <c r="M94"/>
  <c r="L94"/>
  <c r="K94"/>
  <c r="J94"/>
  <c r="I94"/>
  <c r="H94"/>
  <c r="G94"/>
  <c r="F94"/>
  <c r="E94"/>
  <c r="D94"/>
  <c r="C94"/>
  <c r="B94"/>
  <c r="Y93"/>
  <c r="X93"/>
  <c r="W93"/>
  <c r="V93"/>
  <c r="U93"/>
  <c r="T93"/>
  <c r="S93"/>
  <c r="R93"/>
  <c r="Q93"/>
  <c r="P93"/>
  <c r="O93"/>
  <c r="N93"/>
  <c r="M93"/>
  <c r="L93"/>
  <c r="K93"/>
  <c r="J93"/>
  <c r="I93"/>
  <c r="H93"/>
  <c r="G93"/>
  <c r="F93"/>
  <c r="E93"/>
  <c r="D93"/>
  <c r="C93"/>
  <c r="B93"/>
  <c r="Y92"/>
  <c r="X92"/>
  <c r="W92"/>
  <c r="V92"/>
  <c r="U92"/>
  <c r="T92"/>
  <c r="S92"/>
  <c r="R92"/>
  <c r="Q92"/>
  <c r="P92"/>
  <c r="O92"/>
  <c r="N92"/>
  <c r="M92"/>
  <c r="L92"/>
  <c r="K92"/>
  <c r="J92"/>
  <c r="I92"/>
  <c r="H92"/>
  <c r="G92"/>
  <c r="F92"/>
  <c r="E92"/>
  <c r="D92"/>
  <c r="C92"/>
  <c r="B92"/>
  <c r="Y91"/>
  <c r="X91"/>
  <c r="W91"/>
  <c r="V91"/>
  <c r="U91"/>
  <c r="T91"/>
  <c r="S91"/>
  <c r="R91"/>
  <c r="Q91"/>
  <c r="P91"/>
  <c r="O91"/>
  <c r="N91"/>
  <c r="M91"/>
  <c r="L91"/>
  <c r="K91"/>
  <c r="J91"/>
  <c r="I91"/>
  <c r="H91"/>
  <c r="G91"/>
  <c r="F91"/>
  <c r="E91"/>
  <c r="D91"/>
  <c r="C91"/>
  <c r="B91"/>
  <c r="Y90"/>
  <c r="X90"/>
  <c r="W90"/>
  <c r="V90"/>
  <c r="U90"/>
  <c r="T90"/>
  <c r="S90"/>
  <c r="R90"/>
  <c r="Q90"/>
  <c r="P90"/>
  <c r="O90"/>
  <c r="N90"/>
  <c r="M90"/>
  <c r="L90"/>
  <c r="K90"/>
  <c r="J90"/>
  <c r="I90"/>
  <c r="H90"/>
  <c r="G90"/>
  <c r="F90"/>
  <c r="E90"/>
  <c r="D90"/>
  <c r="C90"/>
  <c r="B90"/>
  <c r="Y89"/>
  <c r="X89"/>
  <c r="W89"/>
  <c r="V89"/>
  <c r="U89"/>
  <c r="T89"/>
  <c r="S89"/>
  <c r="R89"/>
  <c r="Q89"/>
  <c r="P89"/>
  <c r="O89"/>
  <c r="N89"/>
  <c r="M89"/>
  <c r="L89"/>
  <c r="K89"/>
  <c r="J89"/>
  <c r="I89"/>
  <c r="H89"/>
  <c r="G89"/>
  <c r="F89"/>
  <c r="E89"/>
  <c r="D89"/>
  <c r="C89"/>
  <c r="B89"/>
  <c r="Y88"/>
  <c r="X88"/>
  <c r="W88"/>
  <c r="V88"/>
  <c r="U88"/>
  <c r="T88"/>
  <c r="S88"/>
  <c r="R88"/>
  <c r="Q88"/>
  <c r="P88"/>
  <c r="O88"/>
  <c r="N88"/>
  <c r="M88"/>
  <c r="L88"/>
  <c r="K88"/>
  <c r="J88"/>
  <c r="I88"/>
  <c r="H88"/>
  <c r="G88"/>
  <c r="F88"/>
  <c r="E88"/>
  <c r="D88"/>
  <c r="C88"/>
  <c r="B88"/>
  <c r="Y87"/>
  <c r="X87"/>
  <c r="W87"/>
  <c r="V87"/>
  <c r="U87"/>
  <c r="T87"/>
  <c r="S87"/>
  <c r="R87"/>
  <c r="Q87"/>
  <c r="P87"/>
  <c r="O87"/>
  <c r="N87"/>
  <c r="M87"/>
  <c r="L87"/>
  <c r="K87"/>
  <c r="J87"/>
  <c r="I87"/>
  <c r="H87"/>
  <c r="G87"/>
  <c r="F87"/>
  <c r="E87"/>
  <c r="D87"/>
  <c r="C87"/>
  <c r="B87"/>
  <c r="Y86"/>
  <c r="X86"/>
  <c r="W86"/>
  <c r="V86"/>
  <c r="U86"/>
  <c r="T86"/>
  <c r="S86"/>
  <c r="R86"/>
  <c r="Q86"/>
  <c r="P86"/>
  <c r="O86"/>
  <c r="N86"/>
  <c r="M86"/>
  <c r="L86"/>
  <c r="K86"/>
  <c r="J86"/>
  <c r="I86"/>
  <c r="H86"/>
  <c r="G86"/>
  <c r="F86"/>
  <c r="E86"/>
  <c r="D86"/>
  <c r="C86"/>
  <c r="B86"/>
  <c r="Y85"/>
  <c r="X85"/>
  <c r="W85"/>
  <c r="V85"/>
  <c r="U85"/>
  <c r="T85"/>
  <c r="S85"/>
  <c r="R85"/>
  <c r="Q85"/>
  <c r="P85"/>
  <c r="O85"/>
  <c r="N85"/>
  <c r="M85"/>
  <c r="L85"/>
  <c r="K85"/>
  <c r="J85"/>
  <c r="I85"/>
  <c r="H85"/>
  <c r="G85"/>
  <c r="F85"/>
  <c r="E85"/>
  <c r="D85"/>
  <c r="C85"/>
  <c r="B85"/>
  <c r="Y84"/>
  <c r="X84"/>
  <c r="W84"/>
  <c r="V84"/>
  <c r="U84"/>
  <c r="T84"/>
  <c r="S84"/>
  <c r="R84"/>
  <c r="Q84"/>
  <c r="P84"/>
  <c r="O84"/>
  <c r="N84"/>
  <c r="M84"/>
  <c r="L84"/>
  <c r="K84"/>
  <c r="J84"/>
  <c r="I84"/>
  <c r="H84"/>
  <c r="G84"/>
  <c r="F84"/>
  <c r="E84"/>
  <c r="D84"/>
  <c r="C84"/>
  <c r="B84"/>
  <c r="Y83"/>
  <c r="X83"/>
  <c r="W83"/>
  <c r="V83"/>
  <c r="U83"/>
  <c r="T83"/>
  <c r="S83"/>
  <c r="R83"/>
  <c r="Q83"/>
  <c r="P83"/>
  <c r="O83"/>
  <c r="N83"/>
  <c r="M83"/>
  <c r="L83"/>
  <c r="K83"/>
  <c r="J83"/>
  <c r="I83"/>
  <c r="H83"/>
  <c r="G83"/>
  <c r="F83"/>
  <c r="E83"/>
  <c r="D83"/>
  <c r="C83"/>
  <c r="B83"/>
  <c r="Y82"/>
  <c r="X82"/>
  <c r="W82"/>
  <c r="V82"/>
  <c r="U82"/>
  <c r="T82"/>
  <c r="S82"/>
  <c r="R82"/>
  <c r="Q82"/>
  <c r="P82"/>
  <c r="O82"/>
  <c r="N82"/>
  <c r="M82"/>
  <c r="L82"/>
  <c r="K82"/>
  <c r="J82"/>
  <c r="I82"/>
  <c r="H82"/>
  <c r="G82"/>
  <c r="F82"/>
  <c r="E82"/>
  <c r="D82"/>
  <c r="C82"/>
  <c r="B82"/>
  <c r="Y81"/>
  <c r="X81"/>
  <c r="W81"/>
  <c r="V81"/>
  <c r="U81"/>
  <c r="T81"/>
  <c r="S81"/>
  <c r="R81"/>
  <c r="Q81"/>
  <c r="P81"/>
  <c r="O81"/>
  <c r="N81"/>
  <c r="M81"/>
  <c r="L81"/>
  <c r="K81"/>
  <c r="J81"/>
  <c r="I81"/>
  <c r="H81"/>
  <c r="G81"/>
  <c r="F81"/>
  <c r="E81"/>
  <c r="D81"/>
  <c r="C81"/>
  <c r="B81"/>
  <c r="Y80"/>
  <c r="X80"/>
  <c r="W80"/>
  <c r="V80"/>
  <c r="U80"/>
  <c r="T80"/>
  <c r="S80"/>
  <c r="R80"/>
  <c r="Q80"/>
  <c r="P80"/>
  <c r="O80"/>
  <c r="N80"/>
  <c r="M80"/>
  <c r="L80"/>
  <c r="K80"/>
  <c r="J80"/>
  <c r="I80"/>
  <c r="H80"/>
  <c r="G80"/>
  <c r="F80"/>
  <c r="E80"/>
  <c r="D80"/>
  <c r="C80"/>
  <c r="B80"/>
  <c r="Y79"/>
  <c r="X79"/>
  <c r="W79"/>
  <c r="V79"/>
  <c r="U79"/>
  <c r="T79"/>
  <c r="S79"/>
  <c r="R79"/>
  <c r="Q79"/>
  <c r="P79"/>
  <c r="O79"/>
  <c r="N79"/>
  <c r="M79"/>
  <c r="L79"/>
  <c r="K79"/>
  <c r="J79"/>
  <c r="I79"/>
  <c r="H79"/>
  <c r="G79"/>
  <c r="F79"/>
  <c r="E79"/>
  <c r="D79"/>
  <c r="C79"/>
  <c r="B79"/>
  <c r="Y78"/>
  <c r="X78"/>
  <c r="W78"/>
  <c r="V78"/>
  <c r="U78"/>
  <c r="T78"/>
  <c r="S78"/>
  <c r="R78"/>
  <c r="Q78"/>
  <c r="P78"/>
  <c r="O78"/>
  <c r="N78"/>
  <c r="M78"/>
  <c r="L78"/>
  <c r="K78"/>
  <c r="J78"/>
  <c r="I78"/>
  <c r="H78"/>
  <c r="G78"/>
  <c r="F78"/>
  <c r="E78"/>
  <c r="D78"/>
  <c r="C78"/>
  <c r="B78"/>
  <c r="Y77"/>
  <c r="X77"/>
  <c r="W77"/>
  <c r="V77"/>
  <c r="U77"/>
  <c r="T77"/>
  <c r="S77"/>
  <c r="R77"/>
  <c r="Q77"/>
  <c r="P77"/>
  <c r="O77"/>
  <c r="N77"/>
  <c r="M77"/>
  <c r="L77"/>
  <c r="K77"/>
  <c r="J77"/>
  <c r="I77"/>
  <c r="H77"/>
  <c r="G77"/>
  <c r="F77"/>
  <c r="E77"/>
  <c r="D77"/>
  <c r="C77"/>
  <c r="B77"/>
  <c r="Y76"/>
  <c r="X76"/>
  <c r="W76"/>
  <c r="V76"/>
  <c r="U76"/>
  <c r="T76"/>
  <c r="S76"/>
  <c r="R76"/>
  <c r="Q76"/>
  <c r="P76"/>
  <c r="O76"/>
  <c r="N76"/>
  <c r="M76"/>
  <c r="L76"/>
  <c r="K76"/>
  <c r="J76"/>
  <c r="I76"/>
  <c r="H76"/>
  <c r="G76"/>
  <c r="F76"/>
  <c r="E76"/>
  <c r="D76"/>
  <c r="C76"/>
  <c r="B76"/>
  <c r="Y75"/>
  <c r="X75"/>
  <c r="W75"/>
  <c r="V75"/>
  <c r="U75"/>
  <c r="T75"/>
  <c r="S75"/>
  <c r="R75"/>
  <c r="Q75"/>
  <c r="P75"/>
  <c r="O75"/>
  <c r="N75"/>
  <c r="M75"/>
  <c r="L75"/>
  <c r="K75"/>
  <c r="J75"/>
  <c r="I75"/>
  <c r="H75"/>
  <c r="G75"/>
  <c r="F75"/>
  <c r="E75"/>
  <c r="D75"/>
  <c r="C75"/>
  <c r="B75"/>
  <c r="Y74"/>
  <c r="X74"/>
  <c r="W74"/>
  <c r="V74"/>
  <c r="U74"/>
  <c r="T74"/>
  <c r="S74"/>
  <c r="R74"/>
  <c r="Q74"/>
  <c r="P74"/>
  <c r="O74"/>
  <c r="N74"/>
  <c r="M74"/>
  <c r="L74"/>
  <c r="K74"/>
  <c r="J74"/>
  <c r="I74"/>
  <c r="H74"/>
  <c r="G74"/>
  <c r="F74"/>
  <c r="E74"/>
  <c r="D74"/>
  <c r="C74"/>
  <c r="B74"/>
  <c r="Y73"/>
  <c r="X73"/>
  <c r="W73"/>
  <c r="V73"/>
  <c r="U73"/>
  <c r="T73"/>
  <c r="S73"/>
  <c r="R73"/>
  <c r="Q73"/>
  <c r="P73"/>
  <c r="O73"/>
  <c r="N73"/>
  <c r="M73"/>
  <c r="L73"/>
  <c r="K73"/>
  <c r="J73"/>
  <c r="I73"/>
  <c r="H73"/>
  <c r="G73"/>
  <c r="F73"/>
  <c r="E73"/>
  <c r="D73"/>
  <c r="C73"/>
  <c r="B73"/>
  <c r="Y72"/>
  <c r="X72"/>
  <c r="W72"/>
  <c r="V72"/>
  <c r="U72"/>
  <c r="T72"/>
  <c r="S72"/>
  <c r="R72"/>
  <c r="Q72"/>
  <c r="P72"/>
  <c r="O72"/>
  <c r="N72"/>
  <c r="M72"/>
  <c r="L72"/>
  <c r="K72"/>
  <c r="J72"/>
  <c r="I72"/>
  <c r="H72"/>
  <c r="G72"/>
  <c r="F72"/>
  <c r="E72"/>
  <c r="D72"/>
  <c r="C72"/>
  <c r="B72"/>
  <c r="Y71"/>
  <c r="X71"/>
  <c r="W71"/>
  <c r="V71"/>
  <c r="U71"/>
  <c r="T71"/>
  <c r="S71"/>
  <c r="R71"/>
  <c r="Q71"/>
  <c r="P71"/>
  <c r="O71"/>
  <c r="N71"/>
  <c r="M71"/>
  <c r="L71"/>
  <c r="K71"/>
  <c r="J71"/>
  <c r="I71"/>
  <c r="H71"/>
  <c r="G71"/>
  <c r="F71"/>
  <c r="E71"/>
  <c r="D71"/>
  <c r="C71"/>
  <c r="B71"/>
  <c r="Y70"/>
  <c r="X70"/>
  <c r="W70"/>
  <c r="V70"/>
  <c r="U70"/>
  <c r="T70"/>
  <c r="S70"/>
  <c r="R70"/>
  <c r="Q70"/>
  <c r="P70"/>
  <c r="O70"/>
  <c r="N70"/>
  <c r="M70"/>
  <c r="L70"/>
  <c r="K70"/>
  <c r="J70"/>
  <c r="I70"/>
  <c r="H70"/>
  <c r="G70"/>
  <c r="F70"/>
  <c r="E70"/>
  <c r="D70"/>
  <c r="C70"/>
  <c r="B70"/>
  <c r="Y69"/>
  <c r="X69"/>
  <c r="W69"/>
  <c r="V69"/>
  <c r="U69"/>
  <c r="T69"/>
  <c r="S69"/>
  <c r="R69"/>
  <c r="Q69"/>
  <c r="P69"/>
  <c r="O69"/>
  <c r="N69"/>
  <c r="M69"/>
  <c r="L69"/>
  <c r="K69"/>
  <c r="J69"/>
  <c r="I69"/>
  <c r="H69"/>
  <c r="G69"/>
  <c r="F69"/>
  <c r="E69"/>
  <c r="D69"/>
  <c r="C69"/>
  <c r="B69"/>
  <c r="Y68"/>
  <c r="X68"/>
  <c r="W68"/>
  <c r="V68"/>
  <c r="U68"/>
  <c r="T68"/>
  <c r="S68"/>
  <c r="R68"/>
  <c r="Q68"/>
  <c r="P68"/>
  <c r="O68"/>
  <c r="N68"/>
  <c r="M68"/>
  <c r="L68"/>
  <c r="K68"/>
  <c r="J68"/>
  <c r="I68"/>
  <c r="H68"/>
  <c r="G68"/>
  <c r="F68"/>
  <c r="E68"/>
  <c r="D68"/>
  <c r="C68"/>
  <c r="B68"/>
  <c r="Y67"/>
  <c r="X67"/>
  <c r="W67"/>
  <c r="V67"/>
  <c r="U67"/>
  <c r="T67"/>
  <c r="S67"/>
  <c r="R67"/>
  <c r="Q67"/>
  <c r="P67"/>
  <c r="O67"/>
  <c r="N67"/>
  <c r="M67"/>
  <c r="L67"/>
  <c r="K67"/>
  <c r="J67"/>
  <c r="I67"/>
  <c r="H67"/>
  <c r="G67"/>
  <c r="F67"/>
  <c r="E67"/>
  <c r="D67"/>
  <c r="C67"/>
  <c r="B67"/>
  <c r="Y66"/>
  <c r="X66"/>
  <c r="W66"/>
  <c r="V66"/>
  <c r="U66"/>
  <c r="T66"/>
  <c r="S66"/>
  <c r="R66"/>
  <c r="Q66"/>
  <c r="P66"/>
  <c r="O66"/>
  <c r="N66"/>
  <c r="M66"/>
  <c r="L66"/>
  <c r="K66"/>
  <c r="J66"/>
  <c r="I66"/>
  <c r="H66"/>
  <c r="G66"/>
  <c r="F66"/>
  <c r="E66"/>
  <c r="D66"/>
  <c r="C66"/>
  <c r="B66"/>
  <c r="Y65"/>
  <c r="X65"/>
  <c r="W65"/>
  <c r="V65"/>
  <c r="U65"/>
  <c r="T65"/>
  <c r="S65"/>
  <c r="R65"/>
  <c r="Q65"/>
  <c r="P65"/>
  <c r="O65"/>
  <c r="N65"/>
  <c r="M65"/>
  <c r="L65"/>
  <c r="K65"/>
  <c r="J65"/>
  <c r="I65"/>
  <c r="H65"/>
  <c r="G65"/>
  <c r="F65"/>
  <c r="E65"/>
  <c r="D65"/>
  <c r="C65"/>
  <c r="B65"/>
  <c r="Y64"/>
  <c r="X64"/>
  <c r="W64"/>
  <c r="V64"/>
  <c r="U64"/>
  <c r="T64"/>
  <c r="S64"/>
  <c r="R64"/>
  <c r="Q64"/>
  <c r="P64"/>
  <c r="O64"/>
  <c r="N64"/>
  <c r="M64"/>
  <c r="L64"/>
  <c r="K64"/>
  <c r="J64"/>
  <c r="I64"/>
  <c r="H64"/>
  <c r="G64"/>
  <c r="F64"/>
  <c r="E64"/>
  <c r="D64"/>
  <c r="C64"/>
  <c r="B64"/>
  <c r="Y63"/>
  <c r="X63"/>
  <c r="W63"/>
  <c r="V63"/>
  <c r="U63"/>
  <c r="T63"/>
  <c r="S63"/>
  <c r="R63"/>
  <c r="Q63"/>
  <c r="P63"/>
  <c r="O63"/>
  <c r="N63"/>
  <c r="M63"/>
  <c r="L63"/>
  <c r="K63"/>
  <c r="J63"/>
  <c r="I63"/>
  <c r="H63"/>
  <c r="G63"/>
  <c r="F63"/>
  <c r="E63"/>
  <c r="D63"/>
  <c r="C63"/>
  <c r="B63"/>
  <c r="Y62"/>
  <c r="X62"/>
  <c r="W62"/>
  <c r="V62"/>
  <c r="U62"/>
  <c r="T62"/>
  <c r="S62"/>
  <c r="R62"/>
  <c r="Q62"/>
  <c r="P62"/>
  <c r="O62"/>
  <c r="N62"/>
  <c r="M62"/>
  <c r="L62"/>
  <c r="K62"/>
  <c r="J62"/>
  <c r="I62"/>
  <c r="H62"/>
  <c r="G62"/>
  <c r="F62"/>
  <c r="E62"/>
  <c r="D62"/>
  <c r="C62"/>
  <c r="B62"/>
  <c r="Y61"/>
  <c r="X61"/>
  <c r="W61"/>
  <c r="V61"/>
  <c r="U61"/>
  <c r="T61"/>
  <c r="S61"/>
  <c r="R61"/>
  <c r="Q61"/>
  <c r="P61"/>
  <c r="O61"/>
  <c r="N61"/>
  <c r="M61"/>
  <c r="L61"/>
  <c r="K61"/>
  <c r="J61"/>
  <c r="I61"/>
  <c r="H61"/>
  <c r="G61"/>
  <c r="F61"/>
  <c r="E61"/>
  <c r="D61"/>
  <c r="C61"/>
  <c r="B61"/>
  <c r="Y60"/>
  <c r="X60"/>
  <c r="W60"/>
  <c r="V60"/>
  <c r="U60"/>
  <c r="T60"/>
  <c r="S60"/>
  <c r="R60"/>
  <c r="Q60"/>
  <c r="P60"/>
  <c r="O60"/>
  <c r="N60"/>
  <c r="M60"/>
  <c r="L60"/>
  <c r="K60"/>
  <c r="J60"/>
  <c r="I60"/>
  <c r="H60"/>
  <c r="G60"/>
  <c r="F60"/>
  <c r="E60"/>
  <c r="D60"/>
  <c r="C60"/>
  <c r="B60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C59"/>
  <c r="B59"/>
  <c r="Y58"/>
  <c r="X58"/>
  <c r="W58"/>
  <c r="V58"/>
  <c r="U58"/>
  <c r="T58"/>
  <c r="S58"/>
  <c r="R58"/>
  <c r="Q58"/>
  <c r="P58"/>
  <c r="O58"/>
  <c r="N58"/>
  <c r="M58"/>
  <c r="L58"/>
  <c r="K58"/>
  <c r="J58"/>
  <c r="I58"/>
  <c r="H58"/>
  <c r="G58"/>
  <c r="F58"/>
  <c r="E58"/>
  <c r="D58"/>
  <c r="C58"/>
  <c r="B58"/>
  <c r="Y57"/>
  <c r="X57"/>
  <c r="W57"/>
  <c r="V57"/>
  <c r="U57"/>
  <c r="T57"/>
  <c r="S57"/>
  <c r="R57"/>
  <c r="Q57"/>
  <c r="P57"/>
  <c r="O57"/>
  <c r="N57"/>
  <c r="M57"/>
  <c r="L57"/>
  <c r="K57"/>
  <c r="J57"/>
  <c r="I57"/>
  <c r="H57"/>
  <c r="G57"/>
  <c r="F57"/>
  <c r="E57"/>
  <c r="D57"/>
  <c r="C57"/>
  <c r="B57"/>
  <c r="Y56"/>
  <c r="X56"/>
  <c r="W56"/>
  <c r="V56"/>
  <c r="U56"/>
  <c r="T56"/>
  <c r="S56"/>
  <c r="R56"/>
  <c r="Q56"/>
  <c r="P56"/>
  <c r="O56"/>
  <c r="N56"/>
  <c r="M56"/>
  <c r="L56"/>
  <c r="K56"/>
  <c r="J56"/>
  <c r="I56"/>
  <c r="H56"/>
  <c r="G56"/>
  <c r="F56"/>
  <c r="E56"/>
  <c r="D56"/>
  <c r="C56"/>
  <c r="B56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C55"/>
  <c r="B55"/>
  <c r="Y54"/>
  <c r="X54"/>
  <c r="W54"/>
  <c r="V54"/>
  <c r="U54"/>
  <c r="T54"/>
  <c r="S54"/>
  <c r="R54"/>
  <c r="Q54"/>
  <c r="P54"/>
  <c r="O54"/>
  <c r="N54"/>
  <c r="M54"/>
  <c r="L54"/>
  <c r="K54"/>
  <c r="J54"/>
  <c r="I54"/>
  <c r="H54"/>
  <c r="G54"/>
  <c r="F54"/>
  <c r="E54"/>
  <c r="D54"/>
  <c r="C54"/>
  <c r="B54"/>
  <c r="Y53"/>
  <c r="X53"/>
  <c r="W53"/>
  <c r="V53"/>
  <c r="U53"/>
  <c r="T53"/>
  <c r="S53"/>
  <c r="R53"/>
  <c r="Q53"/>
  <c r="P53"/>
  <c r="O53"/>
  <c r="N53"/>
  <c r="M53"/>
  <c r="L53"/>
  <c r="K53"/>
  <c r="J53"/>
  <c r="I53"/>
  <c r="H53"/>
  <c r="G53"/>
  <c r="F53"/>
  <c r="E53"/>
  <c r="D53"/>
  <c r="C53"/>
  <c r="B53"/>
  <c r="Y52"/>
  <c r="X52"/>
  <c r="W52"/>
  <c r="V52"/>
  <c r="U52"/>
  <c r="T52"/>
  <c r="S52"/>
  <c r="R52"/>
  <c r="Q52"/>
  <c r="P52"/>
  <c r="O52"/>
  <c r="N52"/>
  <c r="M52"/>
  <c r="L52"/>
  <c r="K52"/>
  <c r="J52"/>
  <c r="I52"/>
  <c r="H52"/>
  <c r="G52"/>
  <c r="F52"/>
  <c r="E52"/>
  <c r="D52"/>
  <c r="C52"/>
  <c r="B52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C51"/>
  <c r="B51"/>
  <c r="Y50"/>
  <c r="X50"/>
  <c r="W50"/>
  <c r="V50"/>
  <c r="U50"/>
  <c r="T50"/>
  <c r="S50"/>
  <c r="R50"/>
  <c r="Q50"/>
  <c r="P50"/>
  <c r="O50"/>
  <c r="N50"/>
  <c r="M50"/>
  <c r="L50"/>
  <c r="K50"/>
  <c r="J50"/>
  <c r="I50"/>
  <c r="H50"/>
  <c r="G50"/>
  <c r="F50"/>
  <c r="E50"/>
  <c r="D50"/>
  <c r="C50"/>
  <c r="B50"/>
  <c r="Y49"/>
  <c r="X49"/>
  <c r="W49"/>
  <c r="V49"/>
  <c r="U49"/>
  <c r="T49"/>
  <c r="S49"/>
  <c r="R49"/>
  <c r="Q49"/>
  <c r="P49"/>
  <c r="O49"/>
  <c r="N49"/>
  <c r="M49"/>
  <c r="L49"/>
  <c r="K49"/>
  <c r="J49"/>
  <c r="I49"/>
  <c r="H49"/>
  <c r="G49"/>
  <c r="F49"/>
  <c r="E49"/>
  <c r="D49"/>
  <c r="C49"/>
  <c r="B49"/>
  <c r="Y48"/>
  <c r="X48"/>
  <c r="W48"/>
  <c r="V48"/>
  <c r="U48"/>
  <c r="T48"/>
  <c r="S48"/>
  <c r="R48"/>
  <c r="Q48"/>
  <c r="P48"/>
  <c r="O48"/>
  <c r="N48"/>
  <c r="M48"/>
  <c r="L48"/>
  <c r="K48"/>
  <c r="J48"/>
  <c r="I48"/>
  <c r="H48"/>
  <c r="G48"/>
  <c r="F48"/>
  <c r="E48"/>
  <c r="D48"/>
  <c r="C48"/>
  <c r="B48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C47"/>
  <c r="B47"/>
  <c r="Y46"/>
  <c r="X46"/>
  <c r="W46"/>
  <c r="V46"/>
  <c r="U46"/>
  <c r="T46"/>
  <c r="S46"/>
  <c r="R46"/>
  <c r="Q46"/>
  <c r="P46"/>
  <c r="O46"/>
  <c r="N46"/>
  <c r="M46"/>
  <c r="L46"/>
  <c r="K46"/>
  <c r="J46"/>
  <c r="I46"/>
  <c r="H46"/>
  <c r="G46"/>
  <c r="F46"/>
  <c r="E46"/>
  <c r="D46"/>
  <c r="C46"/>
  <c r="B46"/>
  <c r="Y45"/>
  <c r="X45"/>
  <c r="W45"/>
  <c r="V45"/>
  <c r="U45"/>
  <c r="T45"/>
  <c r="S45"/>
  <c r="R45"/>
  <c r="Q45"/>
  <c r="P45"/>
  <c r="O45"/>
  <c r="N45"/>
  <c r="M45"/>
  <c r="L45"/>
  <c r="K45"/>
  <c r="J45"/>
  <c r="I45"/>
  <c r="H45"/>
  <c r="G45"/>
  <c r="F45"/>
  <c r="E45"/>
  <c r="D45"/>
  <c r="C45"/>
  <c r="B45"/>
  <c r="Y44"/>
  <c r="X44"/>
  <c r="W44"/>
  <c r="V44"/>
  <c r="U44"/>
  <c r="T44"/>
  <c r="S44"/>
  <c r="R44"/>
  <c r="Q44"/>
  <c r="P44"/>
  <c r="O44"/>
  <c r="N44"/>
  <c r="M44"/>
  <c r="L44"/>
  <c r="K44"/>
  <c r="J44"/>
  <c r="I44"/>
  <c r="H44"/>
  <c r="G44"/>
  <c r="F44"/>
  <c r="E44"/>
  <c r="D44"/>
  <c r="C44"/>
  <c r="B44"/>
  <c r="Y43"/>
  <c r="X43"/>
  <c r="W43"/>
  <c r="V43"/>
  <c r="U43"/>
  <c r="T43"/>
  <c r="S43"/>
  <c r="R43"/>
  <c r="Q43"/>
  <c r="P43"/>
  <c r="O43"/>
  <c r="N43"/>
  <c r="M43"/>
  <c r="L43"/>
  <c r="K43"/>
  <c r="J43"/>
  <c r="I43"/>
  <c r="H43"/>
  <c r="G43"/>
  <c r="F43"/>
  <c r="E43"/>
  <c r="D43"/>
  <c r="C43"/>
  <c r="B43"/>
  <c r="Y42"/>
  <c r="X42"/>
  <c r="W42"/>
  <c r="V42"/>
  <c r="U42"/>
  <c r="T42"/>
  <c r="S42"/>
  <c r="R42"/>
  <c r="Q42"/>
  <c r="P42"/>
  <c r="O42"/>
  <c r="N42"/>
  <c r="M42"/>
  <c r="L42"/>
  <c r="K42"/>
  <c r="J42"/>
  <c r="I42"/>
  <c r="H42"/>
  <c r="G42"/>
  <c r="F42"/>
  <c r="E42"/>
  <c r="D42"/>
  <c r="C42"/>
  <c r="B42"/>
  <c r="Y41"/>
  <c r="X41"/>
  <c r="W41"/>
  <c r="V41"/>
  <c r="U41"/>
  <c r="T41"/>
  <c r="S41"/>
  <c r="R41"/>
  <c r="Q41"/>
  <c r="P41"/>
  <c r="O41"/>
  <c r="N41"/>
  <c r="M41"/>
  <c r="L41"/>
  <c r="K41"/>
  <c r="J41"/>
  <c r="I41"/>
  <c r="H41"/>
  <c r="G41"/>
  <c r="F41"/>
  <c r="E41"/>
  <c r="D41"/>
  <c r="C41"/>
  <c r="B41"/>
  <c r="Y40"/>
  <c r="X40"/>
  <c r="W40"/>
  <c r="V40"/>
  <c r="U40"/>
  <c r="T40"/>
  <c r="S40"/>
  <c r="R40"/>
  <c r="Q40"/>
  <c r="P40"/>
  <c r="O40"/>
  <c r="N40"/>
  <c r="M40"/>
  <c r="L40"/>
  <c r="K40"/>
  <c r="J40"/>
  <c r="I40"/>
  <c r="H40"/>
  <c r="G40"/>
  <c r="F40"/>
  <c r="E40"/>
  <c r="D40"/>
  <c r="C40"/>
  <c r="B40"/>
  <c r="Y39"/>
  <c r="X39"/>
  <c r="W39"/>
  <c r="V39"/>
  <c r="U39"/>
  <c r="T39"/>
  <c r="S39"/>
  <c r="R39"/>
  <c r="Q39"/>
  <c r="P39"/>
  <c r="O39"/>
  <c r="N39"/>
  <c r="M39"/>
  <c r="L39"/>
  <c r="K39"/>
  <c r="J39"/>
  <c r="I39"/>
  <c r="H39"/>
  <c r="G39"/>
  <c r="F39"/>
  <c r="E39"/>
  <c r="D39"/>
  <c r="C39"/>
  <c r="B39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C38"/>
  <c r="B38"/>
  <c r="Y37"/>
  <c r="X37"/>
  <c r="W37"/>
  <c r="V37"/>
  <c r="U37"/>
  <c r="T37"/>
  <c r="S37"/>
  <c r="R37"/>
  <c r="Q37"/>
  <c r="P37"/>
  <c r="O37"/>
  <c r="N37"/>
  <c r="M37"/>
  <c r="L37"/>
  <c r="K37"/>
  <c r="J37"/>
  <c r="I37"/>
  <c r="H37"/>
  <c r="G37"/>
  <c r="F37"/>
  <c r="E37"/>
  <c r="D37"/>
  <c r="C37"/>
  <c r="B37"/>
  <c r="Y36"/>
  <c r="X36"/>
  <c r="W36"/>
  <c r="V36"/>
  <c r="U36"/>
  <c r="T36"/>
  <c r="S36"/>
  <c r="R36"/>
  <c r="Q36"/>
  <c r="P36"/>
  <c r="O36"/>
  <c r="N36"/>
  <c r="M36"/>
  <c r="L36"/>
  <c r="K36"/>
  <c r="J36"/>
  <c r="I36"/>
  <c r="H36"/>
  <c r="G36"/>
  <c r="F36"/>
  <c r="E36"/>
  <c r="D36"/>
  <c r="C36"/>
  <c r="B36"/>
  <c r="Y35"/>
  <c r="X35"/>
  <c r="W35"/>
  <c r="V35"/>
  <c r="U35"/>
  <c r="T35"/>
  <c r="S35"/>
  <c r="R35"/>
  <c r="Q35"/>
  <c r="P35"/>
  <c r="O35"/>
  <c r="N35"/>
  <c r="M35"/>
  <c r="L35"/>
  <c r="K35"/>
  <c r="J35"/>
  <c r="I35"/>
  <c r="H35"/>
  <c r="G35"/>
  <c r="F35"/>
  <c r="E35"/>
  <c r="D35"/>
  <c r="C35"/>
  <c r="B35"/>
  <c r="Y34"/>
  <c r="X34"/>
  <c r="W34"/>
  <c r="V34"/>
  <c r="U34"/>
  <c r="T34"/>
  <c r="S34"/>
  <c r="R34"/>
  <c r="Q34"/>
  <c r="P34"/>
  <c r="O34"/>
  <c r="N34"/>
  <c r="M34"/>
  <c r="L34"/>
  <c r="K34"/>
  <c r="J34"/>
  <c r="I34"/>
  <c r="H34"/>
  <c r="G34"/>
  <c r="F34"/>
  <c r="E34"/>
  <c r="D34"/>
  <c r="C34"/>
  <c r="B34"/>
  <c r="Y33"/>
  <c r="X33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33"/>
  <c r="C33"/>
  <c r="B33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32"/>
  <c r="B32"/>
  <c r="Y31"/>
  <c r="X31"/>
  <c r="W31"/>
  <c r="V31"/>
  <c r="U31"/>
  <c r="T31"/>
  <c r="S31"/>
  <c r="R31"/>
  <c r="Q31"/>
  <c r="P31"/>
  <c r="O31"/>
  <c r="N31"/>
  <c r="M31"/>
  <c r="L31"/>
  <c r="K31"/>
  <c r="J31"/>
  <c r="I31"/>
  <c r="H31"/>
  <c r="G31"/>
  <c r="F31"/>
  <c r="E31"/>
  <c r="D31"/>
  <c r="C31"/>
  <c r="B31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C30"/>
  <c r="B30"/>
  <c r="Y29"/>
  <c r="X29"/>
  <c r="W29"/>
  <c r="V29"/>
  <c r="U29"/>
  <c r="T29"/>
  <c r="S29"/>
  <c r="R29"/>
  <c r="Q29"/>
  <c r="P29"/>
  <c r="O29"/>
  <c r="N29"/>
  <c r="M29"/>
  <c r="L29"/>
  <c r="K29"/>
  <c r="J29"/>
  <c r="I29"/>
  <c r="H29"/>
  <c r="G29"/>
  <c r="F29"/>
  <c r="E29"/>
  <c r="D29"/>
  <c r="C29"/>
  <c r="B29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C28"/>
  <c r="B28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27"/>
  <c r="C27"/>
  <c r="B27"/>
  <c r="Y26"/>
  <c r="X26"/>
  <c r="W26"/>
  <c r="V26"/>
  <c r="U26"/>
  <c r="T26"/>
  <c r="S26"/>
  <c r="R26"/>
  <c r="Q26"/>
  <c r="P26"/>
  <c r="O26"/>
  <c r="N26"/>
  <c r="M26"/>
  <c r="L26"/>
  <c r="K26"/>
  <c r="J26"/>
  <c r="I26"/>
  <c r="H26"/>
  <c r="G26"/>
  <c r="F26"/>
  <c r="E26"/>
  <c r="D26"/>
  <c r="C26"/>
  <c r="B26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C25"/>
  <c r="B25"/>
  <c r="Y24"/>
  <c r="X24"/>
  <c r="W24"/>
  <c r="V24"/>
  <c r="U24"/>
  <c r="T24"/>
  <c r="S24"/>
  <c r="R24"/>
  <c r="Q24"/>
  <c r="P24"/>
  <c r="O24"/>
  <c r="N24"/>
  <c r="M24"/>
  <c r="L24"/>
  <c r="K24"/>
  <c r="J24"/>
  <c r="I24"/>
  <c r="H24"/>
  <c r="G24"/>
  <c r="F24"/>
  <c r="E24"/>
  <c r="D24"/>
  <c r="C24"/>
  <c r="B24"/>
  <c r="Y23"/>
  <c r="X23"/>
  <c r="W23"/>
  <c r="V23"/>
  <c r="U23"/>
  <c r="T23"/>
  <c r="S23"/>
  <c r="R23"/>
  <c r="Q23"/>
  <c r="P23"/>
  <c r="O23"/>
  <c r="N23"/>
  <c r="M23"/>
  <c r="L23"/>
  <c r="K23"/>
  <c r="J23"/>
  <c r="I23"/>
  <c r="H23"/>
  <c r="G23"/>
  <c r="F23"/>
  <c r="E23"/>
  <c r="D23"/>
  <c r="C23"/>
  <c r="B23"/>
  <c r="Y22"/>
  <c r="X22"/>
  <c r="W22"/>
  <c r="V22"/>
  <c r="U22"/>
  <c r="T22"/>
  <c r="S22"/>
  <c r="R22"/>
  <c r="Q22"/>
  <c r="P22"/>
  <c r="O22"/>
  <c r="N22"/>
  <c r="M22"/>
  <c r="L22"/>
  <c r="K22"/>
  <c r="J22"/>
  <c r="I22"/>
  <c r="H22"/>
  <c r="G22"/>
  <c r="F22"/>
  <c r="E22"/>
  <c r="D22"/>
  <c r="C22"/>
  <c r="B22"/>
  <c r="Y21"/>
  <c r="X21"/>
  <c r="W21"/>
  <c r="V21"/>
  <c r="U21"/>
  <c r="T21"/>
  <c r="S21"/>
  <c r="R21"/>
  <c r="Q21"/>
  <c r="P21"/>
  <c r="O21"/>
  <c r="N21"/>
  <c r="M21"/>
  <c r="L21"/>
  <c r="K21"/>
  <c r="J21"/>
  <c r="I21"/>
  <c r="H21"/>
  <c r="G21"/>
  <c r="F21"/>
  <c r="E21"/>
  <c r="D21"/>
  <c r="C21"/>
  <c r="B21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C20"/>
  <c r="B20"/>
  <c r="Y19"/>
  <c r="X19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D19"/>
  <c r="C19"/>
  <c r="B19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18"/>
  <c r="C18"/>
  <c r="B18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17"/>
  <c r="C17"/>
  <c r="B17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16"/>
  <c r="B16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15"/>
  <c r="C15"/>
  <c r="B15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14"/>
  <c r="C14"/>
  <c r="B14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13"/>
  <c r="C13"/>
  <c r="B13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12"/>
  <c r="C12"/>
  <c r="B12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11"/>
  <c r="C11"/>
  <c r="B11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10"/>
  <c r="C10"/>
  <c r="B10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9"/>
  <c r="C9"/>
  <c r="B9"/>
  <c r="Y8"/>
  <c r="X8"/>
  <c r="W8"/>
  <c r="V8"/>
  <c r="U8"/>
  <c r="T8"/>
  <c r="S8"/>
  <c r="R8"/>
  <c r="Q8"/>
  <c r="P8"/>
  <c r="O8"/>
  <c r="N8"/>
  <c r="M8"/>
  <c r="L8"/>
  <c r="K8"/>
  <c r="J8"/>
  <c r="I8"/>
  <c r="H8"/>
  <c r="G8"/>
  <c r="F8"/>
  <c r="E8"/>
  <c r="D8"/>
  <c r="C8"/>
  <c r="B8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C7"/>
  <c r="B7"/>
  <c r="Y6"/>
  <c r="X6"/>
  <c r="W6"/>
  <c r="V6"/>
  <c r="U6"/>
  <c r="T6"/>
  <c r="S6"/>
  <c r="R6"/>
  <c r="Q6"/>
  <c r="P6"/>
  <c r="O6"/>
  <c r="N6"/>
  <c r="M6"/>
  <c r="L6"/>
  <c r="K6"/>
  <c r="J6"/>
  <c r="I6"/>
  <c r="H6"/>
  <c r="G6"/>
  <c r="F6"/>
  <c r="E6"/>
  <c r="D6"/>
  <c r="C6"/>
  <c r="B6"/>
  <c r="Y5"/>
  <c r="X5"/>
  <c r="W5"/>
  <c r="V5"/>
  <c r="U5"/>
  <c r="T5"/>
  <c r="S5"/>
  <c r="R5"/>
  <c r="Q5"/>
  <c r="P5"/>
  <c r="O5"/>
  <c r="N5"/>
  <c r="M5"/>
  <c r="L5"/>
  <c r="K5"/>
  <c r="J5"/>
  <c r="I5"/>
  <c r="H5"/>
  <c r="G5"/>
  <c r="F5"/>
  <c r="E5"/>
  <c r="D5"/>
  <c r="C5"/>
  <c r="B5"/>
  <c r="Y4"/>
  <c r="X4"/>
  <c r="W4"/>
  <c r="V4"/>
  <c r="U4"/>
  <c r="T4"/>
  <c r="S4"/>
  <c r="R4"/>
  <c r="Q4"/>
  <c r="P4"/>
  <c r="O4"/>
  <c r="N4"/>
  <c r="M4"/>
  <c r="L4"/>
  <c r="K4"/>
  <c r="J4"/>
  <c r="I4"/>
  <c r="H4"/>
  <c r="G4"/>
  <c r="F4"/>
  <c r="E4"/>
  <c r="D4"/>
  <c r="C4"/>
  <c r="B4"/>
  <c r="Y3"/>
  <c r="X3"/>
  <c r="W3"/>
  <c r="V3"/>
  <c r="U3"/>
  <c r="T3"/>
  <c r="S3"/>
  <c r="R3"/>
  <c r="Q3"/>
  <c r="P3"/>
  <c r="O3"/>
  <c r="N3"/>
  <c r="M3"/>
  <c r="L3"/>
  <c r="K3"/>
  <c r="J3"/>
  <c r="I3"/>
  <c r="H3"/>
  <c r="G3"/>
  <c r="F3"/>
  <c r="E3"/>
  <c r="D3"/>
  <c r="C3"/>
  <c r="B3"/>
  <c r="DM4" i="67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3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2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1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0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S99" i="26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Q99" i="29"/>
  <c r="AR99"/>
  <c r="AS99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8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7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30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4" i="2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T99" s="1"/>
  <c r="AS3"/>
  <c r="AU99" i="27" l="1"/>
  <c r="AS99" i="24"/>
  <c r="CE99" i="79" l="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H2" i="12"/>
  <c r="H27" i="74"/>
  <c r="H19"/>
  <c r="H7"/>
  <c r="H6"/>
  <c r="H5"/>
  <c r="H50" l="1"/>
  <c r="H40"/>
  <c r="H24"/>
  <c r="H23"/>
  <c r="H21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L99" i="67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30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3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2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4" i="24"/>
  <c r="O5"/>
  <c r="O6"/>
  <c r="O7"/>
  <c r="O8"/>
  <c r="O9"/>
  <c r="O10"/>
  <c r="O11"/>
  <c r="O12"/>
  <c r="O13"/>
  <c r="O1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3"/>
  <c r="DL99" i="20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N4" i="81" l="1"/>
  <c r="P4" s="1"/>
  <c r="N8"/>
  <c r="P8" s="1"/>
  <c r="N12"/>
  <c r="P12" s="1"/>
  <c r="N16"/>
  <c r="P16" s="1"/>
  <c r="N20"/>
  <c r="P20" s="1"/>
  <c r="N24"/>
  <c r="P24" s="1"/>
  <c r="N28"/>
  <c r="P28" s="1"/>
  <c r="N32"/>
  <c r="P32" s="1"/>
  <c r="N36"/>
  <c r="P36" s="1"/>
  <c r="N40"/>
  <c r="P40" s="1"/>
  <c r="N44"/>
  <c r="P44" s="1"/>
  <c r="N48"/>
  <c r="P48" s="1"/>
  <c r="N52"/>
  <c r="P52" s="1"/>
  <c r="N56"/>
  <c r="P56" s="1"/>
  <c r="N60"/>
  <c r="P60" s="1"/>
  <c r="N64"/>
  <c r="P64" s="1"/>
  <c r="N68"/>
  <c r="P68" s="1"/>
  <c r="N72"/>
  <c r="P72" s="1"/>
  <c r="N76"/>
  <c r="P76" s="1"/>
  <c r="N80"/>
  <c r="P80" s="1"/>
  <c r="N84"/>
  <c r="P84" s="1"/>
  <c r="N88"/>
  <c r="P88" s="1"/>
  <c r="N92"/>
  <c r="P92" s="1"/>
  <c r="N96"/>
  <c r="P96" s="1"/>
  <c r="N3"/>
  <c r="P3" s="1"/>
  <c r="N7"/>
  <c r="P7" s="1"/>
  <c r="N11"/>
  <c r="P11" s="1"/>
  <c r="N15"/>
  <c r="P15" s="1"/>
  <c r="N19"/>
  <c r="P19" s="1"/>
  <c r="N23"/>
  <c r="P23" s="1"/>
  <c r="N27"/>
  <c r="P27" s="1"/>
  <c r="N31"/>
  <c r="P31" s="1"/>
  <c r="N35"/>
  <c r="P35" s="1"/>
  <c r="N39"/>
  <c r="P39" s="1"/>
  <c r="N43"/>
  <c r="P43" s="1"/>
  <c r="N47"/>
  <c r="P47" s="1"/>
  <c r="N51"/>
  <c r="P51" s="1"/>
  <c r="N55"/>
  <c r="P55" s="1"/>
  <c r="N59"/>
  <c r="P59" s="1"/>
  <c r="N63"/>
  <c r="P63" s="1"/>
  <c r="N67"/>
  <c r="P67" s="1"/>
  <c r="N71"/>
  <c r="P71" s="1"/>
  <c r="N75"/>
  <c r="P75" s="1"/>
  <c r="N79"/>
  <c r="P79" s="1"/>
  <c r="N83"/>
  <c r="P83" s="1"/>
  <c r="N87"/>
  <c r="P87" s="1"/>
  <c r="N91"/>
  <c r="P91" s="1"/>
  <c r="N95"/>
  <c r="P95" s="1"/>
  <c r="N6"/>
  <c r="P6" s="1"/>
  <c r="N10"/>
  <c r="P10" s="1"/>
  <c r="N14"/>
  <c r="P14" s="1"/>
  <c r="N18"/>
  <c r="P18" s="1"/>
  <c r="N22"/>
  <c r="P22" s="1"/>
  <c r="N26"/>
  <c r="P26" s="1"/>
  <c r="N30"/>
  <c r="P30" s="1"/>
  <c r="N34"/>
  <c r="P34" s="1"/>
  <c r="N38"/>
  <c r="P38" s="1"/>
  <c r="N42"/>
  <c r="P42" s="1"/>
  <c r="N46"/>
  <c r="P46" s="1"/>
  <c r="N50"/>
  <c r="P50" s="1"/>
  <c r="N54"/>
  <c r="P54" s="1"/>
  <c r="N58"/>
  <c r="P58" s="1"/>
  <c r="N62"/>
  <c r="P62" s="1"/>
  <c r="N66"/>
  <c r="P66" s="1"/>
  <c r="N70"/>
  <c r="P70" s="1"/>
  <c r="N74"/>
  <c r="P74" s="1"/>
  <c r="N78"/>
  <c r="P78" s="1"/>
  <c r="N82"/>
  <c r="P82" s="1"/>
  <c r="N86"/>
  <c r="P86" s="1"/>
  <c r="N90"/>
  <c r="P90" s="1"/>
  <c r="N94"/>
  <c r="P94" s="1"/>
  <c r="N98"/>
  <c r="P98" s="1"/>
  <c r="N5"/>
  <c r="P5" s="1"/>
  <c r="N9"/>
  <c r="P9" s="1"/>
  <c r="N13"/>
  <c r="P13" s="1"/>
  <c r="N17"/>
  <c r="P17" s="1"/>
  <c r="N21"/>
  <c r="P21" s="1"/>
  <c r="N25"/>
  <c r="P25" s="1"/>
  <c r="N29"/>
  <c r="P29" s="1"/>
  <c r="N33"/>
  <c r="P33" s="1"/>
  <c r="N37"/>
  <c r="P37" s="1"/>
  <c r="N41"/>
  <c r="P41" s="1"/>
  <c r="N45"/>
  <c r="P45" s="1"/>
  <c r="N49"/>
  <c r="P49" s="1"/>
  <c r="N53"/>
  <c r="P53" s="1"/>
  <c r="N57"/>
  <c r="P57" s="1"/>
  <c r="N61"/>
  <c r="P61" s="1"/>
  <c r="N65"/>
  <c r="P65" s="1"/>
  <c r="N69"/>
  <c r="P69" s="1"/>
  <c r="N73"/>
  <c r="P73" s="1"/>
  <c r="N77"/>
  <c r="P77" s="1"/>
  <c r="N81"/>
  <c r="P81" s="1"/>
  <c r="N85"/>
  <c r="P85" s="1"/>
  <c r="N89"/>
  <c r="P89" s="1"/>
  <c r="N93"/>
  <c r="P93" s="1"/>
  <c r="N97"/>
  <c r="P97" s="1"/>
  <c r="K5"/>
  <c r="M5" s="1"/>
  <c r="K9"/>
  <c r="M9" s="1"/>
  <c r="K13"/>
  <c r="M13" s="1"/>
  <c r="K17"/>
  <c r="M17" s="1"/>
  <c r="K21"/>
  <c r="M21" s="1"/>
  <c r="K25"/>
  <c r="M25" s="1"/>
  <c r="K29"/>
  <c r="M29" s="1"/>
  <c r="K33"/>
  <c r="M33" s="1"/>
  <c r="K37"/>
  <c r="M37" s="1"/>
  <c r="K41"/>
  <c r="M41" s="1"/>
  <c r="K45"/>
  <c r="M45" s="1"/>
  <c r="K49"/>
  <c r="M49" s="1"/>
  <c r="K53"/>
  <c r="M53" s="1"/>
  <c r="K57"/>
  <c r="M57" s="1"/>
  <c r="K61"/>
  <c r="M61" s="1"/>
  <c r="K65"/>
  <c r="M65" s="1"/>
  <c r="K69"/>
  <c r="M69" s="1"/>
  <c r="K73"/>
  <c r="M73" s="1"/>
  <c r="K77"/>
  <c r="M77" s="1"/>
  <c r="K81"/>
  <c r="M81" s="1"/>
  <c r="K85"/>
  <c r="M85" s="1"/>
  <c r="K89"/>
  <c r="M89" s="1"/>
  <c r="K93"/>
  <c r="M93" s="1"/>
  <c r="K97"/>
  <c r="M97" s="1"/>
  <c r="K4"/>
  <c r="M4" s="1"/>
  <c r="K8"/>
  <c r="M8" s="1"/>
  <c r="K12"/>
  <c r="M12" s="1"/>
  <c r="K16"/>
  <c r="M16" s="1"/>
  <c r="K20"/>
  <c r="M20" s="1"/>
  <c r="K24"/>
  <c r="M24" s="1"/>
  <c r="K28"/>
  <c r="M28" s="1"/>
  <c r="K32"/>
  <c r="M32" s="1"/>
  <c r="K36"/>
  <c r="M36" s="1"/>
  <c r="K40"/>
  <c r="M40" s="1"/>
  <c r="K44"/>
  <c r="M44" s="1"/>
  <c r="K48"/>
  <c r="M48" s="1"/>
  <c r="K52"/>
  <c r="M52" s="1"/>
  <c r="K56"/>
  <c r="M56" s="1"/>
  <c r="K60"/>
  <c r="M60" s="1"/>
  <c r="K64"/>
  <c r="M64" s="1"/>
  <c r="K68"/>
  <c r="M68" s="1"/>
  <c r="K72"/>
  <c r="M72" s="1"/>
  <c r="K76"/>
  <c r="M76" s="1"/>
  <c r="K80"/>
  <c r="M80" s="1"/>
  <c r="K84"/>
  <c r="M84" s="1"/>
  <c r="K88"/>
  <c r="M88" s="1"/>
  <c r="K92"/>
  <c r="M92" s="1"/>
  <c r="K96"/>
  <c r="M96" s="1"/>
  <c r="K3"/>
  <c r="M3" s="1"/>
  <c r="K7"/>
  <c r="M7" s="1"/>
  <c r="K11"/>
  <c r="M11" s="1"/>
  <c r="K15"/>
  <c r="M15" s="1"/>
  <c r="K19"/>
  <c r="M19" s="1"/>
  <c r="K23"/>
  <c r="M23" s="1"/>
  <c r="K27"/>
  <c r="M27" s="1"/>
  <c r="K31"/>
  <c r="M31" s="1"/>
  <c r="K35"/>
  <c r="M35" s="1"/>
  <c r="K39"/>
  <c r="M39" s="1"/>
  <c r="K43"/>
  <c r="M43" s="1"/>
  <c r="K47"/>
  <c r="M47" s="1"/>
  <c r="K51"/>
  <c r="M51" s="1"/>
  <c r="K55"/>
  <c r="M55" s="1"/>
  <c r="K59"/>
  <c r="M59" s="1"/>
  <c r="K63"/>
  <c r="M63" s="1"/>
  <c r="K67"/>
  <c r="M67" s="1"/>
  <c r="K71"/>
  <c r="M71" s="1"/>
  <c r="K75"/>
  <c r="M75" s="1"/>
  <c r="K79"/>
  <c r="M79" s="1"/>
  <c r="K83"/>
  <c r="M83" s="1"/>
  <c r="K87"/>
  <c r="M87" s="1"/>
  <c r="K91"/>
  <c r="M91" s="1"/>
  <c r="K95"/>
  <c r="M95" s="1"/>
  <c r="K6"/>
  <c r="M6" s="1"/>
  <c r="K10"/>
  <c r="M10" s="1"/>
  <c r="K14"/>
  <c r="M14" s="1"/>
  <c r="K18"/>
  <c r="M18" s="1"/>
  <c r="K22"/>
  <c r="M22" s="1"/>
  <c r="K26"/>
  <c r="M26" s="1"/>
  <c r="K30"/>
  <c r="M30" s="1"/>
  <c r="K34"/>
  <c r="M34" s="1"/>
  <c r="K38"/>
  <c r="M38" s="1"/>
  <c r="K42"/>
  <c r="M42" s="1"/>
  <c r="K46"/>
  <c r="M46" s="1"/>
  <c r="K50"/>
  <c r="M50" s="1"/>
  <c r="K54"/>
  <c r="M54" s="1"/>
  <c r="K58"/>
  <c r="M58" s="1"/>
  <c r="K62"/>
  <c r="M62" s="1"/>
  <c r="K66"/>
  <c r="M66" s="1"/>
  <c r="K70"/>
  <c r="M70" s="1"/>
  <c r="K74"/>
  <c r="M74" s="1"/>
  <c r="K78"/>
  <c r="M78" s="1"/>
  <c r="K82"/>
  <c r="M82" s="1"/>
  <c r="K86"/>
  <c r="M86" s="1"/>
  <c r="K90"/>
  <c r="M90" s="1"/>
  <c r="K94"/>
  <c r="M94" s="1"/>
  <c r="K98"/>
  <c r="M98" s="1"/>
  <c r="H6"/>
  <c r="J6" s="1"/>
  <c r="H10"/>
  <c r="J10" s="1"/>
  <c r="H14"/>
  <c r="J14" s="1"/>
  <c r="H18"/>
  <c r="J18" s="1"/>
  <c r="H22"/>
  <c r="J22" s="1"/>
  <c r="H26"/>
  <c r="J26" s="1"/>
  <c r="H30"/>
  <c r="J30" s="1"/>
  <c r="H34"/>
  <c r="J34" s="1"/>
  <c r="H38"/>
  <c r="J38" s="1"/>
  <c r="H42"/>
  <c r="J42" s="1"/>
  <c r="H46"/>
  <c r="J46" s="1"/>
  <c r="H50"/>
  <c r="J50" s="1"/>
  <c r="H54"/>
  <c r="J54" s="1"/>
  <c r="H58"/>
  <c r="J58" s="1"/>
  <c r="H62"/>
  <c r="J62" s="1"/>
  <c r="H66"/>
  <c r="J66" s="1"/>
  <c r="H70"/>
  <c r="J70" s="1"/>
  <c r="H74"/>
  <c r="J74" s="1"/>
  <c r="H78"/>
  <c r="J78" s="1"/>
  <c r="H82"/>
  <c r="J82" s="1"/>
  <c r="H86"/>
  <c r="J86" s="1"/>
  <c r="H90"/>
  <c r="J90" s="1"/>
  <c r="H94"/>
  <c r="J94" s="1"/>
  <c r="H98"/>
  <c r="J98" s="1"/>
  <c r="H5"/>
  <c r="J5" s="1"/>
  <c r="H9"/>
  <c r="J9" s="1"/>
  <c r="H13"/>
  <c r="J13" s="1"/>
  <c r="H17"/>
  <c r="J17" s="1"/>
  <c r="H21"/>
  <c r="J21" s="1"/>
  <c r="H25"/>
  <c r="J25" s="1"/>
  <c r="H29"/>
  <c r="J29" s="1"/>
  <c r="H33"/>
  <c r="J33" s="1"/>
  <c r="H37"/>
  <c r="J37" s="1"/>
  <c r="H41"/>
  <c r="J41" s="1"/>
  <c r="H45"/>
  <c r="J45" s="1"/>
  <c r="H49"/>
  <c r="J49" s="1"/>
  <c r="H53"/>
  <c r="J53" s="1"/>
  <c r="H57"/>
  <c r="J57" s="1"/>
  <c r="H61"/>
  <c r="J61" s="1"/>
  <c r="H65"/>
  <c r="J65" s="1"/>
  <c r="H69"/>
  <c r="J69" s="1"/>
  <c r="H73"/>
  <c r="J73" s="1"/>
  <c r="H77"/>
  <c r="J77" s="1"/>
  <c r="H81"/>
  <c r="J81" s="1"/>
  <c r="H85"/>
  <c r="J85" s="1"/>
  <c r="H89"/>
  <c r="J89" s="1"/>
  <c r="H93"/>
  <c r="J93" s="1"/>
  <c r="H97"/>
  <c r="J97" s="1"/>
  <c r="H4"/>
  <c r="J4" s="1"/>
  <c r="H8"/>
  <c r="J8" s="1"/>
  <c r="H12"/>
  <c r="J12" s="1"/>
  <c r="H16"/>
  <c r="J16" s="1"/>
  <c r="H20"/>
  <c r="J20" s="1"/>
  <c r="H24"/>
  <c r="J24" s="1"/>
  <c r="H28"/>
  <c r="J28" s="1"/>
  <c r="H32"/>
  <c r="J32" s="1"/>
  <c r="H36"/>
  <c r="J36" s="1"/>
  <c r="H40"/>
  <c r="J40" s="1"/>
  <c r="H44"/>
  <c r="J44" s="1"/>
  <c r="H48"/>
  <c r="J48" s="1"/>
  <c r="H52"/>
  <c r="J52" s="1"/>
  <c r="H56"/>
  <c r="J56" s="1"/>
  <c r="H60"/>
  <c r="J60" s="1"/>
  <c r="H64"/>
  <c r="J64" s="1"/>
  <c r="H68"/>
  <c r="J68" s="1"/>
  <c r="H72"/>
  <c r="J72" s="1"/>
  <c r="H76"/>
  <c r="J76" s="1"/>
  <c r="H80"/>
  <c r="J80" s="1"/>
  <c r="H84"/>
  <c r="J84" s="1"/>
  <c r="H88"/>
  <c r="J88" s="1"/>
  <c r="H92"/>
  <c r="J92" s="1"/>
  <c r="H96"/>
  <c r="J96" s="1"/>
  <c r="H3"/>
  <c r="J3" s="1"/>
  <c r="H7"/>
  <c r="J7" s="1"/>
  <c r="H11"/>
  <c r="J11" s="1"/>
  <c r="H15"/>
  <c r="J15" s="1"/>
  <c r="H19"/>
  <c r="J19" s="1"/>
  <c r="H23"/>
  <c r="J23" s="1"/>
  <c r="H27"/>
  <c r="J27" s="1"/>
  <c r="H31"/>
  <c r="J31" s="1"/>
  <c r="H35"/>
  <c r="J35" s="1"/>
  <c r="H39"/>
  <c r="J39" s="1"/>
  <c r="H43"/>
  <c r="J43" s="1"/>
  <c r="H47"/>
  <c r="J47" s="1"/>
  <c r="H51"/>
  <c r="J51" s="1"/>
  <c r="H55"/>
  <c r="J55" s="1"/>
  <c r="H59"/>
  <c r="J59" s="1"/>
  <c r="H63"/>
  <c r="J63" s="1"/>
  <c r="H67"/>
  <c r="J67" s="1"/>
  <c r="H71"/>
  <c r="J71" s="1"/>
  <c r="H75"/>
  <c r="J75" s="1"/>
  <c r="H79"/>
  <c r="J79" s="1"/>
  <c r="H83"/>
  <c r="J83" s="1"/>
  <c r="H87"/>
  <c r="J87" s="1"/>
  <c r="H91"/>
  <c r="J91" s="1"/>
  <c r="H95"/>
  <c r="J95" s="1"/>
  <c r="E7"/>
  <c r="G7" s="1"/>
  <c r="E23"/>
  <c r="G23" s="1"/>
  <c r="E31"/>
  <c r="G31" s="1"/>
  <c r="E51"/>
  <c r="G51" s="1"/>
  <c r="E67"/>
  <c r="G67" s="1"/>
  <c r="E87"/>
  <c r="G87" s="1"/>
  <c r="E6"/>
  <c r="G6" s="1"/>
  <c r="E10"/>
  <c r="G10" s="1"/>
  <c r="E14"/>
  <c r="G14" s="1"/>
  <c r="E18"/>
  <c r="G18" s="1"/>
  <c r="E22"/>
  <c r="G22" s="1"/>
  <c r="E26"/>
  <c r="G26" s="1"/>
  <c r="E30"/>
  <c r="G30" s="1"/>
  <c r="E34"/>
  <c r="G34" s="1"/>
  <c r="E38"/>
  <c r="G38" s="1"/>
  <c r="E42"/>
  <c r="G42" s="1"/>
  <c r="E46"/>
  <c r="G46" s="1"/>
  <c r="E50"/>
  <c r="G50" s="1"/>
  <c r="E54"/>
  <c r="G54" s="1"/>
  <c r="E58"/>
  <c r="G58" s="1"/>
  <c r="E62"/>
  <c r="G62" s="1"/>
  <c r="E66"/>
  <c r="G66" s="1"/>
  <c r="E70"/>
  <c r="G70" s="1"/>
  <c r="E74"/>
  <c r="G74" s="1"/>
  <c r="E78"/>
  <c r="G78" s="1"/>
  <c r="E82"/>
  <c r="G82" s="1"/>
  <c r="E86"/>
  <c r="G86" s="1"/>
  <c r="E90"/>
  <c r="G90" s="1"/>
  <c r="E94"/>
  <c r="G94" s="1"/>
  <c r="E98"/>
  <c r="G98" s="1"/>
  <c r="E3"/>
  <c r="G3" s="1"/>
  <c r="E15"/>
  <c r="G15" s="1"/>
  <c r="E35"/>
  <c r="G35" s="1"/>
  <c r="E43"/>
  <c r="G43" s="1"/>
  <c r="E55"/>
  <c r="G55" s="1"/>
  <c r="E63"/>
  <c r="G63" s="1"/>
  <c r="E71"/>
  <c r="G71" s="1"/>
  <c r="E79"/>
  <c r="G79" s="1"/>
  <c r="E91"/>
  <c r="G91" s="1"/>
  <c r="E5"/>
  <c r="G5" s="1"/>
  <c r="E9"/>
  <c r="G9" s="1"/>
  <c r="E13"/>
  <c r="G13" s="1"/>
  <c r="E17"/>
  <c r="G17" s="1"/>
  <c r="E21"/>
  <c r="G21" s="1"/>
  <c r="E25"/>
  <c r="G25" s="1"/>
  <c r="E29"/>
  <c r="G29" s="1"/>
  <c r="E33"/>
  <c r="G33" s="1"/>
  <c r="E37"/>
  <c r="G37" s="1"/>
  <c r="E41"/>
  <c r="G41" s="1"/>
  <c r="E45"/>
  <c r="G45" s="1"/>
  <c r="E49"/>
  <c r="G49" s="1"/>
  <c r="E53"/>
  <c r="G53" s="1"/>
  <c r="E57"/>
  <c r="G57" s="1"/>
  <c r="E61"/>
  <c r="G61" s="1"/>
  <c r="E65"/>
  <c r="G65" s="1"/>
  <c r="E69"/>
  <c r="G69" s="1"/>
  <c r="E73"/>
  <c r="G73" s="1"/>
  <c r="E77"/>
  <c r="G77" s="1"/>
  <c r="E81"/>
  <c r="G81" s="1"/>
  <c r="E85"/>
  <c r="G85" s="1"/>
  <c r="E89"/>
  <c r="G89" s="1"/>
  <c r="E93"/>
  <c r="G93" s="1"/>
  <c r="E97"/>
  <c r="G97" s="1"/>
  <c r="E11"/>
  <c r="G11" s="1"/>
  <c r="E19"/>
  <c r="G19" s="1"/>
  <c r="E27"/>
  <c r="G27" s="1"/>
  <c r="E39"/>
  <c r="G39" s="1"/>
  <c r="E47"/>
  <c r="G47" s="1"/>
  <c r="E59"/>
  <c r="G59" s="1"/>
  <c r="E75"/>
  <c r="G75" s="1"/>
  <c r="E83"/>
  <c r="G83" s="1"/>
  <c r="E95"/>
  <c r="G95" s="1"/>
  <c r="E4"/>
  <c r="G4" s="1"/>
  <c r="E8"/>
  <c r="G8" s="1"/>
  <c r="E12"/>
  <c r="G12" s="1"/>
  <c r="E16"/>
  <c r="G16" s="1"/>
  <c r="E20"/>
  <c r="G20" s="1"/>
  <c r="E24"/>
  <c r="G24" s="1"/>
  <c r="E28"/>
  <c r="G28" s="1"/>
  <c r="E32"/>
  <c r="G32" s="1"/>
  <c r="E36"/>
  <c r="G36" s="1"/>
  <c r="E40"/>
  <c r="G40" s="1"/>
  <c r="E44"/>
  <c r="G44" s="1"/>
  <c r="E48"/>
  <c r="G48" s="1"/>
  <c r="E52"/>
  <c r="G52" s="1"/>
  <c r="E56"/>
  <c r="G56" s="1"/>
  <c r="E60"/>
  <c r="G60" s="1"/>
  <c r="E64"/>
  <c r="G64" s="1"/>
  <c r="E68"/>
  <c r="G68" s="1"/>
  <c r="E72"/>
  <c r="G72" s="1"/>
  <c r="E76"/>
  <c r="G76" s="1"/>
  <c r="E80"/>
  <c r="G80" s="1"/>
  <c r="E84"/>
  <c r="G84" s="1"/>
  <c r="E88"/>
  <c r="G88" s="1"/>
  <c r="E92"/>
  <c r="G92" s="1"/>
  <c r="E96"/>
  <c r="G96" s="1"/>
  <c r="B4"/>
  <c r="D4" s="1"/>
  <c r="B8"/>
  <c r="D8" s="1"/>
  <c r="Q8" s="1"/>
  <c r="B12"/>
  <c r="D12" s="1"/>
  <c r="B16"/>
  <c r="D16" s="1"/>
  <c r="B20"/>
  <c r="D20" s="1"/>
  <c r="Q20" s="1"/>
  <c r="B24"/>
  <c r="D24" s="1"/>
  <c r="Q24" s="1"/>
  <c r="B28"/>
  <c r="D28" s="1"/>
  <c r="B32"/>
  <c r="D32" s="1"/>
  <c r="Q32" s="1"/>
  <c r="B36"/>
  <c r="D36" s="1"/>
  <c r="B40"/>
  <c r="D40" s="1"/>
  <c r="Q40" s="1"/>
  <c r="B44"/>
  <c r="D44" s="1"/>
  <c r="Q44" s="1"/>
  <c r="B48"/>
  <c r="D48" s="1"/>
  <c r="Q48" s="1"/>
  <c r="B52"/>
  <c r="D52" s="1"/>
  <c r="B56"/>
  <c r="D56" s="1"/>
  <c r="Q56" s="1"/>
  <c r="B60"/>
  <c r="D60" s="1"/>
  <c r="Q60" s="1"/>
  <c r="B64"/>
  <c r="D64" s="1"/>
  <c r="Q64" s="1"/>
  <c r="B68"/>
  <c r="D68" s="1"/>
  <c r="B72"/>
  <c r="D72" s="1"/>
  <c r="Q72" s="1"/>
  <c r="B76"/>
  <c r="D76" s="1"/>
  <c r="Q76" s="1"/>
  <c r="B80"/>
  <c r="D80" s="1"/>
  <c r="Q80" s="1"/>
  <c r="B84"/>
  <c r="D84" s="1"/>
  <c r="B88"/>
  <c r="D88" s="1"/>
  <c r="Q88" s="1"/>
  <c r="B92"/>
  <c r="D92" s="1"/>
  <c r="B96"/>
  <c r="D96" s="1"/>
  <c r="Q96" s="1"/>
  <c r="B3"/>
  <c r="D3" s="1"/>
  <c r="B7"/>
  <c r="D7" s="1"/>
  <c r="B11"/>
  <c r="D11" s="1"/>
  <c r="B15"/>
  <c r="D15" s="1"/>
  <c r="Q15" s="1"/>
  <c r="B19"/>
  <c r="D19" s="1"/>
  <c r="Q19" s="1"/>
  <c r="B23"/>
  <c r="D23" s="1"/>
  <c r="Q23" s="1"/>
  <c r="B27"/>
  <c r="D27" s="1"/>
  <c r="B31"/>
  <c r="D31" s="1"/>
  <c r="Q31" s="1"/>
  <c r="B35"/>
  <c r="D35" s="1"/>
  <c r="Q35" s="1"/>
  <c r="B39"/>
  <c r="D39" s="1"/>
  <c r="B43"/>
  <c r="D43" s="1"/>
  <c r="B47"/>
  <c r="D47" s="1"/>
  <c r="Q47" s="1"/>
  <c r="B51"/>
  <c r="D51" s="1"/>
  <c r="B55"/>
  <c r="D55" s="1"/>
  <c r="B59"/>
  <c r="D59" s="1"/>
  <c r="B63"/>
  <c r="D63" s="1"/>
  <c r="Q63" s="1"/>
  <c r="B67"/>
  <c r="D67" s="1"/>
  <c r="Q67" s="1"/>
  <c r="B71"/>
  <c r="D71" s="1"/>
  <c r="B75"/>
  <c r="D75" s="1"/>
  <c r="B79"/>
  <c r="D79" s="1"/>
  <c r="B83"/>
  <c r="D83" s="1"/>
  <c r="B87"/>
  <c r="D87" s="1"/>
  <c r="Q87" s="1"/>
  <c r="B91"/>
  <c r="D91" s="1"/>
  <c r="Q91" s="1"/>
  <c r="B95"/>
  <c r="D95" s="1"/>
  <c r="Q95" s="1"/>
  <c r="B6"/>
  <c r="D6" s="1"/>
  <c r="Q6" s="1"/>
  <c r="B10"/>
  <c r="D10" s="1"/>
  <c r="B14"/>
  <c r="D14" s="1"/>
  <c r="B18"/>
  <c r="D18" s="1"/>
  <c r="Q18" s="1"/>
  <c r="B22"/>
  <c r="D22" s="1"/>
  <c r="Q22" s="1"/>
  <c r="B26"/>
  <c r="D26" s="1"/>
  <c r="B30"/>
  <c r="D30" s="1"/>
  <c r="B34"/>
  <c r="D34" s="1"/>
  <c r="B38"/>
  <c r="D38" s="1"/>
  <c r="Q38" s="1"/>
  <c r="B42"/>
  <c r="D42" s="1"/>
  <c r="B46"/>
  <c r="D46" s="1"/>
  <c r="B50"/>
  <c r="D50" s="1"/>
  <c r="B54"/>
  <c r="D54" s="1"/>
  <c r="B58"/>
  <c r="D58" s="1"/>
  <c r="B62"/>
  <c r="D62" s="1"/>
  <c r="B66"/>
  <c r="D66" s="1"/>
  <c r="B70"/>
  <c r="D70" s="1"/>
  <c r="B74"/>
  <c r="D74" s="1"/>
  <c r="B78"/>
  <c r="D78" s="1"/>
  <c r="B82"/>
  <c r="D82" s="1"/>
  <c r="B86"/>
  <c r="D86" s="1"/>
  <c r="B90"/>
  <c r="D90" s="1"/>
  <c r="B94"/>
  <c r="D94" s="1"/>
  <c r="B98"/>
  <c r="D98" s="1"/>
  <c r="B5"/>
  <c r="D5" s="1"/>
  <c r="B9"/>
  <c r="D9" s="1"/>
  <c r="B13"/>
  <c r="D13" s="1"/>
  <c r="B17"/>
  <c r="D17" s="1"/>
  <c r="B21"/>
  <c r="D21" s="1"/>
  <c r="Q21" s="1"/>
  <c r="B25"/>
  <c r="D25" s="1"/>
  <c r="B29"/>
  <c r="D29" s="1"/>
  <c r="B33"/>
  <c r="D33" s="1"/>
  <c r="B37"/>
  <c r="D37" s="1"/>
  <c r="Q37" s="1"/>
  <c r="B41"/>
  <c r="D41" s="1"/>
  <c r="B45"/>
  <c r="D45" s="1"/>
  <c r="B49"/>
  <c r="D49" s="1"/>
  <c r="B53"/>
  <c r="D53" s="1"/>
  <c r="B57"/>
  <c r="D57" s="1"/>
  <c r="B61"/>
  <c r="D61" s="1"/>
  <c r="B65"/>
  <c r="D65" s="1"/>
  <c r="B69"/>
  <c r="D69" s="1"/>
  <c r="B73"/>
  <c r="D73" s="1"/>
  <c r="B77"/>
  <c r="D77" s="1"/>
  <c r="B81"/>
  <c r="D81" s="1"/>
  <c r="B85"/>
  <c r="D85" s="1"/>
  <c r="Q85" s="1"/>
  <c r="B89"/>
  <c r="D89" s="1"/>
  <c r="B93"/>
  <c r="D93" s="1"/>
  <c r="Q93" s="1"/>
  <c r="B97"/>
  <c r="D97" s="1"/>
  <c r="DM99" i="21"/>
  <c r="O3" i="26"/>
  <c r="DM99" i="22"/>
  <c r="O3" i="29"/>
  <c r="DM99" i="23"/>
  <c r="O3" i="28"/>
  <c r="DM99" i="67"/>
  <c r="O3" i="30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A1" i="75"/>
  <c r="A1" i="74"/>
  <c r="Q42" i="81" l="1"/>
  <c r="Q90"/>
  <c r="Q74"/>
  <c r="Q50"/>
  <c r="Q66"/>
  <c r="Q16"/>
  <c r="Q5"/>
  <c r="Q79"/>
  <c r="Q53"/>
  <c r="Q51"/>
  <c r="Q26"/>
  <c r="Q10"/>
  <c r="Q69"/>
  <c r="Q61"/>
  <c r="Q45"/>
  <c r="Q52"/>
  <c r="Q27"/>
  <c r="Q84"/>
  <c r="Q58"/>
  <c r="Q98"/>
  <c r="Q82"/>
  <c r="Q34"/>
  <c r="Q68"/>
  <c r="Q36"/>
  <c r="Q4"/>
  <c r="Q77"/>
  <c r="Q75"/>
  <c r="Q43"/>
  <c r="Q29"/>
  <c r="Q13"/>
  <c r="T2" i="82"/>
  <c r="T2" i="79"/>
  <c r="DM99" i="11"/>
  <c r="Q54" i="81"/>
  <c r="Q92"/>
  <c r="Q86"/>
  <c r="Q70"/>
  <c r="Q83"/>
  <c r="Q3"/>
  <c r="Q55"/>
  <c r="Q39"/>
  <c r="Q28"/>
  <c r="Q12"/>
  <c r="Q97"/>
  <c r="Q81"/>
  <c r="Q65"/>
  <c r="Q49"/>
  <c r="Q33"/>
  <c r="Q17"/>
  <c r="Q11"/>
  <c r="Q89"/>
  <c r="Q73"/>
  <c r="Q57"/>
  <c r="Q41"/>
  <c r="Q25"/>
  <c r="Q9"/>
  <c r="Q71"/>
  <c r="Q7"/>
  <c r="Q94"/>
  <c r="Q78"/>
  <c r="Q62"/>
  <c r="Q46"/>
  <c r="Q30"/>
  <c r="Q14"/>
  <c r="Q59"/>
  <c r="DM99" i="31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6"/>
  <c r="H25"/>
  <c r="H22"/>
  <c r="H20"/>
  <c r="H18"/>
  <c r="H17"/>
  <c r="H16"/>
  <c r="H15"/>
  <c r="H14"/>
  <c r="H13"/>
  <c r="H12"/>
  <c r="H11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M88"/>
  <c r="J99"/>
  <c r="L99"/>
  <c r="M3"/>
  <c r="G99"/>
  <c r="F99"/>
  <c r="E99"/>
  <c r="D99"/>
  <c r="H98"/>
  <c r="I98" s="1"/>
  <c r="M98" s="1"/>
  <c r="H97"/>
  <c r="I97" s="1"/>
  <c r="M97" s="1"/>
  <c r="H96"/>
  <c r="I96" s="1"/>
  <c r="M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M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M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M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M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M36" s="1"/>
  <c r="H35"/>
  <c r="I35" s="1"/>
  <c r="M35" s="1"/>
  <c r="H34"/>
  <c r="I34" s="1"/>
  <c r="M34" s="1"/>
  <c r="H33"/>
  <c r="I33" s="1"/>
  <c r="M33" s="1"/>
  <c r="H32"/>
  <c r="I32" s="1"/>
  <c r="M32" s="1"/>
  <c r="H31"/>
  <c r="I31" s="1"/>
  <c r="M31" s="1"/>
  <c r="H30"/>
  <c r="I30" s="1"/>
  <c r="M30" s="1"/>
  <c r="H29"/>
  <c r="I29" s="1"/>
  <c r="M29" s="1"/>
  <c r="H28"/>
  <c r="I28" s="1"/>
  <c r="M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M16" s="1"/>
  <c r="H15"/>
  <c r="I15" s="1"/>
  <c r="M15" s="1"/>
  <c r="H14"/>
  <c r="I14" s="1"/>
  <c r="M14" s="1"/>
  <c r="H13"/>
  <c r="I13" s="1"/>
  <c r="M13" s="1"/>
  <c r="H12"/>
  <c r="I12" s="1"/>
  <c r="M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I99" i="73" l="1"/>
  <c r="M77"/>
  <c r="M99" s="1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M99"/>
  <c r="AG109"/>
  <c r="AH109"/>
  <c r="AI109"/>
  <c r="AJ109"/>
  <c r="AK109"/>
  <c r="AL109"/>
  <c r="AM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I3"/>
  <c r="AI99" s="1"/>
  <c r="Z3"/>
  <c r="Y3"/>
  <c r="AJ99"/>
  <c r="AM99"/>
  <c r="AN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L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L99" s="1"/>
  <c r="AK4"/>
  <c r="AJ4"/>
  <c r="AI4"/>
  <c r="Z4"/>
  <c r="Y4"/>
  <c r="AN3"/>
  <c r="AN99" s="1"/>
  <c r="AM3"/>
  <c r="AM99" s="1"/>
  <c r="AL3"/>
  <c r="AK3"/>
  <c r="AK99" s="1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F4"/>
  <c r="AG4"/>
  <c r="AH4"/>
  <c r="AI4"/>
  <c r="AB4" i="63" s="1"/>
  <c r="AJ4" i="1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F8"/>
  <c r="AG8"/>
  <c r="AH8"/>
  <c r="AI8"/>
  <c r="AB8" i="63" s="1"/>
  <c r="AJ8" i="14"/>
  <c r="AE9"/>
  <c r="AF9"/>
  <c r="AG9"/>
  <c r="AH9"/>
  <c r="AI9"/>
  <c r="AJ9"/>
  <c r="AE10"/>
  <c r="AF10"/>
  <c r="AG10"/>
  <c r="AH10"/>
  <c r="AI10"/>
  <c r="AJ10"/>
  <c r="AE11"/>
  <c r="AF11"/>
  <c r="AG11"/>
  <c r="AH11"/>
  <c r="AI11"/>
  <c r="AJ11"/>
  <c r="AE12"/>
  <c r="AF12"/>
  <c r="AG12"/>
  <c r="AH12"/>
  <c r="AI12"/>
  <c r="AB12" i="63" s="1"/>
  <c r="AJ12" i="14"/>
  <c r="AE13"/>
  <c r="AF13"/>
  <c r="AG13"/>
  <c r="AH13"/>
  <c r="AI13"/>
  <c r="AJ13"/>
  <c r="AE14"/>
  <c r="AF14"/>
  <c r="AG14"/>
  <c r="AH14"/>
  <c r="AI14"/>
  <c r="AJ14"/>
  <c r="AE15"/>
  <c r="AF15"/>
  <c r="AG15"/>
  <c r="AH15"/>
  <c r="AI15"/>
  <c r="AJ15"/>
  <c r="AE16"/>
  <c r="AF16"/>
  <c r="AG16"/>
  <c r="AH16"/>
  <c r="AI16"/>
  <c r="AB16" i="63" s="1"/>
  <c r="AJ16" i="14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E20"/>
  <c r="AF20"/>
  <c r="AG20"/>
  <c r="AH20"/>
  <c r="AB20" i="62" s="1"/>
  <c r="AI20" i="14"/>
  <c r="AB20" i="63" s="1"/>
  <c r="AJ20" i="14"/>
  <c r="AE21"/>
  <c r="AF21"/>
  <c r="AG21"/>
  <c r="AH21"/>
  <c r="AI21"/>
  <c r="AJ21"/>
  <c r="AE22"/>
  <c r="AF22"/>
  <c r="AG22"/>
  <c r="AH22"/>
  <c r="AI22"/>
  <c r="AJ22"/>
  <c r="AE23"/>
  <c r="AF23"/>
  <c r="AG23"/>
  <c r="AH23"/>
  <c r="AI23"/>
  <c r="AJ23"/>
  <c r="AE24"/>
  <c r="AF24"/>
  <c r="AG24"/>
  <c r="AH24"/>
  <c r="AB24" i="62" s="1"/>
  <c r="AI24" i="14"/>
  <c r="AB24" i="63" s="1"/>
  <c r="AJ24" i="14"/>
  <c r="AE25"/>
  <c r="AF25"/>
  <c r="AG25"/>
  <c r="AH25"/>
  <c r="AI25"/>
  <c r="AJ25"/>
  <c r="AE26"/>
  <c r="AF26"/>
  <c r="AG26"/>
  <c r="AH26"/>
  <c r="AI26"/>
  <c r="AJ26"/>
  <c r="AE27"/>
  <c r="AF27"/>
  <c r="AG27"/>
  <c r="AH27"/>
  <c r="AI27"/>
  <c r="AJ27"/>
  <c r="AE28"/>
  <c r="AF28"/>
  <c r="AG28"/>
  <c r="AH28"/>
  <c r="AI28"/>
  <c r="AB28" i="63" s="1"/>
  <c r="AJ28" i="14"/>
  <c r="AE29"/>
  <c r="AF29"/>
  <c r="AG29"/>
  <c r="AH29"/>
  <c r="AI29"/>
  <c r="AJ29"/>
  <c r="AE30"/>
  <c r="AF30"/>
  <c r="AG30"/>
  <c r="AH30"/>
  <c r="AI30"/>
  <c r="AJ30"/>
  <c r="AE31"/>
  <c r="AF31"/>
  <c r="AG31"/>
  <c r="AH31"/>
  <c r="AI31"/>
  <c r="AJ31"/>
  <c r="AE32"/>
  <c r="AF32"/>
  <c r="AG32"/>
  <c r="AH32"/>
  <c r="AB32" i="62" s="1"/>
  <c r="AI32" i="14"/>
  <c r="AB32" i="63" s="1"/>
  <c r="AJ32" i="14"/>
  <c r="AE33"/>
  <c r="AF33"/>
  <c r="AG33"/>
  <c r="AH33"/>
  <c r="AI33"/>
  <c r="AJ33"/>
  <c r="AE34"/>
  <c r="AF34"/>
  <c r="AG34"/>
  <c r="AH34"/>
  <c r="AI34"/>
  <c r="AJ34"/>
  <c r="AE35"/>
  <c r="AF35"/>
  <c r="AG35"/>
  <c r="AH35"/>
  <c r="AI35"/>
  <c r="AJ35"/>
  <c r="AE36"/>
  <c r="AF36"/>
  <c r="AG36"/>
  <c r="AH36"/>
  <c r="AB36" i="62" s="1"/>
  <c r="AI36" i="14"/>
  <c r="AB36" i="63" s="1"/>
  <c r="AJ36" i="14"/>
  <c r="AE37"/>
  <c r="AF37"/>
  <c r="AG37"/>
  <c r="AB37" i="62" s="1"/>
  <c r="AH37" i="14"/>
  <c r="AI37"/>
  <c r="AJ37"/>
  <c r="AE38"/>
  <c r="AF38"/>
  <c r="AG38"/>
  <c r="AH38"/>
  <c r="AI38"/>
  <c r="AJ38"/>
  <c r="AE39"/>
  <c r="AF39"/>
  <c r="AG39"/>
  <c r="AH39"/>
  <c r="AI39"/>
  <c r="AJ39"/>
  <c r="AE40"/>
  <c r="AF40"/>
  <c r="AG40"/>
  <c r="AH40"/>
  <c r="AB40" i="62" s="1"/>
  <c r="AI40" i="14"/>
  <c r="AB40" i="63" s="1"/>
  <c r="AJ40" i="14"/>
  <c r="AE41"/>
  <c r="AF41"/>
  <c r="AG41"/>
  <c r="AH41"/>
  <c r="AI41"/>
  <c r="AJ41"/>
  <c r="AE42"/>
  <c r="AF42"/>
  <c r="AG42"/>
  <c r="AH42"/>
  <c r="AI42"/>
  <c r="AJ42"/>
  <c r="AE43"/>
  <c r="AF43"/>
  <c r="AG43"/>
  <c r="AH43"/>
  <c r="AI43"/>
  <c r="AJ43"/>
  <c r="AE44"/>
  <c r="AF44"/>
  <c r="AG44"/>
  <c r="AH44"/>
  <c r="AB44" i="62" s="1"/>
  <c r="AI44" i="14"/>
  <c r="AB44" i="63" s="1"/>
  <c r="AJ44" i="14"/>
  <c r="AE45"/>
  <c r="AF45"/>
  <c r="AG45"/>
  <c r="AH45"/>
  <c r="AI45"/>
  <c r="AJ45"/>
  <c r="AE46"/>
  <c r="AF46"/>
  <c r="AG46"/>
  <c r="AH46"/>
  <c r="AI46"/>
  <c r="AJ46"/>
  <c r="AE47"/>
  <c r="AF47"/>
  <c r="AG47"/>
  <c r="AH47"/>
  <c r="AI47"/>
  <c r="AJ47"/>
  <c r="AE48"/>
  <c r="AF48"/>
  <c r="AG48"/>
  <c r="AH48"/>
  <c r="AB48" i="62" s="1"/>
  <c r="AI48" i="14"/>
  <c r="AB48" i="63" s="1"/>
  <c r="AJ48" i="14"/>
  <c r="AE49"/>
  <c r="AF49"/>
  <c r="AG49"/>
  <c r="AB49" i="62" s="1"/>
  <c r="AH49" i="14"/>
  <c r="AI49"/>
  <c r="AJ49"/>
  <c r="AE50"/>
  <c r="AF50"/>
  <c r="AG50"/>
  <c r="AH50"/>
  <c r="AI50"/>
  <c r="AJ50"/>
  <c r="AE51"/>
  <c r="AF51"/>
  <c r="AG51"/>
  <c r="AH51"/>
  <c r="AI51"/>
  <c r="AJ51"/>
  <c r="AE52"/>
  <c r="AF52"/>
  <c r="AG52"/>
  <c r="AH52"/>
  <c r="AB52" i="62" s="1"/>
  <c r="AI52" i="14"/>
  <c r="AB52" i="63" s="1"/>
  <c r="AJ52" i="14"/>
  <c r="AE53"/>
  <c r="AF53"/>
  <c r="AG53"/>
  <c r="AB53" i="62" s="1"/>
  <c r="AH53" i="14"/>
  <c r="AI53"/>
  <c r="AJ53"/>
  <c r="AE54"/>
  <c r="AF54"/>
  <c r="AG54"/>
  <c r="AH54"/>
  <c r="AI54"/>
  <c r="AJ54"/>
  <c r="AE55"/>
  <c r="AF55"/>
  <c r="AG55"/>
  <c r="AH55"/>
  <c r="AI55"/>
  <c r="AJ55"/>
  <c r="AE56"/>
  <c r="AF56"/>
  <c r="AG56"/>
  <c r="AH56"/>
  <c r="AB56" i="62" s="1"/>
  <c r="AI56" i="14"/>
  <c r="AB56" i="63" s="1"/>
  <c r="AJ56" i="14"/>
  <c r="AE57"/>
  <c r="AF57"/>
  <c r="AG57"/>
  <c r="AH57"/>
  <c r="AI57"/>
  <c r="AJ57"/>
  <c r="AE58"/>
  <c r="AF58"/>
  <c r="AG58"/>
  <c r="AH58"/>
  <c r="AI58"/>
  <c r="AJ58"/>
  <c r="AE59"/>
  <c r="AF59"/>
  <c r="AG59"/>
  <c r="AH59"/>
  <c r="AI59"/>
  <c r="AJ59"/>
  <c r="AE60"/>
  <c r="AF60"/>
  <c r="AG60"/>
  <c r="AH60"/>
  <c r="AB60" i="62" s="1"/>
  <c r="AI60" i="14"/>
  <c r="AB60" i="63" s="1"/>
  <c r="AJ60" i="14"/>
  <c r="AE61"/>
  <c r="AF61"/>
  <c r="AG61"/>
  <c r="AB61" i="62" s="1"/>
  <c r="AH61" i="14"/>
  <c r="AI61"/>
  <c r="AJ61"/>
  <c r="AE62"/>
  <c r="AF62"/>
  <c r="AG62"/>
  <c r="AH62"/>
  <c r="AI62"/>
  <c r="AJ62"/>
  <c r="AE63"/>
  <c r="AF63"/>
  <c r="AG63"/>
  <c r="AH63"/>
  <c r="AI63"/>
  <c r="AJ63"/>
  <c r="AE64"/>
  <c r="AF64"/>
  <c r="AG64"/>
  <c r="AH64"/>
  <c r="AI64"/>
  <c r="AB64" i="63" s="1"/>
  <c r="AJ64" i="14"/>
  <c r="AE65"/>
  <c r="AF65"/>
  <c r="AG65"/>
  <c r="AH65"/>
  <c r="AI65"/>
  <c r="AJ65"/>
  <c r="AE66"/>
  <c r="AF66"/>
  <c r="AG66"/>
  <c r="AH66"/>
  <c r="AI66"/>
  <c r="AJ66"/>
  <c r="AE67"/>
  <c r="AF67"/>
  <c r="AG67"/>
  <c r="AH67"/>
  <c r="AI67"/>
  <c r="AJ67"/>
  <c r="AE68"/>
  <c r="AF68"/>
  <c r="AG68"/>
  <c r="AH68"/>
  <c r="AI68"/>
  <c r="AB68" i="63" s="1"/>
  <c r="AJ68" i="14"/>
  <c r="AE69"/>
  <c r="AF69"/>
  <c r="AG69"/>
  <c r="AH69"/>
  <c r="AI69"/>
  <c r="AJ69"/>
  <c r="AE70"/>
  <c r="AF70"/>
  <c r="AG70"/>
  <c r="AH70"/>
  <c r="AI70"/>
  <c r="AJ70"/>
  <c r="AE71"/>
  <c r="AF71"/>
  <c r="AG71"/>
  <c r="AH71"/>
  <c r="AI71"/>
  <c r="AJ71"/>
  <c r="AE72"/>
  <c r="AF72"/>
  <c r="AG72"/>
  <c r="AH72"/>
  <c r="AI72"/>
  <c r="AB72" i="63" s="1"/>
  <c r="AJ72" i="14"/>
  <c r="AE73"/>
  <c r="AB73" i="61" s="1"/>
  <c r="AF73" i="14"/>
  <c r="AG73"/>
  <c r="AH73"/>
  <c r="AI73"/>
  <c r="AB73" i="63" s="1"/>
  <c r="AJ73" i="14"/>
  <c r="AE74"/>
  <c r="AF74"/>
  <c r="AG74"/>
  <c r="AH74"/>
  <c r="AI74"/>
  <c r="AJ74"/>
  <c r="AE75"/>
  <c r="AF75"/>
  <c r="AG75"/>
  <c r="AH75"/>
  <c r="AI75"/>
  <c r="AJ75"/>
  <c r="AE76"/>
  <c r="AF76"/>
  <c r="AG76"/>
  <c r="AH76"/>
  <c r="AI76"/>
  <c r="AB76" i="63" s="1"/>
  <c r="AJ76" i="14"/>
  <c r="AE77"/>
  <c r="AB77" i="61" s="1"/>
  <c r="AF77" i="14"/>
  <c r="AG77"/>
  <c r="AH77"/>
  <c r="AI77"/>
  <c r="AB77" i="63" s="1"/>
  <c r="AJ77" i="14"/>
  <c r="AE78"/>
  <c r="AF78"/>
  <c r="AG78"/>
  <c r="AH78"/>
  <c r="AI78"/>
  <c r="AJ78"/>
  <c r="AE79"/>
  <c r="AF79"/>
  <c r="AG79"/>
  <c r="AH79"/>
  <c r="AI79"/>
  <c r="AJ79"/>
  <c r="AE80"/>
  <c r="AF80"/>
  <c r="AG80"/>
  <c r="AH80"/>
  <c r="AI80"/>
  <c r="AB80" i="63" s="1"/>
  <c r="AJ80" i="14"/>
  <c r="AE81"/>
  <c r="AB81" i="61" s="1"/>
  <c r="AF81" i="14"/>
  <c r="AG81"/>
  <c r="AH81"/>
  <c r="AI81"/>
  <c r="AB81" i="63" s="1"/>
  <c r="AJ81" i="14"/>
  <c r="AE82"/>
  <c r="AF82"/>
  <c r="AG82"/>
  <c r="AH82"/>
  <c r="AI82"/>
  <c r="AJ82"/>
  <c r="AE83"/>
  <c r="AF83"/>
  <c r="AG83"/>
  <c r="AH83"/>
  <c r="AI83"/>
  <c r="AJ83"/>
  <c r="AE84"/>
  <c r="AF84"/>
  <c r="AG84"/>
  <c r="AH84"/>
  <c r="AI84"/>
  <c r="AB84" i="63" s="1"/>
  <c r="AJ84" i="14"/>
  <c r="AE85"/>
  <c r="AF85"/>
  <c r="AG85"/>
  <c r="AB85" i="62" s="1"/>
  <c r="AH85" i="14"/>
  <c r="AI85"/>
  <c r="AB85" i="63" s="1"/>
  <c r="AJ85" i="14"/>
  <c r="AE86"/>
  <c r="AF86"/>
  <c r="AG86"/>
  <c r="AH86"/>
  <c r="AI86"/>
  <c r="AJ86"/>
  <c r="AE87"/>
  <c r="AF87"/>
  <c r="AG87"/>
  <c r="AH87"/>
  <c r="AI87"/>
  <c r="AJ87"/>
  <c r="AE88"/>
  <c r="AF88"/>
  <c r="AG88"/>
  <c r="AH88"/>
  <c r="AI88"/>
  <c r="AB88" i="63" s="1"/>
  <c r="AJ88" i="14"/>
  <c r="AE89"/>
  <c r="AF89"/>
  <c r="AG89"/>
  <c r="AH89"/>
  <c r="AI89"/>
  <c r="AJ89"/>
  <c r="AE90"/>
  <c r="AF90"/>
  <c r="AG90"/>
  <c r="AH90"/>
  <c r="AI90"/>
  <c r="AJ90"/>
  <c r="AE91"/>
  <c r="AF91"/>
  <c r="AG91"/>
  <c r="AH91"/>
  <c r="AI91"/>
  <c r="AJ91"/>
  <c r="AE92"/>
  <c r="AB92" i="61" s="1"/>
  <c r="AF92" i="14"/>
  <c r="AG92"/>
  <c r="AH92"/>
  <c r="AI92"/>
  <c r="AB92" i="63" s="1"/>
  <c r="AJ92" i="14"/>
  <c r="AE93"/>
  <c r="AB93" i="61" s="1"/>
  <c r="AF93" i="14"/>
  <c r="AG93"/>
  <c r="AH93"/>
  <c r="AI93"/>
  <c r="AB93" i="63" s="1"/>
  <c r="AJ93" i="14"/>
  <c r="AE94"/>
  <c r="AF94"/>
  <c r="AG94"/>
  <c r="AH94"/>
  <c r="AI94"/>
  <c r="AJ94"/>
  <c r="AE95"/>
  <c r="AF95"/>
  <c r="AG95"/>
  <c r="AH95"/>
  <c r="AI95"/>
  <c r="AJ95"/>
  <c r="AE96"/>
  <c r="AF96"/>
  <c r="AG96"/>
  <c r="AH96"/>
  <c r="AI96"/>
  <c r="AB96" i="63" s="1"/>
  <c r="AJ96" i="14"/>
  <c r="AE97"/>
  <c r="AF97"/>
  <c r="AG97"/>
  <c r="AH97"/>
  <c r="AI97"/>
  <c r="AB97" i="63" s="1"/>
  <c r="AJ97" i="14"/>
  <c r="AE98"/>
  <c r="AF98"/>
  <c r="AG98"/>
  <c r="AH98"/>
  <c r="AI98"/>
  <c r="AJ98"/>
  <c r="AF3"/>
  <c r="AG3"/>
  <c r="AH3"/>
  <c r="AB3" i="62" s="1"/>
  <c r="AI3" i="14"/>
  <c r="AJ3"/>
  <c r="AE3"/>
  <c r="X4"/>
  <c r="AA4" i="61" s="1"/>
  <c r="Y4" i="14"/>
  <c r="Z4"/>
  <c r="AA4"/>
  <c r="AB4"/>
  <c r="AC4"/>
  <c r="X5"/>
  <c r="Y5"/>
  <c r="Z5"/>
  <c r="AA5" i="62" s="1"/>
  <c r="AA5" i="14"/>
  <c r="AB5"/>
  <c r="AC5"/>
  <c r="X6"/>
  <c r="AA6" i="61" s="1"/>
  <c r="Y6" i="14"/>
  <c r="Z6"/>
  <c r="AA6"/>
  <c r="AB6"/>
  <c r="AC6"/>
  <c r="X7"/>
  <c r="Y7"/>
  <c r="Z7"/>
  <c r="AA7"/>
  <c r="AB7"/>
  <c r="AC7"/>
  <c r="X8"/>
  <c r="AA8" i="61" s="1"/>
  <c r="Y8" i="14"/>
  <c r="Z8"/>
  <c r="AA8"/>
  <c r="AB8"/>
  <c r="AC8"/>
  <c r="X9"/>
  <c r="Y9"/>
  <c r="Z9"/>
  <c r="AA9" i="62" s="1"/>
  <c r="AA9" i="14"/>
  <c r="AB9"/>
  <c r="AC9"/>
  <c r="X10"/>
  <c r="AA10" i="61" s="1"/>
  <c r="Y10" i="14"/>
  <c r="Z10"/>
  <c r="AA10"/>
  <c r="AB10"/>
  <c r="AC10"/>
  <c r="X11"/>
  <c r="Y11"/>
  <c r="Z11"/>
  <c r="AA11" i="62" s="1"/>
  <c r="AA11" i="14"/>
  <c r="AB11"/>
  <c r="AC11"/>
  <c r="X12"/>
  <c r="AA12" i="61" s="1"/>
  <c r="Y12" i="14"/>
  <c r="Z12"/>
  <c r="AA12"/>
  <c r="AB12"/>
  <c r="AC12"/>
  <c r="X13"/>
  <c r="Y13"/>
  <c r="Z13"/>
  <c r="AA13" i="62" s="1"/>
  <c r="AA13" i="14"/>
  <c r="AB13"/>
  <c r="AC13"/>
  <c r="X14"/>
  <c r="AA14" i="61" s="1"/>
  <c r="Y14" i="14"/>
  <c r="Z14"/>
  <c r="AA14"/>
  <c r="AB14"/>
  <c r="AC14"/>
  <c r="X15"/>
  <c r="Y15"/>
  <c r="Z15"/>
  <c r="AA15"/>
  <c r="AB15"/>
  <c r="AC15"/>
  <c r="X16"/>
  <c r="AA16" i="61" s="1"/>
  <c r="Y16" i="14"/>
  <c r="Z16"/>
  <c r="AA16"/>
  <c r="AB16"/>
  <c r="AA16" i="63" s="1"/>
  <c r="AC16" i="14"/>
  <c r="X17"/>
  <c r="Y17"/>
  <c r="Z17"/>
  <c r="AA17" i="62" s="1"/>
  <c r="AA17" i="14"/>
  <c r="AB17"/>
  <c r="AC17"/>
  <c r="X18"/>
  <c r="AA18" i="61" s="1"/>
  <c r="Y18" i="14"/>
  <c r="Z18"/>
  <c r="AA18"/>
  <c r="AB18"/>
  <c r="AA18" i="63" s="1"/>
  <c r="AC18" i="14"/>
  <c r="X19"/>
  <c r="Y19"/>
  <c r="Z19"/>
  <c r="AA19" i="62" s="1"/>
  <c r="AA19" i="14"/>
  <c r="AB19"/>
  <c r="AC19"/>
  <c r="X20"/>
  <c r="AA20" i="61" s="1"/>
  <c r="Y20" i="14"/>
  <c r="Z20"/>
  <c r="AA20"/>
  <c r="AB20"/>
  <c r="AA20" i="63" s="1"/>
  <c r="AC20" i="14"/>
  <c r="X21"/>
  <c r="Y21"/>
  <c r="Z21"/>
  <c r="AA21" i="62" s="1"/>
  <c r="AA21" i="14"/>
  <c r="AB21"/>
  <c r="AC21"/>
  <c r="X22"/>
  <c r="AA22" i="61" s="1"/>
  <c r="Y22" i="14"/>
  <c r="Z22"/>
  <c r="AA22"/>
  <c r="AB22"/>
  <c r="AA22" i="63" s="1"/>
  <c r="AC22" i="14"/>
  <c r="X23"/>
  <c r="Y23"/>
  <c r="Z23"/>
  <c r="AA23"/>
  <c r="AB23"/>
  <c r="AC23"/>
  <c r="X24"/>
  <c r="Y24"/>
  <c r="Z24"/>
  <c r="AA24"/>
  <c r="AB24"/>
  <c r="AA24" i="63" s="1"/>
  <c r="AC24" i="14"/>
  <c r="X25"/>
  <c r="Y25"/>
  <c r="Z25"/>
  <c r="AA25" i="62" s="1"/>
  <c r="AA25" i="14"/>
  <c r="AB25"/>
  <c r="AC25"/>
  <c r="X26"/>
  <c r="AA26" i="61" s="1"/>
  <c r="Y26" i="14"/>
  <c r="Z26"/>
  <c r="AA26"/>
  <c r="AB26"/>
  <c r="AA26" i="63" s="1"/>
  <c r="AC26" i="14"/>
  <c r="X27"/>
  <c r="Y27"/>
  <c r="Z27"/>
  <c r="AA27" i="62" s="1"/>
  <c r="AA27" i="14"/>
  <c r="AB27"/>
  <c r="AC27"/>
  <c r="X28"/>
  <c r="AA28" i="61" s="1"/>
  <c r="Y28" i="14"/>
  <c r="Z28"/>
  <c r="AA28"/>
  <c r="AB28"/>
  <c r="AA28" i="63" s="1"/>
  <c r="AC28" i="14"/>
  <c r="X29"/>
  <c r="Y29"/>
  <c r="Z29"/>
  <c r="AA29" i="62" s="1"/>
  <c r="AA29" i="14"/>
  <c r="AB29"/>
  <c r="AC29"/>
  <c r="X30"/>
  <c r="AA30" i="61" s="1"/>
  <c r="Y30" i="14"/>
  <c r="Z30"/>
  <c r="AA30"/>
  <c r="AB30"/>
  <c r="AA30" i="63" s="1"/>
  <c r="AC30" i="14"/>
  <c r="X31"/>
  <c r="Y31"/>
  <c r="Z31"/>
  <c r="AA31"/>
  <c r="AB31"/>
  <c r="AC31"/>
  <c r="X32"/>
  <c r="AA32" i="61" s="1"/>
  <c r="Y32" i="14"/>
  <c r="Z32"/>
  <c r="AA32"/>
  <c r="AB32"/>
  <c r="AA32" i="63" s="1"/>
  <c r="AC32" i="14"/>
  <c r="X33"/>
  <c r="Y33"/>
  <c r="Z33"/>
  <c r="AA33" i="62" s="1"/>
  <c r="AA33" i="14"/>
  <c r="AB33"/>
  <c r="AC33"/>
  <c r="X34"/>
  <c r="AA34" i="61" s="1"/>
  <c r="Y34" i="14"/>
  <c r="Z34"/>
  <c r="AA34"/>
  <c r="AB34"/>
  <c r="AA34" i="63" s="1"/>
  <c r="AC34" i="14"/>
  <c r="X35"/>
  <c r="Y35"/>
  <c r="Z35"/>
  <c r="AA35" i="62" s="1"/>
  <c r="AA35" i="14"/>
  <c r="AB35"/>
  <c r="AC35"/>
  <c r="X36"/>
  <c r="AA36" i="61" s="1"/>
  <c r="Y36" i="14"/>
  <c r="Z36"/>
  <c r="AA36"/>
  <c r="AB36"/>
  <c r="AA36" i="63" s="1"/>
  <c r="AC36" i="14"/>
  <c r="X37"/>
  <c r="Y37"/>
  <c r="Z37"/>
  <c r="AA37" i="62" s="1"/>
  <c r="AA37" i="14"/>
  <c r="AB37"/>
  <c r="AC37"/>
  <c r="X38"/>
  <c r="AA38" i="61" s="1"/>
  <c r="Y38" i="14"/>
  <c r="Z38"/>
  <c r="AA38"/>
  <c r="AB38"/>
  <c r="AA38" i="63" s="1"/>
  <c r="AC38" i="14"/>
  <c r="X39"/>
  <c r="Y39"/>
  <c r="Z39"/>
  <c r="AA39"/>
  <c r="AB39"/>
  <c r="AC39"/>
  <c r="X40"/>
  <c r="AA40" i="61" s="1"/>
  <c r="Y40" i="14"/>
  <c r="Z40"/>
  <c r="AA40"/>
  <c r="AB40"/>
  <c r="AA40" i="63" s="1"/>
  <c r="AC40" i="14"/>
  <c r="X41"/>
  <c r="Y41"/>
  <c r="Z41"/>
  <c r="AA41" i="62" s="1"/>
  <c r="AA41" i="14"/>
  <c r="AB41"/>
  <c r="AC41"/>
  <c r="X42"/>
  <c r="AA42" i="61" s="1"/>
  <c r="Y42" i="14"/>
  <c r="Z42"/>
  <c r="AA42"/>
  <c r="AB42"/>
  <c r="AA42" i="63" s="1"/>
  <c r="AC42" i="14"/>
  <c r="X43"/>
  <c r="Y43"/>
  <c r="Z43"/>
  <c r="AA43" i="62" s="1"/>
  <c r="AA43" i="14"/>
  <c r="AB43"/>
  <c r="AC43"/>
  <c r="X44"/>
  <c r="AA44" i="61" s="1"/>
  <c r="Y44" i="14"/>
  <c r="Z44"/>
  <c r="AA44"/>
  <c r="AB44"/>
  <c r="AA44" i="63" s="1"/>
  <c r="AC44" i="14"/>
  <c r="X45"/>
  <c r="Y45"/>
  <c r="Z45"/>
  <c r="AA45" i="62" s="1"/>
  <c r="AA45" i="14"/>
  <c r="AB45"/>
  <c r="AC45"/>
  <c r="X46"/>
  <c r="AA46" i="61" s="1"/>
  <c r="Y46" i="14"/>
  <c r="Z46"/>
  <c r="AA46"/>
  <c r="AB46"/>
  <c r="AA46" i="63" s="1"/>
  <c r="AC46" i="14"/>
  <c r="X47"/>
  <c r="Y47"/>
  <c r="Z47"/>
  <c r="AA47"/>
  <c r="AB47"/>
  <c r="AC47"/>
  <c r="X48"/>
  <c r="AA48" i="61" s="1"/>
  <c r="Y48" i="14"/>
  <c r="Z48"/>
  <c r="AA48"/>
  <c r="AB48"/>
  <c r="AA48" i="63" s="1"/>
  <c r="AC48" i="14"/>
  <c r="X49"/>
  <c r="Y49"/>
  <c r="Z49"/>
  <c r="AA49" i="62" s="1"/>
  <c r="AA49" i="14"/>
  <c r="AB49"/>
  <c r="AC49"/>
  <c r="X50"/>
  <c r="AA50" i="61" s="1"/>
  <c r="Y50" i="14"/>
  <c r="Z50"/>
  <c r="AA50"/>
  <c r="AB50"/>
  <c r="AA50" i="63" s="1"/>
  <c r="AC50" i="14"/>
  <c r="X51"/>
  <c r="Y51"/>
  <c r="Z51"/>
  <c r="AA51" i="62" s="1"/>
  <c r="AA51" i="14"/>
  <c r="AB51"/>
  <c r="AC51"/>
  <c r="X52"/>
  <c r="AA52" i="61" s="1"/>
  <c r="Y52" i="14"/>
  <c r="Z52"/>
  <c r="AA52"/>
  <c r="AB52"/>
  <c r="AA52" i="63" s="1"/>
  <c r="AC52" i="14"/>
  <c r="X53"/>
  <c r="Y53"/>
  <c r="Z53"/>
  <c r="AA53" i="62" s="1"/>
  <c r="AA53" i="14"/>
  <c r="AB53"/>
  <c r="AC53"/>
  <c r="X54"/>
  <c r="AA54" i="61" s="1"/>
  <c r="Y54" i="14"/>
  <c r="Z54"/>
  <c r="AA54"/>
  <c r="AB54"/>
  <c r="AA54" i="63" s="1"/>
  <c r="AC54" i="14"/>
  <c r="X55"/>
  <c r="Y55"/>
  <c r="Z55"/>
  <c r="AA55"/>
  <c r="AB55"/>
  <c r="AC55"/>
  <c r="X56"/>
  <c r="Y56"/>
  <c r="Z56"/>
  <c r="AA56"/>
  <c r="AB56"/>
  <c r="AA56" i="63" s="1"/>
  <c r="AC56" i="14"/>
  <c r="X57"/>
  <c r="Y57"/>
  <c r="Z57"/>
  <c r="AA57" i="62" s="1"/>
  <c r="AA57" i="14"/>
  <c r="AB57"/>
  <c r="AC57"/>
  <c r="X58"/>
  <c r="AA58" i="61" s="1"/>
  <c r="Y58" i="14"/>
  <c r="Z58"/>
  <c r="AA58"/>
  <c r="AB58"/>
  <c r="AA58" i="63" s="1"/>
  <c r="AC58" i="14"/>
  <c r="X59"/>
  <c r="Y59"/>
  <c r="Z59"/>
  <c r="AA59" i="62" s="1"/>
  <c r="AA59" i="14"/>
  <c r="AB59"/>
  <c r="AC59"/>
  <c r="X60"/>
  <c r="AA60" i="61" s="1"/>
  <c r="Y60" i="14"/>
  <c r="Z60"/>
  <c r="AA60"/>
  <c r="AB60"/>
  <c r="AA60" i="63" s="1"/>
  <c r="AC60" i="14"/>
  <c r="X61"/>
  <c r="Y61"/>
  <c r="Z61"/>
  <c r="AA61" i="62" s="1"/>
  <c r="AA61" i="14"/>
  <c r="AB61"/>
  <c r="AC61"/>
  <c r="X62"/>
  <c r="AA62" i="61" s="1"/>
  <c r="Y62" i="14"/>
  <c r="Z62"/>
  <c r="AA62"/>
  <c r="AB62"/>
  <c r="AA62" i="63" s="1"/>
  <c r="AC62" i="14"/>
  <c r="X63"/>
  <c r="Y63"/>
  <c r="Z63"/>
  <c r="AA63"/>
  <c r="AB63"/>
  <c r="AC63"/>
  <c r="X64"/>
  <c r="AA64" i="61" s="1"/>
  <c r="Y64" i="14"/>
  <c r="Z64"/>
  <c r="AA64"/>
  <c r="AB64"/>
  <c r="AA64" i="63" s="1"/>
  <c r="AC64" i="14"/>
  <c r="X65"/>
  <c r="Y65"/>
  <c r="Z65"/>
  <c r="AA65" i="62" s="1"/>
  <c r="AA65" i="14"/>
  <c r="AB65"/>
  <c r="AC65"/>
  <c r="X66"/>
  <c r="AA66" i="61" s="1"/>
  <c r="Y66" i="14"/>
  <c r="Z66"/>
  <c r="AA66"/>
  <c r="AB66"/>
  <c r="AA66" i="63" s="1"/>
  <c r="AC66" i="14"/>
  <c r="X67"/>
  <c r="Y67"/>
  <c r="Z67"/>
  <c r="AA67" i="62" s="1"/>
  <c r="AA67" i="14"/>
  <c r="AB67"/>
  <c r="AC67"/>
  <c r="X68"/>
  <c r="AA68" i="61" s="1"/>
  <c r="Y68" i="14"/>
  <c r="Z68"/>
  <c r="AA68"/>
  <c r="AB68"/>
  <c r="AA68" i="63" s="1"/>
  <c r="AC68" i="14"/>
  <c r="X69"/>
  <c r="Y69"/>
  <c r="Z69"/>
  <c r="AA69" i="62" s="1"/>
  <c r="AA69" i="14"/>
  <c r="AB69"/>
  <c r="AC69"/>
  <c r="X70"/>
  <c r="AA70" i="61" s="1"/>
  <c r="Y70" i="14"/>
  <c r="Z70"/>
  <c r="AA70"/>
  <c r="AB70"/>
  <c r="AA70" i="63" s="1"/>
  <c r="AC70" i="14"/>
  <c r="X71"/>
  <c r="Y71"/>
  <c r="Z71"/>
  <c r="AA71"/>
  <c r="AB71"/>
  <c r="AC71"/>
  <c r="X72"/>
  <c r="AA72" i="61" s="1"/>
  <c r="Y72" i="14"/>
  <c r="Z72"/>
  <c r="AA72"/>
  <c r="AB72"/>
  <c r="AA72" i="63" s="1"/>
  <c r="AC72" i="14"/>
  <c r="X73"/>
  <c r="Y73"/>
  <c r="Z73"/>
  <c r="AA73" i="62" s="1"/>
  <c r="AA73" i="14"/>
  <c r="AB73"/>
  <c r="AC73"/>
  <c r="X74"/>
  <c r="AA74" i="61" s="1"/>
  <c r="Y74" i="14"/>
  <c r="Z74"/>
  <c r="AA74"/>
  <c r="AB74"/>
  <c r="AA74" i="63" s="1"/>
  <c r="AC74" i="14"/>
  <c r="X75"/>
  <c r="Y75"/>
  <c r="Z75"/>
  <c r="AA75" i="62" s="1"/>
  <c r="AA75" i="14"/>
  <c r="AB75"/>
  <c r="AC75"/>
  <c r="X76"/>
  <c r="AA76" i="61" s="1"/>
  <c r="Y76" i="14"/>
  <c r="Z76"/>
  <c r="AA76"/>
  <c r="AB76"/>
  <c r="AA76" i="63" s="1"/>
  <c r="AC76" i="14"/>
  <c r="X77"/>
  <c r="Y77"/>
  <c r="Z77"/>
  <c r="AA77" i="62" s="1"/>
  <c r="AA77" i="14"/>
  <c r="AB77"/>
  <c r="AC77"/>
  <c r="X78"/>
  <c r="AA78" i="61" s="1"/>
  <c r="Y78" i="14"/>
  <c r="Z78"/>
  <c r="AA78"/>
  <c r="AB78"/>
  <c r="AA78" i="63" s="1"/>
  <c r="AC78" i="14"/>
  <c r="X79"/>
  <c r="Y79"/>
  <c r="Z79"/>
  <c r="AA79"/>
  <c r="AB79"/>
  <c r="AC79"/>
  <c r="X80"/>
  <c r="AA80" i="61" s="1"/>
  <c r="Y80" i="14"/>
  <c r="Z80"/>
  <c r="AA80"/>
  <c r="AB80"/>
  <c r="AA80" i="63" s="1"/>
  <c r="AC80" i="14"/>
  <c r="X81"/>
  <c r="Y81"/>
  <c r="Z81"/>
  <c r="AA81" i="62" s="1"/>
  <c r="AA81" i="14"/>
  <c r="AB81"/>
  <c r="AC81"/>
  <c r="X82"/>
  <c r="AA82" i="61" s="1"/>
  <c r="Y82" i="14"/>
  <c r="Z82"/>
  <c r="AA82"/>
  <c r="AB82"/>
  <c r="AA82" i="63" s="1"/>
  <c r="AC82" i="14"/>
  <c r="X83"/>
  <c r="Y83"/>
  <c r="Z83"/>
  <c r="AA83" i="62" s="1"/>
  <c r="AA83" i="14"/>
  <c r="AB83"/>
  <c r="AC83"/>
  <c r="X84"/>
  <c r="AA84" i="61" s="1"/>
  <c r="Y84" i="14"/>
  <c r="Z84"/>
  <c r="AA84"/>
  <c r="AB84"/>
  <c r="AA84" i="63" s="1"/>
  <c r="AC84" i="14"/>
  <c r="X85"/>
  <c r="Y85"/>
  <c r="Z85"/>
  <c r="AA85" i="62" s="1"/>
  <c r="AA85" i="14"/>
  <c r="AB85"/>
  <c r="AC85"/>
  <c r="X86"/>
  <c r="AA86" i="61" s="1"/>
  <c r="Y86" i="14"/>
  <c r="Z86"/>
  <c r="AA86"/>
  <c r="AB86"/>
  <c r="AA86" i="63" s="1"/>
  <c r="AC86" i="14"/>
  <c r="X87"/>
  <c r="Y87"/>
  <c r="Z87"/>
  <c r="AA87"/>
  <c r="AB87"/>
  <c r="AC87"/>
  <c r="X88"/>
  <c r="Y88"/>
  <c r="Z88"/>
  <c r="AA88"/>
  <c r="AB88"/>
  <c r="AA88" i="63" s="1"/>
  <c r="AC88" i="14"/>
  <c r="X89"/>
  <c r="Y89"/>
  <c r="Z89"/>
  <c r="AA89" i="62" s="1"/>
  <c r="AA89" i="14"/>
  <c r="AB89"/>
  <c r="AC89"/>
  <c r="X90"/>
  <c r="AA90" i="61" s="1"/>
  <c r="Y90" i="14"/>
  <c r="Z90"/>
  <c r="AA90"/>
  <c r="AB90"/>
  <c r="AA90" i="63" s="1"/>
  <c r="AC90" i="14"/>
  <c r="X91"/>
  <c r="Y91"/>
  <c r="Z91"/>
  <c r="AA91" i="62" s="1"/>
  <c r="AA91" i="14"/>
  <c r="AB91"/>
  <c r="AC91"/>
  <c r="X92"/>
  <c r="AA92" i="61" s="1"/>
  <c r="Y92" i="14"/>
  <c r="Z92"/>
  <c r="AA92"/>
  <c r="AB92"/>
  <c r="AA92" i="63" s="1"/>
  <c r="AC92" i="14"/>
  <c r="X93"/>
  <c r="Y93"/>
  <c r="Z93"/>
  <c r="AA93" i="62" s="1"/>
  <c r="AA93" i="14"/>
  <c r="AB93"/>
  <c r="AC93"/>
  <c r="X94"/>
  <c r="AA94" i="61" s="1"/>
  <c r="Y94" i="14"/>
  <c r="Z94"/>
  <c r="AA94"/>
  <c r="AB94"/>
  <c r="AA94" i="63" s="1"/>
  <c r="AC94" i="14"/>
  <c r="X95"/>
  <c r="Y95"/>
  <c r="Z95"/>
  <c r="AA95"/>
  <c r="AB95"/>
  <c r="AC95"/>
  <c r="X96"/>
  <c r="AA96" i="61" s="1"/>
  <c r="Y96" i="14"/>
  <c r="Z96"/>
  <c r="AA96"/>
  <c r="AB96"/>
  <c r="AA96" i="63" s="1"/>
  <c r="AC96" i="14"/>
  <c r="X97"/>
  <c r="Y97"/>
  <c r="Z97"/>
  <c r="AA97" i="62" s="1"/>
  <c r="AA97" i="14"/>
  <c r="AB97"/>
  <c r="AC97"/>
  <c r="X98"/>
  <c r="AA98" i="61" s="1"/>
  <c r="Y98" i="14"/>
  <c r="Z98"/>
  <c r="AA98"/>
  <c r="AB98"/>
  <c r="AA98" i="63" s="1"/>
  <c r="AC98" i="14"/>
  <c r="Y3"/>
  <c r="Z3"/>
  <c r="AA3"/>
  <c r="AA3" i="62" s="1"/>
  <c r="AB3" i="14"/>
  <c r="AC3"/>
  <c r="X3"/>
  <c r="H3" i="12"/>
  <c r="H4"/>
  <c r="Y4" i="63"/>
  <c r="Z4"/>
  <c r="AA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Y88"/>
  <c r="Z88"/>
  <c r="Y89"/>
  <c r="Z89"/>
  <c r="AA89"/>
  <c r="Y90"/>
  <c r="Z90"/>
  <c r="Y91"/>
  <c r="Z91"/>
  <c r="AA91"/>
  <c r="Y92"/>
  <c r="Z92"/>
  <c r="Y93"/>
  <c r="Z93"/>
  <c r="AA93"/>
  <c r="Y94"/>
  <c r="Z94"/>
  <c r="Y95"/>
  <c r="Z95"/>
  <c r="AA95"/>
  <c r="Y96"/>
  <c r="Z96"/>
  <c r="Y97"/>
  <c r="Z97"/>
  <c r="AA97"/>
  <c r="Y98"/>
  <c r="Z98"/>
  <c r="AB3"/>
  <c r="AA3"/>
  <c r="Z3"/>
  <c r="Y3"/>
  <c r="Y4" i="62"/>
  <c r="Z4"/>
  <c r="AA4"/>
  <c r="Y5"/>
  <c r="Z5"/>
  <c r="Y6"/>
  <c r="Z6"/>
  <c r="AA6"/>
  <c r="AB6"/>
  <c r="Y7"/>
  <c r="Z7"/>
  <c r="AA7"/>
  <c r="Y8"/>
  <c r="Z8"/>
  <c r="AA8"/>
  <c r="Y9"/>
  <c r="Z9"/>
  <c r="Y10"/>
  <c r="Z10"/>
  <c r="AA10"/>
  <c r="AB10"/>
  <c r="Y11"/>
  <c r="Z11"/>
  <c r="Y12"/>
  <c r="Z12"/>
  <c r="AA12"/>
  <c r="Y13"/>
  <c r="Z13"/>
  <c r="Y14"/>
  <c r="Z14"/>
  <c r="AA14"/>
  <c r="AB14"/>
  <c r="Y15"/>
  <c r="Z15"/>
  <c r="AA15"/>
  <c r="Y16"/>
  <c r="Z16"/>
  <c r="AA16"/>
  <c r="Y17"/>
  <c r="Z17"/>
  <c r="Y18"/>
  <c r="Z18"/>
  <c r="AA18"/>
  <c r="AB18"/>
  <c r="Y19"/>
  <c r="Z19"/>
  <c r="Y20"/>
  <c r="Z20"/>
  <c r="AA20"/>
  <c r="Y21"/>
  <c r="Z21"/>
  <c r="Y22"/>
  <c r="Z22"/>
  <c r="AA22"/>
  <c r="AB22"/>
  <c r="Y23"/>
  <c r="Z23"/>
  <c r="AA23"/>
  <c r="Y24"/>
  <c r="Z24"/>
  <c r="AA24"/>
  <c r="Y25"/>
  <c r="Z25"/>
  <c r="Y26"/>
  <c r="Z26"/>
  <c r="AA26"/>
  <c r="AB26"/>
  <c r="Y27"/>
  <c r="Z27"/>
  <c r="Y28"/>
  <c r="Z28"/>
  <c r="AA28"/>
  <c r="Y29"/>
  <c r="Z29"/>
  <c r="Y30"/>
  <c r="Z30"/>
  <c r="AA30"/>
  <c r="AB30"/>
  <c r="Y31"/>
  <c r="Z31"/>
  <c r="AA31"/>
  <c r="Y32"/>
  <c r="Z32"/>
  <c r="AA32"/>
  <c r="Y33"/>
  <c r="Z33"/>
  <c r="Y34"/>
  <c r="Z34"/>
  <c r="AA34"/>
  <c r="AB34"/>
  <c r="Y35"/>
  <c r="Z35"/>
  <c r="Y36"/>
  <c r="Z36"/>
  <c r="AA36"/>
  <c r="Y37"/>
  <c r="Z37"/>
  <c r="Y38"/>
  <c r="Z38"/>
  <c r="AA38"/>
  <c r="AB38"/>
  <c r="Y39"/>
  <c r="Z39"/>
  <c r="AA39"/>
  <c r="Y40"/>
  <c r="Z40"/>
  <c r="AA40"/>
  <c r="Y41"/>
  <c r="Z41"/>
  <c r="Y42"/>
  <c r="Z42"/>
  <c r="AA42"/>
  <c r="AB42"/>
  <c r="Y43"/>
  <c r="Z43"/>
  <c r="Y44"/>
  <c r="Z44"/>
  <c r="AA44"/>
  <c r="Y45"/>
  <c r="Z45"/>
  <c r="Y46"/>
  <c r="Z46"/>
  <c r="AA46"/>
  <c r="AB46"/>
  <c r="Y47"/>
  <c r="Z47"/>
  <c r="AA47"/>
  <c r="Y48"/>
  <c r="Z48"/>
  <c r="AA48"/>
  <c r="Y49"/>
  <c r="Z49"/>
  <c r="Y50"/>
  <c r="Z50"/>
  <c r="AA50"/>
  <c r="AB50"/>
  <c r="Y51"/>
  <c r="Z51"/>
  <c r="Y52"/>
  <c r="Z52"/>
  <c r="AA52"/>
  <c r="Y53"/>
  <c r="Z53"/>
  <c r="Y54"/>
  <c r="Z54"/>
  <c r="AA54"/>
  <c r="AB54"/>
  <c r="Y55"/>
  <c r="Z55"/>
  <c r="AA55"/>
  <c r="Y56"/>
  <c r="Z56"/>
  <c r="AA56"/>
  <c r="Y57"/>
  <c r="Z57"/>
  <c r="Y58"/>
  <c r="Z58"/>
  <c r="AA58"/>
  <c r="AB58"/>
  <c r="Y59"/>
  <c r="Z59"/>
  <c r="Y60"/>
  <c r="Z60"/>
  <c r="AA60"/>
  <c r="Y61"/>
  <c r="Z61"/>
  <c r="Y62"/>
  <c r="Z62"/>
  <c r="AA62"/>
  <c r="AB62"/>
  <c r="Y63"/>
  <c r="Z63"/>
  <c r="AA63"/>
  <c r="Y64"/>
  <c r="Z64"/>
  <c r="AA64"/>
  <c r="Y65"/>
  <c r="Z65"/>
  <c r="Y66"/>
  <c r="Z66"/>
  <c r="AA66"/>
  <c r="AB66"/>
  <c r="Y67"/>
  <c r="Z67"/>
  <c r="Y68"/>
  <c r="Z68"/>
  <c r="AA68"/>
  <c r="Y69"/>
  <c r="Z69"/>
  <c r="Y70"/>
  <c r="Z70"/>
  <c r="AA70"/>
  <c r="AB70"/>
  <c r="Y71"/>
  <c r="Z71"/>
  <c r="AA71"/>
  <c r="Y72"/>
  <c r="Z72"/>
  <c r="AA72"/>
  <c r="Y73"/>
  <c r="Z73"/>
  <c r="Y74"/>
  <c r="Z74"/>
  <c r="AA74"/>
  <c r="AB74"/>
  <c r="Y75"/>
  <c r="Z75"/>
  <c r="Y76"/>
  <c r="Z76"/>
  <c r="AA76"/>
  <c r="Y77"/>
  <c r="Z77"/>
  <c r="Y78"/>
  <c r="Z78"/>
  <c r="AA78"/>
  <c r="AB78"/>
  <c r="Y79"/>
  <c r="Z79"/>
  <c r="AA79"/>
  <c r="Y80"/>
  <c r="Z80"/>
  <c r="AA80"/>
  <c r="Y81"/>
  <c r="Z81"/>
  <c r="Y82"/>
  <c r="Z82"/>
  <c r="AA82"/>
  <c r="AB82"/>
  <c r="Y83"/>
  <c r="Z83"/>
  <c r="Y84"/>
  <c r="Z84"/>
  <c r="AA84"/>
  <c r="Y85"/>
  <c r="Z85"/>
  <c r="Y86"/>
  <c r="Z86"/>
  <c r="AA86"/>
  <c r="AB86"/>
  <c r="Y87"/>
  <c r="Z87"/>
  <c r="AA87"/>
  <c r="Y88"/>
  <c r="Z88"/>
  <c r="AA88"/>
  <c r="Y89"/>
  <c r="Z89"/>
  <c r="Y90"/>
  <c r="Z90"/>
  <c r="AA90"/>
  <c r="AB90"/>
  <c r="Y91"/>
  <c r="Z91"/>
  <c r="Y92"/>
  <c r="Z92"/>
  <c r="AA92"/>
  <c r="Y93"/>
  <c r="Z93"/>
  <c r="Y94"/>
  <c r="Z94"/>
  <c r="AA94"/>
  <c r="AB94"/>
  <c r="Y95"/>
  <c r="Z95"/>
  <c r="AA95"/>
  <c r="Y96"/>
  <c r="Z96"/>
  <c r="AA96"/>
  <c r="Y97"/>
  <c r="Z97"/>
  <c r="Y98"/>
  <c r="Z98"/>
  <c r="AA98"/>
  <c r="AB98"/>
  <c r="Z3"/>
  <c r="Y3"/>
  <c r="Y4" i="61"/>
  <c r="Z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AA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AA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AB87"/>
  <c r="Y88"/>
  <c r="Z88"/>
  <c r="AA88"/>
  <c r="Y89"/>
  <c r="Z89"/>
  <c r="AA89"/>
  <c r="Y90"/>
  <c r="Z90"/>
  <c r="Y91"/>
  <c r="Z91"/>
  <c r="AA91"/>
  <c r="AB91"/>
  <c r="Y92"/>
  <c r="Z92"/>
  <c r="Y93"/>
  <c r="Z93"/>
  <c r="AA93"/>
  <c r="Y94"/>
  <c r="Z94"/>
  <c r="Y95"/>
  <c r="Z95"/>
  <c r="AA95"/>
  <c r="AB95"/>
  <c r="Y96"/>
  <c r="Z96"/>
  <c r="Y97"/>
  <c r="Z97"/>
  <c r="AA97"/>
  <c r="Y98"/>
  <c r="Z98"/>
  <c r="AA3"/>
  <c r="Z3"/>
  <c r="Y3"/>
  <c r="AP99" i="29" l="1"/>
  <c r="AO99"/>
  <c r="AL99" i="27"/>
  <c r="AL99" i="28"/>
  <c r="AB89" i="63"/>
  <c r="AB69"/>
  <c r="AB97" i="62"/>
  <c r="AB93"/>
  <c r="AB89"/>
  <c r="AB81"/>
  <c r="AB77"/>
  <c r="AB73"/>
  <c r="AB69"/>
  <c r="AB65"/>
  <c r="AB57"/>
  <c r="AB45"/>
  <c r="AB41"/>
  <c r="AB33"/>
  <c r="AB29"/>
  <c r="AB25"/>
  <c r="AB21"/>
  <c r="AB17"/>
  <c r="AB13"/>
  <c r="AB9"/>
  <c r="AB5"/>
  <c r="AB96" i="61"/>
  <c r="AB88"/>
  <c r="AB84"/>
  <c r="AB80"/>
  <c r="AB76"/>
  <c r="AB72"/>
  <c r="AB68"/>
  <c r="AB64"/>
  <c r="AB60"/>
  <c r="AB56"/>
  <c r="AB52"/>
  <c r="AB48"/>
  <c r="AB44"/>
  <c r="AB40"/>
  <c r="AB36"/>
  <c r="AB32"/>
  <c r="AB28"/>
  <c r="AB24"/>
  <c r="AB20"/>
  <c r="AB16"/>
  <c r="AB12"/>
  <c r="AB8"/>
  <c r="AB4"/>
  <c r="AB89"/>
  <c r="AA14" i="63"/>
  <c r="AA12"/>
  <c r="AA10"/>
  <c r="AA8"/>
  <c r="AA6"/>
  <c r="AB98" i="61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F60" s="1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F84" s="1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F8" s="1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F20" s="1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F34" s="1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F58" s="1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F60" s="1"/>
  <c r="B61"/>
  <c r="C61"/>
  <c r="B62"/>
  <c r="C62"/>
  <c r="B63"/>
  <c r="C63"/>
  <c r="B64"/>
  <c r="C64"/>
  <c r="B65"/>
  <c r="C65"/>
  <c r="B66"/>
  <c r="C66"/>
  <c r="F66" s="1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F12" s="1"/>
  <c r="B13"/>
  <c r="C13"/>
  <c r="B14"/>
  <c r="C14"/>
  <c r="F14" s="1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F24" s="1"/>
  <c r="B25"/>
  <c r="C25"/>
  <c r="B26"/>
  <c r="C26"/>
  <c r="B27"/>
  <c r="C27"/>
  <c r="F27" s="1"/>
  <c r="B28"/>
  <c r="C28"/>
  <c r="B29"/>
  <c r="C29"/>
  <c r="B30"/>
  <c r="C30"/>
  <c r="B31"/>
  <c r="C31"/>
  <c r="B32"/>
  <c r="C32"/>
  <c r="B33"/>
  <c r="C33"/>
  <c r="B34"/>
  <c r="C34"/>
  <c r="B35"/>
  <c r="C35"/>
  <c r="F35" s="1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F44" s="1"/>
  <c r="B45"/>
  <c r="C45"/>
  <c r="B46"/>
  <c r="C46"/>
  <c r="B47"/>
  <c r="C47"/>
  <c r="B48"/>
  <c r="C48"/>
  <c r="F48" s="1"/>
  <c r="B49"/>
  <c r="C49"/>
  <c r="B50"/>
  <c r="C50"/>
  <c r="B51"/>
  <c r="C51"/>
  <c r="B52"/>
  <c r="C52"/>
  <c r="F52" s="1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F74" s="1"/>
  <c r="B75"/>
  <c r="C75"/>
  <c r="B76"/>
  <c r="C76"/>
  <c r="F76" s="1"/>
  <c r="B77"/>
  <c r="C77"/>
  <c r="B78"/>
  <c r="C78"/>
  <c r="B79"/>
  <c r="C79"/>
  <c r="B80"/>
  <c r="C80"/>
  <c r="B81"/>
  <c r="C81"/>
  <c r="B82"/>
  <c r="C82"/>
  <c r="B83"/>
  <c r="C83"/>
  <c r="B84"/>
  <c r="C84"/>
  <c r="F84" s="1"/>
  <c r="B85"/>
  <c r="C85"/>
  <c r="B86"/>
  <c r="C86"/>
  <c r="B87"/>
  <c r="C87"/>
  <c r="B88"/>
  <c r="C88"/>
  <c r="B89"/>
  <c r="C89"/>
  <c r="B90"/>
  <c r="C90"/>
  <c r="F90" s="1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N92"/>
  <c r="F92"/>
  <c r="U91"/>
  <c r="F91"/>
  <c r="U90"/>
  <c r="N90"/>
  <c r="F90"/>
  <c r="U89"/>
  <c r="N89"/>
  <c r="F89"/>
  <c r="U88"/>
  <c r="N88"/>
  <c r="F88"/>
  <c r="U87"/>
  <c r="F87"/>
  <c r="U86"/>
  <c r="N86"/>
  <c r="F86"/>
  <c r="U85"/>
  <c r="N85"/>
  <c r="F85"/>
  <c r="U84"/>
  <c r="N84"/>
  <c r="F84"/>
  <c r="U83"/>
  <c r="F83"/>
  <c r="U82"/>
  <c r="N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N74"/>
  <c r="F74"/>
  <c r="U73"/>
  <c r="N73"/>
  <c r="F73"/>
  <c r="U72"/>
  <c r="N72"/>
  <c r="F72"/>
  <c r="U71"/>
  <c r="F71"/>
  <c r="U70"/>
  <c r="N70"/>
  <c r="F70"/>
  <c r="U69"/>
  <c r="N69"/>
  <c r="F69"/>
  <c r="U68"/>
  <c r="N68"/>
  <c r="U67"/>
  <c r="F67"/>
  <c r="U66"/>
  <c r="N66"/>
  <c r="F66"/>
  <c r="U65"/>
  <c r="N65"/>
  <c r="F65"/>
  <c r="U64"/>
  <c r="N64"/>
  <c r="F64"/>
  <c r="U63"/>
  <c r="U62"/>
  <c r="N62"/>
  <c r="F62"/>
  <c r="U61"/>
  <c r="N61"/>
  <c r="F61"/>
  <c r="U60"/>
  <c r="N60"/>
  <c r="F60"/>
  <c r="U59"/>
  <c r="F59"/>
  <c r="U58"/>
  <c r="N58"/>
  <c r="U57"/>
  <c r="N57"/>
  <c r="F57"/>
  <c r="U56"/>
  <c r="N56"/>
  <c r="F56"/>
  <c r="U55"/>
  <c r="F55"/>
  <c r="U54"/>
  <c r="N54"/>
  <c r="F54"/>
  <c r="U53"/>
  <c r="N53"/>
  <c r="F53"/>
  <c r="U52"/>
  <c r="N52"/>
  <c r="F52"/>
  <c r="U51"/>
  <c r="F51"/>
  <c r="U50"/>
  <c r="N50"/>
  <c r="F50"/>
  <c r="U49"/>
  <c r="N49"/>
  <c r="F49"/>
  <c r="U48"/>
  <c r="N48"/>
  <c r="F48"/>
  <c r="U47"/>
  <c r="F47"/>
  <c r="U46"/>
  <c r="N46"/>
  <c r="F46"/>
  <c r="U45"/>
  <c r="N45"/>
  <c r="F45"/>
  <c r="U44"/>
  <c r="N44"/>
  <c r="F44"/>
  <c r="U43"/>
  <c r="F43"/>
  <c r="U42"/>
  <c r="N42"/>
  <c r="F42"/>
  <c r="U41"/>
  <c r="N41"/>
  <c r="F41"/>
  <c r="U40"/>
  <c r="N40"/>
  <c r="F40"/>
  <c r="U39"/>
  <c r="F39"/>
  <c r="U38"/>
  <c r="N38"/>
  <c r="F38"/>
  <c r="U37"/>
  <c r="N37"/>
  <c r="F37"/>
  <c r="U36"/>
  <c r="N36"/>
  <c r="F36"/>
  <c r="U35"/>
  <c r="F35"/>
  <c r="U34"/>
  <c r="N34"/>
  <c r="F34"/>
  <c r="U33"/>
  <c r="N33"/>
  <c r="F33"/>
  <c r="U32"/>
  <c r="N32"/>
  <c r="F32"/>
  <c r="U31"/>
  <c r="F31"/>
  <c r="U30"/>
  <c r="N30"/>
  <c r="F30"/>
  <c r="U29"/>
  <c r="N29"/>
  <c r="F29"/>
  <c r="U28"/>
  <c r="F28"/>
  <c r="U27"/>
  <c r="N27"/>
  <c r="F27"/>
  <c r="U26"/>
  <c r="N26"/>
  <c r="F26"/>
  <c r="U25"/>
  <c r="N25"/>
  <c r="F25"/>
  <c r="U24"/>
  <c r="N24"/>
  <c r="F24"/>
  <c r="U23"/>
  <c r="F23"/>
  <c r="U22"/>
  <c r="N22"/>
  <c r="U21"/>
  <c r="N21"/>
  <c r="F21"/>
  <c r="U20"/>
  <c r="N20"/>
  <c r="F20"/>
  <c r="U19"/>
  <c r="F19"/>
  <c r="U18"/>
  <c r="N18"/>
  <c r="F18"/>
  <c r="U17"/>
  <c r="N17"/>
  <c r="F17"/>
  <c r="U16"/>
  <c r="N16"/>
  <c r="F16"/>
  <c r="U15"/>
  <c r="F15"/>
  <c r="U14"/>
  <c r="N14"/>
  <c r="F14"/>
  <c r="U13"/>
  <c r="N13"/>
  <c r="F13"/>
  <c r="U12"/>
  <c r="N12"/>
  <c r="F12"/>
  <c r="U11"/>
  <c r="F11"/>
  <c r="U10"/>
  <c r="N10"/>
  <c r="F10"/>
  <c r="U9"/>
  <c r="N9"/>
  <c r="F9"/>
  <c r="U8"/>
  <c r="N8"/>
  <c r="F8"/>
  <c r="U7"/>
  <c r="F7"/>
  <c r="U6"/>
  <c r="N6"/>
  <c r="F6"/>
  <c r="U5"/>
  <c r="N5"/>
  <c r="F5"/>
  <c r="U4"/>
  <c r="N4"/>
  <c r="F4"/>
  <c r="U3"/>
  <c r="M99"/>
  <c r="L99"/>
  <c r="K99"/>
  <c r="J99"/>
  <c r="I99"/>
  <c r="A1"/>
  <c r="T99" i="62"/>
  <c r="S99"/>
  <c r="R99"/>
  <c r="Q99"/>
  <c r="P99"/>
  <c r="U98"/>
  <c r="N98"/>
  <c r="F98"/>
  <c r="U97"/>
  <c r="N97"/>
  <c r="F97"/>
  <c r="U96"/>
  <c r="N96"/>
  <c r="F96"/>
  <c r="U95"/>
  <c r="N95"/>
  <c r="F95"/>
  <c r="U94"/>
  <c r="N94"/>
  <c r="F94"/>
  <c r="AD93"/>
  <c r="U93"/>
  <c r="N93"/>
  <c r="F93"/>
  <c r="AD92"/>
  <c r="U92"/>
  <c r="N92"/>
  <c r="F92"/>
  <c r="U91"/>
  <c r="N91"/>
  <c r="F91"/>
  <c r="U90"/>
  <c r="N90"/>
  <c r="F90"/>
  <c r="AD89"/>
  <c r="U89"/>
  <c r="N89"/>
  <c r="F89"/>
  <c r="AD88"/>
  <c r="U88"/>
  <c r="N88"/>
  <c r="F88"/>
  <c r="U87"/>
  <c r="N87"/>
  <c r="F87"/>
  <c r="U86"/>
  <c r="N86"/>
  <c r="F86"/>
  <c r="AD85"/>
  <c r="U85"/>
  <c r="N85"/>
  <c r="F85"/>
  <c r="U84"/>
  <c r="F84"/>
  <c r="U83"/>
  <c r="N83"/>
  <c r="F83"/>
  <c r="U82"/>
  <c r="N82"/>
  <c r="F82"/>
  <c r="U81"/>
  <c r="N81"/>
  <c r="F81"/>
  <c r="U80"/>
  <c r="F80"/>
  <c r="U79"/>
  <c r="N79"/>
  <c r="F79"/>
  <c r="AC78"/>
  <c r="U78"/>
  <c r="N78"/>
  <c r="F78"/>
  <c r="U77"/>
  <c r="N77"/>
  <c r="F77"/>
  <c r="U76"/>
  <c r="F76"/>
  <c r="U75"/>
  <c r="N75"/>
  <c r="F75"/>
  <c r="U74"/>
  <c r="N74"/>
  <c r="F74"/>
  <c r="U73"/>
  <c r="N73"/>
  <c r="F73"/>
  <c r="U72"/>
  <c r="F72"/>
  <c r="U71"/>
  <c r="N71"/>
  <c r="F71"/>
  <c r="U70"/>
  <c r="N70"/>
  <c r="F70"/>
  <c r="AD69"/>
  <c r="U69"/>
  <c r="N69"/>
  <c r="F69"/>
  <c r="U68"/>
  <c r="F68"/>
  <c r="U67"/>
  <c r="N67"/>
  <c r="F67"/>
  <c r="AD66"/>
  <c r="U66"/>
  <c r="N66"/>
  <c r="F66"/>
  <c r="AD65"/>
  <c r="U65"/>
  <c r="N65"/>
  <c r="F65"/>
  <c r="U64"/>
  <c r="F64"/>
  <c r="U63"/>
  <c r="N63"/>
  <c r="F63"/>
  <c r="AC62"/>
  <c r="U62"/>
  <c r="N62"/>
  <c r="F62"/>
  <c r="U61"/>
  <c r="N61"/>
  <c r="F61"/>
  <c r="U60"/>
  <c r="F60"/>
  <c r="U59"/>
  <c r="N59"/>
  <c r="F59"/>
  <c r="U58"/>
  <c r="N58"/>
  <c r="F58"/>
  <c r="U57"/>
  <c r="N57"/>
  <c r="F57"/>
  <c r="U56"/>
  <c r="F56"/>
  <c r="U55"/>
  <c r="N55"/>
  <c r="F55"/>
  <c r="U54"/>
  <c r="N54"/>
  <c r="F54"/>
  <c r="AD53"/>
  <c r="U53"/>
  <c r="N53"/>
  <c r="F53"/>
  <c r="U52"/>
  <c r="F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U34"/>
  <c r="F34"/>
  <c r="AD33"/>
  <c r="U33"/>
  <c r="F33"/>
  <c r="U32"/>
  <c r="F32"/>
  <c r="U31"/>
  <c r="F31"/>
  <c r="U30"/>
  <c r="F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F21"/>
  <c r="U20"/>
  <c r="F20"/>
  <c r="U19"/>
  <c r="F19"/>
  <c r="U18"/>
  <c r="F18"/>
  <c r="AD17"/>
  <c r="U17"/>
  <c r="F17"/>
  <c r="U16"/>
  <c r="U15"/>
  <c r="F15"/>
  <c r="U14"/>
  <c r="F14"/>
  <c r="AD13"/>
  <c r="U13"/>
  <c r="F13"/>
  <c r="U12"/>
  <c r="F12"/>
  <c r="U11"/>
  <c r="F11"/>
  <c r="U10"/>
  <c r="F10"/>
  <c r="AD9"/>
  <c r="U9"/>
  <c r="F9"/>
  <c r="U8"/>
  <c r="F8"/>
  <c r="U7"/>
  <c r="F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F94"/>
  <c r="U93"/>
  <c r="F93"/>
  <c r="U92"/>
  <c r="F92"/>
  <c r="U91"/>
  <c r="F91"/>
  <c r="U90"/>
  <c r="N90"/>
  <c r="F90"/>
  <c r="U89"/>
  <c r="F89"/>
  <c r="U88"/>
  <c r="U87"/>
  <c r="F87"/>
  <c r="U86"/>
  <c r="N86"/>
  <c r="F86"/>
  <c r="U85"/>
  <c r="F85"/>
  <c r="U84"/>
  <c r="F84"/>
  <c r="U83"/>
  <c r="F83"/>
  <c r="U82"/>
  <c r="N82"/>
  <c r="F82"/>
  <c r="U81"/>
  <c r="F81"/>
  <c r="U80"/>
  <c r="F80"/>
  <c r="U79"/>
  <c r="F79"/>
  <c r="U78"/>
  <c r="N78"/>
  <c r="F78"/>
  <c r="U77"/>
  <c r="F77"/>
  <c r="U76"/>
  <c r="N76"/>
  <c r="F76"/>
  <c r="U75"/>
  <c r="F75"/>
  <c r="U74"/>
  <c r="N74"/>
  <c r="U73"/>
  <c r="F73"/>
  <c r="U72"/>
  <c r="N72"/>
  <c r="F72"/>
  <c r="U71"/>
  <c r="F71"/>
  <c r="U70"/>
  <c r="N70"/>
  <c r="F70"/>
  <c r="U69"/>
  <c r="F69"/>
  <c r="U68"/>
  <c r="N68"/>
  <c r="F68"/>
  <c r="U67"/>
  <c r="F67"/>
  <c r="U66"/>
  <c r="N66"/>
  <c r="F66"/>
  <c r="U65"/>
  <c r="F65"/>
  <c r="U64"/>
  <c r="N64"/>
  <c r="F64"/>
  <c r="U63"/>
  <c r="F63"/>
  <c r="U62"/>
  <c r="N62"/>
  <c r="F62"/>
  <c r="U61"/>
  <c r="F61"/>
  <c r="U60"/>
  <c r="N60"/>
  <c r="F60"/>
  <c r="U59"/>
  <c r="F59"/>
  <c r="U58"/>
  <c r="N58"/>
  <c r="F58"/>
  <c r="U57"/>
  <c r="F57"/>
  <c r="U56"/>
  <c r="N56"/>
  <c r="F56"/>
  <c r="U55"/>
  <c r="F55"/>
  <c r="U54"/>
  <c r="N54"/>
  <c r="F54"/>
  <c r="U53"/>
  <c r="F53"/>
  <c r="U52"/>
  <c r="N52"/>
  <c r="F52"/>
  <c r="U51"/>
  <c r="F51"/>
  <c r="U50"/>
  <c r="N50"/>
  <c r="F50"/>
  <c r="U49"/>
  <c r="F49"/>
  <c r="U48"/>
  <c r="N48"/>
  <c r="U47"/>
  <c r="F47"/>
  <c r="U46"/>
  <c r="N46"/>
  <c r="F46"/>
  <c r="U45"/>
  <c r="F45"/>
  <c r="U44"/>
  <c r="N44"/>
  <c r="F44"/>
  <c r="U43"/>
  <c r="F43"/>
  <c r="U42"/>
  <c r="N42"/>
  <c r="U41"/>
  <c r="F41"/>
  <c r="U40"/>
  <c r="N40"/>
  <c r="F40"/>
  <c r="U39"/>
  <c r="U38"/>
  <c r="U37"/>
  <c r="F37"/>
  <c r="U36"/>
  <c r="U35"/>
  <c r="F35"/>
  <c r="U34"/>
  <c r="F34"/>
  <c r="U33"/>
  <c r="U32"/>
  <c r="U31"/>
  <c r="N31"/>
  <c r="F31"/>
  <c r="U30"/>
  <c r="U29"/>
  <c r="N29"/>
  <c r="F29"/>
  <c r="U28"/>
  <c r="N28"/>
  <c r="F28"/>
  <c r="U27"/>
  <c r="N27"/>
  <c r="F27"/>
  <c r="U26"/>
  <c r="F26"/>
  <c r="U25"/>
  <c r="U24"/>
  <c r="N24"/>
  <c r="F24"/>
  <c r="U23"/>
  <c r="F23"/>
  <c r="U22"/>
  <c r="N22"/>
  <c r="F22"/>
  <c r="U21"/>
  <c r="F21"/>
  <c r="U20"/>
  <c r="F20"/>
  <c r="U19"/>
  <c r="F19"/>
  <c r="U18"/>
  <c r="F18"/>
  <c r="U17"/>
  <c r="N17"/>
  <c r="U16"/>
  <c r="F16"/>
  <c r="U15"/>
  <c r="F15"/>
  <c r="U14"/>
  <c r="F14"/>
  <c r="U13"/>
  <c r="F13"/>
  <c r="U12"/>
  <c r="F12"/>
  <c r="U11"/>
  <c r="F11"/>
  <c r="U10"/>
  <c r="F10"/>
  <c r="U9"/>
  <c r="U8"/>
  <c r="F8"/>
  <c r="U7"/>
  <c r="N7"/>
  <c r="F7"/>
  <c r="U6"/>
  <c r="F6"/>
  <c r="U5"/>
  <c r="F5"/>
  <c r="U4"/>
  <c r="F4"/>
  <c r="U3"/>
  <c r="K99"/>
  <c r="B99"/>
  <c r="A1"/>
  <c r="T99" i="58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U83"/>
  <c r="F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U59"/>
  <c r="F59"/>
  <c r="U58"/>
  <c r="F58"/>
  <c r="U57"/>
  <c r="F57"/>
  <c r="U56"/>
  <c r="F56"/>
  <c r="U55"/>
  <c r="F55"/>
  <c r="U54"/>
  <c r="U53"/>
  <c r="F53"/>
  <c r="U52"/>
  <c r="F52"/>
  <c r="U51"/>
  <c r="F51"/>
  <c r="U50"/>
  <c r="F50"/>
  <c r="U49"/>
  <c r="F49"/>
  <c r="U48"/>
  <c r="F48"/>
  <c r="U47"/>
  <c r="F47"/>
  <c r="U46"/>
  <c r="U45"/>
  <c r="F45"/>
  <c r="U44"/>
  <c r="F44"/>
  <c r="U43"/>
  <c r="F43"/>
  <c r="U42"/>
  <c r="F42"/>
  <c r="U41"/>
  <c r="F41"/>
  <c r="U40"/>
  <c r="U39"/>
  <c r="F39"/>
  <c r="U38"/>
  <c r="F38"/>
  <c r="U37"/>
  <c r="F37"/>
  <c r="U36"/>
  <c r="U35"/>
  <c r="F35"/>
  <c r="U34"/>
  <c r="F34"/>
  <c r="U33"/>
  <c r="F33"/>
  <c r="U32"/>
  <c r="F32"/>
  <c r="U31"/>
  <c r="F31"/>
  <c r="U30"/>
  <c r="F30"/>
  <c r="U29"/>
  <c r="F29"/>
  <c r="U28"/>
  <c r="F28"/>
  <c r="U27"/>
  <c r="F27"/>
  <c r="U26"/>
  <c r="F26"/>
  <c r="U25"/>
  <c r="F25"/>
  <c r="U24"/>
  <c r="N24"/>
  <c r="F24"/>
  <c r="U23"/>
  <c r="F23"/>
  <c r="U22"/>
  <c r="F22"/>
  <c r="U21"/>
  <c r="U20"/>
  <c r="F20"/>
  <c r="U19"/>
  <c r="F19"/>
  <c r="U18"/>
  <c r="F18"/>
  <c r="U17"/>
  <c r="U16"/>
  <c r="F16"/>
  <c r="U15"/>
  <c r="F15"/>
  <c r="U14"/>
  <c r="F14"/>
  <c r="U13"/>
  <c r="U12"/>
  <c r="F12"/>
  <c r="U11"/>
  <c r="F11"/>
  <c r="U10"/>
  <c r="F10"/>
  <c r="U9"/>
  <c r="U8"/>
  <c r="F8"/>
  <c r="U7"/>
  <c r="N7"/>
  <c r="F7"/>
  <c r="U6"/>
  <c r="F6"/>
  <c r="U5"/>
  <c r="N5"/>
  <c r="U4"/>
  <c r="F4"/>
  <c r="U3"/>
  <c r="B99"/>
  <c r="A1"/>
  <c r="T99" i="57"/>
  <c r="S99"/>
  <c r="R99"/>
  <c r="Q99"/>
  <c r="P99"/>
  <c r="U98"/>
  <c r="F98"/>
  <c r="U97"/>
  <c r="U96"/>
  <c r="F96"/>
  <c r="U95"/>
  <c r="F95"/>
  <c r="U94"/>
  <c r="U93"/>
  <c r="F93"/>
  <c r="U92"/>
  <c r="F92"/>
  <c r="U91"/>
  <c r="U90"/>
  <c r="F90"/>
  <c r="U89"/>
  <c r="N89"/>
  <c r="F89"/>
  <c r="U88"/>
  <c r="F88"/>
  <c r="U87"/>
  <c r="F87"/>
  <c r="U86"/>
  <c r="N86"/>
  <c r="F86"/>
  <c r="U85"/>
  <c r="F85"/>
  <c r="U84"/>
  <c r="F84"/>
  <c r="U83"/>
  <c r="N83"/>
  <c r="U82"/>
  <c r="F82"/>
  <c r="U81"/>
  <c r="F81"/>
  <c r="U80"/>
  <c r="F80"/>
  <c r="U79"/>
  <c r="U78"/>
  <c r="F78"/>
  <c r="U77"/>
  <c r="N77"/>
  <c r="F77"/>
  <c r="U76"/>
  <c r="N76"/>
  <c r="F76"/>
  <c r="U75"/>
  <c r="N75"/>
  <c r="F75"/>
  <c r="U74"/>
  <c r="F74"/>
  <c r="U73"/>
  <c r="N73"/>
  <c r="F73"/>
  <c r="U72"/>
  <c r="F72"/>
  <c r="U71"/>
  <c r="N71"/>
  <c r="F71"/>
  <c r="U70"/>
  <c r="F70"/>
  <c r="U69"/>
  <c r="N69"/>
  <c r="F69"/>
  <c r="U68"/>
  <c r="F68"/>
  <c r="U67"/>
  <c r="N67"/>
  <c r="F67"/>
  <c r="U66"/>
  <c r="F66"/>
  <c r="U65"/>
  <c r="N65"/>
  <c r="F65"/>
  <c r="U64"/>
  <c r="F64"/>
  <c r="U63"/>
  <c r="N63"/>
  <c r="F63"/>
  <c r="U62"/>
  <c r="F62"/>
  <c r="U61"/>
  <c r="N61"/>
  <c r="F61"/>
  <c r="U60"/>
  <c r="F60"/>
  <c r="U59"/>
  <c r="N59"/>
  <c r="F59"/>
  <c r="U58"/>
  <c r="U57"/>
  <c r="N57"/>
  <c r="F57"/>
  <c r="U56"/>
  <c r="F56"/>
  <c r="U55"/>
  <c r="N55"/>
  <c r="F55"/>
  <c r="U54"/>
  <c r="F54"/>
  <c r="U53"/>
  <c r="N53"/>
  <c r="F53"/>
  <c r="U52"/>
  <c r="F52"/>
  <c r="U51"/>
  <c r="N51"/>
  <c r="F51"/>
  <c r="U50"/>
  <c r="F50"/>
  <c r="U49"/>
  <c r="N49"/>
  <c r="F49"/>
  <c r="U48"/>
  <c r="F48"/>
  <c r="U47"/>
  <c r="N47"/>
  <c r="F47"/>
  <c r="U46"/>
  <c r="F46"/>
  <c r="U45"/>
  <c r="N45"/>
  <c r="F45"/>
  <c r="U44"/>
  <c r="F44"/>
  <c r="U43"/>
  <c r="N43"/>
  <c r="F43"/>
  <c r="U42"/>
  <c r="F42"/>
  <c r="U41"/>
  <c r="N41"/>
  <c r="F41"/>
  <c r="U40"/>
  <c r="F40"/>
  <c r="U39"/>
  <c r="N39"/>
  <c r="F39"/>
  <c r="U38"/>
  <c r="F38"/>
  <c r="U37"/>
  <c r="N37"/>
  <c r="F37"/>
  <c r="U36"/>
  <c r="F36"/>
  <c r="U35"/>
  <c r="N35"/>
  <c r="F35"/>
  <c r="U34"/>
  <c r="U33"/>
  <c r="N33"/>
  <c r="F33"/>
  <c r="U32"/>
  <c r="U31"/>
  <c r="N31"/>
  <c r="F31"/>
  <c r="U30"/>
  <c r="N30"/>
  <c r="F30"/>
  <c r="U29"/>
  <c r="F29"/>
  <c r="U28"/>
  <c r="N28"/>
  <c r="F28"/>
  <c r="U27"/>
  <c r="N27"/>
  <c r="F27"/>
  <c r="U26"/>
  <c r="N26"/>
  <c r="F26"/>
  <c r="U25"/>
  <c r="F25"/>
  <c r="U24"/>
  <c r="N24"/>
  <c r="F24"/>
  <c r="U23"/>
  <c r="F23"/>
  <c r="U22"/>
  <c r="N22"/>
  <c r="F22"/>
  <c r="U21"/>
  <c r="F21"/>
  <c r="U20"/>
  <c r="N20"/>
  <c r="U19"/>
  <c r="F19"/>
  <c r="U18"/>
  <c r="N18"/>
  <c r="F18"/>
  <c r="U17"/>
  <c r="F17"/>
  <c r="U16"/>
  <c r="N16"/>
  <c r="F16"/>
  <c r="U15"/>
  <c r="F15"/>
  <c r="U14"/>
  <c r="N14"/>
  <c r="F14"/>
  <c r="U13"/>
  <c r="F13"/>
  <c r="U12"/>
  <c r="N12"/>
  <c r="F12"/>
  <c r="U11"/>
  <c r="F11"/>
  <c r="U10"/>
  <c r="N10"/>
  <c r="F10"/>
  <c r="U9"/>
  <c r="F9"/>
  <c r="U8"/>
  <c r="N8"/>
  <c r="U7"/>
  <c r="F7"/>
  <c r="U6"/>
  <c r="N6"/>
  <c r="F6"/>
  <c r="U5"/>
  <c r="F5"/>
  <c r="U4"/>
  <c r="N4"/>
  <c r="F4"/>
  <c r="U3"/>
  <c r="M99"/>
  <c r="J99"/>
  <c r="I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N77"/>
  <c r="F77"/>
  <c r="U76"/>
  <c r="F76"/>
  <c r="U75"/>
  <c r="F75"/>
  <c r="U74"/>
  <c r="F74"/>
  <c r="U73"/>
  <c r="F73"/>
  <c r="U72"/>
  <c r="F72"/>
  <c r="U71"/>
  <c r="F71"/>
  <c r="U70"/>
  <c r="F70"/>
  <c r="U69"/>
  <c r="N69"/>
  <c r="F69"/>
  <c r="U68"/>
  <c r="F68"/>
  <c r="U67"/>
  <c r="F67"/>
  <c r="U66"/>
  <c r="U65"/>
  <c r="F65"/>
  <c r="U64"/>
  <c r="F64"/>
  <c r="U63"/>
  <c r="F63"/>
  <c r="U62"/>
  <c r="F62"/>
  <c r="U61"/>
  <c r="N61"/>
  <c r="F61"/>
  <c r="U60"/>
  <c r="U59"/>
  <c r="F59"/>
  <c r="U58"/>
  <c r="F58"/>
  <c r="U57"/>
  <c r="F57"/>
  <c r="U56"/>
  <c r="F56"/>
  <c r="U55"/>
  <c r="F55"/>
  <c r="U54"/>
  <c r="F54"/>
  <c r="U53"/>
  <c r="N53"/>
  <c r="F53"/>
  <c r="U52"/>
  <c r="F52"/>
  <c r="U51"/>
  <c r="N51"/>
  <c r="F51"/>
  <c r="U50"/>
  <c r="N50"/>
  <c r="F50"/>
  <c r="U49"/>
  <c r="N49"/>
  <c r="F49"/>
  <c r="U48"/>
  <c r="F48"/>
  <c r="U47"/>
  <c r="N47"/>
  <c r="F47"/>
  <c r="U46"/>
  <c r="F46"/>
  <c r="U45"/>
  <c r="F45"/>
  <c r="U44"/>
  <c r="F44"/>
  <c r="U43"/>
  <c r="N43"/>
  <c r="F43"/>
  <c r="U42"/>
  <c r="F42"/>
  <c r="U41"/>
  <c r="F41"/>
  <c r="U40"/>
  <c r="F40"/>
  <c r="U39"/>
  <c r="N39"/>
  <c r="F39"/>
  <c r="U38"/>
  <c r="F38"/>
  <c r="U37"/>
  <c r="N37"/>
  <c r="F37"/>
  <c r="U36"/>
  <c r="F36"/>
  <c r="U35"/>
  <c r="N35"/>
  <c r="F35"/>
  <c r="U34"/>
  <c r="N34"/>
  <c r="F34"/>
  <c r="U33"/>
  <c r="N33"/>
  <c r="F33"/>
  <c r="U32"/>
  <c r="F32"/>
  <c r="U31"/>
  <c r="N31"/>
  <c r="F31"/>
  <c r="U30"/>
  <c r="F30"/>
  <c r="U29"/>
  <c r="F29"/>
  <c r="U28"/>
  <c r="F28"/>
  <c r="U27"/>
  <c r="N27"/>
  <c r="F27"/>
  <c r="U26"/>
  <c r="F26"/>
  <c r="U25"/>
  <c r="F25"/>
  <c r="U24"/>
  <c r="F24"/>
  <c r="U23"/>
  <c r="N23"/>
  <c r="F23"/>
  <c r="U22"/>
  <c r="F22"/>
  <c r="U21"/>
  <c r="N21"/>
  <c r="F21"/>
  <c r="U20"/>
  <c r="F20"/>
  <c r="U19"/>
  <c r="N19"/>
  <c r="F19"/>
  <c r="U18"/>
  <c r="N18"/>
  <c r="F18"/>
  <c r="U17"/>
  <c r="N17"/>
  <c r="F17"/>
  <c r="U16"/>
  <c r="F16"/>
  <c r="U15"/>
  <c r="N15"/>
  <c r="F15"/>
  <c r="U14"/>
  <c r="F14"/>
  <c r="U13"/>
  <c r="F13"/>
  <c r="U12"/>
  <c r="F12"/>
  <c r="U11"/>
  <c r="N11"/>
  <c r="F11"/>
  <c r="U10"/>
  <c r="F10"/>
  <c r="U9"/>
  <c r="F9"/>
  <c r="U8"/>
  <c r="F8"/>
  <c r="U7"/>
  <c r="N7"/>
  <c r="F7"/>
  <c r="U6"/>
  <c r="F6"/>
  <c r="U5"/>
  <c r="N5"/>
  <c r="F5"/>
  <c r="U4"/>
  <c r="F4"/>
  <c r="U3"/>
  <c r="M99"/>
  <c r="L99"/>
  <c r="K99"/>
  <c r="J99"/>
  <c r="B99"/>
  <c r="A1"/>
  <c r="T99" i="55"/>
  <c r="S99"/>
  <c r="R99"/>
  <c r="Q99"/>
  <c r="P99"/>
  <c r="U98"/>
  <c r="N98"/>
  <c r="F98"/>
  <c r="U97"/>
  <c r="N97"/>
  <c r="F97"/>
  <c r="U96"/>
  <c r="N96"/>
  <c r="F96"/>
  <c r="U95"/>
  <c r="F95"/>
  <c r="U94"/>
  <c r="N94"/>
  <c r="F94"/>
  <c r="U93"/>
  <c r="N93"/>
  <c r="F93"/>
  <c r="U92"/>
  <c r="N92"/>
  <c r="F92"/>
  <c r="U91"/>
  <c r="F91"/>
  <c r="U90"/>
  <c r="U89"/>
  <c r="N89"/>
  <c r="F89"/>
  <c r="U88"/>
  <c r="N88"/>
  <c r="F88"/>
  <c r="U87"/>
  <c r="F87"/>
  <c r="U86"/>
  <c r="F86"/>
  <c r="U85"/>
  <c r="N85"/>
  <c r="F85"/>
  <c r="U84"/>
  <c r="N84"/>
  <c r="U83"/>
  <c r="F83"/>
  <c r="U82"/>
  <c r="F82"/>
  <c r="U81"/>
  <c r="N81"/>
  <c r="F81"/>
  <c r="U80"/>
  <c r="N80"/>
  <c r="F80"/>
  <c r="U79"/>
  <c r="F79"/>
  <c r="U78"/>
  <c r="F78"/>
  <c r="U77"/>
  <c r="N77"/>
  <c r="F77"/>
  <c r="U76"/>
  <c r="N76"/>
  <c r="U75"/>
  <c r="F75"/>
  <c r="U74"/>
  <c r="U73"/>
  <c r="N73"/>
  <c r="F73"/>
  <c r="U72"/>
  <c r="N72"/>
  <c r="F72"/>
  <c r="U71"/>
  <c r="F71"/>
  <c r="U70"/>
  <c r="F70"/>
  <c r="U69"/>
  <c r="N69"/>
  <c r="F69"/>
  <c r="U68"/>
  <c r="N68"/>
  <c r="F68"/>
  <c r="U67"/>
  <c r="F67"/>
  <c r="U66"/>
  <c r="F66"/>
  <c r="U65"/>
  <c r="N65"/>
  <c r="F65"/>
  <c r="U64"/>
  <c r="N64"/>
  <c r="F64"/>
  <c r="U63"/>
  <c r="F63"/>
  <c r="U62"/>
  <c r="F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U51"/>
  <c r="N51"/>
  <c r="F51"/>
  <c r="U50"/>
  <c r="F50"/>
  <c r="U49"/>
  <c r="F49"/>
  <c r="U48"/>
  <c r="N48"/>
  <c r="U47"/>
  <c r="F47"/>
  <c r="U46"/>
  <c r="F46"/>
  <c r="U45"/>
  <c r="N45"/>
  <c r="U44"/>
  <c r="U43"/>
  <c r="F43"/>
  <c r="U42"/>
  <c r="F42"/>
  <c r="U41"/>
  <c r="F41"/>
  <c r="U40"/>
  <c r="F40"/>
  <c r="U39"/>
  <c r="F39"/>
  <c r="U38"/>
  <c r="F38"/>
  <c r="U37"/>
  <c r="U36"/>
  <c r="F36"/>
  <c r="U35"/>
  <c r="N35"/>
  <c r="U34"/>
  <c r="F34"/>
  <c r="U33"/>
  <c r="F33"/>
  <c r="U32"/>
  <c r="N32"/>
  <c r="F32"/>
  <c r="U31"/>
  <c r="F31"/>
  <c r="U30"/>
  <c r="F30"/>
  <c r="U29"/>
  <c r="N29"/>
  <c r="U28"/>
  <c r="F28"/>
  <c r="U27"/>
  <c r="U26"/>
  <c r="F26"/>
  <c r="U25"/>
  <c r="F25"/>
  <c r="U24"/>
  <c r="U23"/>
  <c r="F23"/>
  <c r="U22"/>
  <c r="F22"/>
  <c r="U21"/>
  <c r="U20"/>
  <c r="F20"/>
  <c r="U19"/>
  <c r="N19"/>
  <c r="F19"/>
  <c r="U18"/>
  <c r="F18"/>
  <c r="U17"/>
  <c r="F17"/>
  <c r="U16"/>
  <c r="N16"/>
  <c r="F16"/>
  <c r="U15"/>
  <c r="F15"/>
  <c r="U14"/>
  <c r="U13"/>
  <c r="N13"/>
  <c r="U12"/>
  <c r="U11"/>
  <c r="F11"/>
  <c r="U10"/>
  <c r="F10"/>
  <c r="U9"/>
  <c r="U8"/>
  <c r="F8"/>
  <c r="U7"/>
  <c r="N7"/>
  <c r="F7"/>
  <c r="U6"/>
  <c r="N6"/>
  <c r="F6"/>
  <c r="U5"/>
  <c r="N5"/>
  <c r="U4"/>
  <c r="F4"/>
  <c r="U3"/>
  <c r="L99"/>
  <c r="A1"/>
  <c r="F32" i="57" l="1"/>
  <c r="F54" i="58"/>
  <c r="F46"/>
  <c r="F40"/>
  <c r="F36"/>
  <c r="F88" i="61"/>
  <c r="F74"/>
  <c r="F48"/>
  <c r="F42"/>
  <c r="F38"/>
  <c r="F36"/>
  <c r="F32"/>
  <c r="F30"/>
  <c r="F58" i="63"/>
  <c r="F99" i="81"/>
  <c r="C99"/>
  <c r="O99"/>
  <c r="L99"/>
  <c r="I99"/>
  <c r="F68" i="63"/>
  <c r="F63"/>
  <c r="C99"/>
  <c r="F22"/>
  <c r="B99"/>
  <c r="F35" i="62"/>
  <c r="F16"/>
  <c r="C99" i="56"/>
  <c r="C99" i="55"/>
  <c r="F94" i="57"/>
  <c r="C99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V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V6" s="1"/>
  <c r="O7" i="65"/>
  <c r="D7" i="56" s="1"/>
  <c r="G7" s="1"/>
  <c r="V7" s="1"/>
  <c r="O8" i="65"/>
  <c r="D8" i="56" s="1"/>
  <c r="O9" i="65"/>
  <c r="D9" i="56" s="1"/>
  <c r="G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O14" i="65"/>
  <c r="D14" i="56" s="1"/>
  <c r="G14" s="1"/>
  <c r="V14" s="1"/>
  <c r="O15" i="65"/>
  <c r="D15" i="56" s="1"/>
  <c r="G15" s="1"/>
  <c r="V15" s="1"/>
  <c r="O16" i="65"/>
  <c r="D16" i="56" s="1"/>
  <c r="O17" i="65"/>
  <c r="D17" i="56" s="1"/>
  <c r="G17" s="1"/>
  <c r="O17" s="1"/>
  <c r="O18" i="65"/>
  <c r="D18" i="56" s="1"/>
  <c r="G18" s="1"/>
  <c r="O18" s="1"/>
  <c r="O19" i="65"/>
  <c r="D19" i="56" s="1"/>
  <c r="G19" s="1"/>
  <c r="V19" s="1"/>
  <c r="O20" i="65"/>
  <c r="D20" i="56" s="1"/>
  <c r="O21" i="65"/>
  <c r="D21" i="56" s="1"/>
  <c r="G21" s="1"/>
  <c r="O22" i="65"/>
  <c r="D22" i="56" s="1"/>
  <c r="G22" s="1"/>
  <c r="V22" s="1"/>
  <c r="O23" i="65"/>
  <c r="D23" i="56" s="1"/>
  <c r="G23" s="1"/>
  <c r="V23" s="1"/>
  <c r="O24" i="65"/>
  <c r="D24" i="56" s="1"/>
  <c r="G24" s="1"/>
  <c r="V24" s="1"/>
  <c r="O25" i="65"/>
  <c r="D25" i="56" s="1"/>
  <c r="G25" s="1"/>
  <c r="O26" i="65"/>
  <c r="D26" i="56" s="1"/>
  <c r="G26" s="1"/>
  <c r="O27" i="65"/>
  <c r="D27" i="56" s="1"/>
  <c r="G27" s="1"/>
  <c r="O27" s="1"/>
  <c r="O28" i="65"/>
  <c r="D28" i="56" s="1"/>
  <c r="G28" s="1"/>
  <c r="V28" s="1"/>
  <c r="O29" i="65"/>
  <c r="D29" i="56" s="1"/>
  <c r="G29" s="1"/>
  <c r="O30" i="65"/>
  <c r="D30" i="56" s="1"/>
  <c r="G30" s="1"/>
  <c r="O31" i="65"/>
  <c r="D31" i="56" s="1"/>
  <c r="G31" s="1"/>
  <c r="V31" s="1"/>
  <c r="O32" i="65"/>
  <c r="D32" i="56" s="1"/>
  <c r="G32" s="1"/>
  <c r="V32" s="1"/>
  <c r="O33" i="65"/>
  <c r="D33" i="56" s="1"/>
  <c r="G33" s="1"/>
  <c r="O33" s="1"/>
  <c r="O34" i="65"/>
  <c r="D34" i="56" s="1"/>
  <c r="G34" s="1"/>
  <c r="O34" s="1"/>
  <c r="O35" i="65"/>
  <c r="D35" i="56" s="1"/>
  <c r="G35" s="1"/>
  <c r="V35" s="1"/>
  <c r="O36" i="65"/>
  <c r="D36" i="56" s="1"/>
  <c r="G36" s="1"/>
  <c r="O37" i="65"/>
  <c r="D37" i="56" s="1"/>
  <c r="G37" s="1"/>
  <c r="O38" i="65"/>
  <c r="D38" i="56" s="1"/>
  <c r="G38" s="1"/>
  <c r="V38" s="1"/>
  <c r="O39" i="65"/>
  <c r="D39" i="56" s="1"/>
  <c r="G39" s="1"/>
  <c r="O39" s="1"/>
  <c r="O40" i="65"/>
  <c r="D40" i="56" s="1"/>
  <c r="G40" s="1"/>
  <c r="O41" i="65"/>
  <c r="D41" i="56" s="1"/>
  <c r="G41" s="1"/>
  <c r="O42" i="65"/>
  <c r="D42" i="56" s="1"/>
  <c r="G42" s="1"/>
  <c r="V42" s="1"/>
  <c r="O43" i="65"/>
  <c r="D43" i="56" s="1"/>
  <c r="G43" s="1"/>
  <c r="V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V47" s="1"/>
  <c r="O48" i="65"/>
  <c r="D48" i="56" s="1"/>
  <c r="G48" s="1"/>
  <c r="V48" s="1"/>
  <c r="O49" i="65"/>
  <c r="D49" i="56" s="1"/>
  <c r="G49" s="1"/>
  <c r="O49" s="1"/>
  <c r="O50" i="65"/>
  <c r="D50" i="56" s="1"/>
  <c r="G50" s="1"/>
  <c r="O50" s="1"/>
  <c r="O51" i="65"/>
  <c r="D51" i="56" s="1"/>
  <c r="G51" s="1"/>
  <c r="V51" s="1"/>
  <c r="O52" i="65"/>
  <c r="D52" i="56" s="1"/>
  <c r="G52" s="1"/>
  <c r="V52" s="1"/>
  <c r="O53" i="65"/>
  <c r="D53" i="56" s="1"/>
  <c r="G53" s="1"/>
  <c r="O54" i="65"/>
  <c r="D54" i="56" s="1"/>
  <c r="G54" s="1"/>
  <c r="O55" i="65"/>
  <c r="D55" i="56" s="1"/>
  <c r="G55" s="1"/>
  <c r="V55" s="1"/>
  <c r="O56" i="65"/>
  <c r="D56" i="56" s="1"/>
  <c r="G56" s="1"/>
  <c r="V56" s="1"/>
  <c r="O57" i="65"/>
  <c r="D57" i="56" s="1"/>
  <c r="G57" s="1"/>
  <c r="O58" i="65"/>
  <c r="D58" i="56" s="1"/>
  <c r="G58" s="1"/>
  <c r="V58" s="1"/>
  <c r="O59" i="65"/>
  <c r="D59" i="56" s="1"/>
  <c r="G59" s="1"/>
  <c r="O60" i="65"/>
  <c r="D60" i="56" s="1"/>
  <c r="G60" s="1"/>
  <c r="O61" i="65"/>
  <c r="D61" i="56" s="1"/>
  <c r="G61" s="1"/>
  <c r="O62" i="65"/>
  <c r="D62" i="56" s="1"/>
  <c r="G62" s="1"/>
  <c r="O63" i="65"/>
  <c r="D63" i="56" s="1"/>
  <c r="G63" s="1"/>
  <c r="V63" s="1"/>
  <c r="O64" i="65"/>
  <c r="D64" i="56" s="1"/>
  <c r="G64" s="1"/>
  <c r="V64" s="1"/>
  <c r="O65" i="65"/>
  <c r="D65" i="56" s="1"/>
  <c r="G65" s="1"/>
  <c r="O66" i="65"/>
  <c r="D66" i="56" s="1"/>
  <c r="G66" s="1"/>
  <c r="O67" i="65"/>
  <c r="D67" i="56" s="1"/>
  <c r="G67" s="1"/>
  <c r="V67" s="1"/>
  <c r="O68" i="65"/>
  <c r="D68" i="56" s="1"/>
  <c r="G68" s="1"/>
  <c r="V68" s="1"/>
  <c r="O69" i="65"/>
  <c r="D69" i="56" s="1"/>
  <c r="G69" s="1"/>
  <c r="O70" i="65"/>
  <c r="D70" i="56" s="1"/>
  <c r="G70" s="1"/>
  <c r="V70" s="1"/>
  <c r="O71" i="65"/>
  <c r="D71" i="56" s="1"/>
  <c r="G71" s="1"/>
  <c r="V71" s="1"/>
  <c r="O72" i="65"/>
  <c r="D72" i="56" s="1"/>
  <c r="G72" s="1"/>
  <c r="O73" i="65"/>
  <c r="D73" i="56" s="1"/>
  <c r="G73" s="1"/>
  <c r="O74" i="65"/>
  <c r="D74" i="56" s="1"/>
  <c r="G74" s="1"/>
  <c r="V74" s="1"/>
  <c r="O75" i="65"/>
  <c r="D75" i="56" s="1"/>
  <c r="G75" s="1"/>
  <c r="V75" s="1"/>
  <c r="O76" i="65"/>
  <c r="D76" i="56" s="1"/>
  <c r="G76" s="1"/>
  <c r="V76" s="1"/>
  <c r="O77" i="65"/>
  <c r="D77" i="56" s="1"/>
  <c r="G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V83" s="1"/>
  <c r="O84" i="65"/>
  <c r="D84" i="56" s="1"/>
  <c r="G84" s="1"/>
  <c r="V84" s="1"/>
  <c r="O85" i="65"/>
  <c r="D85" i="56" s="1"/>
  <c r="G85" s="1"/>
  <c r="O86" i="65"/>
  <c r="D86" i="56" s="1"/>
  <c r="G86" s="1"/>
  <c r="V86" s="1"/>
  <c r="O87" i="65"/>
  <c r="D87" i="56" s="1"/>
  <c r="G87" s="1"/>
  <c r="V87" s="1"/>
  <c r="O88" i="65"/>
  <c r="D88" i="56" s="1"/>
  <c r="G88" s="1"/>
  <c r="V88" s="1"/>
  <c r="O89" i="65"/>
  <c r="D89" i="56" s="1"/>
  <c r="G89" s="1"/>
  <c r="O90" i="65"/>
  <c r="D90" i="56" s="1"/>
  <c r="G90" s="1"/>
  <c r="V90" s="1"/>
  <c r="O91" i="65"/>
  <c r="D91" i="56" s="1"/>
  <c r="G91" s="1"/>
  <c r="V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G6" s="1"/>
  <c r="M7" i="65"/>
  <c r="D7" i="55" s="1"/>
  <c r="G7" s="1"/>
  <c r="V7" s="1"/>
  <c r="M9" i="65"/>
  <c r="D9" i="55" s="1"/>
  <c r="G9" s="1"/>
  <c r="V9" s="1"/>
  <c r="M10" i="65"/>
  <c r="D10" i="55" s="1"/>
  <c r="M11" i="65"/>
  <c r="D11" i="55" s="1"/>
  <c r="M13" i="65"/>
  <c r="D13" i="55" s="1"/>
  <c r="M14" i="65"/>
  <c r="D14" i="55" s="1"/>
  <c r="G14" s="1"/>
  <c r="V14" s="1"/>
  <c r="M15" i="65"/>
  <c r="D15" i="55" s="1"/>
  <c r="M17" i="65"/>
  <c r="D17" i="55" s="1"/>
  <c r="G17" s="1"/>
  <c r="V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V22" s="1"/>
  <c r="M23" i="65"/>
  <c r="D23" i="55" s="1"/>
  <c r="M24" i="65"/>
  <c r="D24" i="55" s="1"/>
  <c r="G24" s="1"/>
  <c r="M25" i="65"/>
  <c r="D25" i="55" s="1"/>
  <c r="M26" i="65"/>
  <c r="D26" i="55" s="1"/>
  <c r="M27" i="65"/>
  <c r="D27" i="55" s="1"/>
  <c r="G27" s="1"/>
  <c r="V27" s="1"/>
  <c r="M28" i="65"/>
  <c r="D28" i="55" s="1"/>
  <c r="G28" s="1"/>
  <c r="V28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G32" s="1"/>
  <c r="O32" s="1"/>
  <c r="M33" i="65"/>
  <c r="D33" i="55" s="1"/>
  <c r="M34" i="65"/>
  <c r="D34" i="55" s="1"/>
  <c r="G34" s="1"/>
  <c r="M35" i="65"/>
  <c r="D35" i="55" s="1"/>
  <c r="M36" i="65"/>
  <c r="D36" i="55" s="1"/>
  <c r="G36" s="1"/>
  <c r="V36" s="1"/>
  <c r="M37" i="65"/>
  <c r="D37" i="55" s="1"/>
  <c r="M38" i="65"/>
  <c r="D38" i="55" s="1"/>
  <c r="G38" s="1"/>
  <c r="V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G43" s="1"/>
  <c r="V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O48" s="1"/>
  <c r="M49" i="65"/>
  <c r="D49" i="55" s="1"/>
  <c r="M50" i="65"/>
  <c r="D50" i="55" s="1"/>
  <c r="G50" s="1"/>
  <c r="M51" i="65"/>
  <c r="D51" i="55" s="1"/>
  <c r="M52" i="65"/>
  <c r="D52" i="55" s="1"/>
  <c r="M53" i="65"/>
  <c r="D53" i="55" s="1"/>
  <c r="M54" i="65"/>
  <c r="D54" i="55" s="1"/>
  <c r="G54" s="1"/>
  <c r="V54" s="1"/>
  <c r="M55" i="65"/>
  <c r="D55" i="55" s="1"/>
  <c r="M56" i="65"/>
  <c r="D56" i="55" s="1"/>
  <c r="G56" s="1"/>
  <c r="V56" s="1"/>
  <c r="M57" i="65"/>
  <c r="D57" i="55" s="1"/>
  <c r="M58" i="65"/>
  <c r="D58" i="55" s="1"/>
  <c r="M59" i="65"/>
  <c r="D59" i="55" s="1"/>
  <c r="M60" i="65"/>
  <c r="D60" i="55" s="1"/>
  <c r="G60" s="1"/>
  <c r="V60" s="1"/>
  <c r="M61" i="65"/>
  <c r="D61" i="55" s="1"/>
  <c r="M62" i="65"/>
  <c r="D62" i="55" s="1"/>
  <c r="G62" s="1"/>
  <c r="V62" s="1"/>
  <c r="M63" i="65"/>
  <c r="D63" i="55" s="1"/>
  <c r="G63" s="1"/>
  <c r="V63" s="1"/>
  <c r="M64" i="65"/>
  <c r="D64" i="55" s="1"/>
  <c r="G64" s="1"/>
  <c r="O64" s="1"/>
  <c r="M65" i="65"/>
  <c r="D65" i="55" s="1"/>
  <c r="M66" i="65"/>
  <c r="D66" i="55" s="1"/>
  <c r="G66" s="1"/>
  <c r="M67" i="65"/>
  <c r="D67" i="55" s="1"/>
  <c r="M68" i="65"/>
  <c r="D68" i="55" s="1"/>
  <c r="G68" s="1"/>
  <c r="O68" s="1"/>
  <c r="M69" i="65"/>
  <c r="D69" i="55" s="1"/>
  <c r="M70" i="65"/>
  <c r="D70" i="55" s="1"/>
  <c r="G70" s="1"/>
  <c r="V70" s="1"/>
  <c r="M71" i="65"/>
  <c r="D71" i="55" s="1"/>
  <c r="G71" s="1"/>
  <c r="V71" s="1"/>
  <c r="M72" i="65"/>
  <c r="D72" i="55" s="1"/>
  <c r="G72" s="1"/>
  <c r="O72" s="1"/>
  <c r="M73" i="65"/>
  <c r="D73" i="55" s="1"/>
  <c r="M74" i="65"/>
  <c r="D74" i="55" s="1"/>
  <c r="M75" i="65"/>
  <c r="D75" i="55" s="1"/>
  <c r="M76" i="65"/>
  <c r="D76" i="55" s="1"/>
  <c r="G76" s="1"/>
  <c r="V76" s="1"/>
  <c r="M77" i="65"/>
  <c r="D77" i="55" s="1"/>
  <c r="M78" i="65"/>
  <c r="D78" i="55" s="1"/>
  <c r="G78" s="1"/>
  <c r="M79" i="65"/>
  <c r="D79" i="55" s="1"/>
  <c r="M80" i="65"/>
  <c r="D80" i="55" s="1"/>
  <c r="G80" s="1"/>
  <c r="M81" i="65"/>
  <c r="D81" i="55" s="1"/>
  <c r="M82" i="65"/>
  <c r="D82" i="55" s="1"/>
  <c r="G82" s="1"/>
  <c r="M83" i="65"/>
  <c r="D83" i="55" s="1"/>
  <c r="G83" s="1"/>
  <c r="V83" s="1"/>
  <c r="M84" i="65"/>
  <c r="D84" i="55" s="1"/>
  <c r="G84" s="1"/>
  <c r="O84" s="1"/>
  <c r="M85" i="65"/>
  <c r="D85" i="55" s="1"/>
  <c r="M86" i="65"/>
  <c r="D86" i="55" s="1"/>
  <c r="G86" s="1"/>
  <c r="V86" s="1"/>
  <c r="M87" i="65"/>
  <c r="D87" i="55" s="1"/>
  <c r="M88" i="65"/>
  <c r="D88" i="55" s="1"/>
  <c r="G88" s="1"/>
  <c r="O88" s="1"/>
  <c r="M89" i="65"/>
  <c r="D89" i="55" s="1"/>
  <c r="M90" i="65"/>
  <c r="D90" i="55" s="1"/>
  <c r="G90" s="1"/>
  <c r="V90" s="1"/>
  <c r="M91" i="65"/>
  <c r="D91" i="55" s="1"/>
  <c r="G91" s="1"/>
  <c r="V91" s="1"/>
  <c r="M92" i="65"/>
  <c r="D92" i="55" s="1"/>
  <c r="G92" s="1"/>
  <c r="V92" s="1"/>
  <c r="M93" i="65"/>
  <c r="D93" i="55" s="1"/>
  <c r="M94" i="65"/>
  <c r="D94" i="55" s="1"/>
  <c r="G94" s="1"/>
  <c r="O94" s="1"/>
  <c r="M95" i="65"/>
  <c r="D95" i="55" s="1"/>
  <c r="M96" i="65"/>
  <c r="D96" i="55" s="1"/>
  <c r="G96" s="1"/>
  <c r="O96" s="1"/>
  <c r="M97" i="65"/>
  <c r="D97" i="55" s="1"/>
  <c r="M98" i="65"/>
  <c r="D98" i="55" s="1"/>
  <c r="G98" s="1"/>
  <c r="V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N74"/>
  <c r="N78"/>
  <c r="N9"/>
  <c r="N13"/>
  <c r="N25"/>
  <c r="N29"/>
  <c r="N41"/>
  <c r="O41" s="1"/>
  <c r="N45"/>
  <c r="N57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O9" i="56"/>
  <c r="N3" i="55"/>
  <c r="N11"/>
  <c r="N21"/>
  <c r="N27"/>
  <c r="N37"/>
  <c r="N43"/>
  <c r="N53"/>
  <c r="N59"/>
  <c r="L99" i="57"/>
  <c r="N81"/>
  <c r="N91"/>
  <c r="L99" i="58"/>
  <c r="N10"/>
  <c r="N16"/>
  <c r="N9" i="55"/>
  <c r="N23"/>
  <c r="N4"/>
  <c r="N10"/>
  <c r="N14"/>
  <c r="N15"/>
  <c r="N17"/>
  <c r="N26"/>
  <c r="N30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N28"/>
  <c r="O28" s="1"/>
  <c r="N32"/>
  <c r="N36"/>
  <c r="N40"/>
  <c r="N44"/>
  <c r="O44" s="1"/>
  <c r="N48"/>
  <c r="N52"/>
  <c r="N55"/>
  <c r="N56"/>
  <c r="N59"/>
  <c r="N60"/>
  <c r="N63"/>
  <c r="N64"/>
  <c r="O64" s="1"/>
  <c r="N67"/>
  <c r="N68"/>
  <c r="N71"/>
  <c r="N72"/>
  <c r="O72" s="1"/>
  <c r="N75"/>
  <c r="N76"/>
  <c r="N79"/>
  <c r="N80"/>
  <c r="O80" s="1"/>
  <c r="N83"/>
  <c r="N84"/>
  <c r="N87"/>
  <c r="N88"/>
  <c r="O88" s="1"/>
  <c r="N91"/>
  <c r="N92"/>
  <c r="N95"/>
  <c r="N96"/>
  <c r="O96" s="1"/>
  <c r="I99"/>
  <c r="N81"/>
  <c r="O81" s="1"/>
  <c r="N82"/>
  <c r="N85"/>
  <c r="N86"/>
  <c r="N89"/>
  <c r="O89" s="1"/>
  <c r="N90"/>
  <c r="N93"/>
  <c r="N94"/>
  <c r="N97"/>
  <c r="O97" s="1"/>
  <c r="N98"/>
  <c r="N5" i="57"/>
  <c r="N7"/>
  <c r="N9"/>
  <c r="N11"/>
  <c r="N13"/>
  <c r="N15"/>
  <c r="N17"/>
  <c r="N19"/>
  <c r="N21"/>
  <c r="N23"/>
  <c r="N25"/>
  <c r="N29"/>
  <c r="N22" i="55"/>
  <c r="N38"/>
  <c r="N55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V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V22" s="1"/>
  <c r="P23" i="66"/>
  <c r="E23" i="58" s="1"/>
  <c r="N25" i="66"/>
  <c r="E25" i="57" s="1"/>
  <c r="O26" i="66"/>
  <c r="D26" i="58" s="1"/>
  <c r="G26" s="1"/>
  <c r="O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V42" s="1"/>
  <c r="P43" i="66"/>
  <c r="E43" i="58" s="1"/>
  <c r="N45" i="66"/>
  <c r="E45" i="57" s="1"/>
  <c r="O46" i="66"/>
  <c r="D46" i="58" s="1"/>
  <c r="G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O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O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V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V97" s="1"/>
  <c r="M98" i="66"/>
  <c r="D98" i="57" s="1"/>
  <c r="G98" s="1"/>
  <c r="V98" s="1"/>
  <c r="M94" i="66"/>
  <c r="D94" i="57" s="1"/>
  <c r="G94" s="1"/>
  <c r="V94" s="1"/>
  <c r="M90" i="66"/>
  <c r="D90" i="57" s="1"/>
  <c r="G90" s="1"/>
  <c r="V90" s="1"/>
  <c r="M86" i="66"/>
  <c r="D86" i="57" s="1"/>
  <c r="G86" s="1"/>
  <c r="O86" s="1"/>
  <c r="M82" i="66"/>
  <c r="D82" i="57" s="1"/>
  <c r="G82" s="1"/>
  <c r="V82" s="1"/>
  <c r="M78" i="66"/>
  <c r="D78" i="57" s="1"/>
  <c r="G78" s="1"/>
  <c r="V78" s="1"/>
  <c r="M74" i="66"/>
  <c r="D74" i="57" s="1"/>
  <c r="G74" s="1"/>
  <c r="V74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4" i="55"/>
  <c r="V40"/>
  <c r="V47"/>
  <c r="V16"/>
  <c r="O16"/>
  <c r="V24"/>
  <c r="O98"/>
  <c r="V26" i="56"/>
  <c r="V40"/>
  <c r="O51"/>
  <c r="N8" i="55"/>
  <c r="F9"/>
  <c r="I99"/>
  <c r="M99"/>
  <c r="G10"/>
  <c r="N12"/>
  <c r="O12" s="1"/>
  <c r="F13"/>
  <c r="G26"/>
  <c r="N28"/>
  <c r="F29"/>
  <c r="G42"/>
  <c r="N44"/>
  <c r="F45"/>
  <c r="G58"/>
  <c r="N60"/>
  <c r="O60" s="1"/>
  <c r="F61"/>
  <c r="O80"/>
  <c r="O45" i="56"/>
  <c r="O65"/>
  <c r="V3" i="55"/>
  <c r="V66"/>
  <c r="V82"/>
  <c r="O15" i="56"/>
  <c r="V36"/>
  <c r="O47"/>
  <c r="V59"/>
  <c r="O70"/>
  <c r="V94"/>
  <c r="V12" i="55"/>
  <c r="V44"/>
  <c r="V11" i="56"/>
  <c r="V18"/>
  <c r="V27"/>
  <c r="V50"/>
  <c r="B99" i="55"/>
  <c r="F3"/>
  <c r="K99"/>
  <c r="F5"/>
  <c r="O19"/>
  <c r="N20"/>
  <c r="O20" s="1"/>
  <c r="F21"/>
  <c r="N36"/>
  <c r="F37"/>
  <c r="N52"/>
  <c r="F53"/>
  <c r="O76"/>
  <c r="O5" i="56"/>
  <c r="O21"/>
  <c r="O37"/>
  <c r="O53"/>
  <c r="O61"/>
  <c r="O69"/>
  <c r="O77"/>
  <c r="O23"/>
  <c r="V39"/>
  <c r="V44"/>
  <c r="V82"/>
  <c r="J99" i="55"/>
  <c r="N24"/>
  <c r="N40"/>
  <c r="O40" s="1"/>
  <c r="N56"/>
  <c r="O71"/>
  <c r="O56" i="56"/>
  <c r="V38" i="58"/>
  <c r="V86"/>
  <c r="V60" i="56"/>
  <c r="B99" i="57"/>
  <c r="F3"/>
  <c r="K99"/>
  <c r="N82"/>
  <c r="F83"/>
  <c r="F97"/>
  <c r="C99" i="58"/>
  <c r="I99"/>
  <c r="B99" i="81" s="1"/>
  <c r="M99" i="58"/>
  <c r="N4"/>
  <c r="F5"/>
  <c r="N12"/>
  <c r="F13"/>
  <c r="N20"/>
  <c r="F21"/>
  <c r="V64" i="55"/>
  <c r="V80"/>
  <c r="V96"/>
  <c r="F3" i="56"/>
  <c r="F99" s="1"/>
  <c r="V5"/>
  <c r="V9"/>
  <c r="V13"/>
  <c r="V17"/>
  <c r="V21"/>
  <c r="V25"/>
  <c r="V29"/>
  <c r="V33"/>
  <c r="V37"/>
  <c r="V41"/>
  <c r="V45"/>
  <c r="V49"/>
  <c r="V53"/>
  <c r="V57"/>
  <c r="V61"/>
  <c r="V65"/>
  <c r="V69"/>
  <c r="V73"/>
  <c r="V77"/>
  <c r="V81"/>
  <c r="V85"/>
  <c r="V89"/>
  <c r="V93"/>
  <c r="V97"/>
  <c r="N3" i="57"/>
  <c r="V46" i="58"/>
  <c r="N3" i="56"/>
  <c r="G88" i="57"/>
  <c r="N90"/>
  <c r="F91"/>
  <c r="K99" i="58"/>
  <c r="U99"/>
  <c r="F9"/>
  <c r="F17"/>
  <c r="V26"/>
  <c r="V58"/>
  <c r="N78" i="57"/>
  <c r="F79"/>
  <c r="N94"/>
  <c r="N98"/>
  <c r="J99" i="58"/>
  <c r="N3"/>
  <c r="N6"/>
  <c r="O6" s="1"/>
  <c r="N14"/>
  <c r="N22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N3"/>
  <c r="O13" i="56" l="1"/>
  <c r="O93"/>
  <c r="O85"/>
  <c r="O57"/>
  <c r="O25"/>
  <c r="O45" i="58"/>
  <c r="G3" i="56"/>
  <c r="O29"/>
  <c r="D99" i="81"/>
  <c r="V74" i="58"/>
  <c r="V84" i="55"/>
  <c r="V68"/>
  <c r="V25" i="58"/>
  <c r="O56" i="55"/>
  <c r="O92"/>
  <c r="O44"/>
  <c r="V48"/>
  <c r="O38"/>
  <c r="O86" i="56"/>
  <c r="O48"/>
  <c r="O32"/>
  <c r="O86" i="55"/>
  <c r="O70"/>
  <c r="O62"/>
  <c r="O46"/>
  <c r="O30"/>
  <c r="O65" i="58"/>
  <c r="V88" i="55"/>
  <c r="V72"/>
  <c r="O28"/>
  <c r="V32"/>
  <c r="O92" i="56"/>
  <c r="O84"/>
  <c r="O76"/>
  <c r="O68"/>
  <c r="O60"/>
  <c r="O52"/>
  <c r="O36"/>
  <c r="O24" i="55"/>
  <c r="O36"/>
  <c r="O40" i="56"/>
  <c r="O24"/>
  <c r="O4" i="55"/>
  <c r="N99" i="81"/>
  <c r="P99" s="1"/>
  <c r="K99"/>
  <c r="M99" s="1"/>
  <c r="H99"/>
  <c r="J99" s="1"/>
  <c r="E99"/>
  <c r="G99" s="1"/>
  <c r="O78" i="56"/>
  <c r="O66"/>
  <c r="O62"/>
  <c r="O54"/>
  <c r="O46"/>
  <c r="O30"/>
  <c r="O26"/>
  <c r="O10"/>
  <c r="O78" i="55"/>
  <c r="O66"/>
  <c r="F99" i="63"/>
  <c r="O94" i="56"/>
  <c r="G74" i="55"/>
  <c r="O74" s="1"/>
  <c r="G11"/>
  <c r="V11" s="1"/>
  <c r="G18"/>
  <c r="O18" s="1"/>
  <c r="O35" i="56"/>
  <c r="O7"/>
  <c r="G95" i="55"/>
  <c r="V95" s="1"/>
  <c r="G87"/>
  <c r="V87" s="1"/>
  <c r="G79"/>
  <c r="V79" s="1"/>
  <c r="G75"/>
  <c r="V75" s="1"/>
  <c r="G67"/>
  <c r="V67" s="1"/>
  <c r="G59"/>
  <c r="V59" s="1"/>
  <c r="G55"/>
  <c r="V55" s="1"/>
  <c r="G52"/>
  <c r="V52" s="1"/>
  <c r="G51"/>
  <c r="O51" s="1"/>
  <c r="G35"/>
  <c r="V35" s="1"/>
  <c r="G23"/>
  <c r="V23" s="1"/>
  <c r="G13"/>
  <c r="O13" s="1"/>
  <c r="V51"/>
  <c r="O27"/>
  <c r="O14"/>
  <c r="O9"/>
  <c r="O57" i="58"/>
  <c r="O22"/>
  <c r="O93"/>
  <c r="G38" i="57"/>
  <c r="V38" s="1"/>
  <c r="O44"/>
  <c r="O53" i="58"/>
  <c r="V66" i="56"/>
  <c r="V46"/>
  <c r="V30"/>
  <c r="V78" i="55"/>
  <c r="V34" i="56"/>
  <c r="O17" i="55"/>
  <c r="O4" i="57"/>
  <c r="V78" i="56"/>
  <c r="V62"/>
  <c r="V94" i="55"/>
  <c r="V10" i="56"/>
  <c r="O17" i="58"/>
  <c r="O81"/>
  <c r="O41"/>
  <c r="O3" i="55"/>
  <c r="O74" i="56"/>
  <c r="O58"/>
  <c r="O38"/>
  <c r="O14"/>
  <c r="O87" i="55"/>
  <c r="E99"/>
  <c r="O95" i="56"/>
  <c r="O29" i="58"/>
  <c r="V66"/>
  <c r="V54" i="56"/>
  <c r="V74" i="55"/>
  <c r="O24" i="57"/>
  <c r="O9" i="58"/>
  <c r="G91"/>
  <c r="G75"/>
  <c r="G59"/>
  <c r="G43"/>
  <c r="V43" s="1"/>
  <c r="G27"/>
  <c r="G11"/>
  <c r="V11" s="1"/>
  <c r="O98" i="56"/>
  <c r="O90"/>
  <c r="O82"/>
  <c r="O90" i="55"/>
  <c r="O82"/>
  <c r="O42" i="56"/>
  <c r="O22"/>
  <c r="E99" i="58"/>
  <c r="O22" i="55"/>
  <c r="O6" i="56"/>
  <c r="O30" i="58"/>
  <c r="O63" i="55"/>
  <c r="O7"/>
  <c r="O43" i="56"/>
  <c r="O31"/>
  <c r="O19"/>
  <c r="O91"/>
  <c r="O83"/>
  <c r="O75"/>
  <c r="O67"/>
  <c r="O59"/>
  <c r="O14" i="58"/>
  <c r="V95" i="56"/>
  <c r="O91" i="55"/>
  <c r="D99" i="58"/>
  <c r="O97"/>
  <c r="G9" i="57"/>
  <c r="V9" s="1"/>
  <c r="G25"/>
  <c r="V25" s="1"/>
  <c r="O43" i="58"/>
  <c r="O56" i="57"/>
  <c r="O87" i="56"/>
  <c r="O79"/>
  <c r="O71"/>
  <c r="O63"/>
  <c r="O55"/>
  <c r="E99"/>
  <c r="G8"/>
  <c r="V8" s="1"/>
  <c r="G4"/>
  <c r="V4" s="1"/>
  <c r="D99" i="55"/>
  <c r="O42" i="58"/>
  <c r="O43" i="55"/>
  <c r="O77" i="58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39"/>
  <c r="V5" i="58"/>
  <c r="G13" i="57"/>
  <c r="O13" s="1"/>
  <c r="G29"/>
  <c r="V29" s="1"/>
  <c r="G45"/>
  <c r="O45" s="1"/>
  <c r="G61"/>
  <c r="V61" s="1"/>
  <c r="G77"/>
  <c r="V77" s="1"/>
  <c r="G93"/>
  <c r="V93" s="1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V63"/>
  <c r="V12"/>
  <c r="V86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O82"/>
  <c r="V27"/>
  <c r="O7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79" i="55"/>
  <c r="O47"/>
  <c r="O31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O58"/>
  <c r="V58"/>
  <c r="N99" i="61"/>
  <c r="O10" i="55"/>
  <c r="V10"/>
  <c r="F99" i="57"/>
  <c r="O80"/>
  <c r="V80"/>
  <c r="O6" i="55"/>
  <c r="V6"/>
  <c r="V26"/>
  <c r="O26"/>
  <c r="V18" l="1"/>
  <c r="O5" i="57"/>
  <c r="O59" i="55"/>
  <c r="O35"/>
  <c r="Q99" i="81"/>
  <c r="O11" i="55"/>
  <c r="O49"/>
  <c r="O4" i="56"/>
  <c r="O95" i="55"/>
  <c r="O75"/>
  <c r="O67"/>
  <c r="O55"/>
  <c r="O52"/>
  <c r="O23"/>
  <c r="V13"/>
  <c r="O11" i="58"/>
  <c r="O25" i="57"/>
  <c r="V13"/>
  <c r="O9"/>
  <c r="O27" i="58"/>
  <c r="V27"/>
  <c r="O91"/>
  <c r="V91"/>
  <c r="O75"/>
  <c r="V75"/>
  <c r="V45" i="57"/>
  <c r="O59" i="58"/>
  <c r="V59"/>
  <c r="O61" i="57"/>
  <c r="O8" i="56"/>
  <c r="O21" i="57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J52" i="78"/>
  <c r="H67"/>
  <c r="N45"/>
  <c r="I12"/>
  <c r="I72"/>
  <c r="I58"/>
  <c r="K44"/>
  <c r="L73"/>
  <c r="I13"/>
  <c r="I40"/>
  <c r="Q13"/>
  <c r="P86"/>
  <c r="L48"/>
  <c r="I27"/>
  <c r="P73"/>
  <c r="Q33"/>
  <c r="B36"/>
  <c r="I48"/>
  <c r="N63"/>
  <c r="L50"/>
  <c r="N93"/>
  <c r="K94"/>
  <c r="N8"/>
  <c r="O71"/>
  <c r="L18"/>
  <c r="J40"/>
  <c r="J45"/>
  <c r="I11"/>
  <c r="I81"/>
  <c r="O11"/>
  <c r="O19"/>
  <c r="I63"/>
  <c r="P31"/>
  <c r="Q51"/>
  <c r="K93"/>
  <c r="N43"/>
  <c r="I83"/>
  <c r="K61"/>
  <c r="P52"/>
  <c r="G8"/>
  <c r="Q3"/>
  <c r="K81"/>
  <c r="B61"/>
  <c r="B34"/>
  <c r="L14"/>
  <c r="P89"/>
  <c r="N81"/>
  <c r="O49"/>
  <c r="I98"/>
  <c r="O69"/>
  <c r="Q14"/>
  <c r="Q66"/>
  <c r="N18"/>
  <c r="G60"/>
  <c r="N75"/>
  <c r="P21"/>
  <c r="K43"/>
  <c r="N55"/>
  <c r="J9"/>
  <c r="N82"/>
  <c r="P40"/>
  <c r="B41"/>
  <c r="K52"/>
  <c r="I66"/>
  <c r="B24"/>
  <c r="I5"/>
  <c r="Q48"/>
  <c r="G78"/>
  <c r="J19"/>
  <c r="K63"/>
  <c r="J32"/>
  <c r="G56"/>
  <c r="I34"/>
  <c r="G25"/>
  <c r="Q70"/>
  <c r="P13"/>
  <c r="G76"/>
  <c r="G14"/>
  <c r="L36"/>
  <c r="N14"/>
  <c r="K92"/>
  <c r="P83"/>
  <c r="H22"/>
  <c r="G53"/>
  <c r="K5"/>
  <c r="N69"/>
  <c r="B62"/>
  <c r="P57"/>
  <c r="B92"/>
  <c r="J63"/>
  <c r="H90"/>
  <c r="J84"/>
  <c r="L62"/>
  <c r="L55"/>
  <c r="J34"/>
  <c r="B69"/>
  <c r="O83"/>
  <c r="D1"/>
  <c r="J13"/>
  <c r="P17"/>
  <c r="L91"/>
  <c r="I52"/>
  <c r="O47"/>
  <c r="G23"/>
  <c r="J80"/>
  <c r="H28"/>
  <c r="G16"/>
  <c r="L47"/>
  <c r="J81"/>
  <c r="H54"/>
  <c r="O21"/>
  <c r="K42"/>
  <c r="I28"/>
  <c r="N49"/>
  <c r="K36"/>
  <c r="H58"/>
  <c r="Q29"/>
  <c r="I41"/>
  <c r="B40"/>
  <c r="K82"/>
  <c r="O5"/>
  <c r="N42"/>
  <c r="B11"/>
  <c r="J74"/>
  <c r="L71"/>
  <c r="I76"/>
  <c r="Q80"/>
  <c r="L52"/>
  <c r="P90"/>
  <c r="H83"/>
  <c r="L57"/>
  <c r="P74"/>
  <c r="Q79"/>
  <c r="O77"/>
  <c r="J95"/>
  <c r="P88"/>
  <c r="P87"/>
  <c r="G68"/>
  <c r="N37"/>
  <c r="H40"/>
  <c r="I89"/>
  <c r="J15"/>
  <c r="B21"/>
  <c r="K74"/>
  <c r="I45"/>
  <c r="H32"/>
  <c r="G98"/>
  <c r="K6"/>
  <c r="J25"/>
  <c r="P47"/>
  <c r="Q90"/>
  <c r="N44"/>
  <c r="Q42"/>
  <c r="K87"/>
  <c r="Q46"/>
  <c r="L96"/>
  <c r="K27"/>
  <c r="P96"/>
  <c r="G97"/>
  <c r="Q57"/>
  <c r="L92"/>
  <c r="K83"/>
  <c r="P66"/>
  <c r="P72"/>
  <c r="L23"/>
  <c r="G88"/>
  <c r="J55"/>
  <c r="H53"/>
  <c r="K80"/>
  <c r="H60"/>
  <c r="O9"/>
  <c r="B12"/>
  <c r="I54"/>
  <c r="L67"/>
  <c r="H11"/>
  <c r="K49"/>
  <c r="L77"/>
  <c r="G21"/>
  <c r="O44"/>
  <c r="B73"/>
  <c r="O90"/>
  <c r="K48"/>
  <c r="L25"/>
  <c r="I57"/>
  <c r="I18"/>
  <c r="G46"/>
  <c r="Q53"/>
  <c r="K95"/>
  <c r="K71"/>
  <c r="J51"/>
  <c r="P85"/>
  <c r="H95"/>
  <c r="Q22"/>
  <c r="N3"/>
  <c r="Q67"/>
  <c r="O78"/>
  <c r="K12"/>
  <c r="I22"/>
  <c r="B2"/>
  <c r="J88"/>
  <c r="B47"/>
  <c r="I6"/>
  <c r="B94"/>
  <c r="K91"/>
  <c r="N97"/>
  <c r="N12"/>
  <c r="N27"/>
  <c r="H33"/>
  <c r="O54"/>
  <c r="N22"/>
  <c r="K69"/>
  <c r="O89"/>
  <c r="I38"/>
  <c r="K37"/>
  <c r="J57"/>
  <c r="B95"/>
  <c r="L7"/>
  <c r="O55"/>
  <c r="Q19"/>
  <c r="N86"/>
  <c r="J92"/>
  <c r="P11"/>
  <c r="I79"/>
  <c r="G10"/>
  <c r="O12"/>
  <c r="O58"/>
  <c r="K24"/>
  <c r="O45"/>
  <c r="I51"/>
  <c r="J58"/>
  <c r="H39"/>
  <c r="J83"/>
  <c r="H44"/>
  <c r="I55"/>
  <c r="B68"/>
  <c r="N58"/>
  <c r="G20"/>
  <c r="N80"/>
  <c r="Q98"/>
  <c r="H82"/>
  <c r="H9"/>
  <c r="Q64"/>
  <c r="P32"/>
  <c r="O62"/>
  <c r="O39"/>
  <c r="K18"/>
  <c r="H16"/>
  <c r="B88"/>
  <c r="G37"/>
  <c r="K25"/>
  <c r="B44"/>
  <c r="L26"/>
  <c r="J69"/>
  <c r="O80"/>
  <c r="J16"/>
  <c r="O74"/>
  <c r="O76"/>
  <c r="P48"/>
  <c r="L98"/>
  <c r="N84"/>
  <c r="N95"/>
  <c r="G38"/>
  <c r="P59"/>
  <c r="B39"/>
  <c r="G69"/>
  <c r="B63"/>
  <c r="L61"/>
  <c r="I61"/>
  <c r="K53"/>
  <c r="G30"/>
  <c r="N5"/>
  <c r="O42"/>
  <c r="N9"/>
  <c r="B53"/>
  <c r="I82"/>
  <c r="E1"/>
  <c r="B27"/>
  <c r="H12"/>
  <c r="I49"/>
  <c r="P78"/>
  <c r="J14"/>
  <c r="G12"/>
  <c r="K86"/>
  <c r="I53"/>
  <c r="B25"/>
  <c r="J71"/>
  <c r="K56"/>
  <c r="K78"/>
  <c r="K76"/>
  <c r="G77"/>
  <c r="L45"/>
  <c r="I47"/>
  <c r="P63"/>
  <c r="H88"/>
  <c r="H24"/>
  <c r="Q84"/>
  <c r="B75"/>
  <c r="P91"/>
  <c r="K96"/>
  <c r="P22"/>
  <c r="B18"/>
  <c r="I46"/>
  <c r="H7"/>
  <c r="K15"/>
  <c r="I16"/>
  <c r="J93"/>
  <c r="C1"/>
  <c r="Q28"/>
  <c r="G62"/>
  <c r="K3"/>
  <c r="Q61"/>
  <c r="I25"/>
  <c r="I87"/>
  <c r="P80"/>
  <c r="N74"/>
  <c r="P9"/>
  <c r="B22"/>
  <c r="H34"/>
  <c r="P15"/>
  <c r="H25"/>
  <c r="H62"/>
  <c r="L5"/>
  <c r="B52"/>
  <c r="I10"/>
  <c r="G32"/>
  <c r="K9"/>
  <c r="L64"/>
  <c r="G5"/>
  <c r="J21"/>
  <c r="P84"/>
  <c r="O36"/>
  <c r="B20"/>
  <c r="P62"/>
  <c r="B86"/>
  <c r="G11"/>
  <c r="P25"/>
  <c r="K16"/>
  <c r="B65"/>
  <c r="N24"/>
  <c r="J77"/>
  <c r="P45"/>
  <c r="L87"/>
  <c r="Q45"/>
  <c r="H96"/>
  <c r="G90"/>
  <c r="L31"/>
  <c r="P3"/>
  <c r="P58"/>
  <c r="K54"/>
  <c r="B98"/>
  <c r="G41"/>
  <c r="B46"/>
  <c r="L58"/>
  <c r="G51"/>
  <c r="J67"/>
  <c r="Q5"/>
  <c r="J3"/>
  <c r="I44"/>
  <c r="H77"/>
  <c r="L63"/>
  <c r="H48"/>
  <c r="N64"/>
  <c r="Q6"/>
  <c r="I17"/>
  <c r="J65"/>
  <c r="B26"/>
  <c r="J35"/>
  <c r="J41"/>
  <c r="Q47"/>
  <c r="H38"/>
  <c r="J87"/>
  <c r="K58"/>
  <c r="Q39"/>
  <c r="H21"/>
  <c r="I36"/>
  <c r="B9"/>
  <c r="N7"/>
  <c r="Q91"/>
  <c r="J24"/>
  <c r="K10"/>
  <c r="B90"/>
  <c r="Q82"/>
  <c r="L78"/>
  <c r="J94"/>
  <c r="O96"/>
  <c r="G42"/>
  <c r="I74"/>
  <c r="P61"/>
  <c r="N90"/>
  <c r="P16"/>
  <c r="I43"/>
  <c r="B74"/>
  <c r="N26"/>
  <c r="G26"/>
  <c r="L84"/>
  <c r="P39"/>
  <c r="P26"/>
  <c r="H42"/>
  <c r="Q9"/>
  <c r="P12"/>
  <c r="H23"/>
  <c r="G36"/>
  <c r="J28"/>
  <c r="J22"/>
  <c r="O16"/>
  <c r="O46"/>
  <c r="K62"/>
  <c r="N33"/>
  <c r="Q37"/>
  <c r="O68"/>
  <c r="J73"/>
  <c r="K31"/>
  <c r="B67"/>
  <c r="J91"/>
  <c r="O70"/>
  <c r="Q68"/>
  <c r="K46"/>
  <c r="I60"/>
  <c r="N85"/>
  <c r="I56"/>
  <c r="Q4"/>
  <c r="G17"/>
  <c r="B38"/>
  <c r="J97"/>
  <c r="L30"/>
  <c r="N78"/>
  <c r="Q34"/>
  <c r="I42"/>
  <c r="P68"/>
  <c r="J33"/>
  <c r="I90"/>
  <c r="H63"/>
  <c r="O15"/>
  <c r="L72"/>
  <c r="B37"/>
  <c r="P79"/>
  <c r="G54"/>
  <c r="J89"/>
  <c r="H47"/>
  <c r="H5"/>
  <c r="B87"/>
  <c r="N91"/>
  <c r="N19"/>
  <c r="K40"/>
  <c r="O10"/>
  <c r="L35"/>
  <c r="Q92"/>
  <c r="P19"/>
  <c r="P77"/>
  <c r="B33"/>
  <c r="L10"/>
  <c r="K38"/>
  <c r="I69"/>
  <c r="J85"/>
  <c r="L60"/>
  <c r="P98"/>
  <c r="K7"/>
  <c r="Q55"/>
  <c r="G24"/>
  <c r="H3"/>
  <c r="N15"/>
  <c r="N13"/>
  <c r="N53"/>
  <c r="O38"/>
  <c r="G73"/>
  <c r="Q59"/>
  <c r="L59"/>
  <c r="K72"/>
  <c r="I31"/>
  <c r="N16"/>
  <c r="L43"/>
  <c r="J17"/>
  <c r="I8"/>
  <c r="H52"/>
  <c r="B42"/>
  <c r="J96"/>
  <c r="B55"/>
  <c r="J49"/>
  <c r="Q87"/>
  <c r="P51"/>
  <c r="N98"/>
  <c r="H27"/>
  <c r="K66"/>
  <c r="B17"/>
  <c r="O43"/>
  <c r="L29"/>
  <c r="H8"/>
  <c r="P55"/>
  <c r="G59"/>
  <c r="P29"/>
  <c r="I24"/>
  <c r="O51"/>
  <c r="L81"/>
  <c r="Q41"/>
  <c r="G81"/>
  <c r="H57"/>
  <c r="G84"/>
  <c r="J60"/>
  <c r="Q40"/>
  <c r="G55"/>
  <c r="B23"/>
  <c r="N47"/>
  <c r="B19"/>
  <c r="I35"/>
  <c r="J27"/>
  <c r="O20"/>
  <c r="P93"/>
  <c r="B14"/>
  <c r="P7"/>
  <c r="Q30"/>
  <c r="Q95"/>
  <c r="F1"/>
  <c r="P24"/>
  <c r="L9"/>
  <c r="B89"/>
  <c r="L46"/>
  <c r="K98"/>
  <c r="N11"/>
  <c r="L54"/>
  <c r="I23"/>
  <c r="B77"/>
  <c r="B45"/>
  <c r="L56"/>
  <c r="K84"/>
  <c r="Q24"/>
  <c r="Q96"/>
  <c r="J75"/>
  <c r="O33"/>
  <c r="Q58"/>
  <c r="I75"/>
  <c r="Q52"/>
  <c r="H13"/>
  <c r="J79"/>
  <c r="L28"/>
  <c r="O27"/>
  <c r="J31"/>
  <c r="O34"/>
  <c r="J86"/>
  <c r="Q89"/>
  <c r="G83"/>
  <c r="K60"/>
  <c r="I15"/>
  <c r="O85"/>
  <c r="Q8"/>
  <c r="P94"/>
  <c r="P38"/>
  <c r="B60"/>
  <c r="I78"/>
  <c r="O48"/>
  <c r="H65"/>
  <c r="H49"/>
  <c r="H26"/>
  <c r="G39"/>
  <c r="O28"/>
  <c r="K51"/>
  <c r="Q32"/>
  <c r="N39"/>
  <c r="K68"/>
  <c r="N62"/>
  <c r="O84"/>
  <c r="K23"/>
  <c r="L22"/>
  <c r="O79"/>
  <c r="I30"/>
  <c r="B83"/>
  <c r="P71"/>
  <c r="J98"/>
  <c r="K17"/>
  <c r="H31"/>
  <c r="B15"/>
  <c r="H70"/>
  <c r="I80"/>
  <c r="P37"/>
  <c r="K34"/>
  <c r="J56"/>
  <c r="O25"/>
  <c r="L90"/>
  <c r="J59"/>
  <c r="P95"/>
  <c r="P5"/>
  <c r="K64"/>
  <c r="N38"/>
  <c r="G43"/>
  <c r="G4"/>
  <c r="G52"/>
  <c r="G40"/>
  <c r="G48"/>
  <c r="G34"/>
  <c r="L93"/>
  <c r="G13"/>
  <c r="G19"/>
  <c r="K32"/>
  <c r="H68"/>
  <c r="J4"/>
  <c r="P30"/>
  <c r="J5"/>
  <c r="I85"/>
  <c r="L12"/>
  <c r="L83"/>
  <c r="L95"/>
  <c r="J6"/>
  <c r="G94"/>
  <c r="P67"/>
  <c r="L86"/>
  <c r="G15"/>
  <c r="P46"/>
  <c r="H29"/>
  <c r="N21"/>
  <c r="K77"/>
  <c r="H35"/>
  <c r="Q18"/>
  <c r="I97"/>
  <c r="K8"/>
  <c r="Q10"/>
  <c r="J20"/>
  <c r="N67"/>
  <c r="H71"/>
  <c r="P44"/>
  <c r="N10"/>
  <c r="Q21"/>
  <c r="O24"/>
  <c r="I77"/>
  <c r="I73"/>
  <c r="I95"/>
  <c r="I93"/>
  <c r="Q7"/>
  <c r="I67"/>
  <c r="G65"/>
  <c r="Q83"/>
  <c r="G93"/>
  <c r="P14"/>
  <c r="L3"/>
  <c r="I92"/>
  <c r="G63"/>
  <c r="K79"/>
  <c r="Q20"/>
  <c r="O7"/>
  <c r="O13"/>
  <c r="G64"/>
  <c r="I21"/>
  <c r="O94"/>
  <c r="N79"/>
  <c r="B16"/>
  <c r="N48"/>
  <c r="K33"/>
  <c r="H86"/>
  <c r="O63"/>
  <c r="P70"/>
  <c r="I29"/>
  <c r="L15"/>
  <c r="O40"/>
  <c r="I14"/>
  <c r="O17"/>
  <c r="Q23"/>
  <c r="N83"/>
  <c r="L79"/>
  <c r="P10"/>
  <c r="G85"/>
  <c r="J30"/>
  <c r="B29"/>
  <c r="N96"/>
  <c r="P27"/>
  <c r="N65"/>
  <c r="L49"/>
  <c r="P82"/>
  <c r="K67"/>
  <c r="G86"/>
  <c r="N92"/>
  <c r="Q44"/>
  <c r="B6"/>
  <c r="N28"/>
  <c r="P8"/>
  <c r="Q72"/>
  <c r="G79"/>
  <c r="L21"/>
  <c r="G31"/>
  <c r="J61"/>
  <c r="O87"/>
  <c r="G75"/>
  <c r="H75"/>
  <c r="N20"/>
  <c r="G6"/>
  <c r="G18"/>
  <c r="B78"/>
  <c r="H91"/>
  <c r="O60"/>
  <c r="B35"/>
  <c r="L8"/>
  <c r="N52"/>
  <c r="B50"/>
  <c r="N73"/>
  <c r="G33"/>
  <c r="J44"/>
  <c r="L68"/>
  <c r="K41"/>
  <c r="Q11"/>
  <c r="N54"/>
  <c r="O50"/>
  <c r="Q93"/>
  <c r="B82"/>
  <c r="J62"/>
  <c r="J37"/>
  <c r="P50"/>
  <c r="N31"/>
  <c r="K45"/>
  <c r="B51"/>
  <c r="K55"/>
  <c r="I65"/>
  <c r="J54"/>
  <c r="L69"/>
  <c r="B59"/>
  <c r="K21"/>
  <c r="L39"/>
  <c r="L80"/>
  <c r="Q15"/>
  <c r="B54"/>
  <c r="B8"/>
  <c r="H94"/>
  <c r="L6"/>
  <c r="J64"/>
  <c r="G67"/>
  <c r="H41"/>
  <c r="H93"/>
  <c r="J47"/>
  <c r="H50"/>
  <c r="J11"/>
  <c r="H89"/>
  <c r="L82"/>
  <c r="B3"/>
  <c r="B4"/>
  <c r="G3"/>
  <c r="O29"/>
  <c r="L51"/>
  <c r="H56"/>
  <c r="Q97"/>
  <c r="N70"/>
  <c r="L66"/>
  <c r="N6"/>
  <c r="Q73"/>
  <c r="P41"/>
  <c r="J8"/>
  <c r="K90"/>
  <c r="Q27"/>
  <c r="B49"/>
  <c r="N88"/>
  <c r="K35"/>
  <c r="O37"/>
  <c r="K30"/>
  <c r="J50"/>
  <c r="Q78"/>
  <c r="B79"/>
  <c r="B85"/>
  <c r="G29"/>
  <c r="I62"/>
  <c r="L94"/>
  <c r="O88"/>
  <c r="N23"/>
  <c r="N89"/>
  <c r="K22"/>
  <c r="Q25"/>
  <c r="H87"/>
  <c r="L11"/>
  <c r="L88"/>
  <c r="B58"/>
  <c r="J23"/>
  <c r="H19"/>
  <c r="H69"/>
  <c r="P76"/>
  <c r="P56"/>
  <c r="G96"/>
  <c r="O59"/>
  <c r="K70"/>
  <c r="P18"/>
  <c r="B70"/>
  <c r="N71"/>
  <c r="O41"/>
  <c r="B96"/>
  <c r="I71"/>
  <c r="H18"/>
  <c r="B80"/>
  <c r="Q94"/>
  <c r="O75"/>
  <c r="B32"/>
  <c r="O6"/>
  <c r="H76"/>
  <c r="G57"/>
  <c r="B7"/>
  <c r="P28"/>
  <c r="Q76"/>
  <c r="I70"/>
  <c r="Q26"/>
  <c r="L38"/>
  <c r="L13"/>
  <c r="G22"/>
  <c r="O14"/>
  <c r="J76"/>
  <c r="O22"/>
  <c r="O23"/>
  <c r="Q88"/>
  <c r="N76"/>
  <c r="J36"/>
  <c r="H14"/>
  <c r="P42"/>
  <c r="O3"/>
  <c r="K89"/>
  <c r="L70"/>
  <c r="L27"/>
  <c r="O52"/>
  <c r="G87"/>
  <c r="B13"/>
  <c r="N25"/>
  <c r="I20"/>
  <c r="G82"/>
  <c r="B84"/>
  <c r="O92"/>
  <c r="N59"/>
  <c r="H92"/>
  <c r="G47"/>
  <c r="K28"/>
  <c r="P53"/>
  <c r="I26"/>
  <c r="Q74"/>
  <c r="P69"/>
  <c r="P65"/>
  <c r="I4"/>
  <c r="B43"/>
  <c r="N46"/>
  <c r="P60"/>
  <c r="Q86"/>
  <c r="Q35"/>
  <c r="N35"/>
  <c r="P54"/>
  <c r="B10"/>
  <c r="H74"/>
  <c r="I50"/>
  <c r="H64"/>
  <c r="H98"/>
  <c r="L19"/>
  <c r="N66"/>
  <c r="G72"/>
  <c r="L53"/>
  <c r="O30"/>
  <c r="H79"/>
  <c r="Q63"/>
  <c r="J10"/>
  <c r="L85"/>
  <c r="G74"/>
  <c r="P97"/>
  <c r="O57"/>
  <c r="P92"/>
  <c r="B5"/>
  <c r="O93"/>
  <c r="L16"/>
  <c r="Q17"/>
  <c r="G50"/>
  <c r="Q38"/>
  <c r="H46"/>
  <c r="J7"/>
  <c r="I59"/>
  <c r="I33"/>
  <c r="O82"/>
  <c r="J66"/>
  <c r="I88"/>
  <c r="L44"/>
  <c r="J78"/>
  <c r="H17"/>
  <c r="I91"/>
  <c r="Q60"/>
  <c r="J72"/>
  <c r="O26"/>
  <c r="L20"/>
  <c r="B71"/>
  <c r="K88"/>
  <c r="K73"/>
  <c r="J68"/>
  <c r="I94"/>
  <c r="L41"/>
  <c r="G44"/>
  <c r="I39"/>
  <c r="H4"/>
  <c r="K59"/>
  <c r="O32"/>
  <c r="P64"/>
  <c r="Q31"/>
  <c r="J42"/>
  <c r="H55"/>
  <c r="G27"/>
  <c r="O18"/>
  <c r="G58"/>
  <c r="O72"/>
  <c r="G71"/>
  <c r="O64"/>
  <c r="B76"/>
  <c r="H30"/>
  <c r="H43"/>
  <c r="Q85"/>
  <c r="L65"/>
  <c r="O35"/>
  <c r="B31"/>
  <c r="I19"/>
  <c r="K39"/>
  <c r="H78"/>
  <c r="O86"/>
  <c r="P33"/>
  <c r="J29"/>
  <c r="N32"/>
  <c r="B28"/>
  <c r="P75"/>
  <c r="G92"/>
  <c r="O56"/>
  <c r="G61"/>
  <c r="H45"/>
  <c r="O53"/>
  <c r="G49"/>
  <c r="Q62"/>
  <c r="H59"/>
  <c r="B30"/>
  <c r="H73"/>
  <c r="H37"/>
  <c r="Q49"/>
  <c r="N50"/>
  <c r="H10"/>
  <c r="J26"/>
  <c r="Q65"/>
  <c r="O91"/>
  <c r="J70"/>
  <c r="N57"/>
  <c r="H85"/>
  <c r="K20"/>
  <c r="J82"/>
  <c r="I32"/>
  <c r="O67"/>
  <c r="Q71"/>
  <c r="G95"/>
  <c r="Q16"/>
  <c r="N72"/>
  <c r="H97"/>
  <c r="N68"/>
  <c r="O61"/>
  <c r="P4"/>
  <c r="G66"/>
  <c r="K75"/>
  <c r="L24"/>
  <c r="N61"/>
  <c r="H80"/>
  <c r="L37"/>
  <c r="J43"/>
  <c r="K29"/>
  <c r="I9"/>
  <c r="L33"/>
  <c r="I86"/>
  <c r="O95"/>
  <c r="H61"/>
  <c r="K26"/>
  <c r="Q77"/>
  <c r="K14"/>
  <c r="K85"/>
  <c r="H36"/>
  <c r="P34"/>
  <c r="H51"/>
  <c r="N17"/>
  <c r="P36"/>
  <c r="P20"/>
  <c r="J18"/>
  <c r="L32"/>
  <c r="G45"/>
  <c r="G89"/>
  <c r="G28"/>
  <c r="G80"/>
  <c r="L75"/>
  <c r="G35"/>
  <c r="J38"/>
  <c r="L34"/>
  <c r="K97"/>
  <c r="J90"/>
  <c r="L76"/>
  <c r="K57"/>
  <c r="B97"/>
  <c r="O97"/>
  <c r="L89"/>
  <c r="P23"/>
  <c r="Q54"/>
  <c r="I68"/>
  <c r="Q12"/>
  <c r="H2"/>
  <c r="L4"/>
  <c r="L40"/>
  <c r="O66"/>
  <c r="K13"/>
  <c r="O98"/>
  <c r="K11"/>
  <c r="H15"/>
  <c r="H81"/>
  <c r="N34"/>
  <c r="H84"/>
  <c r="G91"/>
  <c r="B56"/>
  <c r="G7"/>
  <c r="P35"/>
  <c r="N4"/>
  <c r="K47"/>
  <c r="I64"/>
  <c r="G9"/>
  <c r="O8"/>
  <c r="G70"/>
  <c r="N51"/>
  <c r="B72"/>
  <c r="N87"/>
  <c r="L97"/>
  <c r="N40"/>
  <c r="B66"/>
  <c r="J53"/>
  <c r="I37"/>
  <c r="N36"/>
  <c r="B64"/>
  <c r="N77"/>
  <c r="Q43"/>
  <c r="Q75"/>
  <c r="J46"/>
  <c r="N29"/>
  <c r="P43"/>
  <c r="K19"/>
  <c r="H72"/>
  <c r="O65"/>
  <c r="J48"/>
  <c r="L74"/>
  <c r="K4"/>
  <c r="O31"/>
  <c r="L42"/>
  <c r="N60"/>
  <c r="Q69"/>
  <c r="B81"/>
  <c r="J39"/>
  <c r="Q36"/>
  <c r="B93"/>
  <c r="N30"/>
  <c r="I84"/>
  <c r="O81"/>
  <c r="Q50"/>
  <c r="B91"/>
  <c r="J12"/>
  <c r="O73"/>
  <c r="B57"/>
  <c r="Q56"/>
  <c r="L17"/>
  <c r="H20"/>
  <c r="I3"/>
  <c r="B48"/>
  <c r="N56"/>
  <c r="I96"/>
  <c r="P49"/>
  <c r="P6"/>
  <c r="O4"/>
  <c r="H6"/>
  <c r="N41"/>
  <c r="H66"/>
  <c r="G2"/>
  <c r="I7"/>
  <c r="P81"/>
  <c r="K50"/>
  <c r="K65"/>
  <c r="Q81"/>
  <c r="N94"/>
  <c r="R94" l="1"/>
  <c r="M7"/>
  <c r="R41"/>
  <c r="M96"/>
  <c r="R56"/>
  <c r="E48"/>
  <c r="D48"/>
  <c r="F48"/>
  <c r="C48"/>
  <c r="M3"/>
  <c r="I99"/>
  <c r="D57"/>
  <c r="C57"/>
  <c r="F57"/>
  <c r="E57"/>
  <c r="D91"/>
  <c r="C91"/>
  <c r="F91"/>
  <c r="E91"/>
  <c r="M84"/>
  <c r="R30"/>
  <c r="D93"/>
  <c r="E93"/>
  <c r="F93"/>
  <c r="C93"/>
  <c r="E81"/>
  <c r="C81"/>
  <c r="D81"/>
  <c r="F81"/>
  <c r="R60"/>
  <c r="R29"/>
  <c r="R77"/>
  <c r="E64"/>
  <c r="F64"/>
  <c r="C64"/>
  <c r="D64"/>
  <c r="R36"/>
  <c r="M37"/>
  <c r="E66"/>
  <c r="D66"/>
  <c r="F66"/>
  <c r="C66"/>
  <c r="R40"/>
  <c r="R87"/>
  <c r="C72"/>
  <c r="F72"/>
  <c r="E72"/>
  <c r="D72"/>
  <c r="R51"/>
  <c r="M64"/>
  <c r="R4"/>
  <c r="F56"/>
  <c r="E56"/>
  <c r="D56"/>
  <c r="C56"/>
  <c r="R34"/>
  <c r="M68"/>
  <c r="D97"/>
  <c r="F97"/>
  <c r="C97"/>
  <c r="E97"/>
  <c r="R17"/>
  <c r="M86"/>
  <c r="M9"/>
  <c r="R61"/>
  <c r="R68"/>
  <c r="R72"/>
  <c r="M32"/>
  <c r="R57"/>
  <c r="R50"/>
  <c r="C30"/>
  <c r="D30"/>
  <c r="F30"/>
  <c r="E30"/>
  <c r="C28"/>
  <c r="D28"/>
  <c r="F28"/>
  <c r="E28"/>
  <c r="R32"/>
  <c r="M19"/>
  <c r="D31"/>
  <c r="F31"/>
  <c r="E31"/>
  <c r="C31"/>
  <c r="D76"/>
  <c r="E76"/>
  <c r="C76"/>
  <c r="F76"/>
  <c r="M39"/>
  <c r="M94"/>
  <c r="E71"/>
  <c r="C71"/>
  <c r="D71"/>
  <c r="F71"/>
  <c r="M91"/>
  <c r="M88"/>
  <c r="M33"/>
  <c r="M59"/>
  <c r="C5"/>
  <c r="F5"/>
  <c r="D5"/>
  <c r="E5"/>
  <c r="R66"/>
  <c r="M50"/>
  <c r="C10"/>
  <c r="D10"/>
  <c r="F10"/>
  <c r="E10"/>
  <c r="R35"/>
  <c r="R46"/>
  <c r="E43"/>
  <c r="F43"/>
  <c r="D43"/>
  <c r="C43"/>
  <c r="M4"/>
  <c r="M26"/>
  <c r="R59"/>
  <c r="D84"/>
  <c r="C84"/>
  <c r="F84"/>
  <c r="E84"/>
  <c r="M20"/>
  <c r="R25"/>
  <c r="C13"/>
  <c r="E13"/>
  <c r="F13"/>
  <c r="D13"/>
  <c r="O99"/>
  <c r="R76"/>
  <c r="M70"/>
  <c r="F7"/>
  <c r="E7"/>
  <c r="C7"/>
  <c r="D7"/>
  <c r="D32"/>
  <c r="F32"/>
  <c r="E32"/>
  <c r="C32"/>
  <c r="C80"/>
  <c r="E80"/>
  <c r="F80"/>
  <c r="D80"/>
  <c r="M71"/>
  <c r="E96"/>
  <c r="C96"/>
  <c r="F96"/>
  <c r="D96"/>
  <c r="R71"/>
  <c r="D70"/>
  <c r="F70"/>
  <c r="E70"/>
  <c r="C70"/>
  <c r="F58"/>
  <c r="E58"/>
  <c r="C58"/>
  <c r="D58"/>
  <c r="R89"/>
  <c r="R23"/>
  <c r="M62"/>
  <c r="C85"/>
  <c r="E85"/>
  <c r="D85"/>
  <c r="F85"/>
  <c r="C79"/>
  <c r="F79"/>
  <c r="E79"/>
  <c r="D79"/>
  <c r="R88"/>
  <c r="E49"/>
  <c r="C49"/>
  <c r="F49"/>
  <c r="D49"/>
  <c r="R6"/>
  <c r="R70"/>
  <c r="G99"/>
  <c r="E4"/>
  <c r="F4"/>
  <c r="C4"/>
  <c r="D4"/>
  <c r="D3"/>
  <c r="C3"/>
  <c r="E3"/>
  <c r="B99"/>
  <c r="F3"/>
  <c r="C8"/>
  <c r="F8"/>
  <c r="D8"/>
  <c r="E8"/>
  <c r="D54"/>
  <c r="F54"/>
  <c r="C54"/>
  <c r="E54"/>
  <c r="D59"/>
  <c r="E59"/>
  <c r="C59"/>
  <c r="F59"/>
  <c r="M65"/>
  <c r="D51"/>
  <c r="C51"/>
  <c r="E51"/>
  <c r="F51"/>
  <c r="R31"/>
  <c r="D82"/>
  <c r="F82"/>
  <c r="E82"/>
  <c r="C82"/>
  <c r="R54"/>
  <c r="R73"/>
  <c r="C50"/>
  <c r="D50"/>
  <c r="E50"/>
  <c r="F50"/>
  <c r="R52"/>
  <c r="C35"/>
  <c r="F35"/>
  <c r="E35"/>
  <c r="D35"/>
  <c r="F78"/>
  <c r="C78"/>
  <c r="D78"/>
  <c r="E78"/>
  <c r="R20"/>
  <c r="R28"/>
  <c r="C6"/>
  <c r="E6"/>
  <c r="F6"/>
  <c r="D6"/>
  <c r="R92"/>
  <c r="R65"/>
  <c r="R96"/>
  <c r="F29"/>
  <c r="D29"/>
  <c r="E29"/>
  <c r="C29"/>
  <c r="R83"/>
  <c r="M14"/>
  <c r="M29"/>
  <c r="R48"/>
  <c r="E16"/>
  <c r="F16"/>
  <c r="D16"/>
  <c r="C16"/>
  <c r="R79"/>
  <c r="M21"/>
  <c r="M92"/>
  <c r="L99"/>
  <c r="M67"/>
  <c r="M93"/>
  <c r="M95"/>
  <c r="M73"/>
  <c r="M77"/>
  <c r="R10"/>
  <c r="R67"/>
  <c r="M97"/>
  <c r="R21"/>
  <c r="M85"/>
  <c r="R38"/>
  <c r="M80"/>
  <c r="F15"/>
  <c r="E15"/>
  <c r="D15"/>
  <c r="C15"/>
  <c r="C83"/>
  <c r="E83"/>
  <c r="D83"/>
  <c r="F83"/>
  <c r="M30"/>
  <c r="R62"/>
  <c r="R39"/>
  <c r="M78"/>
  <c r="E60"/>
  <c r="C60"/>
  <c r="D60"/>
  <c r="F60"/>
  <c r="M15"/>
  <c r="M75"/>
  <c r="F45"/>
  <c r="D45"/>
  <c r="E45"/>
  <c r="C45"/>
  <c r="E77"/>
  <c r="D77"/>
  <c r="C77"/>
  <c r="F77"/>
  <c r="M23"/>
  <c r="R11"/>
  <c r="E89"/>
  <c r="D89"/>
  <c r="F89"/>
  <c r="C89"/>
  <c r="E14"/>
  <c r="F14"/>
  <c r="D14"/>
  <c r="C14"/>
  <c r="M35"/>
  <c r="C19"/>
  <c r="D19"/>
  <c r="E19"/>
  <c r="F19"/>
  <c r="R47"/>
  <c r="D23"/>
  <c r="C23"/>
  <c r="F23"/>
  <c r="E23"/>
  <c r="M24"/>
  <c r="C17"/>
  <c r="F17"/>
  <c r="D17"/>
  <c r="E17"/>
  <c r="R98"/>
  <c r="E55"/>
  <c r="F55"/>
  <c r="D55"/>
  <c r="C55"/>
  <c r="E42"/>
  <c r="C42"/>
  <c r="F42"/>
  <c r="D42"/>
  <c r="M8"/>
  <c r="R16"/>
  <c r="M31"/>
  <c r="R53"/>
  <c r="R13"/>
  <c r="R15"/>
  <c r="H99"/>
  <c r="M69"/>
  <c r="F33"/>
  <c r="C33"/>
  <c r="D33"/>
  <c r="E33"/>
  <c r="R19"/>
  <c r="R91"/>
  <c r="C87"/>
  <c r="D87"/>
  <c r="F87"/>
  <c r="E87"/>
  <c r="E37"/>
  <c r="C37"/>
  <c r="F37"/>
  <c r="D37"/>
  <c r="M90"/>
  <c r="M42"/>
  <c r="R78"/>
  <c r="F38"/>
  <c r="C38"/>
  <c r="E38"/>
  <c r="D38"/>
  <c r="M56"/>
  <c r="R85"/>
  <c r="M60"/>
  <c r="E67"/>
  <c r="C67"/>
  <c r="F67"/>
  <c r="D67"/>
  <c r="R33"/>
  <c r="R26"/>
  <c r="D74"/>
  <c r="F74"/>
  <c r="C74"/>
  <c r="E74"/>
  <c r="M43"/>
  <c r="R90"/>
  <c r="M74"/>
  <c r="E90"/>
  <c r="D90"/>
  <c r="F90"/>
  <c r="C90"/>
  <c r="R7"/>
  <c r="E9"/>
  <c r="D9"/>
  <c r="F9"/>
  <c r="C9"/>
  <c r="M36"/>
  <c r="D26"/>
  <c r="C26"/>
  <c r="F26"/>
  <c r="E26"/>
  <c r="M17"/>
  <c r="R64"/>
  <c r="M44"/>
  <c r="J99"/>
  <c r="C46"/>
  <c r="F46"/>
  <c r="D46"/>
  <c r="E46"/>
  <c r="D98"/>
  <c r="C98"/>
  <c r="E98"/>
  <c r="F98"/>
  <c r="P99"/>
  <c r="R24"/>
  <c r="F65"/>
  <c r="E65"/>
  <c r="C65"/>
  <c r="D65"/>
  <c r="F86"/>
  <c r="E86"/>
  <c r="C86"/>
  <c r="D86"/>
  <c r="D20"/>
  <c r="F20"/>
  <c r="C20"/>
  <c r="E20"/>
  <c r="M10"/>
  <c r="C52"/>
  <c r="D52"/>
  <c r="E52"/>
  <c r="F52"/>
  <c r="D22"/>
  <c r="E22"/>
  <c r="F22"/>
  <c r="C22"/>
  <c r="R74"/>
  <c r="M87"/>
  <c r="M25"/>
  <c r="K99"/>
  <c r="M16"/>
  <c r="M46"/>
  <c r="F18"/>
  <c r="E18"/>
  <c r="C18"/>
  <c r="D18"/>
  <c r="D75"/>
  <c r="E75"/>
  <c r="F75"/>
  <c r="C75"/>
  <c r="M47"/>
  <c r="E25"/>
  <c r="C25"/>
  <c r="D25"/>
  <c r="F25"/>
  <c r="M53"/>
  <c r="M49"/>
  <c r="C27"/>
  <c r="D27"/>
  <c r="E27"/>
  <c r="F27"/>
  <c r="M82"/>
  <c r="E53"/>
  <c r="D53"/>
  <c r="F53"/>
  <c r="C53"/>
  <c r="R9"/>
  <c r="R5"/>
  <c r="M61"/>
  <c r="E63"/>
  <c r="D63"/>
  <c r="C63"/>
  <c r="F63"/>
  <c r="E39"/>
  <c r="F39"/>
  <c r="C39"/>
  <c r="D39"/>
  <c r="R95"/>
  <c r="R84"/>
  <c r="D44"/>
  <c r="F44"/>
  <c r="E44"/>
  <c r="C44"/>
  <c r="E88"/>
  <c r="D88"/>
  <c r="C88"/>
  <c r="F88"/>
  <c r="R80"/>
  <c r="R58"/>
  <c r="C68"/>
  <c r="F68"/>
  <c r="D68"/>
  <c r="E68"/>
  <c r="M55"/>
  <c r="M51"/>
  <c r="M79"/>
  <c r="R86"/>
  <c r="F95"/>
  <c r="E95"/>
  <c r="C95"/>
  <c r="D95"/>
  <c r="M38"/>
  <c r="R22"/>
  <c r="R27"/>
  <c r="R12"/>
  <c r="R97"/>
  <c r="C94"/>
  <c r="F94"/>
  <c r="D94"/>
  <c r="E94"/>
  <c r="M6"/>
  <c r="E47"/>
  <c r="D47"/>
  <c r="C47"/>
  <c r="F47"/>
  <c r="M22"/>
  <c r="N99"/>
  <c r="R3"/>
  <c r="M18"/>
  <c r="M57"/>
  <c r="D73"/>
  <c r="F73"/>
  <c r="E73"/>
  <c r="C73"/>
  <c r="M54"/>
  <c r="D12"/>
  <c r="C12"/>
  <c r="F12"/>
  <c r="E12"/>
  <c r="R44"/>
  <c r="M45"/>
  <c r="E21"/>
  <c r="D21"/>
  <c r="F21"/>
  <c r="C21"/>
  <c r="M89"/>
  <c r="R37"/>
  <c r="M76"/>
  <c r="F11"/>
  <c r="E11"/>
  <c r="C11"/>
  <c r="D11"/>
  <c r="R42"/>
  <c r="D40"/>
  <c r="E40"/>
  <c r="C40"/>
  <c r="F40"/>
  <c r="M41"/>
  <c r="R49"/>
  <c r="M28"/>
  <c r="M52"/>
  <c r="D69"/>
  <c r="E69"/>
  <c r="F69"/>
  <c r="C69"/>
  <c r="E92"/>
  <c r="F92"/>
  <c r="D92"/>
  <c r="C92"/>
  <c r="F62"/>
  <c r="C62"/>
  <c r="E62"/>
  <c r="D62"/>
  <c r="R69"/>
  <c r="R14"/>
  <c r="M34"/>
  <c r="M5"/>
  <c r="F24"/>
  <c r="E24"/>
  <c r="C24"/>
  <c r="D24"/>
  <c r="M66"/>
  <c r="C41"/>
  <c r="F41"/>
  <c r="D41"/>
  <c r="E41"/>
  <c r="R82"/>
  <c r="R55"/>
  <c r="R75"/>
  <c r="R18"/>
  <c r="M98"/>
  <c r="R81"/>
  <c r="D34"/>
  <c r="F34"/>
  <c r="E34"/>
  <c r="C34"/>
  <c r="D61"/>
  <c r="E61"/>
  <c r="C61"/>
  <c r="F61"/>
  <c r="Q99"/>
  <c r="M83"/>
  <c r="R43"/>
  <c r="M63"/>
  <c r="M81"/>
  <c r="M11"/>
  <c r="R8"/>
  <c r="R93"/>
  <c r="R63"/>
  <c r="M48"/>
  <c r="C36"/>
  <c r="F36"/>
  <c r="E36"/>
  <c r="D36"/>
  <c r="M27"/>
  <c r="M40"/>
  <c r="M13"/>
  <c r="M58"/>
  <c r="M72"/>
  <c r="M12"/>
  <c r="R45"/>
  <c r="T23" i="73"/>
  <c r="Q24"/>
  <c r="D24" i="26" s="1"/>
  <c r="P24" i="73"/>
  <c r="D24" i="24" s="1"/>
  <c r="R24" i="73"/>
  <c r="D24" i="29" s="1"/>
  <c r="S24" i="73"/>
  <c r="D24" i="28" s="1"/>
  <c r="K22" i="65"/>
  <c r="F99" i="78" l="1"/>
  <c r="C99"/>
  <c r="D99"/>
  <c r="R99"/>
  <c r="E99"/>
  <c r="M99"/>
  <c r="T24" i="73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CM95" s="1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CO93" s="1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DB67" s="1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CV4" s="1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B63" i="54" l="1"/>
  <c r="DB37"/>
  <c r="DB33"/>
  <c r="DB29"/>
  <c r="DB25"/>
  <c r="BM62"/>
  <c r="AY70"/>
  <c r="AR70"/>
  <c r="DF70" s="1"/>
  <c r="B70" i="40" s="1"/>
  <c r="AR62" i="54"/>
  <c r="DF62" s="1"/>
  <c r="B62" i="40" s="1"/>
  <c r="DB3" i="54"/>
  <c r="BF42"/>
  <c r="BM42"/>
  <c r="CG95"/>
  <c r="BY12"/>
  <c r="DB42"/>
  <c r="CT95"/>
  <c r="DA95"/>
  <c r="AR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BF96"/>
  <c r="DH96" s="1"/>
  <c r="D96" i="40" s="1"/>
  <c r="BM96" i="54"/>
  <c r="DI96" s="1"/>
  <c r="E96" i="40" s="1"/>
  <c r="BT96" i="54"/>
  <c r="CZ97"/>
  <c r="BM4"/>
  <c r="BY7"/>
  <c r="CM7"/>
  <c r="DA7"/>
  <c r="AR8"/>
  <c r="DF8" s="1"/>
  <c r="B8" i="40" s="1"/>
  <c r="BT8" i="54"/>
  <c r="DJ8" s="1"/>
  <c r="F8" i="40" s="1"/>
  <c r="BF14" i="54"/>
  <c r="DH14" s="1"/>
  <c r="D14" i="40" s="1"/>
  <c r="AR16" i="54"/>
  <c r="DF16" s="1"/>
  <c r="B16" i="40" s="1"/>
  <c r="BF16" i="54"/>
  <c r="BM16"/>
  <c r="AY24"/>
  <c r="BF24"/>
  <c r="BT24"/>
  <c r="AR28"/>
  <c r="DF28" s="1"/>
  <c r="B28" i="40" s="1"/>
  <c r="BF28" i="54"/>
  <c r="BT28"/>
  <c r="AR32"/>
  <c r="DF32" s="1"/>
  <c r="B32" i="40" s="1"/>
  <c r="BF32" i="54"/>
  <c r="BT32"/>
  <c r="BM40"/>
  <c r="BF56"/>
  <c r="BY46"/>
  <c r="AR51"/>
  <c r="DF51" s="1"/>
  <c r="B51" i="40" s="1"/>
  <c r="AY51" i="54"/>
  <c r="BY58"/>
  <c r="BM67"/>
  <c r="DI67" s="1"/>
  <c r="E67" i="40" s="1"/>
  <c r="DA84" i="54"/>
  <c r="BY86"/>
  <c r="BY37"/>
  <c r="BF46"/>
  <c r="AR74"/>
  <c r="DF74" s="1"/>
  <c r="B74" i="40" s="1"/>
  <c r="DB75" i="54"/>
  <c r="DB83"/>
  <c r="DB87"/>
  <c r="CG10"/>
  <c r="AY37"/>
  <c r="BT37"/>
  <c r="DJ37" s="1"/>
  <c r="F37" i="40" s="1"/>
  <c r="BM56" i="54"/>
  <c r="DI56" s="1"/>
  <c r="E56" i="40" s="1"/>
  <c r="CZ77" i="54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DG65" s="1"/>
  <c r="C65" i="40" s="1"/>
  <c r="BT65" i="54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DI64" s="1"/>
  <c r="E64" i="40" s="1"/>
  <c r="CU66" i="54"/>
  <c r="CA67"/>
  <c r="AY69"/>
  <c r="BM69"/>
  <c r="CG71"/>
  <c r="CN71"/>
  <c r="BF73"/>
  <c r="DH73" s="1"/>
  <c r="D73" i="40" s="1"/>
  <c r="CA75" i="54"/>
  <c r="DC75"/>
  <c r="AY77"/>
  <c r="CO77"/>
  <c r="AY80"/>
  <c r="BF80"/>
  <c r="DH80" s="1"/>
  <c r="D80" i="40" s="1"/>
  <c r="BB99" i="54"/>
  <c r="AY7"/>
  <c r="BF7"/>
  <c r="DB9"/>
  <c r="DC10"/>
  <c r="BF12"/>
  <c r="DH12" s="1"/>
  <c r="D12" i="40" s="1"/>
  <c r="CU12" i="54"/>
  <c r="BX18"/>
  <c r="BF18"/>
  <c r="CZ18"/>
  <c r="BF20"/>
  <c r="BM20"/>
  <c r="DI20" s="1"/>
  <c r="E20" i="40" s="1"/>
  <c r="CM22" i="54"/>
  <c r="AY27"/>
  <c r="AR31"/>
  <c r="DF31" s="1"/>
  <c r="B31" i="40" s="1"/>
  <c r="BF31" i="54"/>
  <c r="DH31" s="1"/>
  <c r="D31" i="40" s="1"/>
  <c r="BY34" i="54"/>
  <c r="CT34"/>
  <c r="DA34"/>
  <c r="CG34"/>
  <c r="BF36"/>
  <c r="AR39"/>
  <c r="DF39" s="1"/>
  <c r="B39" i="40" s="1"/>
  <c r="BF39" i="54"/>
  <c r="BT39"/>
  <c r="DJ39" s="1"/>
  <c r="F39" i="40" s="1"/>
  <c r="DA40" i="54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BY9"/>
  <c r="CF13"/>
  <c r="AY14"/>
  <c r="DG14" s="1"/>
  <c r="C14" i="40" s="1"/>
  <c r="CA18" i="54"/>
  <c r="CO18"/>
  <c r="DA20"/>
  <c r="BY21"/>
  <c r="DA21"/>
  <c r="BF22"/>
  <c r="DH22" s="1"/>
  <c r="D22" i="40" s="1"/>
  <c r="BM22" i="54"/>
  <c r="DI22" s="1"/>
  <c r="E22" i="40" s="1"/>
  <c r="BY25" i="54"/>
  <c r="DA25"/>
  <c r="AR26"/>
  <c r="DF26" s="1"/>
  <c r="B26" i="40" s="1"/>
  <c r="BF26" i="54"/>
  <c r="BM26"/>
  <c r="DI26" s="1"/>
  <c r="E26" i="40" s="1"/>
  <c r="BY29" i="54"/>
  <c r="DA29"/>
  <c r="AY30"/>
  <c r="BM30"/>
  <c r="AR34"/>
  <c r="AY34"/>
  <c r="BF34"/>
  <c r="DH34" s="1"/>
  <c r="D34" i="40" s="1"/>
  <c r="BM34" i="54"/>
  <c r="DI34" s="1"/>
  <c r="E34" i="40" s="1"/>
  <c r="AY35" i="54"/>
  <c r="BF35"/>
  <c r="CO36"/>
  <c r="CN37"/>
  <c r="CU37"/>
  <c r="DB39"/>
  <c r="BY41"/>
  <c r="DA41"/>
  <c r="CZ41"/>
  <c r="BF44"/>
  <c r="DB45"/>
  <c r="BT47"/>
  <c r="DJ47" s="1"/>
  <c r="F47" i="40" s="1"/>
  <c r="BX50" i="54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DJ57" s="1"/>
  <c r="F57" i="40" s="1"/>
  <c r="CH58" i="54"/>
  <c r="DA60"/>
  <c r="AY63"/>
  <c r="DG63" s="1"/>
  <c r="C63" i="40" s="1"/>
  <c r="CG63" i="54"/>
  <c r="AR66"/>
  <c r="DF66" s="1"/>
  <c r="B66" i="40" s="1"/>
  <c r="AY66" i="54"/>
  <c r="BF66"/>
  <c r="DH66" s="1"/>
  <c r="D66" i="40" s="1"/>
  <c r="CN66" i="54"/>
  <c r="BY74"/>
  <c r="CG74"/>
  <c r="AY78"/>
  <c r="DG78" s="1"/>
  <c r="C78" i="40" s="1"/>
  <c r="BF78" i="54"/>
  <c r="BM78"/>
  <c r="DB79"/>
  <c r="BM82"/>
  <c r="DI82" s="1"/>
  <c r="E82" i="40" s="1"/>
  <c r="BT82" i="54"/>
  <c r="CH82"/>
  <c r="AY85"/>
  <c r="CH86"/>
  <c r="AR5"/>
  <c r="DF5" s="1"/>
  <c r="B5" i="40" s="1"/>
  <c r="AY5" i="54"/>
  <c r="BF5"/>
  <c r="BT5"/>
  <c r="DJ5" s="1"/>
  <c r="F5" i="40" s="1"/>
  <c r="CM8" i="54"/>
  <c r="DB10"/>
  <c r="CM11"/>
  <c r="AR13"/>
  <c r="DF13" s="1"/>
  <c r="B13" i="40" s="1"/>
  <c r="BF13" i="54"/>
  <c r="DB1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DH41" s="1"/>
  <c r="D41" i="40" s="1"/>
  <c r="AY43" i="54"/>
  <c r="DG43" s="1"/>
  <c r="C43" i="40" s="1"/>
  <c r="BF43" i="54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J87" s="1"/>
  <c r="F87" i="40" s="1"/>
  <c r="DC87" i="54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B23" i="54"/>
  <c r="BT26"/>
  <c r="DJ26" s="1"/>
  <c r="F26" i="40" s="1"/>
  <c r="DB27" i="54"/>
  <c r="BT30"/>
  <c r="DJ30" s="1"/>
  <c r="F30" i="40" s="1"/>
  <c r="DB31" i="54"/>
  <c r="BT34"/>
  <c r="BT35"/>
  <c r="DA36"/>
  <c r="BT38"/>
  <c r="DJ38" s="1"/>
  <c r="F38" i="40" s="1"/>
  <c r="BT41" i="54"/>
  <c r="BT43"/>
  <c r="DA44"/>
  <c r="BT48"/>
  <c r="DJ48" s="1"/>
  <c r="F48" i="40" s="1"/>
  <c r="BT51" i="54"/>
  <c r="DJ51" s="1"/>
  <c r="F51" i="40" s="1"/>
  <c r="BT52" i="54"/>
  <c r="CZ53"/>
  <c r="DB55"/>
  <c r="BT58"/>
  <c r="DB59"/>
  <c r="BT60"/>
  <c r="CZ61"/>
  <c r="BT63"/>
  <c r="DJ63" s="1"/>
  <c r="F63" i="40" s="1"/>
  <c r="BT66" i="54"/>
  <c r="DA68"/>
  <c r="DB71"/>
  <c r="BT74"/>
  <c r="BT75"/>
  <c r="BT79"/>
  <c r="DA80"/>
  <c r="CZ82"/>
  <c r="BT85"/>
  <c r="DJ85" s="1"/>
  <c r="F85" i="40" s="1"/>
  <c r="DA88" i="54"/>
  <c r="BT90"/>
  <c r="DB91"/>
  <c r="DA92"/>
  <c r="BT94"/>
  <c r="CZ94"/>
  <c r="BT97"/>
  <c r="BT12"/>
  <c r="BT15"/>
  <c r="DB18"/>
  <c r="DB22"/>
  <c r="BT25"/>
  <c r="DB26"/>
  <c r="BT29"/>
  <c r="DB30"/>
  <c r="BT33"/>
  <c r="DB34"/>
  <c r="DB35"/>
  <c r="DB38"/>
  <c r="BT40"/>
  <c r="DB41"/>
  <c r="BT42"/>
  <c r="DB43"/>
  <c r="DB51"/>
  <c r="CZ70"/>
  <c r="BT54"/>
  <c r="DJ54" s="1"/>
  <c r="F54" i="40" s="1"/>
  <c r="BT56" i="54"/>
  <c r="CZ57"/>
  <c r="BT62"/>
  <c r="CZ62"/>
  <c r="BT64"/>
  <c r="DJ64" s="1"/>
  <c r="F64" i="40" s="1"/>
  <c r="CZ65" i="54"/>
  <c r="BT67"/>
  <c r="BT69"/>
  <c r="DJ69" s="1"/>
  <c r="F69" i="40" s="1"/>
  <c r="BT72" i="54"/>
  <c r="DJ72" s="1"/>
  <c r="F72" i="40" s="1"/>
  <c r="BT78" i="54"/>
  <c r="CZ78"/>
  <c r="BT81"/>
  <c r="DJ81" s="1"/>
  <c r="F81" i="40" s="1"/>
  <c r="BT83" i="54"/>
  <c r="BT86"/>
  <c r="BT89"/>
  <c r="BT93"/>
  <c r="DJ93" s="1"/>
  <c r="F93" i="40" s="1"/>
  <c r="BT95" i="54"/>
  <c r="BT4"/>
  <c r="BT7"/>
  <c r="DJ7" s="1"/>
  <c r="BT11"/>
  <c r="DJ11" s="1"/>
  <c r="F11" i="40" s="1"/>
  <c r="BT19" i="54"/>
  <c r="DJ19" s="1"/>
  <c r="F19" i="40" s="1"/>
  <c r="BT23" i="54"/>
  <c r="DB24"/>
  <c r="BT27"/>
  <c r="DJ27" s="1"/>
  <c r="F27" i="40" s="1"/>
  <c r="DA28" i="54"/>
  <c r="BT31"/>
  <c r="DA32"/>
  <c r="BT36"/>
  <c r="DJ36" s="1"/>
  <c r="F36" i="40" s="1"/>
  <c r="BT44" i="54"/>
  <c r="BT49"/>
  <c r="BT53"/>
  <c r="BT55"/>
  <c r="DJ55" s="1"/>
  <c r="F55" i="40" s="1"/>
  <c r="DA56" i="54"/>
  <c r="BT59"/>
  <c r="DJ59" s="1"/>
  <c r="F59" i="40" s="1"/>
  <c r="BT61" i="54"/>
  <c r="DA64"/>
  <c r="BT68"/>
  <c r="DJ68" s="1"/>
  <c r="F68" i="40" s="1"/>
  <c r="CZ69" i="54"/>
  <c r="BT71"/>
  <c r="DJ71" s="1"/>
  <c r="F71" i="40" s="1"/>
  <c r="DA72" i="54"/>
  <c r="BT80"/>
  <c r="DJ80" s="1"/>
  <c r="F80" i="40" s="1"/>
  <c r="CZ81" i="54"/>
  <c r="BT88"/>
  <c r="DJ88" s="1"/>
  <c r="F88" i="40" s="1"/>
  <c r="CZ89" i="54"/>
  <c r="BT91"/>
  <c r="DJ91" s="1"/>
  <c r="F91" i="40" s="1"/>
  <c r="BT92" i="54"/>
  <c r="CZ93"/>
  <c r="BT98"/>
  <c r="DJ98" s="1"/>
  <c r="F98" i="40" s="1"/>
  <c r="BM5" i="54"/>
  <c r="DI5" s="1"/>
  <c r="E5" i="40" s="1"/>
  <c r="DH7" i="54"/>
  <c r="D7" i="40" s="1"/>
  <c r="BM7" i="54"/>
  <c r="DI7" s="1"/>
  <c r="E7" i="40" s="1"/>
  <c r="BM11" i="54"/>
  <c r="BM13"/>
  <c r="DI13" s="1"/>
  <c r="E13" i="40" s="1"/>
  <c r="BM19" i="54"/>
  <c r="DI19" s="1"/>
  <c r="E19" i="40" s="1"/>
  <c r="CT21" i="54"/>
  <c r="BM23"/>
  <c r="DI23" s="1"/>
  <c r="E23" i="40" s="1"/>
  <c r="BM27" i="54"/>
  <c r="DI27" s="1"/>
  <c r="E27" i="40" s="1"/>
  <c r="BM31" i="54"/>
  <c r="DI31" s="1"/>
  <c r="E31" i="40" s="1"/>
  <c r="BM36" i="54"/>
  <c r="BM44"/>
  <c r="BM49"/>
  <c r="DJ49"/>
  <c r="F49" i="40" s="1"/>
  <c r="BM51" i="54"/>
  <c r="DI51" s="1"/>
  <c r="E51" i="40" s="1"/>
  <c r="BM52" i="54"/>
  <c r="DI52" s="1"/>
  <c r="E52" i="40" s="1"/>
  <c r="BM58" i="54"/>
  <c r="BM60"/>
  <c r="DI60" s="1"/>
  <c r="E60" i="40" s="1"/>
  <c r="BM63" i="54"/>
  <c r="DI63" s="1"/>
  <c r="E63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DI90" s="1"/>
  <c r="E90" i="40" s="1"/>
  <c r="BM94" i="54"/>
  <c r="DJ94"/>
  <c r="F94" i="40" s="1"/>
  <c r="BM97" i="54"/>
  <c r="BM35"/>
  <c r="DI35" s="1"/>
  <c r="E35" i="40" s="1"/>
  <c r="BM38" i="54"/>
  <c r="BM41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BM12"/>
  <c r="DI12" s="1"/>
  <c r="E12" i="40" s="1"/>
  <c r="BM15" i="54"/>
  <c r="BM17"/>
  <c r="DI17" s="1"/>
  <c r="E17" i="40" s="1"/>
  <c r="BM25" i="54"/>
  <c r="BM29"/>
  <c r="DI29" s="1"/>
  <c r="E29" i="40" s="1"/>
  <c r="BM33" i="54"/>
  <c r="BM81"/>
  <c r="DI81" s="1"/>
  <c r="E81" i="40" s="1"/>
  <c r="BM83" i="54"/>
  <c r="BM86"/>
  <c r="BM93"/>
  <c r="DI93" s="1"/>
  <c r="E93" i="40" s="1"/>
  <c r="BM95" i="54"/>
  <c r="DI95" s="1"/>
  <c r="E95" i="40" s="1"/>
  <c r="BL99" i="54"/>
  <c r="CS5"/>
  <c r="BM9"/>
  <c r="BM24"/>
  <c r="DI24" s="1"/>
  <c r="E24" i="40" s="1"/>
  <c r="DH28" i="54"/>
  <c r="D28" i="40" s="1"/>
  <c r="BM28" i="54"/>
  <c r="DI28" s="1"/>
  <c r="E28" i="40" s="1"/>
  <c r="BM32" i="54"/>
  <c r="BM37"/>
  <c r="DI37" s="1"/>
  <c r="E37" i="40" s="1"/>
  <c r="DH39" i="54"/>
  <c r="D39" i="40" s="1"/>
  <c r="BM39" i="54"/>
  <c r="DI39" s="1"/>
  <c r="E39" i="40" s="1"/>
  <c r="BM45" i="54"/>
  <c r="BM50"/>
  <c r="DI50" s="1"/>
  <c r="E50" i="40" s="1"/>
  <c r="BM53" i="54"/>
  <c r="DI53" s="1"/>
  <c r="E53" i="40" s="1"/>
  <c r="BM55" i="54"/>
  <c r="DI55" s="1"/>
  <c r="E55" i="40" s="1"/>
  <c r="BM59" i="54"/>
  <c r="DI59" s="1"/>
  <c r="E59" i="40" s="1"/>
  <c r="BM61" i="54"/>
  <c r="DI61" s="1"/>
  <c r="E61" i="40" s="1"/>
  <c r="BM68" i="54"/>
  <c r="BM71"/>
  <c r="BM80"/>
  <c r="DI80" s="1"/>
  <c r="E80" i="40" s="1"/>
  <c r="BM88" i="54"/>
  <c r="DI88" s="1"/>
  <c r="E88" i="40" s="1"/>
  <c r="BM91" i="54"/>
  <c r="BM92"/>
  <c r="BM98"/>
  <c r="BF9"/>
  <c r="BF23"/>
  <c r="DH23" s="1"/>
  <c r="D23" i="40" s="1"/>
  <c r="DJ23" i="54"/>
  <c r="F23" i="40" s="1"/>
  <c r="BF27" i="54"/>
  <c r="BF40"/>
  <c r="DH40" s="1"/>
  <c r="D40" i="40" s="1"/>
  <c r="BF52" i="54"/>
  <c r="DH52" s="1"/>
  <c r="D52" i="40" s="1"/>
  <c r="DJ52" i="54"/>
  <c r="F52" i="40" s="1"/>
  <c r="BF57" i="54"/>
  <c r="DH57" s="1"/>
  <c r="D57" i="40" s="1"/>
  <c r="BF62" i="54"/>
  <c r="BF68"/>
  <c r="BF71"/>
  <c r="DH71" s="1"/>
  <c r="D71" i="40" s="1"/>
  <c r="BF81" i="54"/>
  <c r="DH81" s="1"/>
  <c r="D81" i="40" s="1"/>
  <c r="BF83" i="54"/>
  <c r="BF86"/>
  <c r="BF88"/>
  <c r="BF91"/>
  <c r="BF92"/>
  <c r="DJ92"/>
  <c r="F92" i="40" s="1"/>
  <c r="BF97" i="54"/>
  <c r="DH97" s="1"/>
  <c r="D97" i="40" s="1"/>
  <c r="BF17" i="54"/>
  <c r="BF30"/>
  <c r="DJ34"/>
  <c r="F34" i="40" s="1"/>
  <c r="BF49" i="54"/>
  <c r="BF4"/>
  <c r="BF6"/>
  <c r="DI6"/>
  <c r="E6" i="40" s="1"/>
  <c r="BF8" i="54"/>
  <c r="BF10"/>
  <c r="BF25"/>
  <c r="DH25" s="1"/>
  <c r="D25" i="40" s="1"/>
  <c r="BF29" i="54"/>
  <c r="DH29" s="1"/>
  <c r="D29" i="40" s="1"/>
  <c r="BF33" i="54"/>
  <c r="BF37"/>
  <c r="BF48"/>
  <c r="DH48" s="1"/>
  <c r="D48" i="40" s="1"/>
  <c r="BF55" i="54"/>
  <c r="BF60"/>
  <c r="BF63"/>
  <c r="BF65"/>
  <c r="DH65" s="1"/>
  <c r="D65" i="40" s="1"/>
  <c r="BF70" i="54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J67"/>
  <c r="F67" i="40" s="1"/>
  <c r="BF69" i="54"/>
  <c r="DI69"/>
  <c r="E69" i="40" s="1"/>
  <c r="BF77" i="54"/>
  <c r="BF79"/>
  <c r="DH79" s="1"/>
  <c r="D79" i="40" s="1"/>
  <c r="BF82" i="54"/>
  <c r="DH82" s="1"/>
  <c r="D82" i="40" s="1"/>
  <c r="BF84" i="54"/>
  <c r="BF89"/>
  <c r="DH89" s="1"/>
  <c r="D89" i="40" s="1"/>
  <c r="BF93" i="54"/>
  <c r="BF95"/>
  <c r="BF98"/>
  <c r="DH98" s="1"/>
  <c r="D98" i="40" s="1"/>
  <c r="AY4" i="54"/>
  <c r="DG4" s="1"/>
  <c r="C4" i="40" s="1"/>
  <c r="AY6" i="54"/>
  <c r="DG6" s="1"/>
  <c r="C6" i="40" s="1"/>
  <c r="AY8" i="54"/>
  <c r="AY9"/>
  <c r="DG9" s="1"/>
  <c r="C9" i="40" s="1"/>
  <c r="AY15" i="54"/>
  <c r="DI15"/>
  <c r="E15" i="40" s="1"/>
  <c r="DJ15" i="54"/>
  <c r="F15" i="40" s="1"/>
  <c r="AY17" i="54"/>
  <c r="DG17" s="1"/>
  <c r="C17" i="40" s="1"/>
  <c r="AY19" i="54"/>
  <c r="AY29"/>
  <c r="DG29" s="1"/>
  <c r="C29" i="40" s="1"/>
  <c r="AY32" i="54"/>
  <c r="DH32"/>
  <c r="D32" i="40" s="1"/>
  <c r="AY40" i="54"/>
  <c r="CE40"/>
  <c r="AY45"/>
  <c r="DG45" s="1"/>
  <c r="C45" i="40" s="1"/>
  <c r="DI45" i="54"/>
  <c r="E45" i="40" s="1"/>
  <c r="AY47" i="54"/>
  <c r="AY48"/>
  <c r="DG48" s="1"/>
  <c r="C48" i="40" s="1"/>
  <c r="AY58" i="54"/>
  <c r="DG58" s="1"/>
  <c r="C58" i="40" s="1"/>
  <c r="DI58" i="54"/>
  <c r="E58" i="40" s="1"/>
  <c r="AY62" i="54"/>
  <c r="DH62"/>
  <c r="D62" i="40" s="1"/>
  <c r="DI62" i="54"/>
  <c r="E62" i="40" s="1"/>
  <c r="DJ62" i="54"/>
  <c r="F62" i="40" s="1"/>
  <c r="AY72" i="54"/>
  <c r="AY79"/>
  <c r="DG79" s="1"/>
  <c r="C79" i="40" s="1"/>
  <c r="DI79" i="54"/>
  <c r="E79" i="40" s="1"/>
  <c r="DJ79" i="54"/>
  <c r="F79" i="40" s="1"/>
  <c r="AY81" i="54"/>
  <c r="AY83"/>
  <c r="AY86"/>
  <c r="AY95"/>
  <c r="AY97"/>
  <c r="DG97" s="1"/>
  <c r="C97" i="40" s="1"/>
  <c r="AY22" i="54"/>
  <c r="AY25"/>
  <c r="DJ25"/>
  <c r="F25" i="40" s="1"/>
  <c r="AY28" i="54"/>
  <c r="DG28" s="1"/>
  <c r="C28" i="40" s="1"/>
  <c r="DJ28" i="54"/>
  <c r="F28" i="40" s="1"/>
  <c r="AY31" i="54"/>
  <c r="DJ31"/>
  <c r="F31" i="40" s="1"/>
  <c r="AY36" i="54"/>
  <c r="DG36" s="1"/>
  <c r="C36" i="40" s="1"/>
  <c r="CE36" i="54"/>
  <c r="AY39"/>
  <c r="AY44"/>
  <c r="DG44" s="1"/>
  <c r="C44" i="40" s="1"/>
  <c r="AY53" i="54"/>
  <c r="DG53" s="1"/>
  <c r="C53" i="40" s="1"/>
  <c r="CE53" i="54"/>
  <c r="AY59"/>
  <c r="DG59" s="1"/>
  <c r="C59" i="40" s="1"/>
  <c r="AY61" i="54"/>
  <c r="DJ61"/>
  <c r="F61" i="40" s="1"/>
  <c r="DJ66" i="54"/>
  <c r="F66" i="40" s="1"/>
  <c r="DJ70" i="54"/>
  <c r="F70" i="40" s="1"/>
  <c r="CE77" i="54"/>
  <c r="CE93"/>
  <c r="AY10"/>
  <c r="DF34"/>
  <c r="B34" i="40" s="1"/>
  <c r="AY56" i="54"/>
  <c r="DH78"/>
  <c r="D78" i="40" s="1"/>
  <c r="AY89" i="54"/>
  <c r="DG89" s="1"/>
  <c r="C89" i="40" s="1"/>
  <c r="CE89" i="54"/>
  <c r="AY91"/>
  <c r="AY92"/>
  <c r="DG92" s="1"/>
  <c r="C92" i="40" s="1"/>
  <c r="AY94" i="54"/>
  <c r="AV99"/>
  <c r="DH4"/>
  <c r="D4" i="40" s="1"/>
  <c r="DH10" i="54"/>
  <c r="D10" i="40" s="1"/>
  <c r="AY18" i="54"/>
  <c r="AY3"/>
  <c r="CF8"/>
  <c r="AY11"/>
  <c r="DG11" s="1"/>
  <c r="C11" i="40" s="1"/>
  <c r="AY13" i="54"/>
  <c r="DH13"/>
  <c r="D13" i="40" s="1"/>
  <c r="DH16" i="54"/>
  <c r="D16" i="40" s="1"/>
  <c r="DI16" i="54"/>
  <c r="E16" i="40" s="1"/>
  <c r="AY21" i="54"/>
  <c r="AY23"/>
  <c r="DG23" s="1"/>
  <c r="C23" i="40" s="1"/>
  <c r="AY26" i="54"/>
  <c r="DG26" s="1"/>
  <c r="C26" i="40" s="1"/>
  <c r="DH26" i="54"/>
  <c r="D26" i="40" s="1"/>
  <c r="AY33" i="54"/>
  <c r="DG33" s="1"/>
  <c r="C33" i="40" s="1"/>
  <c r="DI33" i="54"/>
  <c r="E33" i="40" s="1"/>
  <c r="AY38" i="54"/>
  <c r="DG38" s="1"/>
  <c r="C38" i="40" s="1"/>
  <c r="DI38" i="54"/>
  <c r="E38" i="40" s="1"/>
  <c r="AY42" i="54"/>
  <c r="DG42" s="1"/>
  <c r="C42" i="40" s="1"/>
  <c r="DI42" i="54"/>
  <c r="E42" i="40" s="1"/>
  <c r="AY46" i="54"/>
  <c r="DG46" s="1"/>
  <c r="C46" i="40" s="1"/>
  <c r="AY55" i="54"/>
  <c r="DG55" s="1"/>
  <c r="C55" i="40" s="1"/>
  <c r="DH55" i="54"/>
  <c r="D55" i="40" s="1"/>
  <c r="AY64" i="54"/>
  <c r="DG64" s="1"/>
  <c r="C64" i="40" s="1"/>
  <c r="AY68" i="54"/>
  <c r="AY71"/>
  <c r="DG71" s="1"/>
  <c r="C71" i="40" s="1"/>
  <c r="DI71" i="54"/>
  <c r="E71" i="40" s="1"/>
  <c r="AY82" i="54"/>
  <c r="DG82" s="1"/>
  <c r="C82" i="40" s="1"/>
  <c r="AY84" i="54"/>
  <c r="DG84" s="1"/>
  <c r="C84" i="40" s="1"/>
  <c r="AY88" i="54"/>
  <c r="DH88"/>
  <c r="D88" i="40" s="1"/>
  <c r="AY90" i="54"/>
  <c r="DG90" s="1"/>
  <c r="C90" i="40" s="1"/>
  <c r="AY98" i="54"/>
  <c r="DG5"/>
  <c r="C5" i="40" s="1"/>
  <c r="DH5" i="54"/>
  <c r="D5" i="40" s="1"/>
  <c r="DG7" i="54"/>
  <c r="C7" i="40" s="1"/>
  <c r="DG8" i="54"/>
  <c r="C8" i="40" s="1"/>
  <c r="DH8" i="54"/>
  <c r="D8" i="40" s="1"/>
  <c r="DI8" i="54"/>
  <c r="E8" i="40" s="1"/>
  <c r="DI9" i="54"/>
  <c r="E9" i="40" s="1"/>
  <c r="DI11" i="54"/>
  <c r="E11" i="40" s="1"/>
  <c r="DG15" i="54"/>
  <c r="C15" i="40" s="1"/>
  <c r="AR17" i="54"/>
  <c r="DF17" s="1"/>
  <c r="B17" i="40" s="1"/>
  <c r="DH17" i="54"/>
  <c r="D17" i="40" s="1"/>
  <c r="AR20" i="54"/>
  <c r="DF20" s="1"/>
  <c r="B20" i="40" s="1"/>
  <c r="DH20" i="54"/>
  <c r="D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H27" i="54"/>
  <c r="D27" i="40" s="1"/>
  <c r="DG39" i="54"/>
  <c r="C39" i="40" s="1"/>
  <c r="DG41" i="54"/>
  <c r="C41" i="40" s="1"/>
  <c r="DJ41" i="54"/>
  <c r="F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H45" i="54"/>
  <c r="D45" i="40" s="1"/>
  <c r="DJ45" i="54"/>
  <c r="F45" i="40" s="1"/>
  <c r="AR47" i="54"/>
  <c r="DF47" s="1"/>
  <c r="B47" i="40" s="1"/>
  <c r="DG47" i="54"/>
  <c r="C47" i="40" s="1"/>
  <c r="AR48" i="54"/>
  <c r="DF48" s="1"/>
  <c r="B48" i="40" s="1"/>
  <c r="AR53" i="54"/>
  <c r="DF53" s="1"/>
  <c r="B53" i="40" s="1"/>
  <c r="DJ53" i="54"/>
  <c r="F53" i="40" s="1"/>
  <c r="AR56" i="54"/>
  <c r="DF56" s="1"/>
  <c r="B56" i="40" s="1"/>
  <c r="DG56" i="54"/>
  <c r="C56" i="40" s="1"/>
  <c r="DH56" i="54"/>
  <c r="D56" i="40" s="1"/>
  <c r="DJ56" i="54"/>
  <c r="F56" i="40" s="1"/>
  <c r="AR75" i="54"/>
  <c r="DF75" s="1"/>
  <c r="B75" i="40" s="1"/>
  <c r="DJ75" i="54"/>
  <c r="F75" i="40" s="1"/>
  <c r="AR76" i="54"/>
  <c r="DF76" s="1"/>
  <c r="B76" i="40" s="1"/>
  <c r="DI76" i="54"/>
  <c r="E76" i="40" s="1"/>
  <c r="AR78" i="54"/>
  <c r="DF78" s="1"/>
  <c r="B78" i="40" s="1"/>
  <c r="DI78" i="54"/>
  <c r="E78" i="40" s="1"/>
  <c r="DJ78" i="54"/>
  <c r="F78" i="40" s="1"/>
  <c r="BX78" i="54"/>
  <c r="AR82"/>
  <c r="DF82" s="1"/>
  <c r="B82" i="40" s="1"/>
  <c r="DJ82" i="54"/>
  <c r="F82" i="40" s="1"/>
  <c r="BX82" i="54"/>
  <c r="AR83"/>
  <c r="DF83" s="1"/>
  <c r="B83" i="40" s="1"/>
  <c r="DG83" i="54"/>
  <c r="C83" i="40" s="1"/>
  <c r="DH83" i="54"/>
  <c r="D83" i="40" s="1"/>
  <c r="DI83" i="54"/>
  <c r="E83" i="40" s="1"/>
  <c r="DJ83" i="54"/>
  <c r="F83" i="40" s="1"/>
  <c r="AR87" i="54"/>
  <c r="DF87" s="1"/>
  <c r="B87" i="40" s="1"/>
  <c r="DG87" i="54"/>
  <c r="C87" i="40" s="1"/>
  <c r="AR89" i="54"/>
  <c r="DF89" s="1"/>
  <c r="B89" i="40" s="1"/>
  <c r="DJ89" i="54"/>
  <c r="F89" i="40" s="1"/>
  <c r="AR90" i="54"/>
  <c r="DF90" s="1"/>
  <c r="B90" i="40" s="1"/>
  <c r="DJ90" i="54"/>
  <c r="F90" i="40" s="1"/>
  <c r="AR95" i="54"/>
  <c r="DF95" s="1"/>
  <c r="B95" i="40" s="1"/>
  <c r="DG95" i="54"/>
  <c r="C95" i="40" s="1"/>
  <c r="DH95" i="54"/>
  <c r="D95" i="40" s="1"/>
  <c r="DJ95" i="54"/>
  <c r="F95" i="40" s="1"/>
  <c r="AR97" i="54"/>
  <c r="DF97" s="1"/>
  <c r="B97" i="40" s="1"/>
  <c r="DI97" i="54"/>
  <c r="E97" i="40" s="1"/>
  <c r="DJ97" i="54"/>
  <c r="F97" i="40" s="1"/>
  <c r="DH6" i="54"/>
  <c r="D6" i="40" s="1"/>
  <c r="DJ6" i="54"/>
  <c r="F6" i="40" s="1"/>
  <c r="AR23" i="54"/>
  <c r="DF23" s="1"/>
  <c r="B23" i="40" s="1"/>
  <c r="DJ29" i="54"/>
  <c r="F29" i="40" s="1"/>
  <c r="DG32" i="54"/>
  <c r="C32" i="40" s="1"/>
  <c r="DI32" i="54"/>
  <c r="E32" i="40" s="1"/>
  <c r="DJ32" i="54"/>
  <c r="F32" i="40" s="1"/>
  <c r="AR36" i="54"/>
  <c r="DF36" s="1"/>
  <c r="B36" i="40" s="1"/>
  <c r="DH36" i="54"/>
  <c r="D36" i="40" s="1"/>
  <c r="DI36" i="54"/>
  <c r="E36" i="40" s="1"/>
  <c r="DG51" i="54"/>
  <c r="C51" i="40" s="1"/>
  <c r="DG52" i="54"/>
  <c r="DG54"/>
  <c r="BX54"/>
  <c r="DJ58"/>
  <c r="F58" i="40" s="1"/>
  <c r="DG62" i="54"/>
  <c r="C62" i="40" s="1"/>
  <c r="BX62" i="54"/>
  <c r="DG66"/>
  <c r="DG70"/>
  <c r="BX70"/>
  <c r="DG81"/>
  <c r="C81" i="40" s="1"/>
  <c r="DG88" i="54"/>
  <c r="C88" i="40" s="1"/>
  <c r="DG96" i="54"/>
  <c r="C96" i="40" s="1"/>
  <c r="DJ96" i="54"/>
  <c r="F96" i="40" s="1"/>
  <c r="DI4" i="54"/>
  <c r="E4" i="40" s="1"/>
  <c r="DJ4" i="54"/>
  <c r="F4" i="40" s="1"/>
  <c r="AR7" i="54"/>
  <c r="DF7" s="1"/>
  <c r="B7" i="40" s="1"/>
  <c r="AR9" i="54"/>
  <c r="DF9" s="1"/>
  <c r="B9" i="40" s="1"/>
  <c r="DH9" i="54"/>
  <c r="D9" i="40" s="1"/>
  <c r="AR12" i="54"/>
  <c r="DF12" s="1"/>
  <c r="B12" i="40" s="1"/>
  <c r="DJ12" i="54"/>
  <c r="F12" i="40" s="1"/>
  <c r="DG18" i="54"/>
  <c r="C18" i="40" s="1"/>
  <c r="DH18" i="54"/>
  <c r="D18" i="40" s="1"/>
  <c r="AR21" i="54"/>
  <c r="DF21" s="1"/>
  <c r="B21" i="40" s="1"/>
  <c r="DG21" i="54"/>
  <c r="C21" i="40" s="1"/>
  <c r="DH21" i="54"/>
  <c r="D21" i="40" s="1"/>
  <c r="DG31" i="54"/>
  <c r="C31" i="40" s="1"/>
  <c r="DG34" i="54"/>
  <c r="AR35"/>
  <c r="DF35" s="1"/>
  <c r="B35" i="40" s="1"/>
  <c r="DG35" i="54"/>
  <c r="C35" i="40" s="1"/>
  <c r="DH35" i="54"/>
  <c r="D35" i="40" s="1"/>
  <c r="DJ35" i="54"/>
  <c r="F35" i="40" s="1"/>
  <c r="AR37" i="54"/>
  <c r="DF37" s="1"/>
  <c r="B37" i="40" s="1"/>
  <c r="DG37" i="54"/>
  <c r="C37" i="40" s="1"/>
  <c r="DH37" i="54"/>
  <c r="D37" i="40" s="1"/>
  <c r="AR44" i="54"/>
  <c r="DF44" s="1"/>
  <c r="B44" i="40" s="1"/>
  <c r="DH44" i="54"/>
  <c r="D44" i="40" s="1"/>
  <c r="DI44" i="54"/>
  <c r="E44" i="40" s="1"/>
  <c r="DJ44" i="54"/>
  <c r="F44" i="40" s="1"/>
  <c r="AR59" i="54"/>
  <c r="DF59" s="1"/>
  <c r="B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DH63" i="54"/>
  <c r="D63" i="40" s="1"/>
  <c r="AR65" i="54"/>
  <c r="DF65" s="1"/>
  <c r="B65" i="40" s="1"/>
  <c r="AR67" i="54"/>
  <c r="DF67" s="1"/>
  <c r="B67" i="40" s="1"/>
  <c r="DH67" i="54"/>
  <c r="D67" i="40" s="1"/>
  <c r="AR69" i="54"/>
  <c r="DF69" s="1"/>
  <c r="B69" i="40" s="1"/>
  <c r="DG69" i="54"/>
  <c r="C69" i="40" s="1"/>
  <c r="DH69" i="54"/>
  <c r="D69" i="40" s="1"/>
  <c r="AR71" i="54"/>
  <c r="DF71" s="1"/>
  <c r="B71" i="40" s="1"/>
  <c r="AR80" i="54"/>
  <c r="DF80" s="1"/>
  <c r="B80" i="40" s="1"/>
  <c r="DG80" i="54"/>
  <c r="C80" i="40" s="1"/>
  <c r="AR85" i="54"/>
  <c r="DF85" s="1"/>
  <c r="B85" i="40" s="1"/>
  <c r="DG85" i="54"/>
  <c r="C85" i="40" s="1"/>
  <c r="DH85" i="54"/>
  <c r="D85" i="40" s="1"/>
  <c r="AR93" i="54"/>
  <c r="DF93" s="1"/>
  <c r="B93" i="40" s="1"/>
  <c r="DH93" i="54"/>
  <c r="D93" i="40" s="1"/>
  <c r="DG10" i="54"/>
  <c r="C10" i="40" s="1"/>
  <c r="DG13" i="54"/>
  <c r="C13" i="40" s="1"/>
  <c r="DG19" i="54"/>
  <c r="C19" i="40" s="1"/>
  <c r="DG22" i="54"/>
  <c r="C22" i="40" s="1"/>
  <c r="DG25" i="54"/>
  <c r="C25" i="40" s="1"/>
  <c r="DI25" i="54"/>
  <c r="E25" i="40" s="1"/>
  <c r="AR30" i="54"/>
  <c r="DF30" s="1"/>
  <c r="B30" i="40" s="1"/>
  <c r="DG30" i="54"/>
  <c r="C30" i="40" s="1"/>
  <c r="DH30" i="54"/>
  <c r="D30" i="40" s="1"/>
  <c r="DI30" i="54"/>
  <c r="E30" i="40" s="1"/>
  <c r="AR33" i="54"/>
  <c r="DF33" s="1"/>
  <c r="B33" i="40" s="1"/>
  <c r="DH33" i="54"/>
  <c r="D33" i="40" s="1"/>
  <c r="DJ33" i="54"/>
  <c r="F33" i="40" s="1"/>
  <c r="AR38" i="54"/>
  <c r="DF38" s="1"/>
  <c r="B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H43" i="54"/>
  <c r="D43" i="40" s="1"/>
  <c r="DI43" i="54"/>
  <c r="E43" i="40" s="1"/>
  <c r="DJ43" i="54"/>
  <c r="F43" i="40" s="1"/>
  <c r="AR46" i="54"/>
  <c r="DF46" s="1"/>
  <c r="B46" i="40" s="1"/>
  <c r="DH46" i="54"/>
  <c r="D46" i="40" s="1"/>
  <c r="DH49" i="54"/>
  <c r="D49" i="40" s="1"/>
  <c r="DI49" i="54"/>
  <c r="E49" i="40" s="1"/>
  <c r="AR57" i="54"/>
  <c r="DF57" s="1"/>
  <c r="B57" i="40" s="1"/>
  <c r="DG57" i="54"/>
  <c r="C57" i="40" s="1"/>
  <c r="DI57" i="54"/>
  <c r="E57" i="40" s="1"/>
  <c r="AR60" i="54"/>
  <c r="DF60" s="1"/>
  <c r="B60" i="40" s="1"/>
  <c r="DG60" i="54"/>
  <c r="C60" i="40" s="1"/>
  <c r="DH60" i="54"/>
  <c r="D60" i="40" s="1"/>
  <c r="DJ60" i="54"/>
  <c r="F60" i="40" s="1"/>
  <c r="AR64" i="54"/>
  <c r="DF64" s="1"/>
  <c r="B64" i="40" s="1"/>
  <c r="DH64" i="54"/>
  <c r="D64" i="40" s="1"/>
  <c r="AR68" i="54"/>
  <c r="DF68" s="1"/>
  <c r="B68" i="40" s="1"/>
  <c r="DG68" i="54"/>
  <c r="C68" i="40" s="1"/>
  <c r="DH68" i="54"/>
  <c r="D68" i="40" s="1"/>
  <c r="DI68" i="54"/>
  <c r="E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H84" i="54"/>
  <c r="D84" i="40" s="1"/>
  <c r="DI84" i="54"/>
  <c r="E84" i="40" s="1"/>
  <c r="AR86" i="54"/>
  <c r="DF86" s="1"/>
  <c r="B86" i="40" s="1"/>
  <c r="DG86" i="54"/>
  <c r="C86" i="40" s="1"/>
  <c r="DH86" i="54"/>
  <c r="D86" i="40" s="1"/>
  <c r="DI86" i="54"/>
  <c r="E86" i="40" s="1"/>
  <c r="DJ86" i="54"/>
  <c r="F86" i="40" s="1"/>
  <c r="AR91" i="54"/>
  <c r="DF91" s="1"/>
  <c r="B91" i="40" s="1"/>
  <c r="DG91" i="54"/>
  <c r="C91" i="40" s="1"/>
  <c r="DH91" i="54"/>
  <c r="D91" i="40" s="1"/>
  <c r="DI91" i="54"/>
  <c r="E91" i="40" s="1"/>
  <c r="AR92" i="54"/>
  <c r="DF92" s="1"/>
  <c r="B92" i="40" s="1"/>
  <c r="DH92" i="54"/>
  <c r="D92" i="40" s="1"/>
  <c r="DI92" i="54"/>
  <c r="E92" i="40" s="1"/>
  <c r="AR94" i="54"/>
  <c r="DF94" s="1"/>
  <c r="B94" i="40" s="1"/>
  <c r="DG94" i="54"/>
  <c r="C94" i="40" s="1"/>
  <c r="DH94" i="54"/>
  <c r="D94" i="40" s="1"/>
  <c r="DI94" i="54"/>
  <c r="E94" i="40" s="1"/>
  <c r="BX94" i="54"/>
  <c r="AR98"/>
  <c r="DF98" s="1"/>
  <c r="B98" i="40" s="1"/>
  <c r="DG98" i="54"/>
  <c r="C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DD18" s="1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CZ8" i="54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L9"/>
  <c r="CT9"/>
  <c r="DA9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DD15" s="1"/>
  <c r="CE16"/>
  <c r="CL16"/>
  <c r="CS16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BZ14"/>
  <c r="CB14" s="1"/>
  <c r="CF14"/>
  <c r="CL14"/>
  <c r="CV14"/>
  <c r="BZ18"/>
  <c r="CF18"/>
  <c r="CL18"/>
  <c r="CV18"/>
  <c r="CA21"/>
  <c r="CG21"/>
  <c r="CM21"/>
  <c r="CS21"/>
  <c r="DC21"/>
  <c r="BZ22"/>
  <c r="CB22" s="1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P42" s="1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P35" s="1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I3"/>
  <c r="C3"/>
  <c r="DD9" i="54" l="1"/>
  <c r="CW46"/>
  <c r="CW16"/>
  <c r="CP44"/>
  <c r="CW74"/>
  <c r="DD97"/>
  <c r="CI36"/>
  <c r="CB37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DK66" i="54"/>
  <c r="C66" i="40"/>
  <c r="DK52" i="54"/>
  <c r="C52" i="40"/>
  <c r="G52" s="1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E99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B5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F99" i="40"/>
  <c r="D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5"/>
  <c r="G64"/>
  <c r="G63"/>
  <c r="G62"/>
  <c r="G61"/>
  <c r="G60"/>
  <c r="G59"/>
  <c r="G58"/>
  <c r="G57"/>
  <c r="G56"/>
  <c r="G55"/>
  <c r="G54"/>
  <c r="G53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AE99" i="29" l="1"/>
  <c r="AE52" i="26"/>
  <c r="AE99" s="1"/>
  <c r="C99" i="40"/>
  <c r="AE99" i="27"/>
  <c r="G3" i="40"/>
  <c r="B99"/>
  <c r="G66"/>
  <c r="AE99" i="28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AD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Q3"/>
  <c r="B6" i="52"/>
  <c r="C5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Y99" i="80" s="1"/>
  <c r="X99" i="32"/>
  <c r="X99" i="80" s="1"/>
  <c r="W99" i="32"/>
  <c r="W99" i="80" s="1"/>
  <c r="V99" i="32"/>
  <c r="V99" i="80" s="1"/>
  <c r="U99" i="32"/>
  <c r="U99" i="80" s="1"/>
  <c r="T99" i="32"/>
  <c r="T99" i="80" s="1"/>
  <c r="S99" i="32"/>
  <c r="S99" i="80" s="1"/>
  <c r="R99" i="32"/>
  <c r="R99" i="80" s="1"/>
  <c r="Q99" i="32"/>
  <c r="Q99" i="80" s="1"/>
  <c r="P99" i="32"/>
  <c r="P99" i="80" s="1"/>
  <c r="O99" i="32"/>
  <c r="O99" i="80" s="1"/>
  <c r="N99" i="32"/>
  <c r="N99" i="80" s="1"/>
  <c r="M99" i="32"/>
  <c r="M99" i="80" s="1"/>
  <c r="L99" i="32"/>
  <c r="L99" i="80" s="1"/>
  <c r="K99" i="32"/>
  <c r="K99" i="80" s="1"/>
  <c r="J99" i="32"/>
  <c r="J99" i="80" s="1"/>
  <c r="I99" i="32"/>
  <c r="I99" i="80" s="1"/>
  <c r="H99" i="32"/>
  <c r="H99" i="80" s="1"/>
  <c r="G99" i="32"/>
  <c r="G99" i="80" s="1"/>
  <c r="F99" i="32"/>
  <c r="F99" i="80" s="1"/>
  <c r="E99" i="32"/>
  <c r="E99" i="80" s="1"/>
  <c r="D99" i="32"/>
  <c r="D99" i="80" s="1"/>
  <c r="C99" i="32"/>
  <c r="C99" i="80" s="1"/>
  <c r="B99" i="32"/>
  <c r="B99" i="80" s="1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9"/>
  <c r="AD4" s="1"/>
  <c r="T4" i="52"/>
  <c r="M4" i="26" s="1"/>
  <c r="O4" i="52"/>
  <c r="Q4" s="1"/>
  <c r="K5" i="53"/>
  <c r="T5" s="1"/>
  <c r="O5"/>
  <c r="J5"/>
  <c r="S5" s="1"/>
  <c r="N5"/>
  <c r="W5" s="1"/>
  <c r="N5" i="29" s="1"/>
  <c r="M5" i="53"/>
  <c r="V5" s="1"/>
  <c r="L5"/>
  <c r="U5" s="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6"/>
  <c r="N5" i="27"/>
  <c r="M3" i="24"/>
  <c r="M3" i="27"/>
  <c r="AC3" s="1"/>
  <c r="AD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C6"/>
  <c r="L99" i="52"/>
  <c r="J99"/>
  <c r="B7"/>
  <c r="C6"/>
  <c r="AD99" i="30"/>
  <c r="AC99"/>
  <c r="BC99" i="14"/>
  <c r="BJ99"/>
  <c r="D99" i="15"/>
  <c r="AU99" i="14"/>
  <c r="AT99"/>
  <c r="AS99"/>
  <c r="T4"/>
  <c r="U3"/>
  <c r="O3"/>
  <c r="H3"/>
  <c r="AC3" i="24" l="1"/>
  <c r="AC5" i="29"/>
  <c r="AD5" s="1"/>
  <c r="AC4" i="24"/>
  <c r="AC3" i="29"/>
  <c r="AD3" s="1"/>
  <c r="AC4" i="28"/>
  <c r="AC5" i="27"/>
  <c r="AD5" s="1"/>
  <c r="AC4" i="26"/>
  <c r="AD4" s="1"/>
  <c r="AC3"/>
  <c r="AD3" s="1"/>
  <c r="AC5" i="28"/>
  <c r="AC3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BQ99"/>
  <c r="BN99"/>
  <c r="BO99"/>
  <c r="O4"/>
  <c r="N6" i="27"/>
  <c r="N6" i="29"/>
  <c r="V99" i="52"/>
  <c r="S99"/>
  <c r="K6" i="38"/>
  <c r="M6" s="1"/>
  <c r="Q5" i="53"/>
  <c r="C7"/>
  <c r="B8"/>
  <c r="C7" i="52"/>
  <c r="B8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D4" i="28" l="1"/>
  <c r="AG4" s="1"/>
  <c r="AD3" i="24"/>
  <c r="AG3" s="1"/>
  <c r="AD3" i="28"/>
  <c r="AG3" s="1"/>
  <c r="AD5"/>
  <c r="AG5" s="1"/>
  <c r="AD4" i="24"/>
  <c r="AG4" s="1"/>
  <c r="AC6" i="28"/>
  <c r="AC6" i="29"/>
  <c r="AD6" s="1"/>
  <c r="AC6" i="24"/>
  <c r="AC6" i="27"/>
  <c r="AD6" s="1"/>
  <c r="AC5" i="24"/>
  <c r="M5" i="26"/>
  <c r="K7" i="53"/>
  <c r="T7" s="1"/>
  <c r="O7"/>
  <c r="J7"/>
  <c r="S7" s="1"/>
  <c r="N7" i="24" s="1"/>
  <c r="N7" i="53"/>
  <c r="W7" s="1"/>
  <c r="N7" i="29" s="1"/>
  <c r="M7" i="53"/>
  <c r="V7" s="1"/>
  <c r="L7"/>
  <c r="U7" s="1"/>
  <c r="N7" i="27" s="1"/>
  <c r="T6" i="52"/>
  <c r="M6" i="26" s="1"/>
  <c r="O6" i="52"/>
  <c r="Q6" s="1"/>
  <c r="G4" i="62"/>
  <c r="K7" i="38"/>
  <c r="M7" s="1"/>
  <c r="B9" i="53"/>
  <c r="C8"/>
  <c r="Q6"/>
  <c r="B9" i="52"/>
  <c r="C8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D6" i="24" l="1"/>
  <c r="AG6" s="1"/>
  <c r="AD5"/>
  <c r="AG5" s="1"/>
  <c r="AD6" i="28"/>
  <c r="AG6" s="1"/>
  <c r="AC7" i="27"/>
  <c r="AD7" s="1"/>
  <c r="AC6" i="26"/>
  <c r="AD6" s="1"/>
  <c r="AC7" i="24"/>
  <c r="AC7" i="29"/>
  <c r="AD7" s="1"/>
  <c r="AC5" i="26"/>
  <c r="AD5" s="1"/>
  <c r="N7"/>
  <c r="T7" i="52"/>
  <c r="M7" i="26" s="1"/>
  <c r="O7" i="52"/>
  <c r="Q7" s="1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B10"/>
  <c r="Q7"/>
  <c r="B10" i="52"/>
  <c r="C9"/>
  <c r="AR4" i="14"/>
  <c r="S7"/>
  <c r="Q7"/>
  <c r="U6"/>
  <c r="AL5"/>
  <c r="D5" i="61" s="1"/>
  <c r="W5" i="14"/>
  <c r="AN5"/>
  <c r="D5" i="62" s="1"/>
  <c r="O6" i="14"/>
  <c r="AD7" i="24" l="1"/>
  <c r="AG7" s="1"/>
  <c r="AC8" i="27"/>
  <c r="AD8" s="1"/>
  <c r="AC7" i="28"/>
  <c r="AC8" i="24"/>
  <c r="AC7" i="26"/>
  <c r="AD7" s="1"/>
  <c r="AC8" i="28"/>
  <c r="K9" i="53"/>
  <c r="T9" s="1"/>
  <c r="N9" i="26" s="1"/>
  <c r="O9" i="53"/>
  <c r="J9"/>
  <c r="S9" s="1"/>
  <c r="N9" i="24" s="1"/>
  <c r="N9" i="53"/>
  <c r="W9" s="1"/>
  <c r="M9"/>
  <c r="V9" s="1"/>
  <c r="N9" i="28" s="1"/>
  <c r="L9" i="53"/>
  <c r="U9" s="1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9"/>
  <c r="N9" i="27"/>
  <c r="K9" i="38"/>
  <c r="M9" s="1"/>
  <c r="B11" i="53"/>
  <c r="C10"/>
  <c r="Q8"/>
  <c r="C10" i="52"/>
  <c r="B11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D8" i="24" l="1"/>
  <c r="AG8" s="1"/>
  <c r="AD8" i="28"/>
  <c r="AG8" s="1"/>
  <c r="AD7"/>
  <c r="AG7" s="1"/>
  <c r="AC9" i="27"/>
  <c r="AD9" s="1"/>
  <c r="AC9" i="24"/>
  <c r="AC8" i="26"/>
  <c r="AD8" s="1"/>
  <c r="AC8" i="29"/>
  <c r="AD8" s="1"/>
  <c r="AC9" i="28"/>
  <c r="AC9" i="29"/>
  <c r="AD9" s="1"/>
  <c r="M10" i="53"/>
  <c r="V10" s="1"/>
  <c r="N10" i="28" s="1"/>
  <c r="L10" i="53"/>
  <c r="U10" s="1"/>
  <c r="N10" i="27" s="1"/>
  <c r="K10" i="53"/>
  <c r="T10" s="1"/>
  <c r="O10"/>
  <c r="J10"/>
  <c r="S10" s="1"/>
  <c r="N10" i="24" s="1"/>
  <c r="N10" i="53"/>
  <c r="W10" s="1"/>
  <c r="N10" i="29" s="1"/>
  <c r="T9" i="52"/>
  <c r="O9"/>
  <c r="Q9" s="1"/>
  <c r="G5" i="63"/>
  <c r="O5" i="61"/>
  <c r="V5"/>
  <c r="G5" i="62"/>
  <c r="V8" i="14"/>
  <c r="R8"/>
  <c r="T8"/>
  <c r="O8"/>
  <c r="H8"/>
  <c r="N10" i="26"/>
  <c r="K10" i="38"/>
  <c r="M10" s="1"/>
  <c r="C11" i="53"/>
  <c r="B12"/>
  <c r="Q9"/>
  <c r="C11" i="52"/>
  <c r="B1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D9" i="28" l="1"/>
  <c r="AG9" s="1"/>
  <c r="AD9" i="24"/>
  <c r="AG9" s="1"/>
  <c r="AC10" i="27"/>
  <c r="AD10" s="1"/>
  <c r="AC10" i="29"/>
  <c r="AD10" s="1"/>
  <c r="AC10" i="28"/>
  <c r="AC10" i="24"/>
  <c r="T10" i="52"/>
  <c r="M10" i="26" s="1"/>
  <c r="O10" i="52"/>
  <c r="Q10" s="1"/>
  <c r="K11" i="53"/>
  <c r="T11" s="1"/>
  <c r="O11"/>
  <c r="J11"/>
  <c r="S11" s="1"/>
  <c r="N11" i="24" s="1"/>
  <c r="N11" i="53"/>
  <c r="W11" s="1"/>
  <c r="N11" i="29" s="1"/>
  <c r="M11" i="53"/>
  <c r="V11" s="1"/>
  <c r="L11"/>
  <c r="U11" s="1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N11" i="26"/>
  <c r="N11" i="28"/>
  <c r="K11" i="38"/>
  <c r="M11" s="1"/>
  <c r="B13" i="53"/>
  <c r="C12"/>
  <c r="Q10"/>
  <c r="C12" i="52"/>
  <c r="B13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D10" i="24" l="1"/>
  <c r="AG10" s="1"/>
  <c r="AD10" i="28"/>
  <c r="AG10" s="1"/>
  <c r="AC11" i="29"/>
  <c r="AD11" s="1"/>
  <c r="AC11" i="27"/>
  <c r="AD11" s="1"/>
  <c r="AC11" i="24"/>
  <c r="AC10" i="26"/>
  <c r="AD10" s="1"/>
  <c r="AC11" i="28"/>
  <c r="AC9" i="26"/>
  <c r="AD9" s="1"/>
  <c r="V6" i="61"/>
  <c r="T11" i="52"/>
  <c r="M11" i="26" s="1"/>
  <c r="O11" i="52"/>
  <c r="Q11" s="1"/>
  <c r="M12" i="53"/>
  <c r="V12" s="1"/>
  <c r="N12" i="28" s="1"/>
  <c r="L12" i="53"/>
  <c r="U12" s="1"/>
  <c r="N12" i="27" s="1"/>
  <c r="K12" i="53"/>
  <c r="T12" s="1"/>
  <c r="N12" i="26" s="1"/>
  <c r="O12" i="53"/>
  <c r="J12"/>
  <c r="S12" s="1"/>
  <c r="N12" i="24" s="1"/>
  <c r="N12" i="53"/>
  <c r="W12" s="1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AG5" i="29"/>
  <c r="K12" i="38"/>
  <c r="M12" s="1"/>
  <c r="Q11" i="53"/>
  <c r="C13"/>
  <c r="B14"/>
  <c r="B14" i="52"/>
  <c r="C13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D11" i="24" l="1"/>
  <c r="AG11" s="1"/>
  <c r="AD11" i="28"/>
  <c r="AG11" s="1"/>
  <c r="AC12" i="29"/>
  <c r="AD12" s="1"/>
  <c r="AC12" i="24"/>
  <c r="V9" i="62"/>
  <c r="AC12" i="27"/>
  <c r="AD12" s="1"/>
  <c r="AC11" i="26"/>
  <c r="AD11" s="1"/>
  <c r="AC12" i="28"/>
  <c r="T12" i="52"/>
  <c r="M12" i="26" s="1"/>
  <c r="O12" i="52"/>
  <c r="Q12" s="1"/>
  <c r="K13" i="53"/>
  <c r="T13" s="1"/>
  <c r="O13"/>
  <c r="J13"/>
  <c r="S13" s="1"/>
  <c r="N13" i="24" s="1"/>
  <c r="N13" i="53"/>
  <c r="W13" s="1"/>
  <c r="N13" i="29" s="1"/>
  <c r="M13" i="53"/>
  <c r="V13" s="1"/>
  <c r="N13" i="28" s="1"/>
  <c r="L13" i="53"/>
  <c r="U13" s="1"/>
  <c r="N13" i="27" s="1"/>
  <c r="V9" i="61"/>
  <c r="O9"/>
  <c r="G9" i="63"/>
  <c r="G8"/>
  <c r="T11" i="14"/>
  <c r="O11"/>
  <c r="R11"/>
  <c r="V11"/>
  <c r="H11"/>
  <c r="N13" i="26"/>
  <c r="K13" i="38"/>
  <c r="M13" s="1"/>
  <c r="Q12" i="53"/>
  <c r="B15"/>
  <c r="C14"/>
  <c r="C14" i="52"/>
  <c r="B15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D12" i="24" l="1"/>
  <c r="AG12" s="1"/>
  <c r="AD12" i="28"/>
  <c r="AG12" s="1"/>
  <c r="AC13"/>
  <c r="AC13" i="27"/>
  <c r="AD13" s="1"/>
  <c r="AC13" i="24"/>
  <c r="AC13" i="29"/>
  <c r="AD13" s="1"/>
  <c r="AC12" i="26"/>
  <c r="AD12" s="1"/>
  <c r="M14" i="53"/>
  <c r="V14" s="1"/>
  <c r="N14" i="28" s="1"/>
  <c r="L14" i="53"/>
  <c r="U14" s="1"/>
  <c r="K14"/>
  <c r="T14" s="1"/>
  <c r="N14" i="26" s="1"/>
  <c r="O14" i="53"/>
  <c r="J14"/>
  <c r="S14" s="1"/>
  <c r="N14" i="24" s="1"/>
  <c r="N14" i="53"/>
  <c r="W14" s="1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N14" i="27"/>
  <c r="K14" i="38"/>
  <c r="M14" s="1"/>
  <c r="C15" i="53"/>
  <c r="B16"/>
  <c r="Q13"/>
  <c r="C15" i="52"/>
  <c r="B16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D13" i="28" l="1"/>
  <c r="AG13" s="1"/>
  <c r="AD13" i="24"/>
  <c r="AG13" s="1"/>
  <c r="AC14" i="27"/>
  <c r="AD14" s="1"/>
  <c r="AC13" i="26"/>
  <c r="AD13" s="1"/>
  <c r="AC14" i="28"/>
  <c r="AC14" i="24"/>
  <c r="AC14" i="29"/>
  <c r="AD14" s="1"/>
  <c r="T14" i="52"/>
  <c r="M14" i="26" s="1"/>
  <c r="O14" i="52"/>
  <c r="Q14" s="1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N15" i="27"/>
  <c r="K15" i="38"/>
  <c r="M15" s="1"/>
  <c r="B17" i="53"/>
  <c r="C16"/>
  <c r="Q14"/>
  <c r="B17" i="52"/>
  <c r="C16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D14" i="28" l="1"/>
  <c r="AG14" s="1"/>
  <c r="AD14" i="24"/>
  <c r="AG14" s="1"/>
  <c r="AC15" i="29"/>
  <c r="AD15" s="1"/>
  <c r="AC15" i="24"/>
  <c r="AC14" i="26"/>
  <c r="AD14" s="1"/>
  <c r="AC15" i="27"/>
  <c r="AD15" s="1"/>
  <c r="AC15" i="28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4"/>
  <c r="N16" i="29"/>
  <c r="N16" i="26"/>
  <c r="N16" i="27"/>
  <c r="N16" i="28"/>
  <c r="K16" i="38"/>
  <c r="M16" s="1"/>
  <c r="Q15" i="53"/>
  <c r="C17"/>
  <c r="B18"/>
  <c r="B18" i="52"/>
  <c r="C17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D15" i="28" l="1"/>
  <c r="AG15" s="1"/>
  <c r="AD15" i="24"/>
  <c r="AG15" s="1"/>
  <c r="AC15" i="26"/>
  <c r="AD15" s="1"/>
  <c r="AC16" i="27"/>
  <c r="AD16" s="1"/>
  <c r="AC16" i="29"/>
  <c r="AD16" s="1"/>
  <c r="AC16" i="24"/>
  <c r="AC16" i="28"/>
  <c r="K17" i="53"/>
  <c r="T17" s="1"/>
  <c r="O17"/>
  <c r="J17"/>
  <c r="S17" s="1"/>
  <c r="N17" i="24" s="1"/>
  <c r="N17" i="53"/>
  <c r="W17" s="1"/>
  <c r="N17" i="29" s="1"/>
  <c r="M17" i="53"/>
  <c r="V17" s="1"/>
  <c r="N17" i="28" s="1"/>
  <c r="L17" i="53"/>
  <c r="U17" s="1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B19" i="53"/>
  <c r="C18"/>
  <c r="Q16"/>
  <c r="C18" i="52"/>
  <c r="B19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D16" i="28" l="1"/>
  <c r="AG16" s="1"/>
  <c r="AD16" i="24"/>
  <c r="AG16" s="1"/>
  <c r="AC17" i="28"/>
  <c r="AC16" i="26"/>
  <c r="AD16" s="1"/>
  <c r="AC17" i="24"/>
  <c r="AC17" i="27"/>
  <c r="AD17" s="1"/>
  <c r="AC17" i="29"/>
  <c r="AD17" s="1"/>
  <c r="M18" i="53"/>
  <c r="V18" s="1"/>
  <c r="N18" i="28" s="1"/>
  <c r="L18" i="53"/>
  <c r="U18" s="1"/>
  <c r="N18" i="27" s="1"/>
  <c r="K18" i="53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K18" i="38"/>
  <c r="M18" s="1"/>
  <c r="C19" i="53"/>
  <c r="B20"/>
  <c r="Q17"/>
  <c r="C19" i="52"/>
  <c r="B20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D17" i="28" l="1"/>
  <c r="AG17" s="1"/>
  <c r="AD17" i="24"/>
  <c r="AG17" s="1"/>
  <c r="AC18" i="27"/>
  <c r="AD18" s="1"/>
  <c r="AC17" i="26"/>
  <c r="AD17" s="1"/>
  <c r="AC18" i="28"/>
  <c r="AC18" i="24"/>
  <c r="AC18" i="29"/>
  <c r="AD18" s="1"/>
  <c r="T18" i="52"/>
  <c r="M18" i="26" s="1"/>
  <c r="O18" i="52"/>
  <c r="Q18" s="1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B21" i="53"/>
  <c r="C20"/>
  <c r="Q18"/>
  <c r="B21" i="52"/>
  <c r="C20"/>
  <c r="AG15" i="26"/>
  <c r="AP16" i="14"/>
  <c r="D16" i="63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AD18" i="28" l="1"/>
  <c r="AG18" s="1"/>
  <c r="AD18" i="24"/>
  <c r="AG18" s="1"/>
  <c r="G16" i="63"/>
  <c r="V16" s="1"/>
  <c r="AC19" i="28"/>
  <c r="AC18" i="26"/>
  <c r="AD18" s="1"/>
  <c r="AC19" i="24"/>
  <c r="AC19" i="29"/>
  <c r="AD19" s="1"/>
  <c r="AC19" i="27"/>
  <c r="AD19" s="1"/>
  <c r="M20" i="53"/>
  <c r="V20" s="1"/>
  <c r="N20" i="28" s="1"/>
  <c r="L20" i="53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V15" i="63"/>
  <c r="O16" i="62"/>
  <c r="V16"/>
  <c r="V16" i="61"/>
  <c r="O16"/>
  <c r="AO17" i="14"/>
  <c r="E17" i="62" s="1"/>
  <c r="G17" s="1"/>
  <c r="V18" i="14"/>
  <c r="T18"/>
  <c r="R18"/>
  <c r="H18"/>
  <c r="N20" i="26"/>
  <c r="K20" i="38"/>
  <c r="M20" s="1"/>
  <c r="Q19" i="53"/>
  <c r="C21"/>
  <c r="B22"/>
  <c r="B22" i="52"/>
  <c r="C21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AD19" i="28" l="1"/>
  <c r="AG19" s="1"/>
  <c r="AD19" i="24"/>
  <c r="AG19" s="1"/>
  <c r="O16" i="63"/>
  <c r="AC20" i="27"/>
  <c r="AD20" s="1"/>
  <c r="AC20" i="28"/>
  <c r="AC20" i="29"/>
  <c r="AD20" s="1"/>
  <c r="AC19" i="26"/>
  <c r="AD19" s="1"/>
  <c r="G17" i="63"/>
  <c r="V17" s="1"/>
  <c r="AC20" i="24"/>
  <c r="T20" i="52"/>
  <c r="M20" i="26" s="1"/>
  <c r="O20" i="52"/>
  <c r="Q20" s="1"/>
  <c r="K21" i="53"/>
  <c r="T21" s="1"/>
  <c r="N21" i="26" s="1"/>
  <c r="O21" i="53"/>
  <c r="J21"/>
  <c r="S21" s="1"/>
  <c r="N21" i="24" s="1"/>
  <c r="N21" i="53"/>
  <c r="W21" s="1"/>
  <c r="N21" i="29" s="1"/>
  <c r="M21" i="53"/>
  <c r="V21" s="1"/>
  <c r="N21" i="28" s="1"/>
  <c r="L21" i="53"/>
  <c r="U21" s="1"/>
  <c r="N21" i="27" s="1"/>
  <c r="V17" i="61"/>
  <c r="O17"/>
  <c r="V17" i="62"/>
  <c r="O17"/>
  <c r="T19" i="14"/>
  <c r="R19"/>
  <c r="V19"/>
  <c r="H19"/>
  <c r="AG16" i="29"/>
  <c r="AG16" i="26"/>
  <c r="K21" i="38"/>
  <c r="M21" s="1"/>
  <c r="B23" i="53"/>
  <c r="C22"/>
  <c r="Q20"/>
  <c r="B23" i="52"/>
  <c r="C2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AD20" i="24" l="1"/>
  <c r="AG20" s="1"/>
  <c r="AD20" i="28"/>
  <c r="AG20" s="1"/>
  <c r="O17" i="63"/>
  <c r="AC21" i="27"/>
  <c r="AD21" s="1"/>
  <c r="AC21" i="24"/>
  <c r="AC21" i="29"/>
  <c r="AD21" s="1"/>
  <c r="AC21" i="28"/>
  <c r="AC20" i="26"/>
  <c r="AD20" s="1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T20" i="14"/>
  <c r="V20"/>
  <c r="R20"/>
  <c r="AM20" s="1"/>
  <c r="E20" i="61" s="1"/>
  <c r="H20" i="14"/>
  <c r="K22" i="38"/>
  <c r="M22" s="1"/>
  <c r="C23" i="53"/>
  <c r="B24"/>
  <c r="Q21"/>
  <c r="C23" i="52"/>
  <c r="B24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D21" i="28" l="1"/>
  <c r="AG21" s="1"/>
  <c r="AD21" i="24"/>
  <c r="AG21" s="1"/>
  <c r="AC22" i="28"/>
  <c r="AC21" i="26"/>
  <c r="AD21" s="1"/>
  <c r="AC22" i="24"/>
  <c r="AC22" i="29"/>
  <c r="AD22" s="1"/>
  <c r="AC22" i="27"/>
  <c r="AD22" s="1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V18" i="63"/>
  <c r="O18"/>
  <c r="V18" i="61"/>
  <c r="O18"/>
  <c r="T21" i="14"/>
  <c r="R21"/>
  <c r="V21"/>
  <c r="H21"/>
  <c r="N23" i="29"/>
  <c r="AG19"/>
  <c r="AG16" i="27"/>
  <c r="K23" i="38"/>
  <c r="M23" s="1"/>
  <c r="B25" i="53"/>
  <c r="C24"/>
  <c r="Q22"/>
  <c r="B25" i="52"/>
  <c r="C24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D22" i="28" l="1"/>
  <c r="AG22" s="1"/>
  <c r="AD22" i="24"/>
  <c r="AG22" s="1"/>
  <c r="AC23" i="27"/>
  <c r="AD23" s="1"/>
  <c r="AC22" i="26"/>
  <c r="AD22" s="1"/>
  <c r="O20" i="61"/>
  <c r="AC23" i="24"/>
  <c r="AC23" i="29"/>
  <c r="AD23" s="1"/>
  <c r="AC23" i="28"/>
  <c r="M24" i="53"/>
  <c r="V24" s="1"/>
  <c r="N24" i="28" s="1"/>
  <c r="L24" i="53"/>
  <c r="U24" s="1"/>
  <c r="N24" i="27" s="1"/>
  <c r="K24" i="53"/>
  <c r="T24" s="1"/>
  <c r="N24" i="26" s="1"/>
  <c r="O24" i="53"/>
  <c r="J24"/>
  <c r="S24" s="1"/>
  <c r="N24" i="24" s="1"/>
  <c r="N24" i="53"/>
  <c r="W24" s="1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K24" i="38"/>
  <c r="M24" s="1"/>
  <c r="Q23" i="53"/>
  <c r="C25"/>
  <c r="B26"/>
  <c r="B26" i="52"/>
  <c r="C25"/>
  <c r="AR20" i="14"/>
  <c r="W21"/>
  <c r="AG18" i="26"/>
  <c r="AR19" i="14"/>
  <c r="S23"/>
  <c r="U22"/>
  <c r="O22"/>
  <c r="Q23"/>
  <c r="AO21"/>
  <c r="E21" i="62" s="1"/>
  <c r="AD23" i="28" l="1"/>
  <c r="AG23" s="1"/>
  <c r="AD23" i="24"/>
  <c r="AG23" s="1"/>
  <c r="AC24" i="29"/>
  <c r="AD24" s="1"/>
  <c r="AC24" i="27"/>
  <c r="AD24" s="1"/>
  <c r="AC23" i="26"/>
  <c r="AD23" s="1"/>
  <c r="AC24" i="24"/>
  <c r="AC24" i="28"/>
  <c r="O19" i="62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O20" i="63"/>
  <c r="V20"/>
  <c r="T23" i="14"/>
  <c r="R23"/>
  <c r="V23"/>
  <c r="H23"/>
  <c r="K25" i="38"/>
  <c r="M25" s="1"/>
  <c r="B27" i="53"/>
  <c r="C26"/>
  <c r="Q24"/>
  <c r="B27" i="52"/>
  <c r="C26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D24" i="28" l="1"/>
  <c r="AG24" s="1"/>
  <c r="AD24" i="24"/>
  <c r="AG24" s="1"/>
  <c r="AC25" i="29"/>
  <c r="AD25" s="1"/>
  <c r="AC25" i="28"/>
  <c r="AC25" i="27"/>
  <c r="AD25" s="1"/>
  <c r="AC24" i="26"/>
  <c r="AD24" s="1"/>
  <c r="AC25" i="24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N26" i="27"/>
  <c r="K26" i="38"/>
  <c r="M26" s="1"/>
  <c r="B28" i="53"/>
  <c r="C27"/>
  <c r="Q25"/>
  <c r="C27" i="52"/>
  <c r="B28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AD25" i="24" l="1"/>
  <c r="AG25" s="1"/>
  <c r="AD25" i="28"/>
  <c r="AG25" s="1"/>
  <c r="V22" i="62"/>
  <c r="AC26" i="24"/>
  <c r="AC26" i="28"/>
  <c r="AC25" i="26"/>
  <c r="AD25" s="1"/>
  <c r="AC26" i="27"/>
  <c r="AD26" s="1"/>
  <c r="AC26" i="29"/>
  <c r="AD26" s="1"/>
  <c r="T26" i="52"/>
  <c r="M26" i="26" s="1"/>
  <c r="O26" i="52"/>
  <c r="Q26" s="1"/>
  <c r="K27" i="53"/>
  <c r="T27" s="1"/>
  <c r="N27" i="26" s="1"/>
  <c r="O27" i="53"/>
  <c r="J27"/>
  <c r="S27" s="1"/>
  <c r="N27" i="24" s="1"/>
  <c r="N27" i="53"/>
  <c r="W27" s="1"/>
  <c r="M27"/>
  <c r="V27" s="1"/>
  <c r="N27" i="28" s="1"/>
  <c r="L27" i="53"/>
  <c r="U27" s="1"/>
  <c r="N27" i="27" s="1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H25"/>
  <c r="N27" i="29"/>
  <c r="K27" i="38"/>
  <c r="M27" s="1"/>
  <c r="B29" i="53"/>
  <c r="C28"/>
  <c r="Q26"/>
  <c r="B29" i="52"/>
  <c r="C28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D26" i="24" l="1"/>
  <c r="AG26" s="1"/>
  <c r="AD26" i="28"/>
  <c r="AG26" s="1"/>
  <c r="AC27" i="24"/>
  <c r="AC27" i="29"/>
  <c r="AD27" s="1"/>
  <c r="AC27" i="27"/>
  <c r="AD27" s="1"/>
  <c r="AC27" i="28"/>
  <c r="AC26" i="26"/>
  <c r="AD26" s="1"/>
  <c r="T27" i="52"/>
  <c r="M27" i="26" s="1"/>
  <c r="O27" i="52"/>
  <c r="Q27" s="1"/>
  <c r="M28" i="53"/>
  <c r="V28" s="1"/>
  <c r="L28"/>
  <c r="U28" s="1"/>
  <c r="N28" i="27" s="1"/>
  <c r="K28" i="53"/>
  <c r="T28" s="1"/>
  <c r="N28" i="26" s="1"/>
  <c r="O28" i="53"/>
  <c r="J28"/>
  <c r="S28" s="1"/>
  <c r="N28" i="24" s="1"/>
  <c r="N28" i="53"/>
  <c r="W28" s="1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8"/>
  <c r="N28" i="29"/>
  <c r="K28" i="38"/>
  <c r="M28" s="1"/>
  <c r="AG23" i="26"/>
  <c r="Q27" i="53"/>
  <c r="B30"/>
  <c r="C29"/>
  <c r="B30" i="52"/>
  <c r="C29"/>
  <c r="AP25" i="14"/>
  <c r="D25" i="63" s="1"/>
  <c r="G25" s="1"/>
  <c r="AR24" i="14"/>
  <c r="U26"/>
  <c r="W25"/>
  <c r="Q27"/>
  <c r="S27"/>
  <c r="AM25"/>
  <c r="E25" i="61" s="1"/>
  <c r="G25" s="1"/>
  <c r="O26" i="14"/>
  <c r="AR23"/>
  <c r="AD27" i="24" l="1"/>
  <c r="AG27" s="1"/>
  <c r="AD27" i="28"/>
  <c r="AG27" s="1"/>
  <c r="O23" i="61"/>
  <c r="AC28" i="28"/>
  <c r="AC28" i="29"/>
  <c r="AD28" s="1"/>
  <c r="AC28" i="24"/>
  <c r="AC28" i="27"/>
  <c r="AD28" s="1"/>
  <c r="V24" i="62"/>
  <c r="AC27" i="26"/>
  <c r="AD27" s="1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N29" i="29"/>
  <c r="K29" i="38"/>
  <c r="M29" s="1"/>
  <c r="Q28" i="53"/>
  <c r="B31"/>
  <c r="C30"/>
  <c r="B31" i="52"/>
  <c r="C30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D28" i="28" l="1"/>
  <c r="AG28" s="1"/>
  <c r="AD28" i="24"/>
  <c r="AG28" s="1"/>
  <c r="AC29" i="27"/>
  <c r="AD29" s="1"/>
  <c r="AC29" i="24"/>
  <c r="AC29" i="28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V28" i="14"/>
  <c r="AQ28" s="1"/>
  <c r="E28" i="63" s="1"/>
  <c r="T28" i="14"/>
  <c r="R28"/>
  <c r="O28"/>
  <c r="H28"/>
  <c r="N30" i="28"/>
  <c r="K30" i="38"/>
  <c r="M30" s="1"/>
  <c r="B32" i="53"/>
  <c r="C31"/>
  <c r="Q29"/>
  <c r="C31" i="52"/>
  <c r="B3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D29" i="24" l="1"/>
  <c r="AG29" s="1"/>
  <c r="AD29" i="28"/>
  <c r="AG29" s="1"/>
  <c r="AC30" i="29"/>
  <c r="AD30" s="1"/>
  <c r="AC30" i="27"/>
  <c r="AD30" s="1"/>
  <c r="AC30" i="28"/>
  <c r="AC30" i="24"/>
  <c r="AC29" i="26"/>
  <c r="AD29" s="1"/>
  <c r="K31" i="53"/>
  <c r="T31" s="1"/>
  <c r="N31" i="26" s="1"/>
  <c r="O31" i="53"/>
  <c r="J31"/>
  <c r="S31" s="1"/>
  <c r="N31"/>
  <c r="W31" s="1"/>
  <c r="N31" i="29" s="1"/>
  <c r="M31" i="53"/>
  <c r="V31" s="1"/>
  <c r="N31" i="28" s="1"/>
  <c r="L31" i="53"/>
  <c r="U31" s="1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AQ29" s="1"/>
  <c r="E29" i="63" s="1"/>
  <c r="H29" i="14"/>
  <c r="N31" i="24"/>
  <c r="K31" i="38"/>
  <c r="M31" s="1"/>
  <c r="AG26" i="29"/>
  <c r="B33" i="53"/>
  <c r="C32"/>
  <c r="Q30"/>
  <c r="B33" i="52"/>
  <c r="C3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L29"/>
  <c r="D29" i="61" s="1"/>
  <c r="S30" i="14"/>
  <c r="U29"/>
  <c r="Q30"/>
  <c r="AO28"/>
  <c r="E28" i="62" s="1"/>
  <c r="G28" s="1"/>
  <c r="AM28" i="14"/>
  <c r="E28" i="61" s="1"/>
  <c r="G28" s="1"/>
  <c r="AD30" i="28" l="1"/>
  <c r="AG30" s="1"/>
  <c r="AD30" i="24"/>
  <c r="AG30" s="1"/>
  <c r="AC31" i="27"/>
  <c r="AD31" s="1"/>
  <c r="AC31" i="24"/>
  <c r="AC30" i="26"/>
  <c r="AD30" s="1"/>
  <c r="AC31" i="29"/>
  <c r="AD31" s="1"/>
  <c r="AC31" i="28"/>
  <c r="T31" i="52"/>
  <c r="M31" i="26" s="1"/>
  <c r="O31" i="52"/>
  <c r="Q31" s="1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B34" i="53"/>
  <c r="C33"/>
  <c r="Q31"/>
  <c r="AG27" i="30"/>
  <c r="B34" i="52"/>
  <c r="C33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D31" i="28" l="1"/>
  <c r="AG31" s="1"/>
  <c r="AD31" i="24"/>
  <c r="AG31" s="1"/>
  <c r="AC32" i="29"/>
  <c r="AD32" s="1"/>
  <c r="AC32" i="27"/>
  <c r="AD32" s="1"/>
  <c r="AC32" i="28"/>
  <c r="AC32" i="24"/>
  <c r="AC31" i="26"/>
  <c r="AD31" s="1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7"/>
  <c r="N33" i="29"/>
  <c r="K33" i="38"/>
  <c r="M33" s="1"/>
  <c r="Q32" i="53"/>
  <c r="B35"/>
  <c r="C34"/>
  <c r="C34" i="52"/>
  <c r="B35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D32" i="28" l="1"/>
  <c r="AG32" s="1"/>
  <c r="AD32" i="24"/>
  <c r="AG32" s="1"/>
  <c r="AC33" i="28"/>
  <c r="AC33" i="29"/>
  <c r="AD33" s="1"/>
  <c r="AC33" i="24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B36"/>
  <c r="C35"/>
  <c r="C35" i="52"/>
  <c r="B36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D33" i="28" l="1"/>
  <c r="AG33" s="1"/>
  <c r="AD33" i="24"/>
  <c r="AG33" s="1"/>
  <c r="AC34" i="27"/>
  <c r="AD34" s="1"/>
  <c r="AC34" i="29"/>
  <c r="AD34" s="1"/>
  <c r="AC34" i="28"/>
  <c r="AC34" i="24"/>
  <c r="AC33" i="26"/>
  <c r="AD33" s="1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V31" i="62"/>
  <c r="O31"/>
  <c r="V30" i="61"/>
  <c r="O30"/>
  <c r="G31"/>
  <c r="G31" i="63"/>
  <c r="V33" i="14"/>
  <c r="T33"/>
  <c r="R33"/>
  <c r="AM33" s="1"/>
  <c r="E33" i="61" s="1"/>
  <c r="H33" i="14"/>
  <c r="N35" i="28"/>
  <c r="N35" i="26"/>
  <c r="K35" i="38"/>
  <c r="M35" s="1"/>
  <c r="B37" i="53"/>
  <c r="C36"/>
  <c r="Q34"/>
  <c r="AG30" i="29"/>
  <c r="C36" i="52"/>
  <c r="B37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L33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D34" i="28" l="1"/>
  <c r="AG34" s="1"/>
  <c r="AD34" i="24"/>
  <c r="AG34" s="1"/>
  <c r="AC35" i="27"/>
  <c r="AD35" s="1"/>
  <c r="AC35" i="29"/>
  <c r="AD35" s="1"/>
  <c r="AC35" i="24"/>
  <c r="AC34" i="26"/>
  <c r="AD34" s="1"/>
  <c r="AC35" i="28"/>
  <c r="M36" i="53"/>
  <c r="V36" s="1"/>
  <c r="N36" i="28" s="1"/>
  <c r="L36" i="53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N36" i="27"/>
  <c r="N36" i="29"/>
  <c r="AG30" i="27"/>
  <c r="AG30" i="26"/>
  <c r="K36" i="38"/>
  <c r="M36" s="1"/>
  <c r="Q35" i="53"/>
  <c r="C37"/>
  <c r="B38"/>
  <c r="B38" i="52"/>
  <c r="C37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AD35" i="28" l="1"/>
  <c r="AG35" s="1"/>
  <c r="AD35" i="24"/>
  <c r="AG35" s="1"/>
  <c r="V33" i="61"/>
  <c r="AC36" i="28"/>
  <c r="AC36" i="27"/>
  <c r="AD36" s="1"/>
  <c r="AC36" i="29"/>
  <c r="AD36" s="1"/>
  <c r="AC36" i="24"/>
  <c r="AC35" i="26"/>
  <c r="AD35" s="1"/>
  <c r="T36" i="52"/>
  <c r="M36" i="26" s="1"/>
  <c r="O36" i="52"/>
  <c r="Q36" s="1"/>
  <c r="K37" i="53"/>
  <c r="T37" s="1"/>
  <c r="N37" i="26" s="1"/>
  <c r="O37" i="53"/>
  <c r="J37"/>
  <c r="S37" s="1"/>
  <c r="N37" i="24" s="1"/>
  <c r="N37" i="53"/>
  <c r="W37" s="1"/>
  <c r="N37" i="29" s="1"/>
  <c r="M37" i="53"/>
  <c r="V37" s="1"/>
  <c r="L37"/>
  <c r="U37" s="1"/>
  <c r="N37" i="27" s="1"/>
  <c r="G33" i="62"/>
  <c r="O32" i="63"/>
  <c r="V32"/>
  <c r="G33"/>
  <c r="V35" i="14"/>
  <c r="R35"/>
  <c r="T35"/>
  <c r="H35"/>
  <c r="N37" i="28"/>
  <c r="AG32" i="29"/>
  <c r="K37" i="38"/>
  <c r="M37" s="1"/>
  <c r="C38" i="53"/>
  <c r="B39"/>
  <c r="Q36"/>
  <c r="B39" i="52"/>
  <c r="C38"/>
  <c r="AG32" i="30"/>
  <c r="AG32" i="27"/>
  <c r="AR33" i="14"/>
  <c r="AO34"/>
  <c r="E34" i="62" s="1"/>
  <c r="U35" i="14"/>
  <c r="AP34"/>
  <c r="D34" i="63" s="1"/>
  <c r="S36" i="14"/>
  <c r="Q36"/>
  <c r="O35"/>
  <c r="W34"/>
  <c r="AD36" i="24" l="1"/>
  <c r="AG36" s="1"/>
  <c r="AD36" i="28"/>
  <c r="AG36" s="1"/>
  <c r="AC37" i="29"/>
  <c r="AD37" s="1"/>
  <c r="AC37" i="27"/>
  <c r="AD37" s="1"/>
  <c r="AC37" i="24"/>
  <c r="AC37" i="28"/>
  <c r="AC36" i="26"/>
  <c r="AD36" s="1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B40"/>
  <c r="Q37"/>
  <c r="C39" i="52"/>
  <c r="B40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D37" i="24" l="1"/>
  <c r="AG37" s="1"/>
  <c r="AD37" i="28"/>
  <c r="AG37" s="1"/>
  <c r="AC37" i="26"/>
  <c r="AD37" s="1"/>
  <c r="AC38" i="28"/>
  <c r="AO36" i="14"/>
  <c r="E36" i="62" s="1"/>
  <c r="G36" s="1"/>
  <c r="AC38" i="24"/>
  <c r="AC38" i="29"/>
  <c r="AD38" s="1"/>
  <c r="AC38" i="27"/>
  <c r="AD38" s="1"/>
  <c r="T38" i="52"/>
  <c r="M38" i="26" s="1"/>
  <c r="O38" i="52"/>
  <c r="Q38" s="1"/>
  <c r="K39" i="53"/>
  <c r="T39" s="1"/>
  <c r="N39" i="26" s="1"/>
  <c r="O39" i="53"/>
  <c r="J39"/>
  <c r="S39" s="1"/>
  <c r="N39"/>
  <c r="W39" s="1"/>
  <c r="M39"/>
  <c r="V39" s="1"/>
  <c r="N39" i="28" s="1"/>
  <c r="L39" i="53"/>
  <c r="U39" s="1"/>
  <c r="N39" i="27" s="1"/>
  <c r="V34" i="63"/>
  <c r="O34"/>
  <c r="V34" i="62"/>
  <c r="O34"/>
  <c r="G34" i="61"/>
  <c r="O37" i="14"/>
  <c r="T37"/>
  <c r="AO37" s="1"/>
  <c r="E37" i="62" s="1"/>
  <c r="R37" i="14"/>
  <c r="V37"/>
  <c r="H37"/>
  <c r="N39" i="24"/>
  <c r="N39" i="29"/>
  <c r="AG34" i="30"/>
  <c r="K39" i="38"/>
  <c r="M39" s="1"/>
  <c r="C40" i="53"/>
  <c r="B41"/>
  <c r="Q38"/>
  <c r="C40" i="52"/>
  <c r="B41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AD38" i="28" l="1"/>
  <c r="AG38" s="1"/>
  <c r="AD38" i="24"/>
  <c r="AG38" s="1"/>
  <c r="G35" i="61"/>
  <c r="V35" s="1"/>
  <c r="AC38" i="26"/>
  <c r="AD38" s="1"/>
  <c r="AC39" i="29"/>
  <c r="AD39" s="1"/>
  <c r="AC39" i="28"/>
  <c r="AC39" i="24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V35" i="63"/>
  <c r="O35"/>
  <c r="O36" i="61"/>
  <c r="V36"/>
  <c r="G36" i="63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B42"/>
  <c r="Q39"/>
  <c r="B42" i="52"/>
  <c r="C41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AD39" i="24" l="1"/>
  <c r="AG39" s="1"/>
  <c r="AD39" i="28"/>
  <c r="AG39" s="1"/>
  <c r="O35" i="61"/>
  <c r="AC40" i="29"/>
  <c r="AD40" s="1"/>
  <c r="AC40" i="27"/>
  <c r="AD40" s="1"/>
  <c r="AC40" i="28"/>
  <c r="AC40" i="24"/>
  <c r="AC39" i="26"/>
  <c r="AD39" s="1"/>
  <c r="K41" i="53"/>
  <c r="T41" s="1"/>
  <c r="N41" i="26" s="1"/>
  <c r="O41" i="53"/>
  <c r="J41"/>
  <c r="S41" s="1"/>
  <c r="N41" i="24" s="1"/>
  <c r="N41" i="53"/>
  <c r="W41" s="1"/>
  <c r="N41" i="29" s="1"/>
  <c r="M41" i="53"/>
  <c r="V41" s="1"/>
  <c r="N41" i="28" s="1"/>
  <c r="L41" i="53"/>
  <c r="U41" s="1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K41" i="38"/>
  <c r="M41" s="1"/>
  <c r="Q40" i="53"/>
  <c r="C42"/>
  <c r="B43"/>
  <c r="B43" i="52"/>
  <c r="C4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D40" i="24" l="1"/>
  <c r="AG40" s="1"/>
  <c r="AD40" i="28"/>
  <c r="AG40" s="1"/>
  <c r="AC41" i="24"/>
  <c r="AC41" i="27"/>
  <c r="AD41" s="1"/>
  <c r="AC40" i="26"/>
  <c r="AD40" s="1"/>
  <c r="AC41" i="29"/>
  <c r="AD41" s="1"/>
  <c r="AC41" i="28"/>
  <c r="T41" i="52"/>
  <c r="M41" i="26" s="1"/>
  <c r="O41" i="52"/>
  <c r="Q41" s="1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N42" i="29" s="1"/>
  <c r="V38" i="62"/>
  <c r="O38"/>
  <c r="V38" i="61"/>
  <c r="O38"/>
  <c r="O37" i="63"/>
  <c r="V37"/>
  <c r="O38"/>
  <c r="V38"/>
  <c r="V40" i="14"/>
  <c r="R40"/>
  <c r="T40"/>
  <c r="H40"/>
  <c r="K42" i="38"/>
  <c r="M42" s="1"/>
  <c r="C43" i="53"/>
  <c r="B44"/>
  <c r="Q41"/>
  <c r="C43" i="52"/>
  <c r="B44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D41" i="24" l="1"/>
  <c r="AG41" s="1"/>
  <c r="AD41" i="28"/>
  <c r="AG41" s="1"/>
  <c r="AC42" i="27"/>
  <c r="AD42" s="1"/>
  <c r="AC42" i="29"/>
  <c r="AD42" s="1"/>
  <c r="AC42" i="24"/>
  <c r="AC42" i="28"/>
  <c r="AC41" i="26"/>
  <c r="AD41" s="1"/>
  <c r="K43" i="53"/>
  <c r="T43" s="1"/>
  <c r="N43" i="26" s="1"/>
  <c r="O43" i="53"/>
  <c r="J43"/>
  <c r="S43" s="1"/>
  <c r="N43"/>
  <c r="W43" s="1"/>
  <c r="N43" i="29" s="1"/>
  <c r="M43" i="53"/>
  <c r="V43" s="1"/>
  <c r="N43" i="28" s="1"/>
  <c r="L43" i="53"/>
  <c r="U43" s="1"/>
  <c r="N43" i="27" s="1"/>
  <c r="T42" i="52"/>
  <c r="M42" i="26" s="1"/>
  <c r="O42" i="52"/>
  <c r="Q42" s="1"/>
  <c r="G39" i="62"/>
  <c r="R41" i="14"/>
  <c r="V41"/>
  <c r="AQ41" s="1"/>
  <c r="E41" i="63" s="1"/>
  <c r="T41" i="14"/>
  <c r="AO41" s="1"/>
  <c r="E41" i="62" s="1"/>
  <c r="H41" i="14"/>
  <c r="N43" i="24"/>
  <c r="K43" i="38"/>
  <c r="M43" s="1"/>
  <c r="Q42" i="53"/>
  <c r="C44"/>
  <c r="B45"/>
  <c r="AG39" i="26"/>
  <c r="C44" i="52"/>
  <c r="B45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AD42" i="24" l="1"/>
  <c r="AG42" s="1"/>
  <c r="AD42" i="28"/>
  <c r="AG42" s="1"/>
  <c r="AC43" i="27"/>
  <c r="AD43" s="1"/>
  <c r="AC43" i="29"/>
  <c r="AD43" s="1"/>
  <c r="AC43" i="28"/>
  <c r="AC43" i="24"/>
  <c r="AC42" i="26"/>
  <c r="AD42" s="1"/>
  <c r="T43" i="52"/>
  <c r="M43" i="26" s="1"/>
  <c r="O43" i="52"/>
  <c r="Q43" s="1"/>
  <c r="M44" i="53"/>
  <c r="V44" s="1"/>
  <c r="L44"/>
  <c r="U44" s="1"/>
  <c r="N44" i="27" s="1"/>
  <c r="K44" i="53"/>
  <c r="T44" s="1"/>
  <c r="N44" i="26" s="1"/>
  <c r="O44" i="53"/>
  <c r="J44"/>
  <c r="S44" s="1"/>
  <c r="N44"/>
  <c r="W44" s="1"/>
  <c r="N44" i="29" s="1"/>
  <c r="G40" i="62"/>
  <c r="O40" s="1"/>
  <c r="V39" i="63"/>
  <c r="O39"/>
  <c r="V39" i="62"/>
  <c r="O39"/>
  <c r="G39" i="61"/>
  <c r="T42" i="14"/>
  <c r="V42"/>
  <c r="R42"/>
  <c r="O42"/>
  <c r="H42"/>
  <c r="N44" i="24"/>
  <c r="N44" i="28"/>
  <c r="AG39" i="29"/>
  <c r="AG39" i="30"/>
  <c r="K44" i="38"/>
  <c r="M44" s="1"/>
  <c r="C45" i="53"/>
  <c r="B46"/>
  <c r="Q43"/>
  <c r="B46" i="52"/>
  <c r="C45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D43" i="28" l="1"/>
  <c r="AG43" s="1"/>
  <c r="AD43" i="24"/>
  <c r="AG43" s="1"/>
  <c r="AC44" i="29"/>
  <c r="AD44" s="1"/>
  <c r="AC44" i="24"/>
  <c r="AC44" i="28"/>
  <c r="AC43" i="26"/>
  <c r="AD43" s="1"/>
  <c r="AC44" i="27"/>
  <c r="AD44" s="1"/>
  <c r="T44" i="52"/>
  <c r="M44" i="26" s="1"/>
  <c r="O44" i="52"/>
  <c r="Q44" s="1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N45" i="28"/>
  <c r="N45" i="29"/>
  <c r="K45" i="38"/>
  <c r="M45" s="1"/>
  <c r="Q44" i="53"/>
  <c r="C46"/>
  <c r="B47"/>
  <c r="B47" i="52"/>
  <c r="C46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D44" i="24" l="1"/>
  <c r="AG44" s="1"/>
  <c r="AD44" i="28"/>
  <c r="AG44" s="1"/>
  <c r="AC45" i="24"/>
  <c r="AC45" i="28"/>
  <c r="AC45" i="29"/>
  <c r="AD45" s="1"/>
  <c r="AC45" i="27"/>
  <c r="AD45" s="1"/>
  <c r="AC44" i="26"/>
  <c r="AD44" s="1"/>
  <c r="G42" i="61"/>
  <c r="O42" s="1"/>
  <c r="M46" i="53"/>
  <c r="V46" s="1"/>
  <c r="L46"/>
  <c r="U46" s="1"/>
  <c r="K46"/>
  <c r="T46" s="1"/>
  <c r="N46" i="26" s="1"/>
  <c r="O46" i="53"/>
  <c r="J46"/>
  <c r="S46" s="1"/>
  <c r="N46" i="24" s="1"/>
  <c r="N46" i="53"/>
  <c r="W46" s="1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7"/>
  <c r="N46" i="28"/>
  <c r="K46" i="38"/>
  <c r="M46" s="1"/>
  <c r="C47" i="53"/>
  <c r="B48"/>
  <c r="Q45"/>
  <c r="C47" i="52"/>
  <c r="B48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AD45" i="24" l="1"/>
  <c r="AG45" s="1"/>
  <c r="AD45" i="28"/>
  <c r="AG45" s="1"/>
  <c r="V42" i="61"/>
  <c r="AC46" i="24"/>
  <c r="AC46" i="28"/>
  <c r="AC46" i="27"/>
  <c r="AD46" s="1"/>
  <c r="AC46" i="29"/>
  <c r="AD46" s="1"/>
  <c r="AC45" i="26"/>
  <c r="AD45" s="1"/>
  <c r="T46" i="52"/>
  <c r="M46" i="26" s="1"/>
  <c r="O46" i="52"/>
  <c r="Q46" s="1"/>
  <c r="K47" i="53"/>
  <c r="T47" s="1"/>
  <c r="O47"/>
  <c r="J47"/>
  <c r="S47" s="1"/>
  <c r="N47" i="24" s="1"/>
  <c r="N47" i="53"/>
  <c r="W47" s="1"/>
  <c r="N47" i="29" s="1"/>
  <c r="M47" i="53"/>
  <c r="V47" s="1"/>
  <c r="L47"/>
  <c r="U47" s="1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B49"/>
  <c r="C48" i="52"/>
  <c r="B49"/>
  <c r="W44" i="14"/>
  <c r="AR43"/>
  <c r="U45"/>
  <c r="O45"/>
  <c r="AN44"/>
  <c r="D44" i="62" s="1"/>
  <c r="AO44" i="14"/>
  <c r="E44" i="62" s="1"/>
  <c r="AP44" i="14"/>
  <c r="D44" i="63" s="1"/>
  <c r="Q46" i="14"/>
  <c r="S46"/>
  <c r="AD46" i="24" l="1"/>
  <c r="AG46" s="1"/>
  <c r="AD46" i="28"/>
  <c r="AG46" s="1"/>
  <c r="AC47" i="29"/>
  <c r="AD47" s="1"/>
  <c r="AC47" i="24"/>
  <c r="AC46" i="26"/>
  <c r="AD46" s="1"/>
  <c r="AC47" i="27"/>
  <c r="AD47" s="1"/>
  <c r="AC47" i="28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V43" i="63"/>
  <c r="O43"/>
  <c r="R46" i="14"/>
  <c r="V46"/>
  <c r="T46"/>
  <c r="AO46" s="1"/>
  <c r="E46" i="62" s="1"/>
  <c r="O46" i="14"/>
  <c r="H46"/>
  <c r="N48" i="24"/>
  <c r="N48" i="28"/>
  <c r="AG42" i="27"/>
  <c r="AG42" i="30"/>
  <c r="K48" i="38"/>
  <c r="M48" s="1"/>
  <c r="C49" i="53"/>
  <c r="B50"/>
  <c r="Q47"/>
  <c r="B50" i="52"/>
  <c r="C49"/>
  <c r="W45" i="14"/>
  <c r="AN46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D47" i="24" l="1"/>
  <c r="AG47" s="1"/>
  <c r="AD47" i="28"/>
  <c r="AG47" s="1"/>
  <c r="AC48" i="29"/>
  <c r="AD48" s="1"/>
  <c r="AC48" i="27"/>
  <c r="AD48" s="1"/>
  <c r="AC48" i="28"/>
  <c r="AC48" i="24"/>
  <c r="AC47" i="26"/>
  <c r="AD47" s="1"/>
  <c r="O44" i="62"/>
  <c r="T48" i="52"/>
  <c r="M48" i="26" s="1"/>
  <c r="O48" i="52"/>
  <c r="Q48" s="1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G46" i="62"/>
  <c r="V46" s="1"/>
  <c r="O44" i="63"/>
  <c r="V44"/>
  <c r="G44" i="61"/>
  <c r="O47" i="14"/>
  <c r="V47"/>
  <c r="R47"/>
  <c r="T47"/>
  <c r="H47"/>
  <c r="K49" i="38"/>
  <c r="M49" s="1"/>
  <c r="Q48" i="53"/>
  <c r="C50"/>
  <c r="B51"/>
  <c r="B51" i="52"/>
  <c r="C50"/>
  <c r="AG44" i="26"/>
  <c r="AG44" i="30"/>
  <c r="AG44" i="29"/>
  <c r="AG44" i="27"/>
  <c r="AP46" i="14"/>
  <c r="D46" i="63" s="1"/>
  <c r="AQ47" i="14"/>
  <c r="E47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AD48" i="28" l="1"/>
  <c r="AG48" s="1"/>
  <c r="AD48" i="24"/>
  <c r="AG48" s="1"/>
  <c r="O46" i="62"/>
  <c r="AC49" i="24"/>
  <c r="AC49" i="27"/>
  <c r="AD49" s="1"/>
  <c r="AC48" i="26"/>
  <c r="AD48" s="1"/>
  <c r="AC49" i="29"/>
  <c r="AD49" s="1"/>
  <c r="AC49" i="28"/>
  <c r="M50" i="53"/>
  <c r="V50" s="1"/>
  <c r="L50"/>
  <c r="U50" s="1"/>
  <c r="N50" i="27" s="1"/>
  <c r="K50" i="53"/>
  <c r="T50" s="1"/>
  <c r="N50" i="26" s="1"/>
  <c r="O50" i="53"/>
  <c r="J50"/>
  <c r="S50" s="1"/>
  <c r="N50" i="24" s="1"/>
  <c r="N50" i="53"/>
  <c r="W50" s="1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K50" i="38"/>
  <c r="M50" s="1"/>
  <c r="C51" i="53"/>
  <c r="B52"/>
  <c r="Q49"/>
  <c r="C51" i="52"/>
  <c r="B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D49" i="28" l="1"/>
  <c r="AG49" s="1"/>
  <c r="AD49" i="24"/>
  <c r="AG49" s="1"/>
  <c r="AC50" i="29"/>
  <c r="AD50" s="1"/>
  <c r="AC50" i="27"/>
  <c r="AD50" s="1"/>
  <c r="AC49" i="26"/>
  <c r="AD49" s="1"/>
  <c r="AC50" i="24"/>
  <c r="AC50" i="28"/>
  <c r="T50" i="52"/>
  <c r="M50" i="26" s="1"/>
  <c r="O50" i="52"/>
  <c r="Q50" s="1"/>
  <c r="K51" i="53"/>
  <c r="T51" s="1"/>
  <c r="N51" i="26" s="1"/>
  <c r="O51" i="53"/>
  <c r="J51"/>
  <c r="S51" s="1"/>
  <c r="N51" i="24" s="1"/>
  <c r="N51" i="53"/>
  <c r="W51" s="1"/>
  <c r="N51" i="29" s="1"/>
  <c r="M51" i="53"/>
  <c r="V51" s="1"/>
  <c r="N51" i="28" s="1"/>
  <c r="L51" i="53"/>
  <c r="U51" s="1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B53"/>
  <c r="Q50"/>
  <c r="C52" i="52"/>
  <c r="B53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D50" i="28" l="1"/>
  <c r="AG50" s="1"/>
  <c r="AD50" i="24"/>
  <c r="AG50" s="1"/>
  <c r="AC51" i="28"/>
  <c r="AC51" i="29"/>
  <c r="AD51" s="1"/>
  <c r="AC51" i="24"/>
  <c r="AC51" i="27"/>
  <c r="AD51" s="1"/>
  <c r="AC50" i="26"/>
  <c r="AD50" s="1"/>
  <c r="M52" i="53"/>
  <c r="V52" s="1"/>
  <c r="N52" i="28" s="1"/>
  <c r="L52" i="53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B54"/>
  <c r="Q51"/>
  <c r="B54" i="52"/>
  <c r="C53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D51" i="28" l="1"/>
  <c r="AG51" s="1"/>
  <c r="AD51" i="24"/>
  <c r="AG51" s="1"/>
  <c r="AC52" i="27"/>
  <c r="AD52" s="1"/>
  <c r="AC52" i="28"/>
  <c r="AC52" i="29"/>
  <c r="AD52" s="1"/>
  <c r="AC51" i="26"/>
  <c r="AD51" s="1"/>
  <c r="AC52" i="24"/>
  <c r="T52" i="52"/>
  <c r="M52" i="26" s="1"/>
  <c r="O52" i="52"/>
  <c r="Q52" s="1"/>
  <c r="O48" i="63"/>
  <c r="K53" i="53"/>
  <c r="T53" s="1"/>
  <c r="N53" i="26" s="1"/>
  <c r="O53" i="53"/>
  <c r="J53"/>
  <c r="S53" s="1"/>
  <c r="N53" i="24" s="1"/>
  <c r="N53" i="53"/>
  <c r="W53" s="1"/>
  <c r="M53"/>
  <c r="V53" s="1"/>
  <c r="N53" i="28" s="1"/>
  <c r="L53" i="53"/>
  <c r="U53" s="1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N53" i="29"/>
  <c r="AG48" i="27"/>
  <c r="AG48" i="30"/>
  <c r="K53" i="38"/>
  <c r="M53" s="1"/>
  <c r="Q52" i="53"/>
  <c r="C54"/>
  <c r="B55"/>
  <c r="B55" i="52"/>
  <c r="C54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D52" i="24" l="1"/>
  <c r="AG52" s="1"/>
  <c r="AD52" i="28"/>
  <c r="AG52" s="1"/>
  <c r="AC53" i="24"/>
  <c r="AC53" i="28"/>
  <c r="AC53" i="27"/>
  <c r="AD53" s="1"/>
  <c r="AC53" i="29"/>
  <c r="AD53" s="1"/>
  <c r="AC52" i="26"/>
  <c r="AD52" s="1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N54" i="29"/>
  <c r="N54" i="26"/>
  <c r="N54" i="27"/>
  <c r="AG48" i="26"/>
  <c r="K54" i="38"/>
  <c r="M54" s="1"/>
  <c r="C55" i="53"/>
  <c r="B56"/>
  <c r="Q53"/>
  <c r="C55" i="52"/>
  <c r="B56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D53" i="28" l="1"/>
  <c r="AG53" s="1"/>
  <c r="AD53" i="24"/>
  <c r="AG53" s="1"/>
  <c r="AC54"/>
  <c r="AC54" i="28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8"/>
  <c r="N55" i="29"/>
  <c r="N55" i="26"/>
  <c r="K55" i="38"/>
  <c r="M55" s="1"/>
  <c r="Q54" i="53"/>
  <c r="C56"/>
  <c r="B57"/>
  <c r="C56" i="52"/>
  <c r="B57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AD54" i="24" l="1"/>
  <c r="AG54" s="1"/>
  <c r="AD54" i="28"/>
  <c r="AG54" s="1"/>
  <c r="V52" i="61"/>
  <c r="AC55" i="27"/>
  <c r="AD55" s="1"/>
  <c r="AC55" i="28"/>
  <c r="AC55" i="29"/>
  <c r="AD55" s="1"/>
  <c r="AC55" i="24"/>
  <c r="AC54" i="26"/>
  <c r="AD54" s="1"/>
  <c r="T55" i="52"/>
  <c r="M55" i="26" s="1"/>
  <c r="O55" i="52"/>
  <c r="Q55" s="1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B58"/>
  <c r="Q55"/>
  <c r="B58" i="52"/>
  <c r="C57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D55" i="24" l="1"/>
  <c r="AG55" s="1"/>
  <c r="AD55" i="28"/>
  <c r="AG55" s="1"/>
  <c r="AC56" i="27"/>
  <c r="AD56" s="1"/>
  <c r="AC56" i="29"/>
  <c r="AD56" s="1"/>
  <c r="AC56" i="24"/>
  <c r="AC56" i="28"/>
  <c r="AC55" i="26"/>
  <c r="AD55" s="1"/>
  <c r="K57" i="53"/>
  <c r="T57" s="1"/>
  <c r="O57"/>
  <c r="J57"/>
  <c r="S57" s="1"/>
  <c r="N57"/>
  <c r="W57" s="1"/>
  <c r="N57" i="29" s="1"/>
  <c r="M57" i="53"/>
  <c r="V57" s="1"/>
  <c r="N57" i="28" s="1"/>
  <c r="L57" i="53"/>
  <c r="U57" s="1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6"/>
  <c r="K57" i="38"/>
  <c r="M57" s="1"/>
  <c r="C58" i="53"/>
  <c r="B59"/>
  <c r="Q56"/>
  <c r="B59" i="52"/>
  <c r="C58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D56" i="24" l="1"/>
  <c r="AG56" s="1"/>
  <c r="AD56" i="28"/>
  <c r="AG56" s="1"/>
  <c r="AC57" i="24"/>
  <c r="AC57" i="28"/>
  <c r="AC56" i="26"/>
  <c r="AD56" s="1"/>
  <c r="AC57" i="29"/>
  <c r="AD57" s="1"/>
  <c r="AC57" i="27"/>
  <c r="AD57" s="1"/>
  <c r="M58" i="53"/>
  <c r="V58" s="1"/>
  <c r="L58"/>
  <c r="U58" s="1"/>
  <c r="K58"/>
  <c r="T58" s="1"/>
  <c r="N58" i="26" s="1"/>
  <c r="O58" i="53"/>
  <c r="J58"/>
  <c r="S58" s="1"/>
  <c r="N58" i="24" s="1"/>
  <c r="N58" i="53"/>
  <c r="W58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7"/>
  <c r="N58" i="28"/>
  <c r="N58" i="29"/>
  <c r="K58" i="38"/>
  <c r="M58" s="1"/>
  <c r="C59" i="53"/>
  <c r="B60"/>
  <c r="Q57"/>
  <c r="C59" i="52"/>
  <c r="B60"/>
  <c r="AP55" i="14"/>
  <c r="D55" i="63" s="1"/>
  <c r="G55" s="1"/>
  <c r="AR54" i="14"/>
  <c r="U56"/>
  <c r="W55"/>
  <c r="Q57"/>
  <c r="S57"/>
  <c r="O56"/>
  <c r="AM55"/>
  <c r="E55" i="61" s="1"/>
  <c r="G55" s="1"/>
  <c r="AD57" i="24" l="1"/>
  <c r="AG57" s="1"/>
  <c r="AD57" i="28"/>
  <c r="AG57" s="1"/>
  <c r="AC58" i="27"/>
  <c r="AD58" s="1"/>
  <c r="AC58" i="28"/>
  <c r="AC58" i="24"/>
  <c r="AC58" i="29"/>
  <c r="AD58" s="1"/>
  <c r="AC57" i="26"/>
  <c r="AD57" s="1"/>
  <c r="T58" i="52"/>
  <c r="M58" i="26" s="1"/>
  <c r="O58" i="52"/>
  <c r="Q58" s="1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B61"/>
  <c r="C60" i="52"/>
  <c r="B61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D58" i="28" l="1"/>
  <c r="AG58" s="1"/>
  <c r="AD58" i="24"/>
  <c r="AG58" s="1"/>
  <c r="AC59"/>
  <c r="AC59" i="28"/>
  <c r="AC59" i="29"/>
  <c r="AD59" s="1"/>
  <c r="AC59" i="27"/>
  <c r="AD59" s="1"/>
  <c r="AC58" i="26"/>
  <c r="AD58" s="1"/>
  <c r="M60" i="53"/>
  <c r="V60" s="1"/>
  <c r="N60" i="28" s="1"/>
  <c r="L60" i="53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N60" i="27"/>
  <c r="K60" i="38"/>
  <c r="M60" s="1"/>
  <c r="C61" i="53"/>
  <c r="B62"/>
  <c r="Q59"/>
  <c r="B62" i="52"/>
  <c r="C61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D59" i="24" l="1"/>
  <c r="AG59" s="1"/>
  <c r="AD59" i="28"/>
  <c r="AG59" s="1"/>
  <c r="AC60"/>
  <c r="AC60" i="29"/>
  <c r="AD60" s="1"/>
  <c r="AC60" i="27"/>
  <c r="AD60" s="1"/>
  <c r="AC59" i="26"/>
  <c r="AD59" s="1"/>
  <c r="AC60" i="24"/>
  <c r="K61" i="53"/>
  <c r="T61" s="1"/>
  <c r="O61"/>
  <c r="J61"/>
  <c r="S61" s="1"/>
  <c r="N61" i="24" s="1"/>
  <c r="N61" i="53"/>
  <c r="W61" s="1"/>
  <c r="N61" i="29" s="1"/>
  <c r="M61" i="53"/>
  <c r="V61" s="1"/>
  <c r="N61" i="28" s="1"/>
  <c r="L61" i="53"/>
  <c r="U61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N61" i="27"/>
  <c r="AG56" i="29"/>
  <c r="K61" i="38"/>
  <c r="M61" s="1"/>
  <c r="C62" i="53"/>
  <c r="B63"/>
  <c r="Q60"/>
  <c r="B63" i="52"/>
  <c r="C6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D60" i="28" l="1"/>
  <c r="AG60" s="1"/>
  <c r="AD60" i="24"/>
  <c r="AG60" s="1"/>
  <c r="AC61" i="28"/>
  <c r="AC61" i="29"/>
  <c r="AD61" s="1"/>
  <c r="AC61" i="27"/>
  <c r="AD61" s="1"/>
  <c r="AC61" i="24"/>
  <c r="AC60" i="26"/>
  <c r="AD60" s="1"/>
  <c r="T61" i="52"/>
  <c r="M61" i="26" s="1"/>
  <c r="O61" i="52"/>
  <c r="Q61" s="1"/>
  <c r="M62" i="53"/>
  <c r="V62" s="1"/>
  <c r="N62" i="28" s="1"/>
  <c r="L62" i="53"/>
  <c r="U62" s="1"/>
  <c r="K62"/>
  <c r="T62" s="1"/>
  <c r="N62" i="26" s="1"/>
  <c r="O62" i="53"/>
  <c r="J62"/>
  <c r="S62" s="1"/>
  <c r="N62" i="24" s="1"/>
  <c r="N62" i="53"/>
  <c r="W62" s="1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B64"/>
  <c r="Q61"/>
  <c r="C63" i="52"/>
  <c r="B64"/>
  <c r="W59" i="14"/>
  <c r="AR58"/>
  <c r="U60"/>
  <c r="S61"/>
  <c r="AO59"/>
  <c r="E59" i="62" s="1"/>
  <c r="AQ59" i="14"/>
  <c r="E59" i="63" s="1"/>
  <c r="O60" i="14"/>
  <c r="Q61"/>
  <c r="AP59"/>
  <c r="D59" i="63" s="1"/>
  <c r="AD61" i="28" l="1"/>
  <c r="AG61" s="1"/>
  <c r="AD61" i="24"/>
  <c r="AG61" s="1"/>
  <c r="AC62" i="27"/>
  <c r="AD62" s="1"/>
  <c r="AC62" i="24"/>
  <c r="AC62" i="28"/>
  <c r="AC61" i="26"/>
  <c r="AD61" s="1"/>
  <c r="AC62" i="29"/>
  <c r="AD62" s="1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V58" i="63"/>
  <c r="O58"/>
  <c r="G59"/>
  <c r="O58" i="61"/>
  <c r="V58"/>
  <c r="V61" i="14"/>
  <c r="AQ61" s="1"/>
  <c r="E61" i="63" s="1"/>
  <c r="O61" i="14"/>
  <c r="R61"/>
  <c r="T61"/>
  <c r="H61"/>
  <c r="N63" i="24"/>
  <c r="N63" i="26"/>
  <c r="N63" i="28"/>
  <c r="K63" i="38"/>
  <c r="M63" s="1"/>
  <c r="Q62" i="53"/>
  <c r="C64"/>
  <c r="B65"/>
  <c r="C64" i="52"/>
  <c r="B65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U61" i="14"/>
  <c r="AM59"/>
  <c r="E59" i="61" s="1"/>
  <c r="AD62" i="24" l="1"/>
  <c r="AG62" s="1"/>
  <c r="AD62" i="28"/>
  <c r="AG62" s="1"/>
  <c r="AC63" i="27"/>
  <c r="AD63" s="1"/>
  <c r="AC63" i="29"/>
  <c r="AD63" s="1"/>
  <c r="AC63" i="24"/>
  <c r="AC62" i="26"/>
  <c r="AD62" s="1"/>
  <c r="AC63" i="28"/>
  <c r="T63" i="52"/>
  <c r="M63" i="26" s="1"/>
  <c r="O63" i="52"/>
  <c r="Q63" s="1"/>
  <c r="M64" i="53"/>
  <c r="V64" s="1"/>
  <c r="L64"/>
  <c r="U64" s="1"/>
  <c r="N64" i="27" s="1"/>
  <c r="K64" i="53"/>
  <c r="T64" s="1"/>
  <c r="N64" i="26" s="1"/>
  <c r="O64" i="53"/>
  <c r="J64"/>
  <c r="S64" s="1"/>
  <c r="N64" i="24" s="1"/>
  <c r="N64" i="53"/>
  <c r="W64" s="1"/>
  <c r="N64" i="29" s="1"/>
  <c r="V59" i="62"/>
  <c r="O59"/>
  <c r="V59" i="63"/>
  <c r="O59"/>
  <c r="G59" i="61"/>
  <c r="T62" i="14"/>
  <c r="R62"/>
  <c r="V62"/>
  <c r="H62"/>
  <c r="N64" i="28"/>
  <c r="AG59" i="30"/>
  <c r="K64" i="38"/>
  <c r="M64" s="1"/>
  <c r="C65" i="53"/>
  <c r="B66"/>
  <c r="Q63"/>
  <c r="B66" i="52"/>
  <c r="C65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D63" i="28" l="1"/>
  <c r="AG63" s="1"/>
  <c r="AD63" i="24"/>
  <c r="AG63" s="1"/>
  <c r="AC64"/>
  <c r="AC64" i="27"/>
  <c r="AD64" s="1"/>
  <c r="G61" i="61"/>
  <c r="V61" s="1"/>
  <c r="AC64" i="28"/>
  <c r="AC64" i="29"/>
  <c r="AD64" s="1"/>
  <c r="AC63" i="26"/>
  <c r="AD63" s="1"/>
  <c r="K65" i="53"/>
  <c r="T65" s="1"/>
  <c r="O65"/>
  <c r="J65"/>
  <c r="S65" s="1"/>
  <c r="N65"/>
  <c r="W65" s="1"/>
  <c r="N65" i="29" s="1"/>
  <c r="M65" i="53"/>
  <c r="V65" s="1"/>
  <c r="L65"/>
  <c r="U65" s="1"/>
  <c r="T64" i="52"/>
  <c r="M64" i="26" s="1"/>
  <c r="O64" i="52"/>
  <c r="Q64" s="1"/>
  <c r="G60" i="61"/>
  <c r="V60" s="1"/>
  <c r="O61" i="62"/>
  <c r="V61"/>
  <c r="O60" i="63"/>
  <c r="V60"/>
  <c r="V60" i="62"/>
  <c r="O60"/>
  <c r="O61" i="63"/>
  <c r="V61"/>
  <c r="V59" i="61"/>
  <c r="O59"/>
  <c r="T63" i="14"/>
  <c r="V63"/>
  <c r="R63"/>
  <c r="H63"/>
  <c r="N65" i="24"/>
  <c r="N65" i="27"/>
  <c r="N65" i="28"/>
  <c r="N65" i="26"/>
  <c r="K65" i="38"/>
  <c r="M65" s="1"/>
  <c r="Q64" i="53"/>
  <c r="C66"/>
  <c r="B67"/>
  <c r="B67" i="52"/>
  <c r="C66"/>
  <c r="W62" i="14"/>
  <c r="AR61"/>
  <c r="AR60"/>
  <c r="Q64"/>
  <c r="AN62"/>
  <c r="D62" i="62" s="1"/>
  <c r="AL62" i="14"/>
  <c r="D62" i="61" s="1"/>
  <c r="U63" i="14"/>
  <c r="O63"/>
  <c r="S64"/>
  <c r="AP62"/>
  <c r="D62" i="63" s="1"/>
  <c r="O60" i="61" l="1"/>
  <c r="O61"/>
  <c r="AD64" i="24"/>
  <c r="AG64" s="1"/>
  <c r="AD64" i="28"/>
  <c r="AG64" s="1"/>
  <c r="AC65" i="24"/>
  <c r="AC65" i="27"/>
  <c r="AD65" s="1"/>
  <c r="AC64" i="26"/>
  <c r="AD64" s="1"/>
  <c r="AC65" i="28"/>
  <c r="AC65" i="29"/>
  <c r="AD65" s="1"/>
  <c r="T65" i="52"/>
  <c r="M65" i="26" s="1"/>
  <c r="O65" i="52"/>
  <c r="Q65" s="1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R64" i="14"/>
  <c r="V64"/>
  <c r="T64"/>
  <c r="O64"/>
  <c r="H64"/>
  <c r="N66" i="24"/>
  <c r="K66" i="38"/>
  <c r="M66" s="1"/>
  <c r="C67" i="53"/>
  <c r="B68"/>
  <c r="Q65"/>
  <c r="C67" i="52"/>
  <c r="B68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D65" i="24" l="1"/>
  <c r="AG65" s="1"/>
  <c r="AD65" i="28"/>
  <c r="AG65" s="1"/>
  <c r="AC66" i="24"/>
  <c r="AC66" i="29"/>
  <c r="AD66" s="1"/>
  <c r="AC66" i="27"/>
  <c r="AD66" s="1"/>
  <c r="AC65" i="26"/>
  <c r="AD65" s="1"/>
  <c r="AC66" i="28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N67" i="27"/>
  <c r="AG62" i="26"/>
  <c r="AG62" i="27"/>
  <c r="AG62" i="30"/>
  <c r="K67" i="38"/>
  <c r="M67" s="1"/>
  <c r="Q66" i="53"/>
  <c r="C68"/>
  <c r="B69"/>
  <c r="AG61" i="27"/>
  <c r="C68" i="52"/>
  <c r="B69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D66" i="24" l="1"/>
  <c r="AG66" s="1"/>
  <c r="AD66" i="28"/>
  <c r="AG66" s="1"/>
  <c r="AC67" i="29"/>
  <c r="AD67" s="1"/>
  <c r="AC67" i="27"/>
  <c r="AD67" s="1"/>
  <c r="AC66" i="26"/>
  <c r="AD66" s="1"/>
  <c r="AC67" i="24"/>
  <c r="AC67" i="28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8"/>
  <c r="N68" i="26"/>
  <c r="AG62" i="29"/>
  <c r="K68" i="38"/>
  <c r="M68" s="1"/>
  <c r="C69" i="53"/>
  <c r="B70"/>
  <c r="Q67"/>
  <c r="B70" i="52"/>
  <c r="C69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D67" i="28" l="1"/>
  <c r="AG67" s="1"/>
  <c r="AD67" i="24"/>
  <c r="AG67" s="1"/>
  <c r="AC68" i="29"/>
  <c r="AD68" s="1"/>
  <c r="AC68" i="27"/>
  <c r="AD68" s="1"/>
  <c r="AC68" i="24"/>
  <c r="AC67" i="26"/>
  <c r="AD67" s="1"/>
  <c r="AC68" i="28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N69" i="27"/>
  <c r="K69" i="38"/>
  <c r="M69" s="1"/>
  <c r="Q68" i="53"/>
  <c r="C70"/>
  <c r="B71"/>
  <c r="B71" i="52"/>
  <c r="C70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D68" i="28" l="1"/>
  <c r="AG68" s="1"/>
  <c r="AD68" i="24"/>
  <c r="AG68" s="1"/>
  <c r="AC69" i="28"/>
  <c r="AC68" i="26"/>
  <c r="AD68" s="1"/>
  <c r="AC69" i="24"/>
  <c r="AC69" i="29"/>
  <c r="AD69" s="1"/>
  <c r="AC69" i="27"/>
  <c r="AD69" s="1"/>
  <c r="T69" i="52"/>
  <c r="M69" i="26" s="1"/>
  <c r="O69" i="52"/>
  <c r="Q69" s="1"/>
  <c r="M70" i="53"/>
  <c r="V70" s="1"/>
  <c r="N70" i="28" s="1"/>
  <c r="L70" i="53"/>
  <c r="U70" s="1"/>
  <c r="N70" i="27" s="1"/>
  <c r="K70" i="53"/>
  <c r="T70" s="1"/>
  <c r="N70" i="26" s="1"/>
  <c r="O70" i="53"/>
  <c r="J70"/>
  <c r="S70" s="1"/>
  <c r="N70"/>
  <c r="W70" s="1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AG64" i="27"/>
  <c r="AG64" i="26"/>
  <c r="AG64" i="29"/>
  <c r="K70" i="38"/>
  <c r="M70" s="1"/>
  <c r="C71" i="53"/>
  <c r="B72"/>
  <c r="Q69"/>
  <c r="C71" i="52"/>
  <c r="B7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D69" i="28" l="1"/>
  <c r="AG69" s="1"/>
  <c r="AD69" i="24"/>
  <c r="AG69" s="1"/>
  <c r="AC70"/>
  <c r="AC70" i="28"/>
  <c r="AC70" i="29"/>
  <c r="AD70" s="1"/>
  <c r="AC70" i="27"/>
  <c r="AD70" s="1"/>
  <c r="AC69" i="26"/>
  <c r="AD69" s="1"/>
  <c r="K71" i="53"/>
  <c r="T71" s="1"/>
  <c r="N71" i="26" s="1"/>
  <c r="O71" i="53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H69" i="14"/>
  <c r="N71" i="24"/>
  <c r="AG67" i="27"/>
  <c r="K71" i="38"/>
  <c r="M71" s="1"/>
  <c r="C72" i="53"/>
  <c r="B73"/>
  <c r="Q70"/>
  <c r="C72" i="52"/>
  <c r="B73"/>
  <c r="AG66" i="29"/>
  <c r="AG66" i="26"/>
  <c r="AG67" i="30"/>
  <c r="AG66"/>
  <c r="AG66" i="27"/>
  <c r="AR67" i="14"/>
  <c r="AP68"/>
  <c r="D68" i="63" s="1"/>
  <c r="AL68" i="14"/>
  <c r="D68" i="61" s="1"/>
  <c r="W68" i="14"/>
  <c r="AQ68"/>
  <c r="E68" i="63" s="1"/>
  <c r="AL69" i="14"/>
  <c r="D69" i="61" s="1"/>
  <c r="S70" i="14"/>
  <c r="U69"/>
  <c r="Q70"/>
  <c r="AM68"/>
  <c r="E68" i="61" s="1"/>
  <c r="AD70" i="24" l="1"/>
  <c r="AG70" s="1"/>
  <c r="AD70" i="28"/>
  <c r="AG70" s="1"/>
  <c r="G69" i="61"/>
  <c r="O69" s="1"/>
  <c r="AC71" i="29"/>
  <c r="AD71" s="1"/>
  <c r="AC70" i="26"/>
  <c r="AD70" s="1"/>
  <c r="AC71" i="28"/>
  <c r="AC71" i="24"/>
  <c r="O68" i="62"/>
  <c r="AC71" i="27"/>
  <c r="AD71" s="1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N72" i="26"/>
  <c r="AG67"/>
  <c r="AG67" i="29"/>
  <c r="K72" i="38"/>
  <c r="M72" s="1"/>
  <c r="C73" i="53"/>
  <c r="B74"/>
  <c r="Q71"/>
  <c r="B74" i="52"/>
  <c r="C73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AD71" i="24" l="1"/>
  <c r="AG71" s="1"/>
  <c r="AD71" i="28"/>
  <c r="AG71" s="1"/>
  <c r="V69" i="61"/>
  <c r="AC72" i="28"/>
  <c r="AC71" i="26"/>
  <c r="AD71" s="1"/>
  <c r="AC72" i="24"/>
  <c r="AC72" i="29"/>
  <c r="AD72" s="1"/>
  <c r="AC72" i="27"/>
  <c r="AD72" s="1"/>
  <c r="T72" i="52"/>
  <c r="M72" i="26" s="1"/>
  <c r="O72" i="52"/>
  <c r="Q72" s="1"/>
  <c r="V68" i="63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B75"/>
  <c r="B75" i="52"/>
  <c r="C74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D72" i="28" l="1"/>
  <c r="AG72" s="1"/>
  <c r="AD72" i="24"/>
  <c r="AG72" s="1"/>
  <c r="AC73"/>
  <c r="AC73" i="28"/>
  <c r="AC73" i="27"/>
  <c r="AD73" s="1"/>
  <c r="AC73" i="29"/>
  <c r="AD73" s="1"/>
  <c r="AC72" i="26"/>
  <c r="AD72" s="1"/>
  <c r="M74" i="53"/>
  <c r="V74" s="1"/>
  <c r="N74" i="28" s="1"/>
  <c r="L74" i="53"/>
  <c r="U74" s="1"/>
  <c r="K74"/>
  <c r="T74" s="1"/>
  <c r="N74" i="26" s="1"/>
  <c r="O74" i="53"/>
  <c r="J74"/>
  <c r="S74" s="1"/>
  <c r="N74" i="24" s="1"/>
  <c r="N74" i="53"/>
  <c r="W74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N74" i="29"/>
  <c r="N74" i="27"/>
  <c r="K74" i="38"/>
  <c r="M74" s="1"/>
  <c r="C75" i="53"/>
  <c r="B76"/>
  <c r="Q73"/>
  <c r="C75" i="52"/>
  <c r="B76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D73" i="24" l="1"/>
  <c r="AG73" s="1"/>
  <c r="AD73" i="28"/>
  <c r="AG73" s="1"/>
  <c r="AC74"/>
  <c r="AC73" i="26"/>
  <c r="AD73" s="1"/>
  <c r="AC74" i="27"/>
  <c r="AD74" s="1"/>
  <c r="AC74" i="24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G72" i="62"/>
  <c r="G71" i="63"/>
  <c r="R73" i="14"/>
  <c r="AM73" s="1"/>
  <c r="E73" i="61" s="1"/>
  <c r="T73" i="14"/>
  <c r="AO73" s="1"/>
  <c r="E73" i="62" s="1"/>
  <c r="V73" i="14"/>
  <c r="AQ73" s="1"/>
  <c r="E73" i="63" s="1"/>
  <c r="O73" i="14"/>
  <c r="H73"/>
  <c r="N75" i="28"/>
  <c r="N75" i="26"/>
  <c r="K75" i="38"/>
  <c r="M75" s="1"/>
  <c r="Q74" i="53"/>
  <c r="C76"/>
  <c r="B77"/>
  <c r="C76" i="52"/>
  <c r="B77"/>
  <c r="AP72" i="14"/>
  <c r="D72" i="63" s="1"/>
  <c r="G72" s="1"/>
  <c r="AM72" i="14"/>
  <c r="E72" i="61" s="1"/>
  <c r="G72" s="1"/>
  <c r="U73" i="14"/>
  <c r="S74"/>
  <c r="AM71"/>
  <c r="E71" i="61" s="1"/>
  <c r="Q74" i="14"/>
  <c r="AO71"/>
  <c r="E71" i="62" s="1"/>
  <c r="G71" s="1"/>
  <c r="AL71" i="14"/>
  <c r="D71" i="61" s="1"/>
  <c r="W72" i="14"/>
  <c r="AD74" i="28" l="1"/>
  <c r="AG74" s="1"/>
  <c r="AD74" i="24"/>
  <c r="AG74" s="1"/>
  <c r="AC75" i="27"/>
  <c r="AD75" s="1"/>
  <c r="AC75" i="28"/>
  <c r="AC75" i="24"/>
  <c r="AC74" i="26"/>
  <c r="AD74" s="1"/>
  <c r="AC75" i="29"/>
  <c r="AD75" s="1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N76" i="24"/>
  <c r="N76" i="28"/>
  <c r="K76" i="38"/>
  <c r="M76" s="1"/>
  <c r="C77" i="53"/>
  <c r="B78"/>
  <c r="Q75"/>
  <c r="B78" i="52"/>
  <c r="C77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AD75" i="28" l="1"/>
  <c r="AG75" s="1"/>
  <c r="AD75" i="24"/>
  <c r="AG75" s="1"/>
  <c r="V71" i="61"/>
  <c r="AC76" i="27"/>
  <c r="AD76" s="1"/>
  <c r="AC76" i="28"/>
  <c r="AC75" i="26"/>
  <c r="AD75" s="1"/>
  <c r="AC76" i="29"/>
  <c r="AD76" s="1"/>
  <c r="AC76" i="24"/>
  <c r="T76" i="52"/>
  <c r="M76" i="26" s="1"/>
  <c r="O76" i="52"/>
  <c r="Q76" s="1"/>
  <c r="K77" i="53"/>
  <c r="T77" s="1"/>
  <c r="N77" i="26" s="1"/>
  <c r="O77" i="53"/>
  <c r="J77"/>
  <c r="S77" s="1"/>
  <c r="N77" i="24" s="1"/>
  <c r="N77" i="53"/>
  <c r="W77" s="1"/>
  <c r="M77"/>
  <c r="V77" s="1"/>
  <c r="N77" i="28" s="1"/>
  <c r="L77" i="53"/>
  <c r="U77" s="1"/>
  <c r="N77" i="27" s="1"/>
  <c r="V73" i="62"/>
  <c r="O73"/>
  <c r="V73" i="63"/>
  <c r="O73"/>
  <c r="O73" i="61"/>
  <c r="V73"/>
  <c r="V75" i="14"/>
  <c r="AQ75" s="1"/>
  <c r="E75" i="63" s="1"/>
  <c r="R75" i="14"/>
  <c r="T75"/>
  <c r="H75"/>
  <c r="N77" i="29"/>
  <c r="K77" i="38"/>
  <c r="M77" s="1"/>
  <c r="Q76" i="53"/>
  <c r="C78"/>
  <c r="B79"/>
  <c r="B79" i="52"/>
  <c r="C78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D76" i="24" l="1"/>
  <c r="AG76" s="1"/>
  <c r="AD76" i="28"/>
  <c r="AG76" s="1"/>
  <c r="AC77" i="29"/>
  <c r="AD77" s="1"/>
  <c r="AC77" i="27"/>
  <c r="AD77" s="1"/>
  <c r="AC76" i="26"/>
  <c r="AD76" s="1"/>
  <c r="AC77" i="28"/>
  <c r="AC77" i="24"/>
  <c r="M78" i="53"/>
  <c r="V78" s="1"/>
  <c r="N78" i="28" s="1"/>
  <c r="L78" i="53"/>
  <c r="U78" s="1"/>
  <c r="K78"/>
  <c r="T78" s="1"/>
  <c r="O78"/>
  <c r="J78"/>
  <c r="S78" s="1"/>
  <c r="N78" i="24" s="1"/>
  <c r="N78" i="53"/>
  <c r="W78" s="1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N78" i="27"/>
  <c r="K78" i="38"/>
  <c r="M78" s="1"/>
  <c r="C79" i="53"/>
  <c r="B80"/>
  <c r="Q77"/>
  <c r="C79" i="52"/>
  <c r="B80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D77" i="24" l="1"/>
  <c r="AG77" s="1"/>
  <c r="AD77" i="28"/>
  <c r="AG77" s="1"/>
  <c r="AC77" i="26"/>
  <c r="AD77" s="1"/>
  <c r="AC78" i="24"/>
  <c r="AC78" i="28"/>
  <c r="AC78" i="27"/>
  <c r="AD78" s="1"/>
  <c r="AC78" i="29"/>
  <c r="AD78" s="1"/>
  <c r="K79" i="53"/>
  <c r="T79" s="1"/>
  <c r="N79" i="26" s="1"/>
  <c r="O79" i="53"/>
  <c r="J79"/>
  <c r="S79" s="1"/>
  <c r="N79"/>
  <c r="W79" s="1"/>
  <c r="N79" i="29" s="1"/>
  <c r="M79" i="53"/>
  <c r="V79" s="1"/>
  <c r="N79" i="28" s="1"/>
  <c r="L79" i="53"/>
  <c r="U79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N79" i="24"/>
  <c r="N79" i="27"/>
  <c r="K79" i="38"/>
  <c r="M79" s="1"/>
  <c r="Q78" i="53"/>
  <c r="C80"/>
  <c r="B81"/>
  <c r="C80" i="52"/>
  <c r="B81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AD78" i="24" l="1"/>
  <c r="AG78" s="1"/>
  <c r="AD78" i="28"/>
  <c r="AG78" s="1"/>
  <c r="V76" i="62"/>
  <c r="AC79" i="29"/>
  <c r="AD79" s="1"/>
  <c r="AC78" i="26"/>
  <c r="AD78" s="1"/>
  <c r="AC79" i="24"/>
  <c r="AC79" i="28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B82"/>
  <c r="Q79"/>
  <c r="B82" i="52"/>
  <c r="C81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D79" i="28" l="1"/>
  <c r="AG79" s="1"/>
  <c r="AD79" i="24"/>
  <c r="AG79" s="1"/>
  <c r="AC80" i="27"/>
  <c r="AD80" s="1"/>
  <c r="AC79" i="26"/>
  <c r="AD79" s="1"/>
  <c r="AC80" i="24"/>
  <c r="AC80" i="28"/>
  <c r="AC80" i="29"/>
  <c r="AD80" s="1"/>
  <c r="T80" i="52"/>
  <c r="M80" i="26" s="1"/>
  <c r="O80" i="52"/>
  <c r="Q80" s="1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B83"/>
  <c r="Q80"/>
  <c r="B83" i="52"/>
  <c r="C8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D80" i="24" l="1"/>
  <c r="AG80" s="1"/>
  <c r="AD80" i="28"/>
  <c r="AG80" s="1"/>
  <c r="AC81" i="24"/>
  <c r="AC81" i="28"/>
  <c r="AC81" i="29"/>
  <c r="AD81" s="1"/>
  <c r="AC81" i="27"/>
  <c r="AD81" s="1"/>
  <c r="AC80" i="26"/>
  <c r="AD80" s="1"/>
  <c r="T81" i="52"/>
  <c r="M81" i="26" s="1"/>
  <c r="O81" i="52"/>
  <c r="Q81" s="1"/>
  <c r="M82" i="53"/>
  <c r="V82" s="1"/>
  <c r="N82" i="28" s="1"/>
  <c r="L82" i="53"/>
  <c r="U82" s="1"/>
  <c r="N82" i="27" s="1"/>
  <c r="K82" i="53"/>
  <c r="T82" s="1"/>
  <c r="N82" i="26" s="1"/>
  <c r="O82" i="53"/>
  <c r="J82"/>
  <c r="S82" s="1"/>
  <c r="N82" i="24" s="1"/>
  <c r="N82" i="53"/>
  <c r="W82" s="1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K82" i="38"/>
  <c r="M82" s="1"/>
  <c r="C83" i="53"/>
  <c r="B84"/>
  <c r="Q81"/>
  <c r="C83" i="52"/>
  <c r="B84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AD81" i="24" l="1"/>
  <c r="AG81" s="1"/>
  <c r="AD81" i="28"/>
  <c r="AG81" s="1"/>
  <c r="O78" i="63"/>
  <c r="AC82" i="29"/>
  <c r="AD82" s="1"/>
  <c r="AC82" i="27"/>
  <c r="AD82" s="1"/>
  <c r="AC82" i="24"/>
  <c r="AC82" i="28"/>
  <c r="AC81" i="26"/>
  <c r="AD81" s="1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V81" i="14"/>
  <c r="R81"/>
  <c r="T81"/>
  <c r="H81"/>
  <c r="N83" i="27"/>
  <c r="N83" i="28"/>
  <c r="K83" i="38"/>
  <c r="M83" s="1"/>
  <c r="Q82" i="53"/>
  <c r="C84"/>
  <c r="B85"/>
  <c r="C84" i="52"/>
  <c r="B85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AD82" i="28" l="1"/>
  <c r="AG82" s="1"/>
  <c r="AD82" i="24"/>
  <c r="AG82" s="1"/>
  <c r="O79" i="63"/>
  <c r="AC82" i="26"/>
  <c r="AD82" s="1"/>
  <c r="AC83" i="27"/>
  <c r="AD83" s="1"/>
  <c r="AC83" i="24"/>
  <c r="AC83" i="29"/>
  <c r="AD83" s="1"/>
  <c r="AC83" i="28"/>
  <c r="T83" i="52"/>
  <c r="M83" i="26" s="1"/>
  <c r="O83" i="52"/>
  <c r="Q83" s="1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G79"/>
  <c r="O79" s="1"/>
  <c r="V79" i="62"/>
  <c r="O79"/>
  <c r="R82" i="14"/>
  <c r="V82"/>
  <c r="AQ82" s="1"/>
  <c r="E82" i="63" s="1"/>
  <c r="T82" i="14"/>
  <c r="O82"/>
  <c r="H82"/>
  <c r="K84" i="38"/>
  <c r="M84" s="1"/>
  <c r="C85" i="53"/>
  <c r="B86"/>
  <c r="Q83"/>
  <c r="B86" i="52"/>
  <c r="C85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O81" i="61" l="1"/>
  <c r="V81"/>
  <c r="AD83" i="28"/>
  <c r="AG83" s="1"/>
  <c r="AD83" i="24"/>
  <c r="AG83" s="1"/>
  <c r="AC84" i="28"/>
  <c r="AC84" i="29"/>
  <c r="AD84" s="1"/>
  <c r="AC84" i="27"/>
  <c r="AD84" s="1"/>
  <c r="AC83" i="26"/>
  <c r="AD83" s="1"/>
  <c r="AC84" i="24"/>
  <c r="W82" i="1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B87"/>
  <c r="B87" i="52"/>
  <c r="C86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D84" i="28" l="1"/>
  <c r="AG84" s="1"/>
  <c r="AD84" i="24"/>
  <c r="AG84" s="1"/>
  <c r="AC85" i="28"/>
  <c r="AC85" i="24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B88"/>
  <c r="Q85"/>
  <c r="C87" i="52"/>
  <c r="B88"/>
  <c r="AG81" i="26"/>
  <c r="AG81" i="27"/>
  <c r="AR82" i="14"/>
  <c r="U84"/>
  <c r="S85"/>
  <c r="Q85"/>
  <c r="AN84"/>
  <c r="D84" i="62" s="1"/>
  <c r="AL84" i="14"/>
  <c r="D84" i="61" s="1"/>
  <c r="AD85" i="28" l="1"/>
  <c r="AG85" s="1"/>
  <c r="AD85" i="24"/>
  <c r="AG85" s="1"/>
  <c r="AC86" i="27"/>
  <c r="AD86" s="1"/>
  <c r="AC86" i="28"/>
  <c r="AC86" i="29"/>
  <c r="AD86" s="1"/>
  <c r="AC85" i="26"/>
  <c r="AD85" s="1"/>
  <c r="AC86" i="24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N87" i="27" s="1"/>
  <c r="O85" i="14"/>
  <c r="V85"/>
  <c r="T85"/>
  <c r="R85"/>
  <c r="H85"/>
  <c r="N87" i="28"/>
  <c r="AG81" i="30"/>
  <c r="K87" i="38"/>
  <c r="M87" s="1"/>
  <c r="Q86" i="53"/>
  <c r="C88"/>
  <c r="B89"/>
  <c r="C88" i="52"/>
  <c r="B89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AD86" i="24" l="1"/>
  <c r="AG86" s="1"/>
  <c r="AD86" i="28"/>
  <c r="AG86" s="1"/>
  <c r="G83" i="62"/>
  <c r="O83" s="1"/>
  <c r="AC87" i="29"/>
  <c r="AD87" s="1"/>
  <c r="AC87" i="27"/>
  <c r="AD87" s="1"/>
  <c r="AC87" i="24"/>
  <c r="AC86" i="26"/>
  <c r="AD86" s="1"/>
  <c r="AC87" i="28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N88" i="28"/>
  <c r="K88" i="38"/>
  <c r="M88" s="1"/>
  <c r="C89" i="53"/>
  <c r="B90"/>
  <c r="Q87"/>
  <c r="B90" i="52"/>
  <c r="C89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AD87" i="28" l="1"/>
  <c r="AG87" s="1"/>
  <c r="AD87" i="24"/>
  <c r="AG87" s="1"/>
  <c r="V83" i="62"/>
  <c r="O83" i="63"/>
  <c r="AC88" i="29"/>
  <c r="AD88" s="1"/>
  <c r="AC87" i="26"/>
  <c r="AD87" s="1"/>
  <c r="AC88" i="27"/>
  <c r="AD88" s="1"/>
  <c r="AC88" i="28"/>
  <c r="AC88" i="24"/>
  <c r="T88" i="52"/>
  <c r="M88" i="26" s="1"/>
  <c r="O88" i="52"/>
  <c r="Q88" s="1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B91"/>
  <c r="Q88"/>
  <c r="B91" i="52"/>
  <c r="C90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D88" i="24" l="1"/>
  <c r="AG88" s="1"/>
  <c r="AD88" i="28"/>
  <c r="AG88" s="1"/>
  <c r="AC89" i="24"/>
  <c r="AC89" i="29"/>
  <c r="AD89" s="1"/>
  <c r="AC89" i="27"/>
  <c r="AD89" s="1"/>
  <c r="AC88" i="26"/>
  <c r="AD88" s="1"/>
  <c r="AC89" i="28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N90" i="29"/>
  <c r="N90" i="27"/>
  <c r="AG84" i="30"/>
  <c r="K90" i="38"/>
  <c r="M90" s="1"/>
  <c r="C91" i="53"/>
  <c r="B92"/>
  <c r="Q89"/>
  <c r="C91" i="52"/>
  <c r="B92"/>
  <c r="W87" i="14"/>
  <c r="AG85" i="27"/>
  <c r="AG85" i="29"/>
  <c r="AG85" i="30"/>
  <c r="AG85" i="26"/>
  <c r="AR86" i="14"/>
  <c r="U88"/>
  <c r="S89"/>
  <c r="AN87"/>
  <c r="D87" i="62" s="1"/>
  <c r="Q89" i="14"/>
  <c r="O88"/>
  <c r="AD89" i="28" l="1"/>
  <c r="AG89" s="1"/>
  <c r="AD89" i="24"/>
  <c r="AG89" s="1"/>
  <c r="AC89" i="26"/>
  <c r="AD89" s="1"/>
  <c r="AC90" i="29"/>
  <c r="AD90" s="1"/>
  <c r="AC90" i="27"/>
  <c r="AD90" s="1"/>
  <c r="AC90" i="24"/>
  <c r="AC90" i="28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V86" i="63"/>
  <c r="O86" i="62"/>
  <c r="T89" i="14"/>
  <c r="R89"/>
  <c r="AM89" s="1"/>
  <c r="E89" i="61" s="1"/>
  <c r="O89" i="14"/>
  <c r="V89"/>
  <c r="H89"/>
  <c r="N91" i="28"/>
  <c r="N91" i="26"/>
  <c r="AG86" i="27"/>
  <c r="AG87" i="26"/>
  <c r="AG87" i="27"/>
  <c r="K91" i="38"/>
  <c r="M91" s="1"/>
  <c r="Q90" i="53"/>
  <c r="C92"/>
  <c r="B93"/>
  <c r="C92" i="52"/>
  <c r="B93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D90" i="28" l="1"/>
  <c r="AG90" s="1"/>
  <c r="AD90" i="24"/>
  <c r="AG90" s="1"/>
  <c r="AC91" i="27"/>
  <c r="AD91" s="1"/>
  <c r="AC91" i="28"/>
  <c r="AC91" i="24"/>
  <c r="AC90" i="26"/>
  <c r="AD90" s="1"/>
  <c r="AC91" i="29"/>
  <c r="AD91" s="1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N92" i="29" s="1"/>
  <c r="O87" i="62"/>
  <c r="V87"/>
  <c r="G87" i="61"/>
  <c r="G89"/>
  <c r="G87" i="63"/>
  <c r="V90" i="14"/>
  <c r="T90"/>
  <c r="R90"/>
  <c r="H90"/>
  <c r="N92" i="24"/>
  <c r="AG86" i="26"/>
  <c r="AG86" i="29"/>
  <c r="AG87"/>
  <c r="AG86" i="30"/>
  <c r="K92" i="38"/>
  <c r="M92" s="1"/>
  <c r="C93" i="53"/>
  <c r="B94"/>
  <c r="Q91"/>
  <c r="B94" i="52"/>
  <c r="C93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D91" i="28" l="1"/>
  <c r="AG91" s="1"/>
  <c r="AD91" i="24"/>
  <c r="AG91" s="1"/>
  <c r="AC92" i="28"/>
  <c r="AC92" i="27"/>
  <c r="AD92" s="1"/>
  <c r="AC92" i="24"/>
  <c r="AC92" i="29"/>
  <c r="AD92" s="1"/>
  <c r="AC91" i="26"/>
  <c r="AD91" s="1"/>
  <c r="T92" i="52"/>
  <c r="M92" i="26" s="1"/>
  <c r="O92" i="52"/>
  <c r="Q92" s="1"/>
  <c r="K93" i="53"/>
  <c r="T93" s="1"/>
  <c r="N93" i="26" s="1"/>
  <c r="O93" i="53"/>
  <c r="J93"/>
  <c r="S93" s="1"/>
  <c r="N93" i="24" s="1"/>
  <c r="N93" i="53"/>
  <c r="W93" s="1"/>
  <c r="M93"/>
  <c r="V93" s="1"/>
  <c r="N93" i="28" s="1"/>
  <c r="L93" i="53"/>
  <c r="U93" s="1"/>
  <c r="N93" i="27" s="1"/>
  <c r="G88" i="61"/>
  <c r="V88" s="1"/>
  <c r="G88" i="62"/>
  <c r="V88" s="1"/>
  <c r="V89"/>
  <c r="O89"/>
  <c r="V87" i="63"/>
  <c r="O87"/>
  <c r="G88"/>
  <c r="G89"/>
  <c r="V87" i="61"/>
  <c r="O87"/>
  <c r="V89"/>
  <c r="O89"/>
  <c r="R91" i="14"/>
  <c r="V91"/>
  <c r="T91"/>
  <c r="H91"/>
  <c r="N93" i="29"/>
  <c r="K93" i="38"/>
  <c r="M93" s="1"/>
  <c r="Q92" i="53"/>
  <c r="C94"/>
  <c r="B95"/>
  <c r="B95" i="52"/>
  <c r="C94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O88" i="62" l="1"/>
  <c r="AD92" i="28"/>
  <c r="AG92" s="1"/>
  <c r="AD92" i="24"/>
  <c r="AG92" s="1"/>
  <c r="AC93" i="29"/>
  <c r="AD93" s="1"/>
  <c r="AC93" i="28"/>
  <c r="AC93" i="27"/>
  <c r="AD93" s="1"/>
  <c r="AC92" i="26"/>
  <c r="AD92" s="1"/>
  <c r="AC93" i="24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N94" i="29"/>
  <c r="N94" i="27"/>
  <c r="AG88" i="29"/>
  <c r="AG88" i="30"/>
  <c r="AG88" i="26"/>
  <c r="K94" i="38"/>
  <c r="M94" s="1"/>
  <c r="C95" i="53"/>
  <c r="B96"/>
  <c r="Q93"/>
  <c r="C95" i="52"/>
  <c r="B96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D93" i="24" l="1"/>
  <c r="AG93" s="1"/>
  <c r="AD93" i="28"/>
  <c r="AG93" s="1"/>
  <c r="AC94"/>
  <c r="AC93" i="26"/>
  <c r="AD93" s="1"/>
  <c r="O90" i="61"/>
  <c r="AC94" i="29"/>
  <c r="AD94" s="1"/>
  <c r="AC94" i="27"/>
  <c r="AD94" s="1"/>
  <c r="AC94" i="24"/>
  <c r="T94" i="52"/>
  <c r="M94" i="26" s="1"/>
  <c r="O94" i="52"/>
  <c r="Q94" s="1"/>
  <c r="K95" i="53"/>
  <c r="T95" s="1"/>
  <c r="N95" i="26" s="1"/>
  <c r="O95" i="53"/>
  <c r="J95"/>
  <c r="S95" s="1"/>
  <c r="N95" i="24" s="1"/>
  <c r="N95" i="53"/>
  <c r="W95" s="1"/>
  <c r="N95" i="29" s="1"/>
  <c r="M95" i="53"/>
  <c r="V95" s="1"/>
  <c r="N95" i="28" s="1"/>
  <c r="L95" i="53"/>
  <c r="U95" s="1"/>
  <c r="N95" i="27" s="1"/>
  <c r="G90" i="63"/>
  <c r="O90" s="1"/>
  <c r="V90" i="62"/>
  <c r="O90"/>
  <c r="O93" i="14"/>
  <c r="R93"/>
  <c r="T93"/>
  <c r="V93"/>
  <c r="H93"/>
  <c r="AG91" i="30"/>
  <c r="K95" i="38"/>
  <c r="M95" s="1"/>
  <c r="C96" i="53"/>
  <c r="B97"/>
  <c r="Q94"/>
  <c r="C96" i="52"/>
  <c r="B97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AD94" i="28" l="1"/>
  <c r="AG94" s="1"/>
  <c r="AD94" i="24"/>
  <c r="AG94" s="1"/>
  <c r="G91" i="62"/>
  <c r="O91" s="1"/>
  <c r="AC95" i="29"/>
  <c r="AD95" s="1"/>
  <c r="AC95" i="27"/>
  <c r="AD95" s="1"/>
  <c r="AC95" i="28"/>
  <c r="AC95" i="24"/>
  <c r="AC94" i="26"/>
  <c r="AD94" s="1"/>
  <c r="G91" i="63"/>
  <c r="O91" s="1"/>
  <c r="T95" i="52"/>
  <c r="M95" i="26" s="1"/>
  <c r="O95" i="52"/>
  <c r="Q95" s="1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G91" i="61"/>
  <c r="R94" i="14"/>
  <c r="V94"/>
  <c r="T94"/>
  <c r="H94"/>
  <c r="N96" i="24"/>
  <c r="N96" i="26"/>
  <c r="AG91"/>
  <c r="AG92" i="29"/>
  <c r="K96" i="38"/>
  <c r="M96" s="1"/>
  <c r="L99" i="24"/>
  <c r="C97" i="53"/>
  <c r="B98"/>
  <c r="Q95"/>
  <c r="B98" i="52"/>
  <c r="C97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AD95" i="24" l="1"/>
  <c r="AG95" s="1"/>
  <c r="AD95" i="28"/>
  <c r="AG95" s="1"/>
  <c r="V91" i="62"/>
  <c r="V91" i="63"/>
  <c r="AC96" i="29"/>
  <c r="AD96" s="1"/>
  <c r="AC96" i="27"/>
  <c r="AD96" s="1"/>
  <c r="AC95" i="26"/>
  <c r="AD95" s="1"/>
  <c r="AC96" i="24"/>
  <c r="AC96" i="28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1" i="61"/>
  <c r="O91"/>
  <c r="G93" i="63"/>
  <c r="O92" i="62"/>
  <c r="V92"/>
  <c r="V95" i="14"/>
  <c r="R95"/>
  <c r="T95"/>
  <c r="H95"/>
  <c r="N97" i="24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AD96" i="24" l="1"/>
  <c r="AG96" s="1"/>
  <c r="AD96" i="28"/>
  <c r="AG96" s="1"/>
  <c r="V92" i="63"/>
  <c r="AC97" i="27"/>
  <c r="AD97" s="1"/>
  <c r="AC97" i="28"/>
  <c r="AC97" i="24"/>
  <c r="AC97" i="29"/>
  <c r="AD97" s="1"/>
  <c r="AC96" i="26"/>
  <c r="AD96" s="1"/>
  <c r="T97" i="52"/>
  <c r="M97" i="26" s="1"/>
  <c r="O97" i="52"/>
  <c r="Q97" s="1"/>
  <c r="C99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V93" i="63"/>
  <c r="O93"/>
  <c r="G94"/>
  <c r="R96" i="14"/>
  <c r="V96"/>
  <c r="T96"/>
  <c r="O96"/>
  <c r="H96"/>
  <c r="N98" i="26"/>
  <c r="N98" i="27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AD97" i="28" l="1"/>
  <c r="AG97" s="1"/>
  <c r="AD97" i="24"/>
  <c r="AG97" s="1"/>
  <c r="N98"/>
  <c r="AC98" s="1"/>
  <c r="N98" i="29"/>
  <c r="AC98" i="27"/>
  <c r="AD98" s="1"/>
  <c r="AC97" i="26"/>
  <c r="AD97" s="1"/>
  <c r="K99" i="38"/>
  <c r="M98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M99" i="38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D98" i="24" l="1"/>
  <c r="AG98" s="1"/>
  <c r="AC98" i="28"/>
  <c r="AC98" i="29"/>
  <c r="AD98" s="1"/>
  <c r="M98" i="26"/>
  <c r="AC98" s="1"/>
  <c r="AD98" s="1"/>
  <c r="T99" i="52"/>
  <c r="O95" i="63"/>
  <c r="G95" i="61"/>
  <c r="V95" s="1"/>
  <c r="G96"/>
  <c r="V96" s="1"/>
  <c r="G96" i="63"/>
  <c r="O96" s="1"/>
  <c r="O96" i="62"/>
  <c r="V96"/>
  <c r="G95"/>
  <c r="O98" i="14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V96" i="63" l="1"/>
  <c r="AD98" i="28"/>
  <c r="AG98" s="1"/>
  <c r="M99" i="26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<sst xmlns="http://schemas.openxmlformats.org/spreadsheetml/2006/main" count="9507" uniqueCount="630">
  <si>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</si>
  <si>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</si>
  <si>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</si>
  <si>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</si>
  <si>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</si>
  <si>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</si>
  <si>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</si>
  <si>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</si>
  <si>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</si>
  <si>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</si>
  <si>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</si>
  <si>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</si>
  <si>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</si>
  <si>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</si>
  <si>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</si>
  <si>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</si>
  <si>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</si>
  <si>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</si>
  <si>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</si>
  <si>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</si>
  <si>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</si>
  <si>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</si>
  <si>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</si>
  <si>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</si>
  <si>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</si>
  <si>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</si>
  <si>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</si>
  <si>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</si>
  <si>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</si>
  <si>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</si>
  <si>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</si>
  <si>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</si>
  <si>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</si>
  <si>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</si>
  <si>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</si>
  <si>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</si>
  <si>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</si>
  <si>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</si>
  <si>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</si>
  <si>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</si>
  <si>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</si>
  <si>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</si>
  <si>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</si>
  <si>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</si>
  <si>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</si>
  <si>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</si>
  <si>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</si>
  <si>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</si>
  <si>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</si>
  <si>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</si>
  <si>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</si>
  <si>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</si>
  <si>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</si>
  <si>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</si>
  <si>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</si>
  <si>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</si>
  <si>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</si>
  <si>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</si>
  <si>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</si>
  <si>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</si>
  <si>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</si>
  <si>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</si>
  <si>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</si>
  <si>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</si>
  <si>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</si>
  <si>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</si>
  <si>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</si>
  <si>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</si>
  <si>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</si>
  <si>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</si>
  <si>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</si>
  <si>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</si>
  <si>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</si>
  <si>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</si>
  <si>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</si>
  <si>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</si>
  <si>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</si>
  <si>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</si>
  <si>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</si>
  <si>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</si>
  <si>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</si>
  <si>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</si>
  <si>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</si>
  <si>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</si>
  <si>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</si>
  <si>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</si>
  <si>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</si>
  <si>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</si>
  <si>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</si>
  <si>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</si>
  <si>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</si>
  <si>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</si>
  <si>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</si>
  <si>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</si>
  <si>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</si>
  <si>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</si>
  <si>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</si>
  <si>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</si>
  <si>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</si>
  <si>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</si>
  <si>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</si>
  <si>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</si>
  <si>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</si>
  <si>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</si>
  <si>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</si>
  <si>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</si>
  <si>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</si>
  <si>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</si>
  <si>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</si>
  <si>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</si>
  <si>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</si>
  <si>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</si>
  <si>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</si>
  <si>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</si>
  <si>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</si>
  <si>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</si>
  <si>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</si>
  <si>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</si>
  <si>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</si>
  <si>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</si>
  <si>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</si>
  <si>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</si>
  <si>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</si>
  <si>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</si>
  <si>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</si>
  <si>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</si>
  <si>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</si>
  <si>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</si>
  <si>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</si>
  <si>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</si>
  <si>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</si>
  <si>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</si>
  <si>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</si>
  <si>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</si>
  <si>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</si>
  <si>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</si>
  <si>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</si>
  <si>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</si>
  <si>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</si>
  <si>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</si>
  <si>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</si>
  <si>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</si>
  <si>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</si>
  <si>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</si>
  <si>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</si>
  <si>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</si>
  <si>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</si>
  <si>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</si>
  <si>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</si>
  <si>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</si>
  <si>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</si>
  <si>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</si>
  <si>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</si>
  <si>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</si>
  <si>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</si>
  <si>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</si>
  <si>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</si>
  <si>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</si>
  <si>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</si>
  <si>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</si>
  <si>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</si>
  <si>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</si>
  <si>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</si>
  <si>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</si>
  <si>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</si>
  <si>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</si>
  <si>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</si>
  <si>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</si>
  <si>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</si>
  <si>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</si>
  <si>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</si>
  <si>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</si>
  <si>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</si>
  <si>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</si>
  <si>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</si>
  <si>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</si>
  <si>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</si>
  <si>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</si>
  <si>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</si>
  <si>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</si>
  <si>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</si>
  <si>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</si>
  <si>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</si>
  <si>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</si>
  <si>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</si>
  <si>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</si>
  <si>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</si>
  <si>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</si>
  <si>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</si>
  <si>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</si>
  <si>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</si>
  <si>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</si>
  <si>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</si>
  <si>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</si>
  <si>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</si>
  <si>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</si>
  <si>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</si>
  <si>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</si>
  <si>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</si>
  <si>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</si>
  <si>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</si>
  <si>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</si>
  <si>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</si>
  <si>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</si>
  <si>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</si>
  <si>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</si>
  <si>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</si>
  <si>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</si>
  <si>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</si>
  <si>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</si>
  <si>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</si>
  <si>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</si>
  <si>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</si>
  <si>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</si>
  <si>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</si>
  <si>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</si>
  <si>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</si>
  <si>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</si>
  <si>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</si>
  <si>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</si>
  <si>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</si>
  <si>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</si>
  <si>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</si>
  <si>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</si>
  <si>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</si>
  <si>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</si>
  <si>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</si>
  <si>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</si>
  <si>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</si>
  <si>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</si>
  <si>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</si>
  <si>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</si>
  <si>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</si>
  <si>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</si>
  <si>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</si>
  <si>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</si>
  <si>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</si>
  <si>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</si>
  <si>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</si>
  <si>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</si>
  <si>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</si>
  <si>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</si>
  <si>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</si>
  <si>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</si>
  <si>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</si>
  <si>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</si>
  <si>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</si>
  <si>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</si>
  <si>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</si>
  <si>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</si>
  <si>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</si>
  <si>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</si>
  <si>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</si>
  <si>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</si>
  <si>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</si>
  <si>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</si>
  <si>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</si>
  <si>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</si>
  <si>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</si>
  <si>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</si>
  <si>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</si>
  <si>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</si>
  <si>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</si>
  <si>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</si>
  <si>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</si>
  <si>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</si>
  <si>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</si>
  <si>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</si>
  <si>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</si>
  <si>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</si>
  <si>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</si>
  <si>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</si>
  <si>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</si>
  <si>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</si>
  <si>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</si>
  <si>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</si>
  <si>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</si>
  <si>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</si>
  <si>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</si>
  <si>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</si>
  <si>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</si>
  <si>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</si>
  <si>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Solar</t>
  </si>
  <si>
    <t>Other LTA</t>
  </si>
  <si>
    <t>MTOA</t>
  </si>
  <si>
    <t>Non-Solar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</si>
  <si>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</si>
  <si>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</si>
  <si>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</si>
  <si>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</si>
  <si>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</si>
  <si>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</si>
  <si>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</si>
  <si>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</si>
  <si>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</si>
  <si>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</si>
  <si>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</si>
  <si>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</si>
  <si>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</si>
  <si>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</si>
  <si>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</si>
  <si>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</si>
  <si>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</si>
  <si>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</si>
  <si>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</si>
  <si>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</si>
  <si>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</si>
  <si>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</si>
  <si>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</si>
  <si>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</si>
  <si>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</si>
  <si>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</si>
  <si>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</si>
  <si>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</si>
  <si>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</si>
  <si>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</si>
  <si>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</si>
  <si>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</si>
  <si>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</si>
  <si>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</si>
  <si>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</si>
  <si>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</si>
  <si>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</si>
  <si>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</si>
  <si>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</si>
  <si>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</si>
  <si>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</si>
  <si>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</si>
  <si>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</si>
  <si>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</si>
  <si>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</si>
  <si>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</si>
  <si>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</si>
  <si>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</si>
  <si>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</si>
  <si>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</si>
  <si>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</si>
  <si>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</si>
  <si>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L_NR_2019_19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</si>
  <si>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</si>
  <si>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</si>
  <si>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</si>
  <si>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</si>
  <si>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</si>
  <si>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</si>
  <si>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</si>
  <si>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</si>
  <si>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</si>
  <si>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</si>
  <si>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</si>
  <si>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</si>
  <si>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</si>
  <si>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</si>
  <si>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</si>
  <si>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</si>
  <si>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</si>
  <si>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</si>
  <si>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</si>
  <si>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</si>
  <si>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</si>
  <si>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VIL_DELHI</t>
  </si>
  <si>
    <t>IEX</t>
  </si>
  <si>
    <t>Schedule</t>
  </si>
  <si>
    <t>Actual</t>
  </si>
  <si>
    <t>IITD</t>
  </si>
  <si>
    <t>HYACINTH</t>
  </si>
  <si>
    <t>ABHL</t>
  </si>
  <si>
    <t>CHL</t>
  </si>
  <si>
    <t>TSCL</t>
  </si>
  <si>
    <t>MES (Delhi)</t>
  </si>
  <si>
    <t xml:space="preserve">DVC </t>
  </si>
  <si>
    <t>w.e.f. 15th Sept 2021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</si>
  <si>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</si>
  <si>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</si>
  <si>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</si>
  <si>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</si>
  <si>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</si>
  <si>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</si>
  <si>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</si>
  <si>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</si>
  <si>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</si>
  <si>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</si>
  <si>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</si>
  <si>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</si>
  <si>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</si>
  <si>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</si>
  <si>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</si>
  <si>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</si>
  <si>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</si>
  <si>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</si>
  <si>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</si>
  <si>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</si>
  <si>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</si>
  <si>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</si>
  <si>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</si>
  <si>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</si>
  <si>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</si>
  <si>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</si>
  <si>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</si>
  <si>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LODHI</t>
  </si>
  <si>
    <t>VODAFONE_MATHURA</t>
  </si>
  <si>
    <t>VODAFONE_OKHLA</t>
  </si>
  <si>
    <t>w.e.f. 01st Oct 2022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</si>
  <si>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</si>
  <si>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</si>
  <si>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</si>
  <si>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</si>
  <si>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</si>
  <si>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</si>
  <si>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</si>
  <si>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</si>
  <si>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</si>
  <si>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</si>
  <si>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</si>
  <si>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</si>
  <si>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</si>
  <si>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</si>
  <si>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</si>
  <si>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</si>
  <si>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</si>
  <si>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</si>
  <si>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</si>
  <si>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</si>
  <si>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</si>
  <si>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</si>
  <si>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</si>
  <si>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</si>
  <si>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</si>
  <si>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</si>
  <si>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</si>
  <si>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</si>
  <si>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</si>
  <si>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</si>
  <si>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</si>
  <si>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</si>
  <si>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</si>
  <si>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</si>
  <si>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</si>
  <si>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</si>
  <si>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</si>
  <si>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</si>
  <si>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</si>
  <si>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</si>
  <si>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</si>
  <si>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</si>
  <si>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</si>
  <si>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</si>
  <si>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</si>
  <si>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</si>
  <si>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</si>
  <si>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</si>
  <si>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</si>
  <si>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</si>
  <si>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</si>
  <si>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</si>
  <si>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</si>
  <si>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</si>
  <si>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</si>
  <si>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</si>
  <si>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</si>
  <si>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</si>
  <si>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</si>
  <si>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</si>
  <si>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</si>
  <si>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</si>
  <si>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</si>
  <si>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</si>
  <si>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</si>
  <si>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</si>
  <si>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</si>
  <si>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</si>
  <si>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</si>
  <si>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</si>
  <si>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</si>
  <si>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</si>
  <si>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Entt</t>
  </si>
  <si>
    <t>Delhi PP</t>
  </si>
  <si>
    <t>Final</t>
  </si>
  <si>
    <t>K</t>
  </si>
  <si>
    <t>row</t>
  </si>
  <si>
    <t>Exbus</t>
  </si>
  <si>
    <t>Generator Column</t>
  </si>
  <si>
    <t>Allocation sheet row</t>
  </si>
  <si>
    <t xml:space="preserve">Nathpa Jhakri HEP </t>
  </si>
  <si>
    <t>Narora APS</t>
  </si>
  <si>
    <t>RAPP (C )</t>
  </si>
  <si>
    <t>No Power schedule to Delhi</t>
  </si>
  <si>
    <t>LT_NR_2023_07  BRPL</t>
  </si>
  <si>
    <t>LT_NR_2023_10 BYPL</t>
  </si>
  <si>
    <t xml:space="preserve"> w.e.f. 26th July 2023</t>
  </si>
  <si>
    <t xml:space="preserve"> Avikaran Solar (REMC)</t>
  </si>
  <si>
    <t>NR/01102023/06022042/L_NR_2012_02</t>
  </si>
  <si>
    <t>NR/01102023/06022042/L_NR_2012_07</t>
  </si>
  <si>
    <t>NR/01102023/31052040/LT-31</t>
  </si>
  <si>
    <t>NR/01102023/30042040/GNA_LT_35</t>
  </si>
  <si>
    <t>NR/01102023/30042040/GNA_LT_36</t>
  </si>
  <si>
    <t>NR/01102023/19072037/LT-05</t>
  </si>
  <si>
    <t>NR/01102023/15082037/GNA_NR_2012_01</t>
  </si>
  <si>
    <t>NR/01102023/22052037/LT-59</t>
  </si>
  <si>
    <t>SR/01102023/07102043/L_NR_2018_61</t>
  </si>
  <si>
    <t>WR/01102023/29112042/RUMS(L_NR_2019_06)</t>
  </si>
  <si>
    <t>WR/01102023/29112042/RUMS(L_NR_2019_07)</t>
  </si>
  <si>
    <t>WR/01102023/29112042/L_NR_2019_05</t>
  </si>
  <si>
    <t>NR/01102023/31102037/L_NR_2019_11</t>
  </si>
  <si>
    <t>NR/01102023/05012040/L_NR_2020_02</t>
  </si>
  <si>
    <t>WR/01102023/31032046/L_NR_2020_05</t>
  </si>
  <si>
    <t>WR/01102023/01102023/L_NR_2020_06</t>
  </si>
  <si>
    <t>WR/01102023/24112044/L_NR_2020_07</t>
  </si>
  <si>
    <t>NR/01102023/13082046/L_NR_2021_12</t>
  </si>
  <si>
    <t>NR/01102023/02122045/L_NR_2021_13</t>
  </si>
  <si>
    <t>NR/01102023/08032047/L_NR_2021_14</t>
  </si>
  <si>
    <t>NR/01102023/25072045/L_NR_2021_15</t>
  </si>
  <si>
    <t>WR/01102023/16072048/L_NR_2022_08</t>
  </si>
  <si>
    <t>WR/01102023/01102023/L_NR_2022_09</t>
  </si>
  <si>
    <t>WR/01102023/30052048/L_NR_2022_10</t>
  </si>
  <si>
    <t>NR/01102023/27052033/DIAPL(L_NR_2023_04)</t>
  </si>
  <si>
    <t>NR/26072023/31072042/L_NR_2023_07</t>
  </si>
  <si>
    <t>NR/26072023/25122043/L_NR_2023_10</t>
  </si>
  <si>
    <t>NR/22102023/11042047/L_NR_2021_17</t>
  </si>
  <si>
    <t>NR/22102023/11042047/L_NR_2021_16</t>
  </si>
  <si>
    <t>w.e.f. From 01.11.2023</t>
  </si>
  <si>
    <t>HPX Purchase</t>
  </si>
  <si>
    <t>HPX    Sale</t>
  </si>
  <si>
    <t>BSES Rajdhani Power Ltd</t>
  </si>
  <si>
    <t>Implemented</t>
  </si>
  <si>
    <t>Diff</t>
  </si>
  <si>
    <t>Grand Diff</t>
  </si>
  <si>
    <t>RTM_HPX Purchase</t>
  </si>
  <si>
    <t>RTM_HPX    Sale</t>
  </si>
  <si>
    <t>w.e.f 01.04.2024</t>
  </si>
  <si>
    <t>Meja TPS</t>
  </si>
  <si>
    <t>NR/01042024/31072024/LT_MEJA_DELHI</t>
  </si>
  <si>
    <t>NR/01042024/23072042/NR/01102023/23072042/L_NR_2012_04</t>
  </si>
  <si>
    <t>BAWANA_RLNG</t>
  </si>
  <si>
    <t>VAE_NR</t>
  </si>
  <si>
    <t>IPGCL</t>
  </si>
  <si>
    <t>PPCL_CCPP</t>
  </si>
  <si>
    <t>55IS2024/06/05</t>
  </si>
  <si>
    <t>SKS Raigarh</t>
  </si>
  <si>
    <t>NR/2024/20295/C</t>
  </si>
  <si>
    <t>JPL_DHULE</t>
  </si>
  <si>
    <t>NR/2024/20041/A/19402</t>
  </si>
  <si>
    <t>NHCPL_HP</t>
  </si>
  <si>
    <t>NR/2024/19683/A/19133</t>
  </si>
  <si>
    <t>Meghalaya_Ben</t>
  </si>
  <si>
    <t>NR/2024/20302/C</t>
  </si>
  <si>
    <t>KSEB</t>
  </si>
  <si>
    <t>NR/2024/20288/C</t>
  </si>
  <si>
    <t>SEIL</t>
  </si>
  <si>
    <t>NR/2024/19432/A/19349</t>
  </si>
  <si>
    <t>SHPPBPL</t>
  </si>
  <si>
    <t>NR/2024/20142/A/19037</t>
  </si>
  <si>
    <t>ITCWIND</t>
  </si>
  <si>
    <t>NR/2024/19779/A/18943</t>
  </si>
  <si>
    <t>SORANG_HEP</t>
  </si>
  <si>
    <t>NR/2024/20282/C</t>
  </si>
  <si>
    <t>NR/2024/20130/A/18954</t>
  </si>
  <si>
    <t>HP</t>
  </si>
  <si>
    <t>NR/2024/20048/A/19401</t>
  </si>
  <si>
    <t>NR/2024/20305/C</t>
  </si>
  <si>
    <t>RKM_POWER</t>
  </si>
  <si>
    <t>NR/2024/20034/A/19343</t>
  </si>
  <si>
    <t>JPL-2</t>
  </si>
  <si>
    <t>NR/2024/19637/A/19014</t>
  </si>
  <si>
    <t>SIMHAPURI</t>
  </si>
  <si>
    <t>NR/2024/19760/A/18990</t>
  </si>
  <si>
    <t>JP BINA</t>
  </si>
  <si>
    <t>NR/2024/19699/A/19347</t>
  </si>
  <si>
    <t>SOLAPUR_SOLAR</t>
  </si>
  <si>
    <t>NR/2024/20280/C</t>
  </si>
  <si>
    <t>NR/2024/20050/A/19400</t>
  </si>
  <si>
    <t>NR/2024/20292/C</t>
  </si>
  <si>
    <t>NR/2024/20109/A/19460</t>
  </si>
  <si>
    <t>A_A_Energy_MH_Bio</t>
  </si>
  <si>
    <t>NR/2024/20090/A/19105</t>
  </si>
  <si>
    <t>Manipur_Ben</t>
  </si>
  <si>
    <t>NR/2024/20040/A/19331</t>
  </si>
  <si>
    <t>NR/2024/20037/A/18985</t>
  </si>
  <si>
    <t>IEPLBELA2022</t>
  </si>
  <si>
    <t>NR/2024/19966/A/19022</t>
  </si>
  <si>
    <t>KAMENG</t>
  </si>
  <si>
    <t>NR/2024/20281/C</t>
  </si>
  <si>
    <t>NR/2024/20141/A/19036</t>
  </si>
  <si>
    <t>SINGOLI</t>
  </si>
  <si>
    <t>NR/2024/20300/C</t>
  </si>
  <si>
    <t>NR/2024/20031/A/19344</t>
  </si>
  <si>
    <t>LVSPOWERAP</t>
  </si>
  <si>
    <t>NR/2024/20289/C</t>
  </si>
  <si>
    <t>APL_Raipur TPP</t>
  </si>
  <si>
    <t>NR/2024/19475/A/19286</t>
  </si>
  <si>
    <t>SIKKIM</t>
  </si>
  <si>
    <t>NR/2024/20082/A/19332</t>
  </si>
  <si>
    <t>GBHHPL</t>
  </si>
  <si>
    <t>NR/2024/20052/A/18846</t>
  </si>
  <si>
    <t>NR/2024/19355/A/19461</t>
  </si>
  <si>
    <t>RUVNL</t>
  </si>
  <si>
    <t>NR/2024/19588/A/19031</t>
  </si>
  <si>
    <t>Nagaland_Ben</t>
  </si>
  <si>
    <t>NR/2024/19918/A/19333</t>
  </si>
  <si>
    <t>NR/2024/20144/A/19038</t>
  </si>
  <si>
    <t>NR/2024/20033/A/19345</t>
  </si>
  <si>
    <t>SEILP2</t>
  </si>
  <si>
    <t>NR/01062024/30062024/R2</t>
  </si>
  <si>
    <t>HP-GOVT</t>
  </si>
  <si>
    <t>NR/01062024/15062024/1000011005-GOHP-BRPL</t>
  </si>
  <si>
    <t>KWHEP</t>
  </si>
  <si>
    <t>NR/01062024/15062024/1000011003-KWHPS-BRPL(DISCOM)</t>
  </si>
  <si>
    <t>PPGCL</t>
  </si>
  <si>
    <t>NR/01062024/30062024/1000011017-PPGCL-BRPL</t>
  </si>
  <si>
    <t>NR/01062024/30062024/8588/OAN/GMRETL/GPHHPPL-BRPL</t>
  </si>
  <si>
    <t>DELHI</t>
  </si>
  <si>
    <t>NR/01102023/25122043/GNA_MEJA_DELHI</t>
  </si>
  <si>
    <t>MPL</t>
  </si>
  <si>
    <t>NR/01102023/23072042/L_NR_2012_04</t>
  </si>
  <si>
    <t>NR/01062024/30062024/1000011195-SIEL-BRPL(DISCOM)</t>
  </si>
  <si>
    <t>ACBIL</t>
  </si>
  <si>
    <t>NR/01062024/30062024/1000011034-ACBL-BRPL</t>
  </si>
  <si>
    <t>NR/01062024/30062024/IEPL01</t>
  </si>
  <si>
    <t>JITPL</t>
  </si>
  <si>
    <t xml:space="preserve">NR/01062024/30062024/NDMC/D-46/EE(Power)/2024 </t>
  </si>
  <si>
    <t>CHANJUII</t>
  </si>
  <si>
    <t>NR/01042024/30062024/NOC/HPSLDC/NR/2024/41758</t>
  </si>
  <si>
    <t>NR/01062024/30062024/IIPL/(JPL(TM)-BRPL)/BRPLT-169/24-25/1</t>
  </si>
  <si>
    <t>NR/01062024/30062024/JPL-BRPL(PTC)GNA</t>
  </si>
  <si>
    <t>Arunachal_Ben</t>
  </si>
  <si>
    <t>NR/01062024/30062024/APPCPL/180/F25/GNA/12300</t>
  </si>
  <si>
    <t>SBSRPC11PL_BKN</t>
  </si>
  <si>
    <t>NR/01102023/02012046/L_NR_2021_17</t>
  </si>
  <si>
    <t>DELHI-MEJA</t>
  </si>
  <si>
    <t>East_Delhi_Waste_Processing_Company_Limited_(EDWPCL)</t>
  </si>
</sst>
</file>

<file path=xl/styles.xml><?xml version="1.0" encoding="utf-8"?>
<styleSheet xmlns="http://schemas.openxmlformats.org/spreadsheetml/2006/main">
  <numFmts count="5">
    <numFmt numFmtId="164" formatCode="0.00000"/>
    <numFmt numFmtId="165" formatCode="0.000000"/>
    <numFmt numFmtId="166" formatCode="0.000"/>
    <numFmt numFmtId="167" formatCode="0.0"/>
    <numFmt numFmtId="168" formatCode="[$-409]d\-mmm\-yy;@"/>
  </numFmts>
  <fonts count="8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43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166" fontId="0" fillId="10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166" fontId="0" fillId="27" borderId="0" xfId="0" applyNumberFormat="1" applyFill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Border="1" applyAlignment="1">
      <alignment horizontal="center"/>
    </xf>
    <xf numFmtId="167" fontId="0" fillId="0" borderId="0" xfId="0" applyNumberFormat="1"/>
    <xf numFmtId="0" fontId="0" fillId="0" borderId="42" xfId="0" applyBorder="1"/>
    <xf numFmtId="0" fontId="0" fillId="0" borderId="45" xfId="0" applyBorder="1"/>
    <xf numFmtId="0" fontId="0" fillId="0" borderId="46" xfId="0" applyBorder="1"/>
    <xf numFmtId="0" fontId="0" fillId="0" borderId="24" xfId="0" applyBorder="1"/>
    <xf numFmtId="0" fontId="0" fillId="0" borderId="0" xfId="0" applyBorder="1"/>
    <xf numFmtId="2" fontId="0" fillId="0" borderId="43" xfId="0" applyNumberFormat="1" applyBorder="1"/>
    <xf numFmtId="2" fontId="0" fillId="0" borderId="33" xfId="0" applyNumberFormat="1" applyBorder="1"/>
    <xf numFmtId="2" fontId="0" fillId="0" borderId="19" xfId="0" applyNumberFormat="1" applyBorder="1"/>
    <xf numFmtId="2" fontId="0" fillId="0" borderId="20" xfId="0" applyNumberFormat="1" applyBorder="1"/>
    <xf numFmtId="2" fontId="0" fillId="0" borderId="21" xfId="0" applyNumberFormat="1" applyBorder="1"/>
    <xf numFmtId="2" fontId="0" fillId="0" borderId="18" xfId="0" applyNumberFormat="1" applyBorder="1"/>
    <xf numFmtId="2" fontId="0" fillId="0" borderId="28" xfId="0" applyNumberFormat="1" applyBorder="1"/>
    <xf numFmtId="2" fontId="0" fillId="0" borderId="22" xfId="0" applyNumberFormat="1" applyBorder="1"/>
    <xf numFmtId="2" fontId="0" fillId="0" borderId="29" xfId="0" applyNumberFormat="1" applyBorder="1"/>
    <xf numFmtId="2" fontId="0" fillId="0" borderId="27" xfId="0" applyNumberFormat="1" applyBorder="1"/>
    <xf numFmtId="2" fontId="0" fillId="0" borderId="26" xfId="0" applyNumberFormat="1" applyBorder="1"/>
    <xf numFmtId="2" fontId="0" fillId="0" borderId="47" xfId="0" applyNumberFormat="1" applyBorder="1"/>
    <xf numFmtId="2" fontId="0" fillId="0" borderId="30" xfId="0" applyNumberFormat="1" applyBorder="1"/>
    <xf numFmtId="2" fontId="0" fillId="0" borderId="35" xfId="0" applyNumberFormat="1" applyBorder="1"/>
    <xf numFmtId="2" fontId="0" fillId="0" borderId="46" xfId="0" applyNumberFormat="1" applyBorder="1"/>
    <xf numFmtId="2" fontId="0" fillId="0" borderId="34" xfId="0" applyNumberFormat="1" applyBorder="1"/>
    <xf numFmtId="168" fontId="0" fillId="0" borderId="22" xfId="0" applyNumberFormat="1" applyBorder="1"/>
    <xf numFmtId="168" fontId="0" fillId="0" borderId="0" xfId="0" applyNumberFormat="1" applyAlignment="1">
      <alignment vertical="center" wrapText="1"/>
    </xf>
    <xf numFmtId="168" fontId="1" fillId="0" borderId="0" xfId="1" applyNumberFormat="1"/>
    <xf numFmtId="168" fontId="1" fillId="0" borderId="1" xfId="1" applyNumberFormat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7" fillId="0" borderId="22" xfId="0" applyFont="1" applyBorder="1" applyAlignment="1">
      <alignment horizontal="center"/>
    </xf>
    <xf numFmtId="0" fontId="7" fillId="8" borderId="22" xfId="0" applyFont="1" applyFill="1" applyBorder="1" applyAlignment="1">
      <alignment horizontal="center"/>
    </xf>
    <xf numFmtId="1" fontId="0" fillId="0" borderId="22" xfId="0" applyNumberFormat="1" applyBorder="1" applyAlignment="1">
      <alignment horizontal="center"/>
    </xf>
    <xf numFmtId="1" fontId="0" fillId="8" borderId="22" xfId="0" applyNumberFormat="1" applyFill="1" applyBorder="1" applyAlignment="1">
      <alignment horizontal="center"/>
    </xf>
    <xf numFmtId="0" fontId="1" fillId="27" borderId="0" xfId="1" applyFill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0" fontId="0" fillId="0" borderId="0" xfId="0" applyAlignment="1">
      <alignment horizontal="center" vertical="center" wrapText="1"/>
    </xf>
    <xf numFmtId="22" fontId="0" fillId="0" borderId="22" xfId="0" applyNumberFormat="1" applyBorder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  <xf numFmtId="0" fontId="0" fillId="0" borderId="4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11" xfId="0" applyBorder="1" applyAlignment="1">
      <alignment horizontal="center"/>
    </xf>
    <xf numFmtId="0" fontId="7" fillId="0" borderId="22" xfId="0" applyFont="1" applyBorder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4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3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>
        <row r="5">
          <cell r="B5">
            <v>290</v>
          </cell>
          <cell r="C5">
            <v>0</v>
          </cell>
          <cell r="D5">
            <v>0</v>
          </cell>
          <cell r="E5">
            <v>0</v>
          </cell>
          <cell r="H5">
            <v>290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290</v>
          </cell>
          <cell r="C6">
            <v>0</v>
          </cell>
          <cell r="D6">
            <v>0</v>
          </cell>
          <cell r="E6">
            <v>0</v>
          </cell>
          <cell r="H6">
            <v>290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290</v>
          </cell>
          <cell r="C7">
            <v>0</v>
          </cell>
          <cell r="D7">
            <v>0</v>
          </cell>
          <cell r="E7">
            <v>0</v>
          </cell>
          <cell r="H7">
            <v>290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290</v>
          </cell>
          <cell r="C8">
            <v>0</v>
          </cell>
          <cell r="D8">
            <v>0</v>
          </cell>
          <cell r="E8">
            <v>0</v>
          </cell>
          <cell r="H8">
            <v>290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290</v>
          </cell>
          <cell r="C9">
            <v>0</v>
          </cell>
          <cell r="D9">
            <v>0</v>
          </cell>
          <cell r="E9">
            <v>0</v>
          </cell>
          <cell r="H9">
            <v>290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290</v>
          </cell>
          <cell r="C10">
            <v>0</v>
          </cell>
          <cell r="D10">
            <v>0</v>
          </cell>
          <cell r="E10">
            <v>0</v>
          </cell>
          <cell r="H10">
            <v>290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290</v>
          </cell>
          <cell r="C11">
            <v>0</v>
          </cell>
          <cell r="D11">
            <v>0</v>
          </cell>
          <cell r="E11">
            <v>0</v>
          </cell>
          <cell r="H11">
            <v>290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290</v>
          </cell>
          <cell r="C12">
            <v>0</v>
          </cell>
          <cell r="D12">
            <v>0</v>
          </cell>
          <cell r="E12">
            <v>0</v>
          </cell>
          <cell r="H12">
            <v>290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290</v>
          </cell>
          <cell r="C13">
            <v>0</v>
          </cell>
          <cell r="D13">
            <v>0</v>
          </cell>
          <cell r="E13">
            <v>0</v>
          </cell>
          <cell r="H13">
            <v>290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290</v>
          </cell>
          <cell r="C14">
            <v>0</v>
          </cell>
          <cell r="D14">
            <v>0</v>
          </cell>
          <cell r="E14">
            <v>0</v>
          </cell>
          <cell r="H14">
            <v>290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290</v>
          </cell>
          <cell r="C15">
            <v>0</v>
          </cell>
          <cell r="D15">
            <v>0</v>
          </cell>
          <cell r="E15">
            <v>0</v>
          </cell>
          <cell r="H15">
            <v>290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290</v>
          </cell>
          <cell r="C16">
            <v>0</v>
          </cell>
          <cell r="D16">
            <v>0</v>
          </cell>
          <cell r="E16">
            <v>0</v>
          </cell>
          <cell r="H16">
            <v>290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290</v>
          </cell>
          <cell r="C17">
            <v>0</v>
          </cell>
          <cell r="D17">
            <v>0</v>
          </cell>
          <cell r="E17">
            <v>0</v>
          </cell>
          <cell r="H17">
            <v>290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290</v>
          </cell>
          <cell r="C18">
            <v>0</v>
          </cell>
          <cell r="D18">
            <v>0</v>
          </cell>
          <cell r="E18">
            <v>0</v>
          </cell>
          <cell r="H18">
            <v>290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290</v>
          </cell>
          <cell r="C19">
            <v>0</v>
          </cell>
          <cell r="D19">
            <v>0</v>
          </cell>
          <cell r="E19">
            <v>0</v>
          </cell>
          <cell r="H19">
            <v>290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290</v>
          </cell>
          <cell r="C20">
            <v>0</v>
          </cell>
          <cell r="D20">
            <v>0</v>
          </cell>
          <cell r="E20">
            <v>0</v>
          </cell>
          <cell r="H20">
            <v>290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290</v>
          </cell>
          <cell r="C21">
            <v>0</v>
          </cell>
          <cell r="D21">
            <v>0</v>
          </cell>
          <cell r="E21">
            <v>0</v>
          </cell>
          <cell r="H21">
            <v>290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290</v>
          </cell>
          <cell r="C22">
            <v>0</v>
          </cell>
          <cell r="D22">
            <v>0</v>
          </cell>
          <cell r="E22">
            <v>0</v>
          </cell>
          <cell r="H22">
            <v>290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290</v>
          </cell>
          <cell r="C23">
            <v>0</v>
          </cell>
          <cell r="D23">
            <v>0</v>
          </cell>
          <cell r="E23">
            <v>0</v>
          </cell>
          <cell r="H23">
            <v>290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290</v>
          </cell>
          <cell r="C24">
            <v>0</v>
          </cell>
          <cell r="D24">
            <v>0</v>
          </cell>
          <cell r="E24">
            <v>0</v>
          </cell>
          <cell r="H24">
            <v>290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290</v>
          </cell>
          <cell r="C25">
            <v>0</v>
          </cell>
          <cell r="D25">
            <v>0</v>
          </cell>
          <cell r="E25">
            <v>0</v>
          </cell>
          <cell r="H25">
            <v>290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290</v>
          </cell>
          <cell r="C26">
            <v>0</v>
          </cell>
          <cell r="D26">
            <v>0</v>
          </cell>
          <cell r="E26">
            <v>0</v>
          </cell>
          <cell r="H26">
            <v>290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290</v>
          </cell>
          <cell r="C27">
            <v>0</v>
          </cell>
          <cell r="D27">
            <v>0</v>
          </cell>
          <cell r="E27">
            <v>0</v>
          </cell>
          <cell r="H27">
            <v>290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290</v>
          </cell>
          <cell r="C28">
            <v>0</v>
          </cell>
          <cell r="D28">
            <v>0</v>
          </cell>
          <cell r="E28">
            <v>0</v>
          </cell>
          <cell r="H28">
            <v>290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290</v>
          </cell>
          <cell r="C29">
            <v>0</v>
          </cell>
          <cell r="D29">
            <v>0</v>
          </cell>
          <cell r="E29">
            <v>0</v>
          </cell>
          <cell r="H29">
            <v>290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290</v>
          </cell>
          <cell r="C30">
            <v>0</v>
          </cell>
          <cell r="D30">
            <v>0</v>
          </cell>
          <cell r="E30">
            <v>0</v>
          </cell>
          <cell r="H30">
            <v>290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290</v>
          </cell>
          <cell r="C31">
            <v>0</v>
          </cell>
          <cell r="D31">
            <v>0</v>
          </cell>
          <cell r="E31">
            <v>0</v>
          </cell>
          <cell r="H31">
            <v>290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290</v>
          </cell>
          <cell r="C32">
            <v>0</v>
          </cell>
          <cell r="D32">
            <v>0</v>
          </cell>
          <cell r="E32">
            <v>0</v>
          </cell>
          <cell r="H32">
            <v>290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290</v>
          </cell>
          <cell r="C33">
            <v>0</v>
          </cell>
          <cell r="D33">
            <v>0</v>
          </cell>
          <cell r="E33">
            <v>0</v>
          </cell>
          <cell r="H33">
            <v>290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290</v>
          </cell>
          <cell r="C34">
            <v>0</v>
          </cell>
          <cell r="D34">
            <v>0</v>
          </cell>
          <cell r="E34">
            <v>0</v>
          </cell>
          <cell r="H34">
            <v>290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290</v>
          </cell>
          <cell r="C35">
            <v>0</v>
          </cell>
          <cell r="D35">
            <v>0</v>
          </cell>
          <cell r="E35">
            <v>0</v>
          </cell>
          <cell r="H35">
            <v>290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290</v>
          </cell>
          <cell r="C36">
            <v>0</v>
          </cell>
          <cell r="D36">
            <v>0</v>
          </cell>
          <cell r="E36">
            <v>0</v>
          </cell>
          <cell r="H36">
            <v>290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290</v>
          </cell>
          <cell r="C37">
            <v>0</v>
          </cell>
          <cell r="D37">
            <v>0</v>
          </cell>
          <cell r="E37">
            <v>0</v>
          </cell>
          <cell r="H37">
            <v>290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290</v>
          </cell>
          <cell r="C38">
            <v>0</v>
          </cell>
          <cell r="D38">
            <v>0</v>
          </cell>
          <cell r="E38">
            <v>0</v>
          </cell>
          <cell r="H38">
            <v>290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290</v>
          </cell>
          <cell r="C39">
            <v>0</v>
          </cell>
          <cell r="D39">
            <v>0</v>
          </cell>
          <cell r="E39">
            <v>0</v>
          </cell>
          <cell r="H39">
            <v>290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290</v>
          </cell>
          <cell r="C40">
            <v>0</v>
          </cell>
          <cell r="D40">
            <v>0</v>
          </cell>
          <cell r="E40">
            <v>0</v>
          </cell>
          <cell r="H40">
            <v>290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290</v>
          </cell>
          <cell r="C41">
            <v>0</v>
          </cell>
          <cell r="D41">
            <v>0</v>
          </cell>
          <cell r="E41">
            <v>0</v>
          </cell>
          <cell r="H41">
            <v>290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290</v>
          </cell>
          <cell r="C42">
            <v>0</v>
          </cell>
          <cell r="D42">
            <v>0</v>
          </cell>
          <cell r="E42">
            <v>0</v>
          </cell>
          <cell r="H42">
            <v>290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290</v>
          </cell>
          <cell r="C43">
            <v>0</v>
          </cell>
          <cell r="D43">
            <v>0</v>
          </cell>
          <cell r="E43">
            <v>0</v>
          </cell>
          <cell r="H43">
            <v>290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290</v>
          </cell>
          <cell r="C44">
            <v>0</v>
          </cell>
          <cell r="D44">
            <v>0</v>
          </cell>
          <cell r="E44">
            <v>0</v>
          </cell>
          <cell r="H44">
            <v>290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290</v>
          </cell>
          <cell r="C45">
            <v>0</v>
          </cell>
          <cell r="D45">
            <v>0</v>
          </cell>
          <cell r="E45">
            <v>0</v>
          </cell>
          <cell r="H45">
            <v>290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290</v>
          </cell>
          <cell r="C46">
            <v>0</v>
          </cell>
          <cell r="D46">
            <v>0</v>
          </cell>
          <cell r="E46">
            <v>0</v>
          </cell>
          <cell r="H46">
            <v>290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290</v>
          </cell>
          <cell r="C47">
            <v>0</v>
          </cell>
          <cell r="D47">
            <v>0</v>
          </cell>
          <cell r="E47">
            <v>0</v>
          </cell>
          <cell r="H47">
            <v>290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290</v>
          </cell>
          <cell r="C48">
            <v>0</v>
          </cell>
          <cell r="D48">
            <v>0</v>
          </cell>
          <cell r="E48">
            <v>0</v>
          </cell>
          <cell r="H48">
            <v>290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290</v>
          </cell>
          <cell r="C49">
            <v>0</v>
          </cell>
          <cell r="D49">
            <v>0</v>
          </cell>
          <cell r="E49">
            <v>0</v>
          </cell>
          <cell r="H49">
            <v>290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290</v>
          </cell>
          <cell r="C50">
            <v>0</v>
          </cell>
          <cell r="D50">
            <v>0</v>
          </cell>
          <cell r="E50">
            <v>0</v>
          </cell>
          <cell r="H50">
            <v>290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290</v>
          </cell>
          <cell r="C51">
            <v>0</v>
          </cell>
          <cell r="D51">
            <v>0</v>
          </cell>
          <cell r="E51">
            <v>0</v>
          </cell>
          <cell r="H51">
            <v>290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290</v>
          </cell>
          <cell r="C52">
            <v>0</v>
          </cell>
          <cell r="D52">
            <v>0</v>
          </cell>
          <cell r="E52">
            <v>0</v>
          </cell>
          <cell r="H52">
            <v>290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290</v>
          </cell>
          <cell r="C53">
            <v>0</v>
          </cell>
          <cell r="D53">
            <v>0</v>
          </cell>
          <cell r="E53">
            <v>0</v>
          </cell>
          <cell r="H53">
            <v>290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290</v>
          </cell>
          <cell r="C54">
            <v>0</v>
          </cell>
          <cell r="D54">
            <v>0</v>
          </cell>
          <cell r="E54">
            <v>0</v>
          </cell>
          <cell r="H54">
            <v>290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290</v>
          </cell>
          <cell r="C55">
            <v>0</v>
          </cell>
          <cell r="D55">
            <v>0</v>
          </cell>
          <cell r="E55">
            <v>0</v>
          </cell>
          <cell r="H55">
            <v>290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290</v>
          </cell>
          <cell r="C56">
            <v>0</v>
          </cell>
          <cell r="D56">
            <v>0</v>
          </cell>
          <cell r="E56">
            <v>0</v>
          </cell>
          <cell r="H56">
            <v>290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290</v>
          </cell>
          <cell r="C57">
            <v>0</v>
          </cell>
          <cell r="D57">
            <v>0</v>
          </cell>
          <cell r="E57">
            <v>0</v>
          </cell>
          <cell r="H57">
            <v>290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290</v>
          </cell>
          <cell r="C58">
            <v>0</v>
          </cell>
          <cell r="D58">
            <v>0</v>
          </cell>
          <cell r="E58">
            <v>0</v>
          </cell>
          <cell r="H58">
            <v>290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290</v>
          </cell>
          <cell r="C59">
            <v>0</v>
          </cell>
          <cell r="D59">
            <v>0</v>
          </cell>
          <cell r="E59">
            <v>0</v>
          </cell>
          <cell r="H59">
            <v>290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290</v>
          </cell>
          <cell r="C60">
            <v>0</v>
          </cell>
          <cell r="D60">
            <v>0</v>
          </cell>
          <cell r="E60">
            <v>0</v>
          </cell>
          <cell r="H60">
            <v>290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290</v>
          </cell>
          <cell r="C61">
            <v>0</v>
          </cell>
          <cell r="D61">
            <v>0</v>
          </cell>
          <cell r="E61">
            <v>0</v>
          </cell>
          <cell r="H61">
            <v>290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290</v>
          </cell>
          <cell r="C62">
            <v>0</v>
          </cell>
          <cell r="D62">
            <v>0</v>
          </cell>
          <cell r="E62">
            <v>0</v>
          </cell>
          <cell r="H62">
            <v>290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290</v>
          </cell>
          <cell r="C63">
            <v>0</v>
          </cell>
          <cell r="D63">
            <v>0</v>
          </cell>
          <cell r="E63">
            <v>0</v>
          </cell>
          <cell r="H63">
            <v>290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290</v>
          </cell>
          <cell r="C64">
            <v>0</v>
          </cell>
          <cell r="D64">
            <v>0</v>
          </cell>
          <cell r="E64">
            <v>0</v>
          </cell>
          <cell r="H64">
            <v>290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290</v>
          </cell>
          <cell r="C65">
            <v>0</v>
          </cell>
          <cell r="D65">
            <v>0</v>
          </cell>
          <cell r="E65">
            <v>0</v>
          </cell>
          <cell r="H65">
            <v>290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290</v>
          </cell>
          <cell r="C66">
            <v>0</v>
          </cell>
          <cell r="D66">
            <v>0</v>
          </cell>
          <cell r="E66">
            <v>0</v>
          </cell>
          <cell r="H66">
            <v>290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282</v>
          </cell>
          <cell r="C67">
            <v>0</v>
          </cell>
          <cell r="D67">
            <v>0</v>
          </cell>
          <cell r="E67">
            <v>0</v>
          </cell>
          <cell r="H67">
            <v>282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282</v>
          </cell>
          <cell r="C68">
            <v>0</v>
          </cell>
          <cell r="D68">
            <v>0</v>
          </cell>
          <cell r="E68">
            <v>0</v>
          </cell>
          <cell r="H68">
            <v>282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282</v>
          </cell>
          <cell r="C69">
            <v>0</v>
          </cell>
          <cell r="D69">
            <v>0</v>
          </cell>
          <cell r="E69">
            <v>0</v>
          </cell>
          <cell r="H69">
            <v>282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282</v>
          </cell>
          <cell r="C70">
            <v>0</v>
          </cell>
          <cell r="D70">
            <v>0</v>
          </cell>
          <cell r="E70">
            <v>0</v>
          </cell>
          <cell r="H70">
            <v>282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282</v>
          </cell>
          <cell r="C71">
            <v>0</v>
          </cell>
          <cell r="D71">
            <v>0</v>
          </cell>
          <cell r="E71">
            <v>0</v>
          </cell>
          <cell r="H71">
            <v>282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282</v>
          </cell>
          <cell r="C72">
            <v>0</v>
          </cell>
          <cell r="D72">
            <v>0</v>
          </cell>
          <cell r="E72">
            <v>0</v>
          </cell>
          <cell r="H72">
            <v>282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282</v>
          </cell>
          <cell r="C73">
            <v>0</v>
          </cell>
          <cell r="D73">
            <v>0</v>
          </cell>
          <cell r="E73">
            <v>0</v>
          </cell>
          <cell r="H73">
            <v>282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282</v>
          </cell>
          <cell r="C74">
            <v>0</v>
          </cell>
          <cell r="D74">
            <v>0</v>
          </cell>
          <cell r="E74">
            <v>0</v>
          </cell>
          <cell r="H74">
            <v>282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282</v>
          </cell>
          <cell r="C75">
            <v>0</v>
          </cell>
          <cell r="D75">
            <v>0</v>
          </cell>
          <cell r="E75">
            <v>0</v>
          </cell>
          <cell r="H75">
            <v>282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282</v>
          </cell>
          <cell r="C76">
            <v>0</v>
          </cell>
          <cell r="D76">
            <v>0</v>
          </cell>
          <cell r="E76">
            <v>0</v>
          </cell>
          <cell r="H76">
            <v>282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285</v>
          </cell>
          <cell r="C77">
            <v>0</v>
          </cell>
          <cell r="D77">
            <v>0</v>
          </cell>
          <cell r="E77">
            <v>0</v>
          </cell>
          <cell r="H77">
            <v>285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285</v>
          </cell>
          <cell r="C78">
            <v>0</v>
          </cell>
          <cell r="D78">
            <v>0</v>
          </cell>
          <cell r="E78">
            <v>0</v>
          </cell>
          <cell r="H78">
            <v>285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285</v>
          </cell>
          <cell r="C79">
            <v>0</v>
          </cell>
          <cell r="D79">
            <v>0</v>
          </cell>
          <cell r="E79">
            <v>0</v>
          </cell>
          <cell r="H79">
            <v>285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285</v>
          </cell>
          <cell r="C80">
            <v>0</v>
          </cell>
          <cell r="D80">
            <v>0</v>
          </cell>
          <cell r="E80">
            <v>0</v>
          </cell>
          <cell r="H80">
            <v>285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285</v>
          </cell>
          <cell r="C81">
            <v>0</v>
          </cell>
          <cell r="D81">
            <v>0</v>
          </cell>
          <cell r="E81">
            <v>0</v>
          </cell>
          <cell r="H81">
            <v>285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285</v>
          </cell>
          <cell r="C82">
            <v>0</v>
          </cell>
          <cell r="D82">
            <v>0</v>
          </cell>
          <cell r="E82">
            <v>0</v>
          </cell>
          <cell r="H82">
            <v>285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285</v>
          </cell>
          <cell r="C83">
            <v>0</v>
          </cell>
          <cell r="D83">
            <v>0</v>
          </cell>
          <cell r="E83">
            <v>0</v>
          </cell>
          <cell r="H83">
            <v>285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285</v>
          </cell>
          <cell r="C84">
            <v>0</v>
          </cell>
          <cell r="D84">
            <v>0</v>
          </cell>
          <cell r="E84">
            <v>0</v>
          </cell>
          <cell r="H84">
            <v>285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290</v>
          </cell>
          <cell r="C85">
            <v>0</v>
          </cell>
          <cell r="D85">
            <v>0</v>
          </cell>
          <cell r="E85">
            <v>0</v>
          </cell>
          <cell r="H85">
            <v>290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290</v>
          </cell>
          <cell r="C86">
            <v>0</v>
          </cell>
          <cell r="D86">
            <v>0</v>
          </cell>
          <cell r="E86">
            <v>0</v>
          </cell>
          <cell r="H86">
            <v>290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285</v>
          </cell>
          <cell r="C87">
            <v>0</v>
          </cell>
          <cell r="D87">
            <v>0</v>
          </cell>
          <cell r="E87">
            <v>0</v>
          </cell>
          <cell r="H87">
            <v>285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290</v>
          </cell>
          <cell r="C88">
            <v>0</v>
          </cell>
          <cell r="D88">
            <v>0</v>
          </cell>
          <cell r="E88">
            <v>0</v>
          </cell>
          <cell r="H88">
            <v>290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290</v>
          </cell>
          <cell r="C89">
            <v>0</v>
          </cell>
          <cell r="D89">
            <v>0</v>
          </cell>
          <cell r="E89">
            <v>0</v>
          </cell>
          <cell r="H89">
            <v>290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290</v>
          </cell>
          <cell r="C90">
            <v>0</v>
          </cell>
          <cell r="D90">
            <v>0</v>
          </cell>
          <cell r="E90">
            <v>0</v>
          </cell>
          <cell r="H90">
            <v>290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290</v>
          </cell>
          <cell r="C91">
            <v>0</v>
          </cell>
          <cell r="D91">
            <v>0</v>
          </cell>
          <cell r="E91">
            <v>0</v>
          </cell>
          <cell r="H91">
            <v>290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290</v>
          </cell>
          <cell r="C92">
            <v>0</v>
          </cell>
          <cell r="D92">
            <v>0</v>
          </cell>
          <cell r="E92">
            <v>0</v>
          </cell>
          <cell r="H92">
            <v>290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290</v>
          </cell>
          <cell r="C93">
            <v>0</v>
          </cell>
          <cell r="D93">
            <v>0</v>
          </cell>
          <cell r="E93">
            <v>0</v>
          </cell>
          <cell r="H93">
            <v>290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290</v>
          </cell>
          <cell r="C94">
            <v>0</v>
          </cell>
          <cell r="D94">
            <v>0</v>
          </cell>
          <cell r="E94">
            <v>0</v>
          </cell>
          <cell r="H94">
            <v>290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290</v>
          </cell>
          <cell r="C95">
            <v>0</v>
          </cell>
          <cell r="D95">
            <v>0</v>
          </cell>
          <cell r="E95">
            <v>0</v>
          </cell>
          <cell r="H95">
            <v>290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290</v>
          </cell>
          <cell r="C96">
            <v>0</v>
          </cell>
          <cell r="D96">
            <v>0</v>
          </cell>
          <cell r="E96">
            <v>0</v>
          </cell>
          <cell r="H96">
            <v>290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290</v>
          </cell>
          <cell r="C97">
            <v>0</v>
          </cell>
          <cell r="D97">
            <v>0</v>
          </cell>
          <cell r="E97">
            <v>0</v>
          </cell>
          <cell r="H97">
            <v>290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290</v>
          </cell>
          <cell r="C98">
            <v>0</v>
          </cell>
          <cell r="D98">
            <v>0</v>
          </cell>
          <cell r="E98">
            <v>0</v>
          </cell>
          <cell r="H98">
            <v>290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290</v>
          </cell>
          <cell r="C99">
            <v>0</v>
          </cell>
          <cell r="D99">
            <v>0</v>
          </cell>
          <cell r="E99">
            <v>0</v>
          </cell>
          <cell r="H99">
            <v>290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290</v>
          </cell>
          <cell r="C100">
            <v>0</v>
          </cell>
          <cell r="D100">
            <v>0</v>
          </cell>
          <cell r="E100">
            <v>0</v>
          </cell>
          <cell r="H100">
            <v>290</v>
          </cell>
          <cell r="I100">
            <v>0</v>
          </cell>
          <cell r="J100">
            <v>0</v>
          </cell>
          <cell r="K100">
            <v>0</v>
          </cell>
        </row>
      </sheetData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>
        <row r="5">
          <cell r="B5">
            <v>75</v>
          </cell>
          <cell r="C5">
            <v>0</v>
          </cell>
          <cell r="D5">
            <v>0</v>
          </cell>
          <cell r="E5">
            <v>0</v>
          </cell>
          <cell r="H5">
            <v>34.17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75</v>
          </cell>
          <cell r="C6">
            <v>0</v>
          </cell>
          <cell r="D6">
            <v>0</v>
          </cell>
          <cell r="E6">
            <v>0</v>
          </cell>
          <cell r="H6">
            <v>34.17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75</v>
          </cell>
          <cell r="C7">
            <v>0</v>
          </cell>
          <cell r="D7">
            <v>0</v>
          </cell>
          <cell r="E7">
            <v>0</v>
          </cell>
          <cell r="H7">
            <v>34.17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75</v>
          </cell>
          <cell r="C8">
            <v>0</v>
          </cell>
          <cell r="D8">
            <v>0</v>
          </cell>
          <cell r="E8">
            <v>0</v>
          </cell>
          <cell r="H8">
            <v>34.17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75</v>
          </cell>
          <cell r="C9">
            <v>0</v>
          </cell>
          <cell r="D9">
            <v>0</v>
          </cell>
          <cell r="E9">
            <v>0</v>
          </cell>
          <cell r="H9">
            <v>34.17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75</v>
          </cell>
          <cell r="C10">
            <v>0</v>
          </cell>
          <cell r="D10">
            <v>0</v>
          </cell>
          <cell r="E10">
            <v>0</v>
          </cell>
          <cell r="H10">
            <v>34.17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75</v>
          </cell>
          <cell r="C11">
            <v>0</v>
          </cell>
          <cell r="D11">
            <v>0</v>
          </cell>
          <cell r="E11">
            <v>0</v>
          </cell>
          <cell r="H11">
            <v>35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75</v>
          </cell>
          <cell r="C12">
            <v>0</v>
          </cell>
          <cell r="D12">
            <v>0</v>
          </cell>
          <cell r="E12">
            <v>0</v>
          </cell>
          <cell r="H12">
            <v>35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75</v>
          </cell>
          <cell r="C13">
            <v>0</v>
          </cell>
          <cell r="D13">
            <v>0</v>
          </cell>
          <cell r="E13">
            <v>0</v>
          </cell>
          <cell r="H13">
            <v>35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75</v>
          </cell>
          <cell r="C14">
            <v>0</v>
          </cell>
          <cell r="D14">
            <v>0</v>
          </cell>
          <cell r="E14">
            <v>0</v>
          </cell>
          <cell r="H14">
            <v>35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75</v>
          </cell>
          <cell r="C15">
            <v>0</v>
          </cell>
          <cell r="D15">
            <v>0</v>
          </cell>
          <cell r="E15">
            <v>0</v>
          </cell>
          <cell r="H15">
            <v>35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75</v>
          </cell>
          <cell r="C16">
            <v>0</v>
          </cell>
          <cell r="D16">
            <v>0</v>
          </cell>
          <cell r="E16">
            <v>0</v>
          </cell>
          <cell r="H16">
            <v>35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75</v>
          </cell>
          <cell r="C17">
            <v>0</v>
          </cell>
          <cell r="D17">
            <v>0</v>
          </cell>
          <cell r="E17">
            <v>0</v>
          </cell>
          <cell r="H17">
            <v>35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75</v>
          </cell>
          <cell r="C18">
            <v>0</v>
          </cell>
          <cell r="D18">
            <v>0</v>
          </cell>
          <cell r="E18">
            <v>0</v>
          </cell>
          <cell r="H18">
            <v>35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75</v>
          </cell>
          <cell r="C19">
            <v>0</v>
          </cell>
          <cell r="D19">
            <v>0</v>
          </cell>
          <cell r="E19">
            <v>0</v>
          </cell>
          <cell r="H19">
            <v>35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75</v>
          </cell>
          <cell r="C20">
            <v>0</v>
          </cell>
          <cell r="D20">
            <v>0</v>
          </cell>
          <cell r="E20">
            <v>0</v>
          </cell>
          <cell r="H20">
            <v>35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75</v>
          </cell>
          <cell r="C21">
            <v>0</v>
          </cell>
          <cell r="D21">
            <v>0</v>
          </cell>
          <cell r="E21">
            <v>0</v>
          </cell>
          <cell r="H21">
            <v>35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75</v>
          </cell>
          <cell r="C22">
            <v>0</v>
          </cell>
          <cell r="D22">
            <v>0</v>
          </cell>
          <cell r="E22">
            <v>0</v>
          </cell>
          <cell r="H22">
            <v>35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75</v>
          </cell>
          <cell r="C23">
            <v>0</v>
          </cell>
          <cell r="D23">
            <v>0</v>
          </cell>
          <cell r="E23">
            <v>0</v>
          </cell>
          <cell r="H23">
            <v>35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75</v>
          </cell>
          <cell r="C24">
            <v>0</v>
          </cell>
          <cell r="D24">
            <v>0</v>
          </cell>
          <cell r="E24">
            <v>0</v>
          </cell>
          <cell r="H24">
            <v>35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75</v>
          </cell>
          <cell r="C25">
            <v>0</v>
          </cell>
          <cell r="D25">
            <v>0</v>
          </cell>
          <cell r="E25">
            <v>0</v>
          </cell>
          <cell r="H25">
            <v>35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75</v>
          </cell>
          <cell r="C26">
            <v>0</v>
          </cell>
          <cell r="D26">
            <v>0</v>
          </cell>
          <cell r="E26">
            <v>0</v>
          </cell>
          <cell r="H26">
            <v>35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75</v>
          </cell>
          <cell r="C27">
            <v>0</v>
          </cell>
          <cell r="D27">
            <v>0</v>
          </cell>
          <cell r="E27">
            <v>0</v>
          </cell>
          <cell r="H27">
            <v>35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75</v>
          </cell>
          <cell r="C28">
            <v>0</v>
          </cell>
          <cell r="D28">
            <v>0</v>
          </cell>
          <cell r="E28">
            <v>0</v>
          </cell>
          <cell r="H28">
            <v>35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75</v>
          </cell>
          <cell r="C29">
            <v>0</v>
          </cell>
          <cell r="D29">
            <v>0</v>
          </cell>
          <cell r="E29">
            <v>0</v>
          </cell>
          <cell r="H29">
            <v>35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75</v>
          </cell>
          <cell r="C30">
            <v>0</v>
          </cell>
          <cell r="D30">
            <v>0</v>
          </cell>
          <cell r="E30">
            <v>0</v>
          </cell>
          <cell r="H30">
            <v>35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75</v>
          </cell>
          <cell r="C31">
            <v>0</v>
          </cell>
          <cell r="D31">
            <v>0</v>
          </cell>
          <cell r="E31">
            <v>0</v>
          </cell>
          <cell r="H31">
            <v>35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75</v>
          </cell>
          <cell r="C32">
            <v>0</v>
          </cell>
          <cell r="D32">
            <v>0</v>
          </cell>
          <cell r="E32">
            <v>0</v>
          </cell>
          <cell r="H32">
            <v>35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75</v>
          </cell>
          <cell r="C33">
            <v>0</v>
          </cell>
          <cell r="D33">
            <v>0</v>
          </cell>
          <cell r="E33">
            <v>0</v>
          </cell>
          <cell r="H33">
            <v>35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75</v>
          </cell>
          <cell r="C34">
            <v>0</v>
          </cell>
          <cell r="D34">
            <v>0</v>
          </cell>
          <cell r="E34">
            <v>0</v>
          </cell>
          <cell r="H34">
            <v>35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75</v>
          </cell>
          <cell r="C35">
            <v>0</v>
          </cell>
          <cell r="D35">
            <v>0</v>
          </cell>
          <cell r="E35">
            <v>0</v>
          </cell>
          <cell r="H35">
            <v>35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75</v>
          </cell>
          <cell r="C36">
            <v>0</v>
          </cell>
          <cell r="D36">
            <v>0</v>
          </cell>
          <cell r="E36">
            <v>0</v>
          </cell>
          <cell r="H36">
            <v>35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75</v>
          </cell>
          <cell r="C37">
            <v>0</v>
          </cell>
          <cell r="D37">
            <v>0</v>
          </cell>
          <cell r="E37">
            <v>0</v>
          </cell>
          <cell r="H37">
            <v>35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75</v>
          </cell>
          <cell r="C38">
            <v>0</v>
          </cell>
          <cell r="D38">
            <v>0</v>
          </cell>
          <cell r="E38">
            <v>0</v>
          </cell>
          <cell r="H38">
            <v>35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75</v>
          </cell>
          <cell r="C39">
            <v>0</v>
          </cell>
          <cell r="D39">
            <v>0</v>
          </cell>
          <cell r="E39">
            <v>0</v>
          </cell>
          <cell r="H39">
            <v>35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75</v>
          </cell>
          <cell r="C40">
            <v>0</v>
          </cell>
          <cell r="D40">
            <v>0</v>
          </cell>
          <cell r="E40">
            <v>0</v>
          </cell>
          <cell r="H40">
            <v>35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75</v>
          </cell>
          <cell r="C41">
            <v>0</v>
          </cell>
          <cell r="D41">
            <v>0</v>
          </cell>
          <cell r="E41">
            <v>0</v>
          </cell>
          <cell r="H41">
            <v>35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75</v>
          </cell>
          <cell r="C42">
            <v>0</v>
          </cell>
          <cell r="D42">
            <v>0</v>
          </cell>
          <cell r="E42">
            <v>0</v>
          </cell>
          <cell r="H42">
            <v>35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75</v>
          </cell>
          <cell r="C43">
            <v>0</v>
          </cell>
          <cell r="D43">
            <v>0</v>
          </cell>
          <cell r="E43">
            <v>0</v>
          </cell>
          <cell r="H43">
            <v>35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75</v>
          </cell>
          <cell r="C44">
            <v>0</v>
          </cell>
          <cell r="D44">
            <v>0</v>
          </cell>
          <cell r="E44">
            <v>0</v>
          </cell>
          <cell r="H44">
            <v>35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75</v>
          </cell>
          <cell r="C45">
            <v>0</v>
          </cell>
          <cell r="D45">
            <v>0</v>
          </cell>
          <cell r="E45">
            <v>0</v>
          </cell>
          <cell r="H45">
            <v>35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75</v>
          </cell>
          <cell r="C46">
            <v>0</v>
          </cell>
          <cell r="D46">
            <v>0</v>
          </cell>
          <cell r="E46">
            <v>0</v>
          </cell>
          <cell r="H46">
            <v>35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75</v>
          </cell>
          <cell r="C47">
            <v>0</v>
          </cell>
          <cell r="D47">
            <v>0</v>
          </cell>
          <cell r="E47">
            <v>0</v>
          </cell>
          <cell r="H47">
            <v>35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75</v>
          </cell>
          <cell r="C48">
            <v>0</v>
          </cell>
          <cell r="D48">
            <v>0</v>
          </cell>
          <cell r="E48">
            <v>0</v>
          </cell>
          <cell r="H48">
            <v>35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75</v>
          </cell>
          <cell r="C49">
            <v>0</v>
          </cell>
          <cell r="D49">
            <v>0</v>
          </cell>
          <cell r="E49">
            <v>0</v>
          </cell>
          <cell r="H49">
            <v>35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75</v>
          </cell>
          <cell r="C50">
            <v>0</v>
          </cell>
          <cell r="D50">
            <v>0</v>
          </cell>
          <cell r="E50">
            <v>0</v>
          </cell>
          <cell r="H50">
            <v>35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75</v>
          </cell>
          <cell r="C51">
            <v>0</v>
          </cell>
          <cell r="D51">
            <v>0</v>
          </cell>
          <cell r="E51">
            <v>0</v>
          </cell>
          <cell r="H51">
            <v>35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75</v>
          </cell>
          <cell r="C52">
            <v>0</v>
          </cell>
          <cell r="D52">
            <v>0</v>
          </cell>
          <cell r="E52">
            <v>0</v>
          </cell>
          <cell r="H52">
            <v>35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75</v>
          </cell>
          <cell r="C53">
            <v>0</v>
          </cell>
          <cell r="D53">
            <v>0</v>
          </cell>
          <cell r="E53">
            <v>0</v>
          </cell>
          <cell r="H53">
            <v>35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75</v>
          </cell>
          <cell r="C54">
            <v>0</v>
          </cell>
          <cell r="D54">
            <v>0</v>
          </cell>
          <cell r="E54">
            <v>0</v>
          </cell>
          <cell r="H54">
            <v>35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75</v>
          </cell>
          <cell r="C55">
            <v>0</v>
          </cell>
          <cell r="D55">
            <v>0</v>
          </cell>
          <cell r="E55">
            <v>0</v>
          </cell>
          <cell r="H55">
            <v>35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75</v>
          </cell>
          <cell r="C56">
            <v>0</v>
          </cell>
          <cell r="D56">
            <v>0</v>
          </cell>
          <cell r="E56">
            <v>0</v>
          </cell>
          <cell r="H56">
            <v>35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75</v>
          </cell>
          <cell r="C57">
            <v>0</v>
          </cell>
          <cell r="D57">
            <v>0</v>
          </cell>
          <cell r="E57">
            <v>0</v>
          </cell>
          <cell r="H57">
            <v>35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75</v>
          </cell>
          <cell r="C58">
            <v>0</v>
          </cell>
          <cell r="D58">
            <v>0</v>
          </cell>
          <cell r="E58">
            <v>0</v>
          </cell>
          <cell r="H58">
            <v>35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75</v>
          </cell>
          <cell r="C59">
            <v>0</v>
          </cell>
          <cell r="D59">
            <v>0</v>
          </cell>
          <cell r="E59">
            <v>0</v>
          </cell>
          <cell r="H59">
            <v>35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75</v>
          </cell>
          <cell r="C60">
            <v>0</v>
          </cell>
          <cell r="D60">
            <v>0</v>
          </cell>
          <cell r="E60">
            <v>0</v>
          </cell>
          <cell r="H60">
            <v>35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75</v>
          </cell>
          <cell r="C61">
            <v>0</v>
          </cell>
          <cell r="D61">
            <v>0</v>
          </cell>
          <cell r="E61">
            <v>0</v>
          </cell>
          <cell r="H61">
            <v>35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75</v>
          </cell>
          <cell r="C62">
            <v>0</v>
          </cell>
          <cell r="D62">
            <v>0</v>
          </cell>
          <cell r="E62">
            <v>0</v>
          </cell>
          <cell r="H62">
            <v>35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75</v>
          </cell>
          <cell r="C63">
            <v>0</v>
          </cell>
          <cell r="D63">
            <v>0</v>
          </cell>
          <cell r="E63">
            <v>0</v>
          </cell>
          <cell r="H63">
            <v>35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75</v>
          </cell>
          <cell r="C64">
            <v>0</v>
          </cell>
          <cell r="D64">
            <v>0</v>
          </cell>
          <cell r="E64">
            <v>0</v>
          </cell>
          <cell r="H64">
            <v>35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75</v>
          </cell>
          <cell r="C65">
            <v>0</v>
          </cell>
          <cell r="D65">
            <v>0</v>
          </cell>
          <cell r="E65">
            <v>0</v>
          </cell>
          <cell r="H65">
            <v>35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75</v>
          </cell>
          <cell r="C66">
            <v>0</v>
          </cell>
          <cell r="D66">
            <v>0</v>
          </cell>
          <cell r="E66">
            <v>0</v>
          </cell>
          <cell r="H66">
            <v>35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75</v>
          </cell>
          <cell r="C67">
            <v>0</v>
          </cell>
          <cell r="D67">
            <v>0</v>
          </cell>
          <cell r="E67">
            <v>0</v>
          </cell>
          <cell r="H67">
            <v>35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75</v>
          </cell>
          <cell r="C68">
            <v>0</v>
          </cell>
          <cell r="D68">
            <v>0</v>
          </cell>
          <cell r="E68">
            <v>0</v>
          </cell>
          <cell r="H68">
            <v>35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75</v>
          </cell>
          <cell r="C69">
            <v>0</v>
          </cell>
          <cell r="D69">
            <v>0</v>
          </cell>
          <cell r="E69">
            <v>0</v>
          </cell>
          <cell r="H69">
            <v>35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75</v>
          </cell>
          <cell r="C70">
            <v>0</v>
          </cell>
          <cell r="D70">
            <v>0</v>
          </cell>
          <cell r="E70">
            <v>0</v>
          </cell>
          <cell r="H70">
            <v>35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75</v>
          </cell>
          <cell r="C71">
            <v>0</v>
          </cell>
          <cell r="D71">
            <v>0</v>
          </cell>
          <cell r="E71">
            <v>0</v>
          </cell>
          <cell r="H71">
            <v>35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75</v>
          </cell>
          <cell r="C72">
            <v>0</v>
          </cell>
          <cell r="D72">
            <v>0</v>
          </cell>
          <cell r="E72">
            <v>0</v>
          </cell>
          <cell r="H72">
            <v>35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75</v>
          </cell>
          <cell r="C73">
            <v>0</v>
          </cell>
          <cell r="D73">
            <v>0</v>
          </cell>
          <cell r="E73">
            <v>0</v>
          </cell>
          <cell r="H73">
            <v>35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75</v>
          </cell>
          <cell r="C74">
            <v>0</v>
          </cell>
          <cell r="D74">
            <v>0</v>
          </cell>
          <cell r="E74">
            <v>0</v>
          </cell>
          <cell r="H74">
            <v>35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75</v>
          </cell>
          <cell r="C75">
            <v>0</v>
          </cell>
          <cell r="D75">
            <v>0</v>
          </cell>
          <cell r="E75">
            <v>0</v>
          </cell>
          <cell r="H75">
            <v>35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75</v>
          </cell>
          <cell r="C76">
            <v>0</v>
          </cell>
          <cell r="D76">
            <v>0</v>
          </cell>
          <cell r="E76">
            <v>0</v>
          </cell>
          <cell r="H76">
            <v>35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75</v>
          </cell>
          <cell r="C77">
            <v>0</v>
          </cell>
          <cell r="D77">
            <v>0</v>
          </cell>
          <cell r="E77">
            <v>0</v>
          </cell>
          <cell r="H77">
            <v>35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75</v>
          </cell>
          <cell r="C78">
            <v>0</v>
          </cell>
          <cell r="D78">
            <v>0</v>
          </cell>
          <cell r="E78">
            <v>0</v>
          </cell>
          <cell r="H78">
            <v>35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75</v>
          </cell>
          <cell r="C79">
            <v>0</v>
          </cell>
          <cell r="D79">
            <v>0</v>
          </cell>
          <cell r="E79">
            <v>0</v>
          </cell>
          <cell r="H79">
            <v>35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75</v>
          </cell>
          <cell r="C80">
            <v>0</v>
          </cell>
          <cell r="D80">
            <v>0</v>
          </cell>
          <cell r="E80">
            <v>0</v>
          </cell>
          <cell r="H80">
            <v>34.17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75</v>
          </cell>
          <cell r="C81">
            <v>0</v>
          </cell>
          <cell r="D81">
            <v>0</v>
          </cell>
          <cell r="E81">
            <v>0</v>
          </cell>
          <cell r="H81">
            <v>34.17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75</v>
          </cell>
          <cell r="C82">
            <v>0</v>
          </cell>
          <cell r="D82">
            <v>0</v>
          </cell>
          <cell r="E82">
            <v>0</v>
          </cell>
          <cell r="H82">
            <v>34.17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75</v>
          </cell>
          <cell r="C83">
            <v>0</v>
          </cell>
          <cell r="D83">
            <v>0</v>
          </cell>
          <cell r="E83">
            <v>0</v>
          </cell>
          <cell r="H83">
            <v>35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75</v>
          </cell>
          <cell r="C84">
            <v>0</v>
          </cell>
          <cell r="D84">
            <v>0</v>
          </cell>
          <cell r="E84">
            <v>0</v>
          </cell>
          <cell r="H84">
            <v>35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75</v>
          </cell>
          <cell r="C85">
            <v>0</v>
          </cell>
          <cell r="D85">
            <v>0</v>
          </cell>
          <cell r="E85">
            <v>0</v>
          </cell>
          <cell r="H85">
            <v>35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75</v>
          </cell>
          <cell r="C86">
            <v>0</v>
          </cell>
          <cell r="D86">
            <v>0</v>
          </cell>
          <cell r="E86">
            <v>0</v>
          </cell>
          <cell r="H86">
            <v>34.17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75</v>
          </cell>
          <cell r="C87">
            <v>0</v>
          </cell>
          <cell r="D87">
            <v>0</v>
          </cell>
          <cell r="E87">
            <v>0</v>
          </cell>
          <cell r="H87">
            <v>34.17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75</v>
          </cell>
          <cell r="C88">
            <v>0</v>
          </cell>
          <cell r="D88">
            <v>0</v>
          </cell>
          <cell r="E88">
            <v>0</v>
          </cell>
          <cell r="H88">
            <v>35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75</v>
          </cell>
          <cell r="C89">
            <v>0</v>
          </cell>
          <cell r="D89">
            <v>0</v>
          </cell>
          <cell r="E89">
            <v>0</v>
          </cell>
          <cell r="H89">
            <v>35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75</v>
          </cell>
          <cell r="C90">
            <v>0</v>
          </cell>
          <cell r="D90">
            <v>0</v>
          </cell>
          <cell r="E90">
            <v>0</v>
          </cell>
          <cell r="H90">
            <v>35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75</v>
          </cell>
          <cell r="C91">
            <v>0</v>
          </cell>
          <cell r="D91">
            <v>0</v>
          </cell>
          <cell r="E91">
            <v>0</v>
          </cell>
          <cell r="H91">
            <v>35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75</v>
          </cell>
          <cell r="C92">
            <v>0</v>
          </cell>
          <cell r="D92">
            <v>0</v>
          </cell>
          <cell r="E92">
            <v>0</v>
          </cell>
          <cell r="H92">
            <v>35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75</v>
          </cell>
          <cell r="C93">
            <v>0</v>
          </cell>
          <cell r="D93">
            <v>0</v>
          </cell>
          <cell r="E93">
            <v>0</v>
          </cell>
          <cell r="H93">
            <v>35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75</v>
          </cell>
          <cell r="C94">
            <v>0</v>
          </cell>
          <cell r="D94">
            <v>0</v>
          </cell>
          <cell r="E94">
            <v>0</v>
          </cell>
          <cell r="H94">
            <v>35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75</v>
          </cell>
          <cell r="C95">
            <v>0</v>
          </cell>
          <cell r="D95">
            <v>0</v>
          </cell>
          <cell r="E95">
            <v>0</v>
          </cell>
          <cell r="H95">
            <v>35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75</v>
          </cell>
          <cell r="C96">
            <v>0</v>
          </cell>
          <cell r="D96">
            <v>0</v>
          </cell>
          <cell r="E96">
            <v>0</v>
          </cell>
          <cell r="H96">
            <v>35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75</v>
          </cell>
          <cell r="C97">
            <v>0</v>
          </cell>
          <cell r="D97">
            <v>0</v>
          </cell>
          <cell r="E97">
            <v>0</v>
          </cell>
          <cell r="H97">
            <v>35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75</v>
          </cell>
          <cell r="C98">
            <v>0</v>
          </cell>
          <cell r="D98">
            <v>0</v>
          </cell>
          <cell r="E98">
            <v>0</v>
          </cell>
          <cell r="H98">
            <v>35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75</v>
          </cell>
          <cell r="C99">
            <v>0</v>
          </cell>
          <cell r="D99">
            <v>0</v>
          </cell>
          <cell r="E99">
            <v>0</v>
          </cell>
          <cell r="H99">
            <v>35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75</v>
          </cell>
          <cell r="C100">
            <v>0</v>
          </cell>
          <cell r="D100">
            <v>0</v>
          </cell>
          <cell r="E100">
            <v>0</v>
          </cell>
          <cell r="H100">
            <v>35</v>
          </cell>
          <cell r="I100">
            <v>0</v>
          </cell>
          <cell r="J100">
            <v>0</v>
          </cell>
          <cell r="K100">
            <v>0</v>
          </cell>
        </row>
      </sheetData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560</v>
          </cell>
          <cell r="G5">
            <v>0</v>
          </cell>
          <cell r="J5">
            <v>256</v>
          </cell>
          <cell r="K5">
            <v>0</v>
          </cell>
          <cell r="L5">
            <v>0</v>
          </cell>
          <cell r="M5">
            <v>0</v>
          </cell>
          <cell r="N5">
            <v>509.86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560</v>
          </cell>
          <cell r="G6">
            <v>0</v>
          </cell>
          <cell r="J6">
            <v>256</v>
          </cell>
          <cell r="K6">
            <v>0</v>
          </cell>
          <cell r="L6">
            <v>0</v>
          </cell>
          <cell r="M6">
            <v>0</v>
          </cell>
          <cell r="N6">
            <v>509.86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560</v>
          </cell>
          <cell r="G7">
            <v>0</v>
          </cell>
          <cell r="J7">
            <v>256</v>
          </cell>
          <cell r="K7">
            <v>0</v>
          </cell>
          <cell r="L7">
            <v>0</v>
          </cell>
          <cell r="M7">
            <v>0</v>
          </cell>
          <cell r="N7">
            <v>409.86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560</v>
          </cell>
          <cell r="G8">
            <v>0</v>
          </cell>
          <cell r="J8">
            <v>256</v>
          </cell>
          <cell r="K8">
            <v>0</v>
          </cell>
          <cell r="L8">
            <v>0</v>
          </cell>
          <cell r="M8">
            <v>0</v>
          </cell>
          <cell r="N8">
            <v>373.86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560</v>
          </cell>
          <cell r="G9">
            <v>0</v>
          </cell>
          <cell r="J9">
            <v>256</v>
          </cell>
          <cell r="K9">
            <v>0</v>
          </cell>
          <cell r="L9">
            <v>0</v>
          </cell>
          <cell r="M9">
            <v>0</v>
          </cell>
          <cell r="N9">
            <v>308.66000000000003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560</v>
          </cell>
          <cell r="G10">
            <v>0</v>
          </cell>
          <cell r="J10">
            <v>256</v>
          </cell>
          <cell r="K10">
            <v>0</v>
          </cell>
          <cell r="L10">
            <v>0</v>
          </cell>
          <cell r="M10">
            <v>0</v>
          </cell>
          <cell r="N10">
            <v>308.66000000000003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560</v>
          </cell>
          <cell r="G11">
            <v>0</v>
          </cell>
          <cell r="J11">
            <v>320</v>
          </cell>
          <cell r="K11">
            <v>0</v>
          </cell>
          <cell r="L11">
            <v>0</v>
          </cell>
          <cell r="M11">
            <v>0</v>
          </cell>
          <cell r="N11">
            <v>255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560</v>
          </cell>
          <cell r="G12">
            <v>0</v>
          </cell>
          <cell r="J12">
            <v>320</v>
          </cell>
          <cell r="K12">
            <v>0</v>
          </cell>
          <cell r="L12">
            <v>0</v>
          </cell>
          <cell r="M12">
            <v>0</v>
          </cell>
          <cell r="N12">
            <v>255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580</v>
          </cell>
          <cell r="G13">
            <v>0</v>
          </cell>
          <cell r="J13">
            <v>320</v>
          </cell>
          <cell r="K13">
            <v>0</v>
          </cell>
          <cell r="L13">
            <v>0</v>
          </cell>
          <cell r="M13">
            <v>0</v>
          </cell>
          <cell r="N13">
            <v>255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580</v>
          </cell>
          <cell r="G14">
            <v>0</v>
          </cell>
          <cell r="J14">
            <v>320</v>
          </cell>
          <cell r="K14">
            <v>0</v>
          </cell>
          <cell r="L14">
            <v>0</v>
          </cell>
          <cell r="M14">
            <v>0</v>
          </cell>
          <cell r="N14">
            <v>255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580</v>
          </cell>
          <cell r="G15">
            <v>0</v>
          </cell>
          <cell r="J15">
            <v>320</v>
          </cell>
          <cell r="K15">
            <v>0</v>
          </cell>
          <cell r="L15">
            <v>0</v>
          </cell>
          <cell r="M15">
            <v>0</v>
          </cell>
          <cell r="N15">
            <v>255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580</v>
          </cell>
          <cell r="G16">
            <v>0</v>
          </cell>
          <cell r="J16">
            <v>320</v>
          </cell>
          <cell r="K16">
            <v>0</v>
          </cell>
          <cell r="L16">
            <v>0</v>
          </cell>
          <cell r="M16">
            <v>0</v>
          </cell>
          <cell r="N16">
            <v>223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580</v>
          </cell>
          <cell r="G17">
            <v>0</v>
          </cell>
          <cell r="J17">
            <v>320</v>
          </cell>
          <cell r="K17">
            <v>0</v>
          </cell>
          <cell r="L17">
            <v>0</v>
          </cell>
          <cell r="M17">
            <v>0</v>
          </cell>
          <cell r="N17">
            <v>223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580</v>
          </cell>
          <cell r="G18">
            <v>0</v>
          </cell>
          <cell r="J18">
            <v>320</v>
          </cell>
          <cell r="K18">
            <v>0</v>
          </cell>
          <cell r="L18">
            <v>0</v>
          </cell>
          <cell r="M18">
            <v>0</v>
          </cell>
          <cell r="N18">
            <v>223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580</v>
          </cell>
          <cell r="G19">
            <v>0</v>
          </cell>
          <cell r="J19">
            <v>320</v>
          </cell>
          <cell r="K19">
            <v>0</v>
          </cell>
          <cell r="L19">
            <v>0</v>
          </cell>
          <cell r="M19">
            <v>0</v>
          </cell>
          <cell r="N19">
            <v>223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580</v>
          </cell>
          <cell r="G20">
            <v>0</v>
          </cell>
          <cell r="J20">
            <v>320</v>
          </cell>
          <cell r="K20">
            <v>0</v>
          </cell>
          <cell r="L20">
            <v>0</v>
          </cell>
          <cell r="M20">
            <v>0</v>
          </cell>
          <cell r="N20">
            <v>223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580</v>
          </cell>
          <cell r="G21">
            <v>0</v>
          </cell>
          <cell r="J21">
            <v>320</v>
          </cell>
          <cell r="K21">
            <v>0</v>
          </cell>
          <cell r="L21">
            <v>0</v>
          </cell>
          <cell r="M21">
            <v>0</v>
          </cell>
          <cell r="N21">
            <v>153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580</v>
          </cell>
          <cell r="G22">
            <v>0</v>
          </cell>
          <cell r="J22">
            <v>320</v>
          </cell>
          <cell r="K22">
            <v>0</v>
          </cell>
          <cell r="L22">
            <v>0</v>
          </cell>
          <cell r="M22">
            <v>0</v>
          </cell>
          <cell r="N22">
            <v>153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580</v>
          </cell>
          <cell r="G23">
            <v>0</v>
          </cell>
          <cell r="J23">
            <v>320</v>
          </cell>
          <cell r="K23">
            <v>0</v>
          </cell>
          <cell r="L23">
            <v>0</v>
          </cell>
          <cell r="M23">
            <v>0</v>
          </cell>
          <cell r="N23">
            <v>153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580</v>
          </cell>
          <cell r="G24">
            <v>0</v>
          </cell>
          <cell r="J24">
            <v>320</v>
          </cell>
          <cell r="K24">
            <v>0</v>
          </cell>
          <cell r="L24">
            <v>0</v>
          </cell>
          <cell r="M24">
            <v>0</v>
          </cell>
          <cell r="N24">
            <v>153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580</v>
          </cell>
          <cell r="G25">
            <v>0</v>
          </cell>
          <cell r="J25">
            <v>320</v>
          </cell>
          <cell r="K25">
            <v>0</v>
          </cell>
          <cell r="L25">
            <v>0</v>
          </cell>
          <cell r="M25">
            <v>0</v>
          </cell>
          <cell r="N25">
            <v>153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580</v>
          </cell>
          <cell r="G26">
            <v>0</v>
          </cell>
          <cell r="J26">
            <v>320</v>
          </cell>
          <cell r="K26">
            <v>0</v>
          </cell>
          <cell r="L26">
            <v>0</v>
          </cell>
          <cell r="M26">
            <v>0</v>
          </cell>
          <cell r="N26">
            <v>153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580</v>
          </cell>
          <cell r="G27">
            <v>0</v>
          </cell>
          <cell r="J27">
            <v>320</v>
          </cell>
          <cell r="K27">
            <v>0</v>
          </cell>
          <cell r="L27">
            <v>0</v>
          </cell>
          <cell r="M27">
            <v>0</v>
          </cell>
          <cell r="N27">
            <v>153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580</v>
          </cell>
          <cell r="G28">
            <v>0</v>
          </cell>
          <cell r="J28">
            <v>320</v>
          </cell>
          <cell r="K28">
            <v>0</v>
          </cell>
          <cell r="L28">
            <v>0</v>
          </cell>
          <cell r="M28">
            <v>0</v>
          </cell>
          <cell r="N28">
            <v>153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580</v>
          </cell>
          <cell r="G29">
            <v>0</v>
          </cell>
          <cell r="J29">
            <v>320</v>
          </cell>
          <cell r="K29">
            <v>0</v>
          </cell>
          <cell r="L29">
            <v>0</v>
          </cell>
          <cell r="M29">
            <v>0</v>
          </cell>
          <cell r="N29">
            <v>153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580</v>
          </cell>
          <cell r="G30">
            <v>0</v>
          </cell>
          <cell r="J30">
            <v>320</v>
          </cell>
          <cell r="K30">
            <v>0</v>
          </cell>
          <cell r="L30">
            <v>0</v>
          </cell>
          <cell r="M30">
            <v>0</v>
          </cell>
          <cell r="N30">
            <v>153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580</v>
          </cell>
          <cell r="G31">
            <v>0</v>
          </cell>
          <cell r="J31">
            <v>320</v>
          </cell>
          <cell r="K31">
            <v>0</v>
          </cell>
          <cell r="L31">
            <v>0</v>
          </cell>
          <cell r="M31">
            <v>0</v>
          </cell>
          <cell r="N31">
            <v>153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580</v>
          </cell>
          <cell r="G32">
            <v>0</v>
          </cell>
          <cell r="J32">
            <v>320</v>
          </cell>
          <cell r="K32">
            <v>0</v>
          </cell>
          <cell r="L32">
            <v>0</v>
          </cell>
          <cell r="M32">
            <v>0</v>
          </cell>
          <cell r="N32">
            <v>153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580</v>
          </cell>
          <cell r="G33">
            <v>0</v>
          </cell>
          <cell r="J33">
            <v>320</v>
          </cell>
          <cell r="K33">
            <v>0</v>
          </cell>
          <cell r="L33">
            <v>0</v>
          </cell>
          <cell r="M33">
            <v>0</v>
          </cell>
          <cell r="N33">
            <v>153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580</v>
          </cell>
          <cell r="G34">
            <v>0</v>
          </cell>
          <cell r="J34">
            <v>320</v>
          </cell>
          <cell r="K34">
            <v>0</v>
          </cell>
          <cell r="L34">
            <v>0</v>
          </cell>
          <cell r="M34">
            <v>0</v>
          </cell>
          <cell r="N34">
            <v>153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580</v>
          </cell>
          <cell r="G35">
            <v>0</v>
          </cell>
          <cell r="J35">
            <v>320</v>
          </cell>
          <cell r="K35">
            <v>0</v>
          </cell>
          <cell r="L35">
            <v>0</v>
          </cell>
          <cell r="M35">
            <v>0</v>
          </cell>
          <cell r="N35">
            <v>153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580</v>
          </cell>
          <cell r="G36">
            <v>0</v>
          </cell>
          <cell r="J36">
            <v>320</v>
          </cell>
          <cell r="K36">
            <v>0</v>
          </cell>
          <cell r="L36">
            <v>0</v>
          </cell>
          <cell r="M36">
            <v>0</v>
          </cell>
          <cell r="N36">
            <v>153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580</v>
          </cell>
          <cell r="G37">
            <v>0</v>
          </cell>
          <cell r="J37">
            <v>320</v>
          </cell>
          <cell r="K37">
            <v>0</v>
          </cell>
          <cell r="L37">
            <v>0</v>
          </cell>
          <cell r="M37">
            <v>0</v>
          </cell>
          <cell r="N37">
            <v>153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580</v>
          </cell>
          <cell r="G38">
            <v>0</v>
          </cell>
          <cell r="J38">
            <v>320</v>
          </cell>
          <cell r="K38">
            <v>0</v>
          </cell>
          <cell r="L38">
            <v>0</v>
          </cell>
          <cell r="M38">
            <v>0</v>
          </cell>
          <cell r="N38">
            <v>153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580</v>
          </cell>
          <cell r="G39">
            <v>0</v>
          </cell>
          <cell r="J39">
            <v>320</v>
          </cell>
          <cell r="K39">
            <v>0</v>
          </cell>
          <cell r="L39">
            <v>0</v>
          </cell>
          <cell r="M39">
            <v>0</v>
          </cell>
          <cell r="N39">
            <v>153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580</v>
          </cell>
          <cell r="G40">
            <v>0</v>
          </cell>
          <cell r="J40">
            <v>320</v>
          </cell>
          <cell r="K40">
            <v>0</v>
          </cell>
          <cell r="L40">
            <v>0</v>
          </cell>
          <cell r="M40">
            <v>0</v>
          </cell>
          <cell r="N40">
            <v>153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560</v>
          </cell>
          <cell r="G41">
            <v>0</v>
          </cell>
          <cell r="J41">
            <v>320</v>
          </cell>
          <cell r="K41">
            <v>0</v>
          </cell>
          <cell r="L41">
            <v>0</v>
          </cell>
          <cell r="M41">
            <v>0</v>
          </cell>
          <cell r="N41">
            <v>153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560</v>
          </cell>
          <cell r="G42">
            <v>0</v>
          </cell>
          <cell r="J42">
            <v>320</v>
          </cell>
          <cell r="K42">
            <v>0</v>
          </cell>
          <cell r="L42">
            <v>0</v>
          </cell>
          <cell r="M42">
            <v>0</v>
          </cell>
          <cell r="N42">
            <v>153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560</v>
          </cell>
          <cell r="G43">
            <v>0</v>
          </cell>
          <cell r="J43">
            <v>320</v>
          </cell>
          <cell r="K43">
            <v>0</v>
          </cell>
          <cell r="L43">
            <v>0</v>
          </cell>
          <cell r="M43">
            <v>0</v>
          </cell>
          <cell r="N43">
            <v>153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560</v>
          </cell>
          <cell r="G44">
            <v>0</v>
          </cell>
          <cell r="J44">
            <v>320</v>
          </cell>
          <cell r="K44">
            <v>0</v>
          </cell>
          <cell r="L44">
            <v>0</v>
          </cell>
          <cell r="M44">
            <v>0</v>
          </cell>
          <cell r="N44">
            <v>153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560</v>
          </cell>
          <cell r="G45">
            <v>0</v>
          </cell>
          <cell r="J45">
            <v>320</v>
          </cell>
          <cell r="K45">
            <v>0</v>
          </cell>
          <cell r="L45">
            <v>0</v>
          </cell>
          <cell r="M45">
            <v>0</v>
          </cell>
          <cell r="N45">
            <v>153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560</v>
          </cell>
          <cell r="G46">
            <v>0</v>
          </cell>
          <cell r="J46">
            <v>320</v>
          </cell>
          <cell r="K46">
            <v>0</v>
          </cell>
          <cell r="L46">
            <v>0</v>
          </cell>
          <cell r="M46">
            <v>0</v>
          </cell>
          <cell r="N46">
            <v>153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560</v>
          </cell>
          <cell r="G47">
            <v>0</v>
          </cell>
          <cell r="J47">
            <v>320</v>
          </cell>
          <cell r="K47">
            <v>0</v>
          </cell>
          <cell r="L47">
            <v>0</v>
          </cell>
          <cell r="M47">
            <v>0</v>
          </cell>
          <cell r="N47">
            <v>153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560</v>
          </cell>
          <cell r="G48">
            <v>0</v>
          </cell>
          <cell r="J48">
            <v>320</v>
          </cell>
          <cell r="K48">
            <v>0</v>
          </cell>
          <cell r="L48">
            <v>0</v>
          </cell>
          <cell r="M48">
            <v>0</v>
          </cell>
          <cell r="N48">
            <v>153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560</v>
          </cell>
          <cell r="G49">
            <v>0</v>
          </cell>
          <cell r="J49">
            <v>320</v>
          </cell>
          <cell r="K49">
            <v>0</v>
          </cell>
          <cell r="L49">
            <v>0</v>
          </cell>
          <cell r="M49">
            <v>0</v>
          </cell>
          <cell r="N49">
            <v>153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560</v>
          </cell>
          <cell r="G50">
            <v>0</v>
          </cell>
          <cell r="J50">
            <v>320</v>
          </cell>
          <cell r="K50">
            <v>0</v>
          </cell>
          <cell r="L50">
            <v>0</v>
          </cell>
          <cell r="M50">
            <v>0</v>
          </cell>
          <cell r="N50">
            <v>153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560</v>
          </cell>
          <cell r="G51">
            <v>0</v>
          </cell>
          <cell r="J51">
            <v>320</v>
          </cell>
          <cell r="K51">
            <v>0</v>
          </cell>
          <cell r="L51">
            <v>0</v>
          </cell>
          <cell r="M51">
            <v>0</v>
          </cell>
          <cell r="N51">
            <v>153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560</v>
          </cell>
          <cell r="G52">
            <v>0</v>
          </cell>
          <cell r="J52">
            <v>320</v>
          </cell>
          <cell r="K52">
            <v>0</v>
          </cell>
          <cell r="L52">
            <v>0</v>
          </cell>
          <cell r="M52">
            <v>0</v>
          </cell>
          <cell r="N52">
            <v>153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560</v>
          </cell>
          <cell r="G53">
            <v>0</v>
          </cell>
          <cell r="J53">
            <v>320</v>
          </cell>
          <cell r="K53">
            <v>0</v>
          </cell>
          <cell r="L53">
            <v>0</v>
          </cell>
          <cell r="M53">
            <v>0</v>
          </cell>
          <cell r="N53">
            <v>153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560</v>
          </cell>
          <cell r="G54">
            <v>0</v>
          </cell>
          <cell r="J54">
            <v>320</v>
          </cell>
          <cell r="K54">
            <v>0</v>
          </cell>
          <cell r="L54">
            <v>0</v>
          </cell>
          <cell r="M54">
            <v>0</v>
          </cell>
          <cell r="N54">
            <v>153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560</v>
          </cell>
          <cell r="G55">
            <v>0</v>
          </cell>
          <cell r="J55">
            <v>320</v>
          </cell>
          <cell r="K55">
            <v>0</v>
          </cell>
          <cell r="L55">
            <v>0</v>
          </cell>
          <cell r="M55">
            <v>0</v>
          </cell>
          <cell r="N55">
            <v>153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560</v>
          </cell>
          <cell r="G56">
            <v>0</v>
          </cell>
          <cell r="J56">
            <v>320</v>
          </cell>
          <cell r="K56">
            <v>0</v>
          </cell>
          <cell r="L56">
            <v>0</v>
          </cell>
          <cell r="M56">
            <v>0</v>
          </cell>
          <cell r="N56">
            <v>153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560</v>
          </cell>
          <cell r="G57">
            <v>0</v>
          </cell>
          <cell r="J57">
            <v>320</v>
          </cell>
          <cell r="K57">
            <v>0</v>
          </cell>
          <cell r="L57">
            <v>0</v>
          </cell>
          <cell r="M57">
            <v>0</v>
          </cell>
          <cell r="N57">
            <v>153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560</v>
          </cell>
          <cell r="G58">
            <v>0</v>
          </cell>
          <cell r="J58">
            <v>320</v>
          </cell>
          <cell r="K58">
            <v>0</v>
          </cell>
          <cell r="L58">
            <v>0</v>
          </cell>
          <cell r="M58">
            <v>0</v>
          </cell>
          <cell r="N58">
            <v>153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560</v>
          </cell>
          <cell r="G59">
            <v>0</v>
          </cell>
          <cell r="J59">
            <v>320</v>
          </cell>
          <cell r="K59">
            <v>0</v>
          </cell>
          <cell r="L59">
            <v>0</v>
          </cell>
          <cell r="M59">
            <v>0</v>
          </cell>
          <cell r="N59">
            <v>153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560</v>
          </cell>
          <cell r="G60">
            <v>0</v>
          </cell>
          <cell r="J60">
            <v>320</v>
          </cell>
          <cell r="K60">
            <v>0</v>
          </cell>
          <cell r="L60">
            <v>0</v>
          </cell>
          <cell r="M60">
            <v>0</v>
          </cell>
          <cell r="N60">
            <v>153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560</v>
          </cell>
          <cell r="G61">
            <v>0</v>
          </cell>
          <cell r="J61">
            <v>320</v>
          </cell>
          <cell r="K61">
            <v>0</v>
          </cell>
          <cell r="L61">
            <v>0</v>
          </cell>
          <cell r="M61">
            <v>0</v>
          </cell>
          <cell r="N61">
            <v>153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560</v>
          </cell>
          <cell r="G62">
            <v>0</v>
          </cell>
          <cell r="J62">
            <v>320</v>
          </cell>
          <cell r="K62">
            <v>0</v>
          </cell>
          <cell r="L62">
            <v>0</v>
          </cell>
          <cell r="M62">
            <v>0</v>
          </cell>
          <cell r="N62">
            <v>153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560</v>
          </cell>
          <cell r="G63">
            <v>0</v>
          </cell>
          <cell r="J63">
            <v>320</v>
          </cell>
          <cell r="K63">
            <v>0</v>
          </cell>
          <cell r="L63">
            <v>0</v>
          </cell>
          <cell r="M63">
            <v>0</v>
          </cell>
          <cell r="N63">
            <v>153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560</v>
          </cell>
          <cell r="G64">
            <v>0</v>
          </cell>
          <cell r="J64">
            <v>320</v>
          </cell>
          <cell r="K64">
            <v>0</v>
          </cell>
          <cell r="L64">
            <v>0</v>
          </cell>
          <cell r="M64">
            <v>0</v>
          </cell>
          <cell r="N64">
            <v>153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560</v>
          </cell>
          <cell r="G65">
            <v>0</v>
          </cell>
          <cell r="J65">
            <v>320</v>
          </cell>
          <cell r="K65">
            <v>0</v>
          </cell>
          <cell r="L65">
            <v>0</v>
          </cell>
          <cell r="M65">
            <v>0</v>
          </cell>
          <cell r="N65">
            <v>185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560</v>
          </cell>
          <cell r="G66">
            <v>0</v>
          </cell>
          <cell r="J66">
            <v>320</v>
          </cell>
          <cell r="K66">
            <v>0</v>
          </cell>
          <cell r="L66">
            <v>0</v>
          </cell>
          <cell r="M66">
            <v>0</v>
          </cell>
          <cell r="N66">
            <v>185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560</v>
          </cell>
          <cell r="G67">
            <v>0</v>
          </cell>
          <cell r="J67">
            <v>320</v>
          </cell>
          <cell r="K67">
            <v>0</v>
          </cell>
          <cell r="L67">
            <v>0</v>
          </cell>
          <cell r="M67">
            <v>0</v>
          </cell>
          <cell r="N67">
            <v>185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560</v>
          </cell>
          <cell r="G68">
            <v>0</v>
          </cell>
          <cell r="J68">
            <v>320</v>
          </cell>
          <cell r="K68">
            <v>0</v>
          </cell>
          <cell r="L68">
            <v>0</v>
          </cell>
          <cell r="M68">
            <v>0</v>
          </cell>
          <cell r="N68">
            <v>185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560</v>
          </cell>
          <cell r="G69">
            <v>0</v>
          </cell>
          <cell r="J69">
            <v>320</v>
          </cell>
          <cell r="K69">
            <v>0</v>
          </cell>
          <cell r="L69">
            <v>0</v>
          </cell>
          <cell r="M69">
            <v>0</v>
          </cell>
          <cell r="N69">
            <v>185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560</v>
          </cell>
          <cell r="G70">
            <v>0</v>
          </cell>
          <cell r="J70">
            <v>320</v>
          </cell>
          <cell r="K70">
            <v>0</v>
          </cell>
          <cell r="L70">
            <v>0</v>
          </cell>
          <cell r="M70">
            <v>0</v>
          </cell>
          <cell r="N70">
            <v>185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560</v>
          </cell>
          <cell r="G71">
            <v>0</v>
          </cell>
          <cell r="J71">
            <v>320</v>
          </cell>
          <cell r="K71">
            <v>0</v>
          </cell>
          <cell r="L71">
            <v>0</v>
          </cell>
          <cell r="M71">
            <v>0</v>
          </cell>
          <cell r="N71">
            <v>185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560</v>
          </cell>
          <cell r="G72">
            <v>0</v>
          </cell>
          <cell r="J72">
            <v>320</v>
          </cell>
          <cell r="K72">
            <v>0</v>
          </cell>
          <cell r="L72">
            <v>0</v>
          </cell>
          <cell r="M72">
            <v>0</v>
          </cell>
          <cell r="N72">
            <v>185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560</v>
          </cell>
          <cell r="G73">
            <v>0</v>
          </cell>
          <cell r="J73">
            <v>320</v>
          </cell>
          <cell r="K73">
            <v>0</v>
          </cell>
          <cell r="L73">
            <v>0</v>
          </cell>
          <cell r="M73">
            <v>0</v>
          </cell>
          <cell r="N73">
            <v>185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560</v>
          </cell>
          <cell r="G74">
            <v>0</v>
          </cell>
          <cell r="J74">
            <v>320</v>
          </cell>
          <cell r="K74">
            <v>0</v>
          </cell>
          <cell r="L74">
            <v>0</v>
          </cell>
          <cell r="M74">
            <v>0</v>
          </cell>
          <cell r="N74">
            <v>185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560</v>
          </cell>
          <cell r="G75">
            <v>0</v>
          </cell>
          <cell r="J75">
            <v>320</v>
          </cell>
          <cell r="K75">
            <v>0</v>
          </cell>
          <cell r="L75">
            <v>0</v>
          </cell>
          <cell r="M75">
            <v>0</v>
          </cell>
          <cell r="N75">
            <v>185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560</v>
          </cell>
          <cell r="G76">
            <v>0</v>
          </cell>
          <cell r="J76">
            <v>320</v>
          </cell>
          <cell r="K76">
            <v>0</v>
          </cell>
          <cell r="L76">
            <v>0</v>
          </cell>
          <cell r="M76">
            <v>0</v>
          </cell>
          <cell r="N76">
            <v>185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560</v>
          </cell>
          <cell r="G77">
            <v>0</v>
          </cell>
          <cell r="J77">
            <v>320</v>
          </cell>
          <cell r="K77">
            <v>0</v>
          </cell>
          <cell r="L77">
            <v>0</v>
          </cell>
          <cell r="M77">
            <v>0</v>
          </cell>
          <cell r="N77">
            <v>225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560</v>
          </cell>
          <cell r="G78">
            <v>0</v>
          </cell>
          <cell r="J78">
            <v>320</v>
          </cell>
          <cell r="K78">
            <v>0</v>
          </cell>
          <cell r="L78">
            <v>0</v>
          </cell>
          <cell r="M78">
            <v>0</v>
          </cell>
          <cell r="N78">
            <v>193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560</v>
          </cell>
          <cell r="G79">
            <v>0</v>
          </cell>
          <cell r="J79">
            <v>320</v>
          </cell>
          <cell r="K79">
            <v>0</v>
          </cell>
          <cell r="L79">
            <v>0</v>
          </cell>
          <cell r="M79">
            <v>0</v>
          </cell>
          <cell r="N79">
            <v>193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560</v>
          </cell>
          <cell r="G80">
            <v>0</v>
          </cell>
          <cell r="J80">
            <v>320</v>
          </cell>
          <cell r="K80">
            <v>0</v>
          </cell>
          <cell r="L80">
            <v>0</v>
          </cell>
          <cell r="M80">
            <v>0</v>
          </cell>
          <cell r="N80">
            <v>193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560</v>
          </cell>
          <cell r="G81">
            <v>0</v>
          </cell>
          <cell r="J81">
            <v>320</v>
          </cell>
          <cell r="K81">
            <v>0</v>
          </cell>
          <cell r="L81">
            <v>0</v>
          </cell>
          <cell r="M81">
            <v>0</v>
          </cell>
          <cell r="N81">
            <v>225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560</v>
          </cell>
          <cell r="G82">
            <v>0</v>
          </cell>
          <cell r="J82">
            <v>320</v>
          </cell>
          <cell r="K82">
            <v>0</v>
          </cell>
          <cell r="L82">
            <v>0</v>
          </cell>
          <cell r="M82">
            <v>0</v>
          </cell>
          <cell r="N82">
            <v>225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560</v>
          </cell>
          <cell r="G83">
            <v>0</v>
          </cell>
          <cell r="J83">
            <v>320</v>
          </cell>
          <cell r="K83">
            <v>0</v>
          </cell>
          <cell r="L83">
            <v>0</v>
          </cell>
          <cell r="M83">
            <v>0</v>
          </cell>
          <cell r="N83">
            <v>299.32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560</v>
          </cell>
          <cell r="G84">
            <v>0</v>
          </cell>
          <cell r="J84">
            <v>320</v>
          </cell>
          <cell r="K84">
            <v>0</v>
          </cell>
          <cell r="L84">
            <v>0</v>
          </cell>
          <cell r="M84">
            <v>0</v>
          </cell>
          <cell r="N84">
            <v>299.32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560</v>
          </cell>
          <cell r="G85">
            <v>0</v>
          </cell>
          <cell r="J85">
            <v>320</v>
          </cell>
          <cell r="K85">
            <v>0</v>
          </cell>
          <cell r="L85">
            <v>0</v>
          </cell>
          <cell r="M85">
            <v>0</v>
          </cell>
          <cell r="N85">
            <v>299.32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560</v>
          </cell>
          <cell r="G86">
            <v>0</v>
          </cell>
          <cell r="J86">
            <v>256</v>
          </cell>
          <cell r="K86">
            <v>0</v>
          </cell>
          <cell r="L86">
            <v>0</v>
          </cell>
          <cell r="M86">
            <v>0</v>
          </cell>
          <cell r="N86">
            <v>299.32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560</v>
          </cell>
          <cell r="G87">
            <v>0</v>
          </cell>
          <cell r="J87">
            <v>256</v>
          </cell>
          <cell r="K87">
            <v>0</v>
          </cell>
          <cell r="L87">
            <v>0</v>
          </cell>
          <cell r="M87">
            <v>0</v>
          </cell>
          <cell r="N87">
            <v>399.32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560</v>
          </cell>
          <cell r="G88">
            <v>0</v>
          </cell>
          <cell r="J88">
            <v>320</v>
          </cell>
          <cell r="K88">
            <v>0</v>
          </cell>
          <cell r="L88">
            <v>0</v>
          </cell>
          <cell r="M88">
            <v>0</v>
          </cell>
          <cell r="N88">
            <v>399.32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560</v>
          </cell>
          <cell r="G89">
            <v>0</v>
          </cell>
          <cell r="J89">
            <v>320</v>
          </cell>
          <cell r="K89">
            <v>0</v>
          </cell>
          <cell r="L89">
            <v>0</v>
          </cell>
          <cell r="M89">
            <v>0</v>
          </cell>
          <cell r="N89">
            <v>459.32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560</v>
          </cell>
          <cell r="G90">
            <v>0</v>
          </cell>
          <cell r="J90">
            <v>320</v>
          </cell>
          <cell r="K90">
            <v>0</v>
          </cell>
          <cell r="L90">
            <v>0</v>
          </cell>
          <cell r="M90">
            <v>0</v>
          </cell>
          <cell r="N90">
            <v>459.32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560</v>
          </cell>
          <cell r="G91">
            <v>0</v>
          </cell>
          <cell r="J91">
            <v>320</v>
          </cell>
          <cell r="K91">
            <v>0</v>
          </cell>
          <cell r="L91">
            <v>0</v>
          </cell>
          <cell r="M91">
            <v>0</v>
          </cell>
          <cell r="N91">
            <v>560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560</v>
          </cell>
          <cell r="G92">
            <v>0</v>
          </cell>
          <cell r="J92">
            <v>320</v>
          </cell>
          <cell r="K92">
            <v>0</v>
          </cell>
          <cell r="L92">
            <v>0</v>
          </cell>
          <cell r="M92">
            <v>0</v>
          </cell>
          <cell r="N92">
            <v>560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560</v>
          </cell>
          <cell r="G93">
            <v>0</v>
          </cell>
          <cell r="J93">
            <v>320</v>
          </cell>
          <cell r="K93">
            <v>0</v>
          </cell>
          <cell r="L93">
            <v>0</v>
          </cell>
          <cell r="M93">
            <v>0</v>
          </cell>
          <cell r="N93">
            <v>560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560</v>
          </cell>
          <cell r="G94">
            <v>0</v>
          </cell>
          <cell r="J94">
            <v>320</v>
          </cell>
          <cell r="K94">
            <v>0</v>
          </cell>
          <cell r="L94">
            <v>0</v>
          </cell>
          <cell r="M94">
            <v>0</v>
          </cell>
          <cell r="N94">
            <v>560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560</v>
          </cell>
          <cell r="G95">
            <v>0</v>
          </cell>
          <cell r="J95">
            <v>320</v>
          </cell>
          <cell r="K95">
            <v>0</v>
          </cell>
          <cell r="L95">
            <v>0</v>
          </cell>
          <cell r="M95">
            <v>0</v>
          </cell>
          <cell r="N95">
            <v>560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560</v>
          </cell>
          <cell r="G96">
            <v>0</v>
          </cell>
          <cell r="J96">
            <v>320</v>
          </cell>
          <cell r="K96">
            <v>0</v>
          </cell>
          <cell r="L96">
            <v>0</v>
          </cell>
          <cell r="M96">
            <v>0</v>
          </cell>
          <cell r="N96">
            <v>560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560</v>
          </cell>
          <cell r="G97">
            <v>0</v>
          </cell>
          <cell r="J97">
            <v>320</v>
          </cell>
          <cell r="K97">
            <v>0</v>
          </cell>
          <cell r="L97">
            <v>0</v>
          </cell>
          <cell r="M97">
            <v>0</v>
          </cell>
          <cell r="N97">
            <v>190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560</v>
          </cell>
          <cell r="G98">
            <v>0</v>
          </cell>
          <cell r="J98">
            <v>320</v>
          </cell>
          <cell r="K98">
            <v>0</v>
          </cell>
          <cell r="L98">
            <v>0</v>
          </cell>
          <cell r="M98">
            <v>0</v>
          </cell>
          <cell r="N98">
            <v>190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560</v>
          </cell>
          <cell r="G99">
            <v>0</v>
          </cell>
          <cell r="J99">
            <v>320</v>
          </cell>
          <cell r="K99">
            <v>0</v>
          </cell>
          <cell r="L99">
            <v>0</v>
          </cell>
          <cell r="M99">
            <v>0</v>
          </cell>
          <cell r="N99">
            <v>190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560</v>
          </cell>
          <cell r="G100">
            <v>0</v>
          </cell>
          <cell r="J100">
            <v>320</v>
          </cell>
          <cell r="K100">
            <v>0</v>
          </cell>
          <cell r="L100">
            <v>0</v>
          </cell>
          <cell r="M100">
            <v>0</v>
          </cell>
          <cell r="N100">
            <v>190</v>
          </cell>
          <cell r="O100">
            <v>0</v>
          </cell>
        </row>
      </sheetData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C11" sqref="C11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6" t="s">
        <v>444</v>
      </c>
      <c r="B1" s="188">
        <v>45448</v>
      </c>
      <c r="C1" s="46"/>
    </row>
    <row r="2" spans="1:3">
      <c r="A2" s="46" t="s">
        <v>185</v>
      </c>
      <c r="B2" s="46" t="s">
        <v>442</v>
      </c>
      <c r="C2" s="46" t="s">
        <v>443</v>
      </c>
    </row>
    <row r="3" spans="1:3">
      <c r="A3" s="33" t="s">
        <v>440</v>
      </c>
      <c r="B3" s="33">
        <v>8.3999999999999995E-3</v>
      </c>
      <c r="C3" s="46" t="s">
        <v>520</v>
      </c>
    </row>
    <row r="4" spans="1:3">
      <c r="A4" s="33" t="s">
        <v>441</v>
      </c>
      <c r="B4" s="33">
        <v>3.3</v>
      </c>
      <c r="C4" s="46"/>
    </row>
    <row r="7" spans="1:3">
      <c r="A7" s="46" t="s">
        <v>445</v>
      </c>
      <c r="B7" s="46"/>
    </row>
    <row r="8" spans="1:3">
      <c r="A8" s="46" t="s">
        <v>446</v>
      </c>
      <c r="B8" s="46">
        <v>294</v>
      </c>
    </row>
    <row r="9" spans="1:3">
      <c r="A9" s="46" t="s">
        <v>447</v>
      </c>
      <c r="B9" s="205">
        <v>45451.534513888888</v>
      </c>
    </row>
    <row r="12" spans="1:3">
      <c r="A12" s="46" t="s">
        <v>448</v>
      </c>
      <c r="B12" s="46"/>
    </row>
    <row r="13" spans="1:3">
      <c r="A13" s="46"/>
      <c r="B13" s="46"/>
    </row>
    <row r="14" spans="1:3">
      <c r="A14" s="46"/>
      <c r="B14" s="46"/>
    </row>
    <row r="15" spans="1:3">
      <c r="A15" s="46"/>
      <c r="B15" s="46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P99" sqref="P99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45448</v>
      </c>
      <c r="B1" s="216" t="s">
        <v>434</v>
      </c>
      <c r="C1" s="212"/>
      <c r="D1" s="214" t="s">
        <v>293</v>
      </c>
      <c r="E1" s="214"/>
      <c r="F1" s="214"/>
      <c r="G1" s="214"/>
      <c r="H1" s="215"/>
      <c r="I1" s="217" t="s">
        <v>435</v>
      </c>
      <c r="J1" s="218"/>
      <c r="K1" s="218"/>
      <c r="L1" s="218"/>
      <c r="M1" s="219"/>
      <c r="N1" s="206"/>
      <c r="P1" s="210" t="s">
        <v>288</v>
      </c>
      <c r="Q1" s="210"/>
      <c r="R1" s="210"/>
      <c r="S1" s="210"/>
      <c r="T1" s="210"/>
    </row>
    <row r="2" spans="1:20" ht="15.75" thickBot="1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149</v>
      </c>
      <c r="G2" s="19" t="s">
        <v>148</v>
      </c>
      <c r="H2" s="19" t="s">
        <v>217</v>
      </c>
      <c r="I2" s="159" t="s">
        <v>145</v>
      </c>
      <c r="J2" s="160" t="s">
        <v>146</v>
      </c>
      <c r="K2" s="160" t="s">
        <v>149</v>
      </c>
      <c r="L2" s="161" t="s">
        <v>148</v>
      </c>
      <c r="M2" s="23" t="s">
        <v>217</v>
      </c>
      <c r="N2" s="206"/>
      <c r="P2" s="19" t="s">
        <v>145</v>
      </c>
      <c r="Q2" s="19" t="s">
        <v>146</v>
      </c>
      <c r="R2" s="19" t="s">
        <v>149</v>
      </c>
      <c r="S2" s="19" t="s">
        <v>148</v>
      </c>
      <c r="T2" s="42" t="s">
        <v>142</v>
      </c>
    </row>
    <row r="3" spans="1:20">
      <c r="A3" s="8" t="s">
        <v>45</v>
      </c>
      <c r="B3" s="202">
        <v>27.12</v>
      </c>
      <c r="C3" s="202">
        <v>27.12</v>
      </c>
      <c r="D3" s="19">
        <v>41.72</v>
      </c>
      <c r="E3" s="19">
        <v>23.33</v>
      </c>
      <c r="F3" s="19">
        <v>30.09</v>
      </c>
      <c r="G3" s="19">
        <v>4.8600000000000003</v>
      </c>
      <c r="H3" s="19">
        <f t="shared" ref="H3:H34" si="0">SUM(D3:G3)</f>
        <v>100</v>
      </c>
      <c r="I3" s="21">
        <f>C3*D3/H3</f>
        <v>11.314464000000001</v>
      </c>
      <c r="J3" s="21">
        <f>C3*E3/100</f>
        <v>6.3270960000000001</v>
      </c>
      <c r="K3" s="21">
        <f>C3*F3/100</f>
        <v>8.1604080000000003</v>
      </c>
      <c r="L3" s="21">
        <f>C3*G3/100</f>
        <v>1.3180320000000001</v>
      </c>
      <c r="M3" s="155">
        <f>SUM(I3:L3)</f>
        <v>27.12</v>
      </c>
      <c r="N3" s="22"/>
      <c r="P3" s="37">
        <f t="shared" ref="P3:P34" si="1">I3</f>
        <v>11.314464000000001</v>
      </c>
      <c r="Q3" s="37">
        <f t="shared" ref="Q3:Q34" si="2">J3</f>
        <v>6.3270960000000001</v>
      </c>
      <c r="R3" s="37">
        <f t="shared" ref="R3:R34" si="3">K3</f>
        <v>8.1604080000000003</v>
      </c>
      <c r="S3" s="37">
        <f t="shared" ref="S3:S34" si="4">L3</f>
        <v>1.3180320000000001</v>
      </c>
      <c r="T3" s="37">
        <f>SUM(P3:S3)</f>
        <v>27.12</v>
      </c>
    </row>
    <row r="4" spans="1:20">
      <c r="A4" s="8" t="s">
        <v>46</v>
      </c>
      <c r="B4" s="202">
        <v>27.12</v>
      </c>
      <c r="C4" s="202">
        <v>27.12</v>
      </c>
      <c r="D4" s="19">
        <v>41.72</v>
      </c>
      <c r="E4" s="19">
        <v>23.33</v>
      </c>
      <c r="F4" s="19">
        <v>30.09</v>
      </c>
      <c r="G4" s="19">
        <v>4.8600000000000003</v>
      </c>
      <c r="H4" s="19">
        <f t="shared" si="0"/>
        <v>100</v>
      </c>
      <c r="I4" s="21">
        <f t="shared" ref="I4:I67" si="5">C4*D4/H4</f>
        <v>11.314464000000001</v>
      </c>
      <c r="J4" s="21">
        <f t="shared" ref="J4:J67" si="6">C4*E4/100</f>
        <v>6.3270960000000001</v>
      </c>
      <c r="K4" s="21">
        <f t="shared" ref="K4:K67" si="7">C4*F4/100</f>
        <v>8.1604080000000003</v>
      </c>
      <c r="L4" s="21">
        <f t="shared" ref="L4:L67" si="8">C4*G4/100</f>
        <v>1.3180320000000001</v>
      </c>
      <c r="M4" s="156">
        <f t="shared" ref="M4:M67" si="9">SUM(I4:L4)</f>
        <v>27.12</v>
      </c>
      <c r="N4" s="22"/>
      <c r="P4" s="37">
        <f t="shared" si="1"/>
        <v>11.314464000000001</v>
      </c>
      <c r="Q4" s="37">
        <f t="shared" si="2"/>
        <v>6.3270960000000001</v>
      </c>
      <c r="R4" s="37">
        <f t="shared" si="3"/>
        <v>8.1604080000000003</v>
      </c>
      <c r="S4" s="37">
        <f t="shared" si="4"/>
        <v>1.3180320000000001</v>
      </c>
      <c r="T4" s="37">
        <f t="shared" ref="T4:T67" si="10">SUM(P4:S4)</f>
        <v>27.12</v>
      </c>
    </row>
    <row r="5" spans="1:20">
      <c r="A5" s="8" t="s">
        <v>47</v>
      </c>
      <c r="B5" s="202">
        <v>27.12</v>
      </c>
      <c r="C5" s="202">
        <v>27.12</v>
      </c>
      <c r="D5" s="19">
        <v>41.72</v>
      </c>
      <c r="E5" s="19">
        <v>23.33</v>
      </c>
      <c r="F5" s="19">
        <v>30.09</v>
      </c>
      <c r="G5" s="19">
        <v>4.8600000000000003</v>
      </c>
      <c r="H5" s="19">
        <f t="shared" si="0"/>
        <v>100</v>
      </c>
      <c r="I5" s="21">
        <f t="shared" si="5"/>
        <v>11.314464000000001</v>
      </c>
      <c r="J5" s="21">
        <f t="shared" si="6"/>
        <v>6.3270960000000001</v>
      </c>
      <c r="K5" s="21">
        <f t="shared" si="7"/>
        <v>8.1604080000000003</v>
      </c>
      <c r="L5" s="21">
        <f t="shared" si="8"/>
        <v>1.3180320000000001</v>
      </c>
      <c r="M5" s="156">
        <f t="shared" si="9"/>
        <v>27.12</v>
      </c>
      <c r="N5" s="22"/>
      <c r="P5" s="37">
        <f t="shared" si="1"/>
        <v>11.314464000000001</v>
      </c>
      <c r="Q5" s="37">
        <f t="shared" si="2"/>
        <v>6.3270960000000001</v>
      </c>
      <c r="R5" s="37">
        <f t="shared" si="3"/>
        <v>8.1604080000000003</v>
      </c>
      <c r="S5" s="37">
        <f t="shared" si="4"/>
        <v>1.3180320000000001</v>
      </c>
      <c r="T5" s="37">
        <f t="shared" si="10"/>
        <v>27.12</v>
      </c>
    </row>
    <row r="6" spans="1:20">
      <c r="A6" s="8" t="s">
        <v>48</v>
      </c>
      <c r="B6" s="202">
        <v>27.12</v>
      </c>
      <c r="C6" s="202">
        <v>27.12</v>
      </c>
      <c r="D6" s="19">
        <v>41.72</v>
      </c>
      <c r="E6" s="19">
        <v>23.33</v>
      </c>
      <c r="F6" s="19">
        <v>30.09</v>
      </c>
      <c r="G6" s="19">
        <v>4.8600000000000003</v>
      </c>
      <c r="H6" s="19">
        <f t="shared" si="0"/>
        <v>100</v>
      </c>
      <c r="I6" s="21">
        <f t="shared" si="5"/>
        <v>11.314464000000001</v>
      </c>
      <c r="J6" s="21">
        <f t="shared" si="6"/>
        <v>6.3270960000000001</v>
      </c>
      <c r="K6" s="21">
        <f t="shared" si="7"/>
        <v>8.1604080000000003</v>
      </c>
      <c r="L6" s="21">
        <f t="shared" si="8"/>
        <v>1.3180320000000001</v>
      </c>
      <c r="M6" s="156">
        <f t="shared" si="9"/>
        <v>27.12</v>
      </c>
      <c r="N6" s="22"/>
      <c r="P6" s="37">
        <f t="shared" si="1"/>
        <v>11.314464000000001</v>
      </c>
      <c r="Q6" s="37">
        <f t="shared" si="2"/>
        <v>6.3270960000000001</v>
      </c>
      <c r="R6" s="37">
        <f t="shared" si="3"/>
        <v>8.1604080000000003</v>
      </c>
      <c r="S6" s="37">
        <f t="shared" si="4"/>
        <v>1.3180320000000001</v>
      </c>
      <c r="T6" s="37">
        <f t="shared" si="10"/>
        <v>27.12</v>
      </c>
    </row>
    <row r="7" spans="1:20">
      <c r="A7" s="8" t="s">
        <v>49</v>
      </c>
      <c r="B7" s="202">
        <v>27.12</v>
      </c>
      <c r="C7" s="202">
        <v>27.12</v>
      </c>
      <c r="D7" s="19">
        <v>41.72</v>
      </c>
      <c r="E7" s="19">
        <v>23.33</v>
      </c>
      <c r="F7" s="19">
        <v>30.09</v>
      </c>
      <c r="G7" s="19">
        <v>4.8600000000000003</v>
      </c>
      <c r="H7" s="19">
        <f t="shared" si="0"/>
        <v>100</v>
      </c>
      <c r="I7" s="21">
        <f t="shared" si="5"/>
        <v>11.314464000000001</v>
      </c>
      <c r="J7" s="21">
        <f t="shared" si="6"/>
        <v>6.3270960000000001</v>
      </c>
      <c r="K7" s="21">
        <f t="shared" si="7"/>
        <v>8.1604080000000003</v>
      </c>
      <c r="L7" s="21">
        <f t="shared" si="8"/>
        <v>1.3180320000000001</v>
      </c>
      <c r="M7" s="156">
        <f t="shared" si="9"/>
        <v>27.12</v>
      </c>
      <c r="N7" s="22"/>
      <c r="P7" s="37">
        <f t="shared" si="1"/>
        <v>11.314464000000001</v>
      </c>
      <c r="Q7" s="37">
        <f t="shared" si="2"/>
        <v>6.3270960000000001</v>
      </c>
      <c r="R7" s="37">
        <f t="shared" si="3"/>
        <v>8.1604080000000003</v>
      </c>
      <c r="S7" s="37">
        <f t="shared" si="4"/>
        <v>1.3180320000000001</v>
      </c>
      <c r="T7" s="37">
        <f t="shared" si="10"/>
        <v>27.12</v>
      </c>
    </row>
    <row r="8" spans="1:20">
      <c r="A8" s="8" t="s">
        <v>50</v>
      </c>
      <c r="B8" s="202">
        <v>27.12</v>
      </c>
      <c r="C8" s="202">
        <v>27.12</v>
      </c>
      <c r="D8" s="19">
        <v>41.72</v>
      </c>
      <c r="E8" s="19">
        <v>23.33</v>
      </c>
      <c r="F8" s="19">
        <v>30.09</v>
      </c>
      <c r="G8" s="19">
        <v>4.8600000000000003</v>
      </c>
      <c r="H8" s="19">
        <f t="shared" si="0"/>
        <v>100</v>
      </c>
      <c r="I8" s="21">
        <f t="shared" si="5"/>
        <v>11.314464000000001</v>
      </c>
      <c r="J8" s="21">
        <f t="shared" si="6"/>
        <v>6.3270960000000001</v>
      </c>
      <c r="K8" s="21">
        <f t="shared" si="7"/>
        <v>8.1604080000000003</v>
      </c>
      <c r="L8" s="21">
        <f t="shared" si="8"/>
        <v>1.3180320000000001</v>
      </c>
      <c r="M8" s="156">
        <f t="shared" si="9"/>
        <v>27.12</v>
      </c>
      <c r="N8" s="22"/>
      <c r="P8" s="37">
        <f t="shared" si="1"/>
        <v>11.314464000000001</v>
      </c>
      <c r="Q8" s="37">
        <f t="shared" si="2"/>
        <v>6.3270960000000001</v>
      </c>
      <c r="R8" s="37">
        <f t="shared" si="3"/>
        <v>8.1604080000000003</v>
      </c>
      <c r="S8" s="37">
        <f t="shared" si="4"/>
        <v>1.3180320000000001</v>
      </c>
      <c r="T8" s="37">
        <f t="shared" si="10"/>
        <v>27.12</v>
      </c>
    </row>
    <row r="9" spans="1:20">
      <c r="A9" s="8" t="s">
        <v>51</v>
      </c>
      <c r="B9" s="202">
        <v>27.12</v>
      </c>
      <c r="C9" s="202">
        <v>27.12</v>
      </c>
      <c r="D9" s="19">
        <v>41.72</v>
      </c>
      <c r="E9" s="19">
        <v>23.33</v>
      </c>
      <c r="F9" s="19">
        <v>30.09</v>
      </c>
      <c r="G9" s="19">
        <v>4.8600000000000003</v>
      </c>
      <c r="H9" s="19">
        <f t="shared" si="0"/>
        <v>100</v>
      </c>
      <c r="I9" s="21">
        <f t="shared" si="5"/>
        <v>11.314464000000001</v>
      </c>
      <c r="J9" s="21">
        <f t="shared" si="6"/>
        <v>6.3270960000000001</v>
      </c>
      <c r="K9" s="21">
        <f t="shared" si="7"/>
        <v>8.1604080000000003</v>
      </c>
      <c r="L9" s="21">
        <f t="shared" si="8"/>
        <v>1.3180320000000001</v>
      </c>
      <c r="M9" s="156">
        <f t="shared" si="9"/>
        <v>27.12</v>
      </c>
      <c r="N9" s="22"/>
      <c r="P9" s="37">
        <f t="shared" si="1"/>
        <v>11.314464000000001</v>
      </c>
      <c r="Q9" s="37">
        <f t="shared" si="2"/>
        <v>6.3270960000000001</v>
      </c>
      <c r="R9" s="37">
        <f t="shared" si="3"/>
        <v>8.1604080000000003</v>
      </c>
      <c r="S9" s="37">
        <f t="shared" si="4"/>
        <v>1.3180320000000001</v>
      </c>
      <c r="T9" s="37">
        <f t="shared" si="10"/>
        <v>27.12</v>
      </c>
    </row>
    <row r="10" spans="1:20">
      <c r="A10" s="8" t="s">
        <v>52</v>
      </c>
      <c r="B10" s="202">
        <v>27.12</v>
      </c>
      <c r="C10" s="202">
        <v>27.12</v>
      </c>
      <c r="D10" s="19">
        <v>41.72</v>
      </c>
      <c r="E10" s="19">
        <v>23.33</v>
      </c>
      <c r="F10" s="19">
        <v>30.09</v>
      </c>
      <c r="G10" s="19">
        <v>4.8600000000000003</v>
      </c>
      <c r="H10" s="19">
        <f t="shared" si="0"/>
        <v>100</v>
      </c>
      <c r="I10" s="21">
        <f t="shared" si="5"/>
        <v>11.314464000000001</v>
      </c>
      <c r="J10" s="21">
        <f t="shared" si="6"/>
        <v>6.3270960000000001</v>
      </c>
      <c r="K10" s="21">
        <f t="shared" si="7"/>
        <v>8.1604080000000003</v>
      </c>
      <c r="L10" s="21">
        <f t="shared" si="8"/>
        <v>1.3180320000000001</v>
      </c>
      <c r="M10" s="156">
        <f t="shared" si="9"/>
        <v>27.12</v>
      </c>
      <c r="N10" s="22"/>
      <c r="P10" s="37">
        <f t="shared" si="1"/>
        <v>11.314464000000001</v>
      </c>
      <c r="Q10" s="37">
        <f t="shared" si="2"/>
        <v>6.3270960000000001</v>
      </c>
      <c r="R10" s="37">
        <f t="shared" si="3"/>
        <v>8.1604080000000003</v>
      </c>
      <c r="S10" s="37">
        <f t="shared" si="4"/>
        <v>1.3180320000000001</v>
      </c>
      <c r="T10" s="37">
        <f t="shared" si="10"/>
        <v>27.12</v>
      </c>
    </row>
    <row r="11" spans="1:20">
      <c r="A11" s="8" t="s">
        <v>53</v>
      </c>
      <c r="B11" s="202">
        <v>27.12</v>
      </c>
      <c r="C11" s="202">
        <v>27.12</v>
      </c>
      <c r="D11" s="19">
        <v>41.72</v>
      </c>
      <c r="E11" s="19">
        <v>23.33</v>
      </c>
      <c r="F11" s="19">
        <v>30.09</v>
      </c>
      <c r="G11" s="19">
        <v>4.8600000000000003</v>
      </c>
      <c r="H11" s="19">
        <f t="shared" si="0"/>
        <v>100</v>
      </c>
      <c r="I11" s="21">
        <f t="shared" si="5"/>
        <v>11.314464000000001</v>
      </c>
      <c r="J11" s="21">
        <f t="shared" si="6"/>
        <v>6.3270960000000001</v>
      </c>
      <c r="K11" s="21">
        <f t="shared" si="7"/>
        <v>8.1604080000000003</v>
      </c>
      <c r="L11" s="21">
        <f t="shared" si="8"/>
        <v>1.3180320000000001</v>
      </c>
      <c r="M11" s="156">
        <f t="shared" si="9"/>
        <v>27.12</v>
      </c>
      <c r="N11" s="22"/>
      <c r="P11" s="37">
        <f t="shared" si="1"/>
        <v>11.314464000000001</v>
      </c>
      <c r="Q11" s="37">
        <f t="shared" si="2"/>
        <v>6.3270960000000001</v>
      </c>
      <c r="R11" s="37">
        <f t="shared" si="3"/>
        <v>8.1604080000000003</v>
      </c>
      <c r="S11" s="37">
        <f t="shared" si="4"/>
        <v>1.3180320000000001</v>
      </c>
      <c r="T11" s="37">
        <f t="shared" si="10"/>
        <v>27.12</v>
      </c>
    </row>
    <row r="12" spans="1:20">
      <c r="A12" s="8" t="s">
        <v>54</v>
      </c>
      <c r="B12" s="202">
        <v>27.12</v>
      </c>
      <c r="C12" s="202">
        <v>27.12</v>
      </c>
      <c r="D12" s="19">
        <v>41.72</v>
      </c>
      <c r="E12" s="19">
        <v>23.33</v>
      </c>
      <c r="F12" s="19">
        <v>30.09</v>
      </c>
      <c r="G12" s="19">
        <v>4.8600000000000003</v>
      </c>
      <c r="H12" s="19">
        <f t="shared" si="0"/>
        <v>100</v>
      </c>
      <c r="I12" s="21">
        <f t="shared" si="5"/>
        <v>11.314464000000001</v>
      </c>
      <c r="J12" s="21">
        <f t="shared" si="6"/>
        <v>6.3270960000000001</v>
      </c>
      <c r="K12" s="21">
        <f t="shared" si="7"/>
        <v>8.1604080000000003</v>
      </c>
      <c r="L12" s="21">
        <f t="shared" si="8"/>
        <v>1.3180320000000001</v>
      </c>
      <c r="M12" s="156">
        <f t="shared" si="9"/>
        <v>27.12</v>
      </c>
      <c r="N12" s="22"/>
      <c r="P12" s="37">
        <f t="shared" si="1"/>
        <v>11.314464000000001</v>
      </c>
      <c r="Q12" s="37">
        <f t="shared" si="2"/>
        <v>6.3270960000000001</v>
      </c>
      <c r="R12" s="37">
        <f t="shared" si="3"/>
        <v>8.1604080000000003</v>
      </c>
      <c r="S12" s="37">
        <f t="shared" si="4"/>
        <v>1.3180320000000001</v>
      </c>
      <c r="T12" s="37">
        <f t="shared" si="10"/>
        <v>27.12</v>
      </c>
    </row>
    <row r="13" spans="1:20">
      <c r="A13" s="8" t="s">
        <v>55</v>
      </c>
      <c r="B13" s="202">
        <v>27.12</v>
      </c>
      <c r="C13" s="202">
        <v>27.12</v>
      </c>
      <c r="D13" s="19">
        <v>41.72</v>
      </c>
      <c r="E13" s="19">
        <v>23.33</v>
      </c>
      <c r="F13" s="19">
        <v>30.09</v>
      </c>
      <c r="G13" s="19">
        <v>4.8600000000000003</v>
      </c>
      <c r="H13" s="19">
        <f t="shared" si="0"/>
        <v>100</v>
      </c>
      <c r="I13" s="21">
        <f t="shared" si="5"/>
        <v>11.314464000000001</v>
      </c>
      <c r="J13" s="21">
        <f t="shared" si="6"/>
        <v>6.3270960000000001</v>
      </c>
      <c r="K13" s="21">
        <f t="shared" si="7"/>
        <v>8.1604080000000003</v>
      </c>
      <c r="L13" s="21">
        <f t="shared" si="8"/>
        <v>1.3180320000000001</v>
      </c>
      <c r="M13" s="156">
        <f t="shared" si="9"/>
        <v>27.12</v>
      </c>
      <c r="N13" s="22"/>
      <c r="P13" s="37">
        <f t="shared" si="1"/>
        <v>11.314464000000001</v>
      </c>
      <c r="Q13" s="37">
        <f t="shared" si="2"/>
        <v>6.3270960000000001</v>
      </c>
      <c r="R13" s="37">
        <f t="shared" si="3"/>
        <v>8.1604080000000003</v>
      </c>
      <c r="S13" s="37">
        <f t="shared" si="4"/>
        <v>1.3180320000000001</v>
      </c>
      <c r="T13" s="37">
        <f t="shared" si="10"/>
        <v>27.12</v>
      </c>
    </row>
    <row r="14" spans="1:20">
      <c r="A14" s="8" t="s">
        <v>56</v>
      </c>
      <c r="B14" s="202">
        <v>27.12</v>
      </c>
      <c r="C14" s="202">
        <v>27.12</v>
      </c>
      <c r="D14" s="19">
        <v>41.72</v>
      </c>
      <c r="E14" s="19">
        <v>23.33</v>
      </c>
      <c r="F14" s="19">
        <v>30.09</v>
      </c>
      <c r="G14" s="19">
        <v>4.8600000000000003</v>
      </c>
      <c r="H14" s="19">
        <f t="shared" si="0"/>
        <v>100</v>
      </c>
      <c r="I14" s="21">
        <f t="shared" si="5"/>
        <v>11.314464000000001</v>
      </c>
      <c r="J14" s="21">
        <f t="shared" si="6"/>
        <v>6.3270960000000001</v>
      </c>
      <c r="K14" s="21">
        <f t="shared" si="7"/>
        <v>8.1604080000000003</v>
      </c>
      <c r="L14" s="21">
        <f t="shared" si="8"/>
        <v>1.3180320000000001</v>
      </c>
      <c r="M14" s="156">
        <f t="shared" si="9"/>
        <v>27.12</v>
      </c>
      <c r="N14" s="22"/>
      <c r="P14" s="37">
        <f t="shared" si="1"/>
        <v>11.314464000000001</v>
      </c>
      <c r="Q14" s="37">
        <f t="shared" si="2"/>
        <v>6.3270960000000001</v>
      </c>
      <c r="R14" s="37">
        <f t="shared" si="3"/>
        <v>8.1604080000000003</v>
      </c>
      <c r="S14" s="37">
        <f t="shared" si="4"/>
        <v>1.3180320000000001</v>
      </c>
      <c r="T14" s="37">
        <f t="shared" si="10"/>
        <v>27.12</v>
      </c>
    </row>
    <row r="15" spans="1:20">
      <c r="A15" s="8" t="s">
        <v>57</v>
      </c>
      <c r="B15" s="202">
        <v>27.12</v>
      </c>
      <c r="C15" s="202">
        <v>27.12</v>
      </c>
      <c r="D15" s="19">
        <v>41.72</v>
      </c>
      <c r="E15" s="19">
        <v>23.33</v>
      </c>
      <c r="F15" s="19">
        <v>30.09</v>
      </c>
      <c r="G15" s="19">
        <v>4.8600000000000003</v>
      </c>
      <c r="H15" s="19">
        <f t="shared" si="0"/>
        <v>100</v>
      </c>
      <c r="I15" s="21">
        <f t="shared" si="5"/>
        <v>11.314464000000001</v>
      </c>
      <c r="J15" s="21">
        <f t="shared" si="6"/>
        <v>6.3270960000000001</v>
      </c>
      <c r="K15" s="21">
        <f t="shared" si="7"/>
        <v>8.1604080000000003</v>
      </c>
      <c r="L15" s="21">
        <f t="shared" si="8"/>
        <v>1.3180320000000001</v>
      </c>
      <c r="M15" s="156">
        <f t="shared" si="9"/>
        <v>27.12</v>
      </c>
      <c r="N15" s="22"/>
      <c r="P15" s="37">
        <f t="shared" si="1"/>
        <v>11.314464000000001</v>
      </c>
      <c r="Q15" s="37">
        <f t="shared" si="2"/>
        <v>6.3270960000000001</v>
      </c>
      <c r="R15" s="37">
        <f t="shared" si="3"/>
        <v>8.1604080000000003</v>
      </c>
      <c r="S15" s="37">
        <f t="shared" si="4"/>
        <v>1.3180320000000001</v>
      </c>
      <c r="T15" s="37">
        <f t="shared" si="10"/>
        <v>27.12</v>
      </c>
    </row>
    <row r="16" spans="1:20">
      <c r="A16" s="8" t="s">
        <v>58</v>
      </c>
      <c r="B16" s="202">
        <v>27.12</v>
      </c>
      <c r="C16" s="202">
        <v>27.12</v>
      </c>
      <c r="D16" s="19">
        <v>41.72</v>
      </c>
      <c r="E16" s="19">
        <v>23.33</v>
      </c>
      <c r="F16" s="19">
        <v>30.09</v>
      </c>
      <c r="G16" s="19">
        <v>4.8600000000000003</v>
      </c>
      <c r="H16" s="19">
        <f t="shared" si="0"/>
        <v>100</v>
      </c>
      <c r="I16" s="21">
        <f t="shared" si="5"/>
        <v>11.314464000000001</v>
      </c>
      <c r="J16" s="21">
        <f t="shared" si="6"/>
        <v>6.3270960000000001</v>
      </c>
      <c r="K16" s="21">
        <f t="shared" si="7"/>
        <v>8.1604080000000003</v>
      </c>
      <c r="L16" s="21">
        <f t="shared" si="8"/>
        <v>1.3180320000000001</v>
      </c>
      <c r="M16" s="156">
        <f t="shared" si="9"/>
        <v>27.12</v>
      </c>
      <c r="N16" s="22"/>
      <c r="P16" s="37">
        <f t="shared" si="1"/>
        <v>11.314464000000001</v>
      </c>
      <c r="Q16" s="37">
        <f t="shared" si="2"/>
        <v>6.3270960000000001</v>
      </c>
      <c r="R16" s="37">
        <f t="shared" si="3"/>
        <v>8.1604080000000003</v>
      </c>
      <c r="S16" s="37">
        <f t="shared" si="4"/>
        <v>1.3180320000000001</v>
      </c>
      <c r="T16" s="37">
        <f t="shared" si="10"/>
        <v>27.12</v>
      </c>
    </row>
    <row r="17" spans="1:20">
      <c r="A17" s="8" t="s">
        <v>59</v>
      </c>
      <c r="B17" s="202">
        <v>27.12</v>
      </c>
      <c r="C17" s="202">
        <v>27.12</v>
      </c>
      <c r="D17" s="19">
        <v>41.72</v>
      </c>
      <c r="E17" s="19">
        <v>23.33</v>
      </c>
      <c r="F17" s="19">
        <v>30.09</v>
      </c>
      <c r="G17" s="19">
        <v>4.8600000000000003</v>
      </c>
      <c r="H17" s="19">
        <f t="shared" si="0"/>
        <v>100</v>
      </c>
      <c r="I17" s="21">
        <f t="shared" si="5"/>
        <v>11.314464000000001</v>
      </c>
      <c r="J17" s="21">
        <f t="shared" si="6"/>
        <v>6.3270960000000001</v>
      </c>
      <c r="K17" s="21">
        <f t="shared" si="7"/>
        <v>8.1604080000000003</v>
      </c>
      <c r="L17" s="21">
        <f t="shared" si="8"/>
        <v>1.3180320000000001</v>
      </c>
      <c r="M17" s="156">
        <f t="shared" si="9"/>
        <v>27.12</v>
      </c>
      <c r="N17" s="22"/>
      <c r="P17" s="37">
        <f t="shared" si="1"/>
        <v>11.314464000000001</v>
      </c>
      <c r="Q17" s="37">
        <f t="shared" si="2"/>
        <v>6.3270960000000001</v>
      </c>
      <c r="R17" s="37">
        <f t="shared" si="3"/>
        <v>8.1604080000000003</v>
      </c>
      <c r="S17" s="37">
        <f t="shared" si="4"/>
        <v>1.3180320000000001</v>
      </c>
      <c r="T17" s="37">
        <f t="shared" si="10"/>
        <v>27.12</v>
      </c>
    </row>
    <row r="18" spans="1:20">
      <c r="A18" s="8" t="s">
        <v>60</v>
      </c>
      <c r="B18" s="202">
        <v>27.12</v>
      </c>
      <c r="C18" s="202">
        <v>27.12</v>
      </c>
      <c r="D18" s="19">
        <v>41.72</v>
      </c>
      <c r="E18" s="19">
        <v>23.33</v>
      </c>
      <c r="F18" s="19">
        <v>30.09</v>
      </c>
      <c r="G18" s="19">
        <v>4.8600000000000003</v>
      </c>
      <c r="H18" s="19">
        <f t="shared" si="0"/>
        <v>100</v>
      </c>
      <c r="I18" s="21">
        <f t="shared" si="5"/>
        <v>11.314464000000001</v>
      </c>
      <c r="J18" s="21">
        <f t="shared" si="6"/>
        <v>6.3270960000000001</v>
      </c>
      <c r="K18" s="21">
        <f t="shared" si="7"/>
        <v>8.1604080000000003</v>
      </c>
      <c r="L18" s="21">
        <f t="shared" si="8"/>
        <v>1.3180320000000001</v>
      </c>
      <c r="M18" s="156">
        <f t="shared" si="9"/>
        <v>27.12</v>
      </c>
      <c r="N18" s="22"/>
      <c r="P18" s="37">
        <f t="shared" si="1"/>
        <v>11.314464000000001</v>
      </c>
      <c r="Q18" s="37">
        <f t="shared" si="2"/>
        <v>6.3270960000000001</v>
      </c>
      <c r="R18" s="37">
        <f t="shared" si="3"/>
        <v>8.1604080000000003</v>
      </c>
      <c r="S18" s="37">
        <f t="shared" si="4"/>
        <v>1.3180320000000001</v>
      </c>
      <c r="T18" s="37">
        <f t="shared" si="10"/>
        <v>27.12</v>
      </c>
    </row>
    <row r="19" spans="1:20">
      <c r="A19" s="8" t="s">
        <v>61</v>
      </c>
      <c r="B19" s="202">
        <v>27.12</v>
      </c>
      <c r="C19" s="202">
        <v>27.12</v>
      </c>
      <c r="D19" s="19">
        <v>41.72</v>
      </c>
      <c r="E19" s="19">
        <v>23.33</v>
      </c>
      <c r="F19" s="19">
        <v>30.09</v>
      </c>
      <c r="G19" s="19">
        <v>4.8600000000000003</v>
      </c>
      <c r="H19" s="19">
        <f t="shared" si="0"/>
        <v>100</v>
      </c>
      <c r="I19" s="21">
        <f t="shared" si="5"/>
        <v>11.314464000000001</v>
      </c>
      <c r="J19" s="21">
        <f t="shared" si="6"/>
        <v>6.3270960000000001</v>
      </c>
      <c r="K19" s="21">
        <f t="shared" si="7"/>
        <v>8.1604080000000003</v>
      </c>
      <c r="L19" s="21">
        <f t="shared" si="8"/>
        <v>1.3180320000000001</v>
      </c>
      <c r="M19" s="156">
        <f t="shared" si="9"/>
        <v>27.12</v>
      </c>
      <c r="N19" s="22"/>
      <c r="P19" s="37">
        <f t="shared" si="1"/>
        <v>11.314464000000001</v>
      </c>
      <c r="Q19" s="37">
        <f t="shared" si="2"/>
        <v>6.3270960000000001</v>
      </c>
      <c r="R19" s="37">
        <f t="shared" si="3"/>
        <v>8.1604080000000003</v>
      </c>
      <c r="S19" s="37">
        <f t="shared" si="4"/>
        <v>1.3180320000000001</v>
      </c>
      <c r="T19" s="37">
        <f t="shared" si="10"/>
        <v>27.12</v>
      </c>
    </row>
    <row r="20" spans="1:20">
      <c r="A20" s="8" t="s">
        <v>62</v>
      </c>
      <c r="B20" s="202">
        <v>27.12</v>
      </c>
      <c r="C20" s="202">
        <v>27.12</v>
      </c>
      <c r="D20" s="19">
        <v>41.72</v>
      </c>
      <c r="E20" s="19">
        <v>23.33</v>
      </c>
      <c r="F20" s="19">
        <v>30.09</v>
      </c>
      <c r="G20" s="19">
        <v>4.8600000000000003</v>
      </c>
      <c r="H20" s="19">
        <f t="shared" si="0"/>
        <v>100</v>
      </c>
      <c r="I20" s="21">
        <f t="shared" si="5"/>
        <v>11.314464000000001</v>
      </c>
      <c r="J20" s="21">
        <f t="shared" si="6"/>
        <v>6.3270960000000001</v>
      </c>
      <c r="K20" s="21">
        <f t="shared" si="7"/>
        <v>8.1604080000000003</v>
      </c>
      <c r="L20" s="21">
        <f t="shared" si="8"/>
        <v>1.3180320000000001</v>
      </c>
      <c r="M20" s="156">
        <f t="shared" si="9"/>
        <v>27.12</v>
      </c>
      <c r="N20" s="22"/>
      <c r="P20" s="37">
        <f t="shared" si="1"/>
        <v>11.314464000000001</v>
      </c>
      <c r="Q20" s="37">
        <f t="shared" si="2"/>
        <v>6.3270960000000001</v>
      </c>
      <c r="R20" s="37">
        <f t="shared" si="3"/>
        <v>8.1604080000000003</v>
      </c>
      <c r="S20" s="37">
        <f t="shared" si="4"/>
        <v>1.3180320000000001</v>
      </c>
      <c r="T20" s="37">
        <f t="shared" si="10"/>
        <v>27.12</v>
      </c>
    </row>
    <row r="21" spans="1:20">
      <c r="A21" s="8" t="s">
        <v>63</v>
      </c>
      <c r="B21" s="202">
        <v>27.12</v>
      </c>
      <c r="C21" s="202">
        <v>27.12</v>
      </c>
      <c r="D21" s="19">
        <v>41.72</v>
      </c>
      <c r="E21" s="19">
        <v>23.33</v>
      </c>
      <c r="F21" s="19">
        <v>30.09</v>
      </c>
      <c r="G21" s="19">
        <v>4.8600000000000003</v>
      </c>
      <c r="H21" s="19">
        <f t="shared" si="0"/>
        <v>100</v>
      </c>
      <c r="I21" s="21">
        <f t="shared" si="5"/>
        <v>11.314464000000001</v>
      </c>
      <c r="J21" s="21">
        <f t="shared" si="6"/>
        <v>6.3270960000000001</v>
      </c>
      <c r="K21" s="21">
        <f t="shared" si="7"/>
        <v>8.1604080000000003</v>
      </c>
      <c r="L21" s="21">
        <f t="shared" si="8"/>
        <v>1.3180320000000001</v>
      </c>
      <c r="M21" s="156">
        <f t="shared" si="9"/>
        <v>27.12</v>
      </c>
      <c r="N21" s="22"/>
      <c r="P21" s="37">
        <f t="shared" si="1"/>
        <v>11.314464000000001</v>
      </c>
      <c r="Q21" s="37">
        <f t="shared" si="2"/>
        <v>6.3270960000000001</v>
      </c>
      <c r="R21" s="37">
        <f t="shared" si="3"/>
        <v>8.1604080000000003</v>
      </c>
      <c r="S21" s="37">
        <f t="shared" si="4"/>
        <v>1.3180320000000001</v>
      </c>
      <c r="T21" s="37">
        <f t="shared" si="10"/>
        <v>27.12</v>
      </c>
    </row>
    <row r="22" spans="1:20">
      <c r="A22" s="8" t="s">
        <v>64</v>
      </c>
      <c r="B22" s="202">
        <v>27.12</v>
      </c>
      <c r="C22" s="202">
        <v>27.12</v>
      </c>
      <c r="D22" s="19">
        <v>41.72</v>
      </c>
      <c r="E22" s="19">
        <v>23.33</v>
      </c>
      <c r="F22" s="19">
        <v>30.09</v>
      </c>
      <c r="G22" s="19">
        <v>4.8600000000000003</v>
      </c>
      <c r="H22" s="19">
        <f t="shared" si="0"/>
        <v>100</v>
      </c>
      <c r="I22" s="21">
        <f t="shared" si="5"/>
        <v>11.314464000000001</v>
      </c>
      <c r="J22" s="21">
        <f t="shared" si="6"/>
        <v>6.3270960000000001</v>
      </c>
      <c r="K22" s="21">
        <f t="shared" si="7"/>
        <v>8.1604080000000003</v>
      </c>
      <c r="L22" s="21">
        <f t="shared" si="8"/>
        <v>1.3180320000000001</v>
      </c>
      <c r="M22" s="156">
        <f t="shared" si="9"/>
        <v>27.12</v>
      </c>
      <c r="N22" s="22"/>
      <c r="P22" s="37">
        <f t="shared" si="1"/>
        <v>11.314464000000001</v>
      </c>
      <c r="Q22" s="37">
        <f t="shared" si="2"/>
        <v>6.3270960000000001</v>
      </c>
      <c r="R22" s="37">
        <f t="shared" si="3"/>
        <v>8.1604080000000003</v>
      </c>
      <c r="S22" s="37">
        <f t="shared" si="4"/>
        <v>1.3180320000000001</v>
      </c>
      <c r="T22" s="37">
        <f t="shared" si="10"/>
        <v>27.12</v>
      </c>
    </row>
    <row r="23" spans="1:20">
      <c r="A23" s="8" t="s">
        <v>65</v>
      </c>
      <c r="B23" s="202">
        <v>27.12</v>
      </c>
      <c r="C23" s="202">
        <v>27.12</v>
      </c>
      <c r="D23" s="19">
        <v>41.72</v>
      </c>
      <c r="E23" s="19">
        <v>23.33</v>
      </c>
      <c r="F23" s="19">
        <v>30.09</v>
      </c>
      <c r="G23" s="19">
        <v>4.8600000000000003</v>
      </c>
      <c r="H23" s="19">
        <f t="shared" si="0"/>
        <v>100</v>
      </c>
      <c r="I23" s="21">
        <f t="shared" si="5"/>
        <v>11.314464000000001</v>
      </c>
      <c r="J23" s="21">
        <f t="shared" si="6"/>
        <v>6.3270960000000001</v>
      </c>
      <c r="K23" s="21">
        <f t="shared" si="7"/>
        <v>8.1604080000000003</v>
      </c>
      <c r="L23" s="21">
        <f t="shared" si="8"/>
        <v>1.3180320000000001</v>
      </c>
      <c r="M23" s="156">
        <f t="shared" si="9"/>
        <v>27.12</v>
      </c>
      <c r="N23" s="22"/>
      <c r="P23" s="37">
        <f t="shared" si="1"/>
        <v>11.314464000000001</v>
      </c>
      <c r="Q23" s="37">
        <f t="shared" si="2"/>
        <v>6.3270960000000001</v>
      </c>
      <c r="R23" s="37">
        <f t="shared" si="3"/>
        <v>8.1604080000000003</v>
      </c>
      <c r="S23" s="37">
        <f t="shared" si="4"/>
        <v>1.3180320000000001</v>
      </c>
      <c r="T23" s="37">
        <f t="shared" si="10"/>
        <v>27.12</v>
      </c>
    </row>
    <row r="24" spans="1:20">
      <c r="A24" s="8" t="s">
        <v>66</v>
      </c>
      <c r="B24" s="202">
        <v>27.12</v>
      </c>
      <c r="C24" s="202">
        <v>27.12</v>
      </c>
      <c r="D24" s="19">
        <v>41.72</v>
      </c>
      <c r="E24" s="19">
        <v>23.33</v>
      </c>
      <c r="F24" s="19">
        <v>30.09</v>
      </c>
      <c r="G24" s="19">
        <v>4.8600000000000003</v>
      </c>
      <c r="H24" s="19">
        <f t="shared" si="0"/>
        <v>100</v>
      </c>
      <c r="I24" s="21">
        <f t="shared" si="5"/>
        <v>11.314464000000001</v>
      </c>
      <c r="J24" s="21">
        <f t="shared" si="6"/>
        <v>6.3270960000000001</v>
      </c>
      <c r="K24" s="21">
        <f t="shared" si="7"/>
        <v>8.1604080000000003</v>
      </c>
      <c r="L24" s="21">
        <f t="shared" si="8"/>
        <v>1.3180320000000001</v>
      </c>
      <c r="M24" s="156">
        <f t="shared" si="9"/>
        <v>27.12</v>
      </c>
      <c r="N24" s="22"/>
      <c r="P24" s="37">
        <f t="shared" si="1"/>
        <v>11.314464000000001</v>
      </c>
      <c r="Q24" s="37">
        <f t="shared" si="2"/>
        <v>6.3270960000000001</v>
      </c>
      <c r="R24" s="37">
        <f t="shared" si="3"/>
        <v>8.1604080000000003</v>
      </c>
      <c r="S24" s="37">
        <f t="shared" si="4"/>
        <v>1.3180320000000001</v>
      </c>
      <c r="T24" s="37">
        <f t="shared" si="10"/>
        <v>27.12</v>
      </c>
    </row>
    <row r="25" spans="1:20">
      <c r="A25" s="8" t="s">
        <v>67</v>
      </c>
      <c r="B25" s="202">
        <v>27.12</v>
      </c>
      <c r="C25" s="202">
        <v>27.12</v>
      </c>
      <c r="D25" s="19">
        <v>41.72</v>
      </c>
      <c r="E25" s="19">
        <v>23.33</v>
      </c>
      <c r="F25" s="19">
        <v>30.09</v>
      </c>
      <c r="G25" s="19">
        <v>4.8600000000000003</v>
      </c>
      <c r="H25" s="19">
        <f t="shared" si="0"/>
        <v>100</v>
      </c>
      <c r="I25" s="21">
        <f t="shared" si="5"/>
        <v>11.314464000000001</v>
      </c>
      <c r="J25" s="21">
        <f t="shared" si="6"/>
        <v>6.3270960000000001</v>
      </c>
      <c r="K25" s="21">
        <f t="shared" si="7"/>
        <v>8.1604080000000003</v>
      </c>
      <c r="L25" s="21">
        <f t="shared" si="8"/>
        <v>1.3180320000000001</v>
      </c>
      <c r="M25" s="156">
        <f t="shared" si="9"/>
        <v>27.12</v>
      </c>
      <c r="N25" s="22"/>
      <c r="P25" s="37">
        <f t="shared" si="1"/>
        <v>11.314464000000001</v>
      </c>
      <c r="Q25" s="37">
        <f t="shared" si="2"/>
        <v>6.3270960000000001</v>
      </c>
      <c r="R25" s="37">
        <f t="shared" si="3"/>
        <v>8.1604080000000003</v>
      </c>
      <c r="S25" s="37">
        <f t="shared" si="4"/>
        <v>1.3180320000000001</v>
      </c>
      <c r="T25" s="37">
        <f t="shared" si="10"/>
        <v>27.12</v>
      </c>
    </row>
    <row r="26" spans="1:20">
      <c r="A26" s="8" t="s">
        <v>68</v>
      </c>
      <c r="B26" s="202">
        <v>27.12</v>
      </c>
      <c r="C26" s="202">
        <v>27.12</v>
      </c>
      <c r="D26" s="19">
        <v>41.72</v>
      </c>
      <c r="E26" s="19">
        <v>23.33</v>
      </c>
      <c r="F26" s="19">
        <v>30.09</v>
      </c>
      <c r="G26" s="19">
        <v>4.8600000000000003</v>
      </c>
      <c r="H26" s="19">
        <f t="shared" si="0"/>
        <v>100</v>
      </c>
      <c r="I26" s="21">
        <f t="shared" si="5"/>
        <v>11.314464000000001</v>
      </c>
      <c r="J26" s="21">
        <f t="shared" si="6"/>
        <v>6.3270960000000001</v>
      </c>
      <c r="K26" s="21">
        <f t="shared" si="7"/>
        <v>8.1604080000000003</v>
      </c>
      <c r="L26" s="21">
        <f t="shared" si="8"/>
        <v>1.3180320000000001</v>
      </c>
      <c r="M26" s="156">
        <f t="shared" si="9"/>
        <v>27.12</v>
      </c>
      <c r="N26" s="22"/>
      <c r="P26" s="37">
        <f t="shared" si="1"/>
        <v>11.314464000000001</v>
      </c>
      <c r="Q26" s="37">
        <f t="shared" si="2"/>
        <v>6.3270960000000001</v>
      </c>
      <c r="R26" s="37">
        <f t="shared" si="3"/>
        <v>8.1604080000000003</v>
      </c>
      <c r="S26" s="37">
        <f t="shared" si="4"/>
        <v>1.3180320000000001</v>
      </c>
      <c r="T26" s="37">
        <f t="shared" si="10"/>
        <v>27.12</v>
      </c>
    </row>
    <row r="27" spans="1:20">
      <c r="A27" s="8" t="s">
        <v>69</v>
      </c>
      <c r="B27" s="202">
        <v>27.12</v>
      </c>
      <c r="C27" s="202">
        <v>27.12</v>
      </c>
      <c r="D27" s="19">
        <v>41.72</v>
      </c>
      <c r="E27" s="19">
        <v>23.33</v>
      </c>
      <c r="F27" s="19">
        <v>30.09</v>
      </c>
      <c r="G27" s="19">
        <v>4.8600000000000003</v>
      </c>
      <c r="H27" s="19">
        <f t="shared" si="0"/>
        <v>100</v>
      </c>
      <c r="I27" s="21">
        <f t="shared" si="5"/>
        <v>11.314464000000001</v>
      </c>
      <c r="J27" s="21">
        <f t="shared" si="6"/>
        <v>6.3270960000000001</v>
      </c>
      <c r="K27" s="21">
        <f t="shared" si="7"/>
        <v>8.1604080000000003</v>
      </c>
      <c r="L27" s="21">
        <f t="shared" si="8"/>
        <v>1.3180320000000001</v>
      </c>
      <c r="M27" s="156">
        <f t="shared" si="9"/>
        <v>27.12</v>
      </c>
      <c r="N27" s="22"/>
      <c r="P27" s="37">
        <f t="shared" si="1"/>
        <v>11.314464000000001</v>
      </c>
      <c r="Q27" s="37">
        <f t="shared" si="2"/>
        <v>6.3270960000000001</v>
      </c>
      <c r="R27" s="37">
        <f t="shared" si="3"/>
        <v>8.1604080000000003</v>
      </c>
      <c r="S27" s="37">
        <f t="shared" si="4"/>
        <v>1.3180320000000001</v>
      </c>
      <c r="T27" s="37">
        <f t="shared" si="10"/>
        <v>27.12</v>
      </c>
    </row>
    <row r="28" spans="1:20">
      <c r="A28" s="8" t="s">
        <v>70</v>
      </c>
      <c r="B28" s="202">
        <v>27.12</v>
      </c>
      <c r="C28" s="202">
        <v>27.12</v>
      </c>
      <c r="D28" s="19">
        <v>41.72</v>
      </c>
      <c r="E28" s="19">
        <v>23.33</v>
      </c>
      <c r="F28" s="19">
        <v>30.09</v>
      </c>
      <c r="G28" s="19">
        <v>4.8600000000000003</v>
      </c>
      <c r="H28" s="19">
        <f t="shared" si="0"/>
        <v>100</v>
      </c>
      <c r="I28" s="21">
        <f t="shared" si="5"/>
        <v>11.314464000000001</v>
      </c>
      <c r="J28" s="21">
        <f t="shared" si="6"/>
        <v>6.3270960000000001</v>
      </c>
      <c r="K28" s="21">
        <f t="shared" si="7"/>
        <v>8.1604080000000003</v>
      </c>
      <c r="L28" s="21">
        <f t="shared" si="8"/>
        <v>1.3180320000000001</v>
      </c>
      <c r="M28" s="156">
        <f t="shared" si="9"/>
        <v>27.12</v>
      </c>
      <c r="N28" s="22"/>
      <c r="P28" s="37">
        <f t="shared" si="1"/>
        <v>11.314464000000001</v>
      </c>
      <c r="Q28" s="37">
        <f t="shared" si="2"/>
        <v>6.3270960000000001</v>
      </c>
      <c r="R28" s="37">
        <f t="shared" si="3"/>
        <v>8.1604080000000003</v>
      </c>
      <c r="S28" s="37">
        <f t="shared" si="4"/>
        <v>1.3180320000000001</v>
      </c>
      <c r="T28" s="37">
        <f t="shared" si="10"/>
        <v>27.12</v>
      </c>
    </row>
    <row r="29" spans="1:20">
      <c r="A29" s="8" t="s">
        <v>71</v>
      </c>
      <c r="B29" s="202">
        <v>27.12</v>
      </c>
      <c r="C29" s="202">
        <v>27.12</v>
      </c>
      <c r="D29" s="19">
        <v>41.72</v>
      </c>
      <c r="E29" s="19">
        <v>23.33</v>
      </c>
      <c r="F29" s="19">
        <v>30.09</v>
      </c>
      <c r="G29" s="19">
        <v>4.8600000000000003</v>
      </c>
      <c r="H29" s="19">
        <f t="shared" si="0"/>
        <v>100</v>
      </c>
      <c r="I29" s="21">
        <f t="shared" si="5"/>
        <v>11.314464000000001</v>
      </c>
      <c r="J29" s="21">
        <f t="shared" si="6"/>
        <v>6.3270960000000001</v>
      </c>
      <c r="K29" s="21">
        <f t="shared" si="7"/>
        <v>8.1604080000000003</v>
      </c>
      <c r="L29" s="21">
        <f t="shared" si="8"/>
        <v>1.3180320000000001</v>
      </c>
      <c r="M29" s="156">
        <f t="shared" si="9"/>
        <v>27.12</v>
      </c>
      <c r="N29" s="22"/>
      <c r="P29" s="37">
        <f t="shared" si="1"/>
        <v>11.314464000000001</v>
      </c>
      <c r="Q29" s="37">
        <f t="shared" si="2"/>
        <v>6.3270960000000001</v>
      </c>
      <c r="R29" s="37">
        <f t="shared" si="3"/>
        <v>8.1604080000000003</v>
      </c>
      <c r="S29" s="37">
        <f t="shared" si="4"/>
        <v>1.3180320000000001</v>
      </c>
      <c r="T29" s="37">
        <f t="shared" si="10"/>
        <v>27.12</v>
      </c>
    </row>
    <row r="30" spans="1:20">
      <c r="A30" s="8" t="s">
        <v>72</v>
      </c>
      <c r="B30" s="202">
        <v>27.12</v>
      </c>
      <c r="C30" s="202">
        <v>27.12</v>
      </c>
      <c r="D30" s="19">
        <v>41.72</v>
      </c>
      <c r="E30" s="19">
        <v>23.33</v>
      </c>
      <c r="F30" s="19">
        <v>30.09</v>
      </c>
      <c r="G30" s="19">
        <v>4.8600000000000003</v>
      </c>
      <c r="H30" s="19">
        <f t="shared" si="0"/>
        <v>100</v>
      </c>
      <c r="I30" s="21">
        <f t="shared" si="5"/>
        <v>11.314464000000001</v>
      </c>
      <c r="J30" s="21">
        <f t="shared" si="6"/>
        <v>6.3270960000000001</v>
      </c>
      <c r="K30" s="21">
        <f t="shared" si="7"/>
        <v>8.1604080000000003</v>
      </c>
      <c r="L30" s="21">
        <f t="shared" si="8"/>
        <v>1.3180320000000001</v>
      </c>
      <c r="M30" s="156">
        <f t="shared" si="9"/>
        <v>27.12</v>
      </c>
      <c r="N30" s="22"/>
      <c r="P30" s="37">
        <f t="shared" si="1"/>
        <v>11.314464000000001</v>
      </c>
      <c r="Q30" s="37">
        <f t="shared" si="2"/>
        <v>6.3270960000000001</v>
      </c>
      <c r="R30" s="37">
        <f t="shared" si="3"/>
        <v>8.1604080000000003</v>
      </c>
      <c r="S30" s="37">
        <f t="shared" si="4"/>
        <v>1.3180320000000001</v>
      </c>
      <c r="T30" s="37">
        <f t="shared" si="10"/>
        <v>27.12</v>
      </c>
    </row>
    <row r="31" spans="1:20">
      <c r="A31" s="8" t="s">
        <v>73</v>
      </c>
      <c r="B31" s="202">
        <v>27.12</v>
      </c>
      <c r="C31" s="202">
        <v>27.12</v>
      </c>
      <c r="D31" s="19">
        <v>41.72</v>
      </c>
      <c r="E31" s="19">
        <v>23.33</v>
      </c>
      <c r="F31" s="19">
        <v>30.09</v>
      </c>
      <c r="G31" s="19">
        <v>4.8600000000000003</v>
      </c>
      <c r="H31" s="19">
        <f t="shared" si="0"/>
        <v>100</v>
      </c>
      <c r="I31" s="21">
        <f t="shared" si="5"/>
        <v>11.314464000000001</v>
      </c>
      <c r="J31" s="21">
        <f t="shared" si="6"/>
        <v>6.3270960000000001</v>
      </c>
      <c r="K31" s="21">
        <f t="shared" si="7"/>
        <v>8.1604080000000003</v>
      </c>
      <c r="L31" s="21">
        <f t="shared" si="8"/>
        <v>1.3180320000000001</v>
      </c>
      <c r="M31" s="156">
        <f t="shared" si="9"/>
        <v>27.12</v>
      </c>
      <c r="N31" s="22"/>
      <c r="P31" s="37">
        <f t="shared" si="1"/>
        <v>11.314464000000001</v>
      </c>
      <c r="Q31" s="37">
        <f t="shared" si="2"/>
        <v>6.3270960000000001</v>
      </c>
      <c r="R31" s="37">
        <f t="shared" si="3"/>
        <v>8.1604080000000003</v>
      </c>
      <c r="S31" s="37">
        <f t="shared" si="4"/>
        <v>1.3180320000000001</v>
      </c>
      <c r="T31" s="37">
        <f t="shared" si="10"/>
        <v>27.12</v>
      </c>
    </row>
    <row r="32" spans="1:20">
      <c r="A32" s="8" t="s">
        <v>74</v>
      </c>
      <c r="B32" s="202">
        <v>27.12</v>
      </c>
      <c r="C32" s="202">
        <v>27.12</v>
      </c>
      <c r="D32" s="19">
        <v>41.72</v>
      </c>
      <c r="E32" s="19">
        <v>23.33</v>
      </c>
      <c r="F32" s="19">
        <v>30.09</v>
      </c>
      <c r="G32" s="19">
        <v>4.8600000000000003</v>
      </c>
      <c r="H32" s="19">
        <f t="shared" si="0"/>
        <v>100</v>
      </c>
      <c r="I32" s="21">
        <f t="shared" si="5"/>
        <v>11.314464000000001</v>
      </c>
      <c r="J32" s="21">
        <f t="shared" si="6"/>
        <v>6.3270960000000001</v>
      </c>
      <c r="K32" s="21">
        <f t="shared" si="7"/>
        <v>8.1604080000000003</v>
      </c>
      <c r="L32" s="21">
        <f t="shared" si="8"/>
        <v>1.3180320000000001</v>
      </c>
      <c r="M32" s="156">
        <f t="shared" si="9"/>
        <v>27.12</v>
      </c>
      <c r="N32" s="22"/>
      <c r="P32" s="37">
        <f t="shared" si="1"/>
        <v>11.314464000000001</v>
      </c>
      <c r="Q32" s="37">
        <f t="shared" si="2"/>
        <v>6.3270960000000001</v>
      </c>
      <c r="R32" s="37">
        <f t="shared" si="3"/>
        <v>8.1604080000000003</v>
      </c>
      <c r="S32" s="37">
        <f t="shared" si="4"/>
        <v>1.3180320000000001</v>
      </c>
      <c r="T32" s="37">
        <f t="shared" si="10"/>
        <v>27.12</v>
      </c>
    </row>
    <row r="33" spans="1:20">
      <c r="A33" s="8" t="s">
        <v>75</v>
      </c>
      <c r="B33" s="202">
        <v>27.12</v>
      </c>
      <c r="C33" s="202">
        <v>27.12</v>
      </c>
      <c r="D33" s="19">
        <v>41.72</v>
      </c>
      <c r="E33" s="19">
        <v>23.33</v>
      </c>
      <c r="F33" s="19">
        <v>30.09</v>
      </c>
      <c r="G33" s="19">
        <v>4.8600000000000003</v>
      </c>
      <c r="H33" s="19">
        <f t="shared" si="0"/>
        <v>100</v>
      </c>
      <c r="I33" s="21">
        <f t="shared" si="5"/>
        <v>11.314464000000001</v>
      </c>
      <c r="J33" s="21">
        <f t="shared" si="6"/>
        <v>6.3270960000000001</v>
      </c>
      <c r="K33" s="21">
        <f t="shared" si="7"/>
        <v>8.1604080000000003</v>
      </c>
      <c r="L33" s="21">
        <f t="shared" si="8"/>
        <v>1.3180320000000001</v>
      </c>
      <c r="M33" s="156">
        <f t="shared" si="9"/>
        <v>27.12</v>
      </c>
      <c r="N33" s="22"/>
      <c r="P33" s="37">
        <f t="shared" si="1"/>
        <v>11.314464000000001</v>
      </c>
      <c r="Q33" s="37">
        <f t="shared" si="2"/>
        <v>6.3270960000000001</v>
      </c>
      <c r="R33" s="37">
        <f t="shared" si="3"/>
        <v>8.1604080000000003</v>
      </c>
      <c r="S33" s="37">
        <f t="shared" si="4"/>
        <v>1.3180320000000001</v>
      </c>
      <c r="T33" s="37">
        <f t="shared" si="10"/>
        <v>27.12</v>
      </c>
    </row>
    <row r="34" spans="1:20">
      <c r="A34" s="8" t="s">
        <v>76</v>
      </c>
      <c r="B34" s="202">
        <v>27.12</v>
      </c>
      <c r="C34" s="202">
        <v>27.12</v>
      </c>
      <c r="D34" s="19">
        <v>41.72</v>
      </c>
      <c r="E34" s="19">
        <v>23.33</v>
      </c>
      <c r="F34" s="19">
        <v>30.09</v>
      </c>
      <c r="G34" s="19">
        <v>4.8600000000000003</v>
      </c>
      <c r="H34" s="19">
        <f t="shared" si="0"/>
        <v>100</v>
      </c>
      <c r="I34" s="21">
        <f t="shared" si="5"/>
        <v>11.314464000000001</v>
      </c>
      <c r="J34" s="21">
        <f t="shared" si="6"/>
        <v>6.3270960000000001</v>
      </c>
      <c r="K34" s="21">
        <f t="shared" si="7"/>
        <v>8.1604080000000003</v>
      </c>
      <c r="L34" s="21">
        <f t="shared" si="8"/>
        <v>1.3180320000000001</v>
      </c>
      <c r="M34" s="156">
        <f t="shared" si="9"/>
        <v>27.12</v>
      </c>
      <c r="N34" s="22"/>
      <c r="P34" s="37">
        <f t="shared" si="1"/>
        <v>11.314464000000001</v>
      </c>
      <c r="Q34" s="37">
        <f t="shared" si="2"/>
        <v>6.3270960000000001</v>
      </c>
      <c r="R34" s="37">
        <f t="shared" si="3"/>
        <v>8.1604080000000003</v>
      </c>
      <c r="S34" s="37">
        <f t="shared" si="4"/>
        <v>1.3180320000000001</v>
      </c>
      <c r="T34" s="37">
        <f t="shared" si="10"/>
        <v>27.12</v>
      </c>
    </row>
    <row r="35" spans="1:20">
      <c r="A35" s="8" t="s">
        <v>77</v>
      </c>
      <c r="B35" s="202">
        <v>27.12</v>
      </c>
      <c r="C35" s="202">
        <v>27.12</v>
      </c>
      <c r="D35" s="19">
        <v>41.72</v>
      </c>
      <c r="E35" s="19">
        <v>23.33</v>
      </c>
      <c r="F35" s="19">
        <v>30.09</v>
      </c>
      <c r="G35" s="19">
        <v>4.8600000000000003</v>
      </c>
      <c r="H35" s="19">
        <f t="shared" ref="H35:H66" si="11">SUM(D35:G35)</f>
        <v>100</v>
      </c>
      <c r="I35" s="21">
        <f t="shared" si="5"/>
        <v>11.314464000000001</v>
      </c>
      <c r="J35" s="21">
        <f t="shared" si="6"/>
        <v>6.3270960000000001</v>
      </c>
      <c r="K35" s="21">
        <f t="shared" si="7"/>
        <v>8.1604080000000003</v>
      </c>
      <c r="L35" s="21">
        <f t="shared" si="8"/>
        <v>1.3180320000000001</v>
      </c>
      <c r="M35" s="156">
        <f t="shared" si="9"/>
        <v>27.12</v>
      </c>
      <c r="N35" s="22"/>
      <c r="P35" s="37">
        <f t="shared" ref="P35:P66" si="12">I35</f>
        <v>11.314464000000001</v>
      </c>
      <c r="Q35" s="37">
        <f t="shared" ref="Q35:Q66" si="13">J35</f>
        <v>6.3270960000000001</v>
      </c>
      <c r="R35" s="37">
        <f t="shared" ref="R35:R66" si="14">K35</f>
        <v>8.1604080000000003</v>
      </c>
      <c r="S35" s="37">
        <f t="shared" ref="S35:S66" si="15">L35</f>
        <v>1.3180320000000001</v>
      </c>
      <c r="T35" s="37">
        <f t="shared" si="10"/>
        <v>27.12</v>
      </c>
    </row>
    <row r="36" spans="1:20">
      <c r="A36" s="8" t="s">
        <v>78</v>
      </c>
      <c r="B36" s="202">
        <v>27.12</v>
      </c>
      <c r="C36" s="202">
        <v>27.12</v>
      </c>
      <c r="D36" s="19">
        <v>41.72</v>
      </c>
      <c r="E36" s="19">
        <v>23.33</v>
      </c>
      <c r="F36" s="19">
        <v>30.09</v>
      </c>
      <c r="G36" s="19">
        <v>4.8600000000000003</v>
      </c>
      <c r="H36" s="19">
        <f t="shared" si="11"/>
        <v>100</v>
      </c>
      <c r="I36" s="21">
        <f t="shared" si="5"/>
        <v>11.314464000000001</v>
      </c>
      <c r="J36" s="21">
        <f t="shared" si="6"/>
        <v>6.3270960000000001</v>
      </c>
      <c r="K36" s="21">
        <f t="shared" si="7"/>
        <v>8.1604080000000003</v>
      </c>
      <c r="L36" s="21">
        <f t="shared" si="8"/>
        <v>1.3180320000000001</v>
      </c>
      <c r="M36" s="156">
        <f t="shared" si="9"/>
        <v>27.12</v>
      </c>
      <c r="N36" s="22"/>
      <c r="P36" s="37">
        <f t="shared" si="12"/>
        <v>11.314464000000001</v>
      </c>
      <c r="Q36" s="37">
        <f t="shared" si="13"/>
        <v>6.3270960000000001</v>
      </c>
      <c r="R36" s="37">
        <f t="shared" si="14"/>
        <v>8.1604080000000003</v>
      </c>
      <c r="S36" s="37">
        <f t="shared" si="15"/>
        <v>1.3180320000000001</v>
      </c>
      <c r="T36" s="37">
        <f t="shared" si="10"/>
        <v>27.12</v>
      </c>
    </row>
    <row r="37" spans="1:20">
      <c r="A37" s="8" t="s">
        <v>79</v>
      </c>
      <c r="B37" s="202">
        <v>27.12</v>
      </c>
      <c r="C37" s="202">
        <v>27.12</v>
      </c>
      <c r="D37" s="19">
        <v>41.72</v>
      </c>
      <c r="E37" s="19">
        <v>23.33</v>
      </c>
      <c r="F37" s="19">
        <v>30.09</v>
      </c>
      <c r="G37" s="19">
        <v>4.8600000000000003</v>
      </c>
      <c r="H37" s="19">
        <f t="shared" si="11"/>
        <v>100</v>
      </c>
      <c r="I37" s="21">
        <f t="shared" si="5"/>
        <v>11.314464000000001</v>
      </c>
      <c r="J37" s="21">
        <f t="shared" si="6"/>
        <v>6.3270960000000001</v>
      </c>
      <c r="K37" s="21">
        <f t="shared" si="7"/>
        <v>8.1604080000000003</v>
      </c>
      <c r="L37" s="21">
        <f t="shared" si="8"/>
        <v>1.3180320000000001</v>
      </c>
      <c r="M37" s="156">
        <f t="shared" si="9"/>
        <v>27.12</v>
      </c>
      <c r="N37" s="22"/>
      <c r="P37" s="37">
        <f t="shared" si="12"/>
        <v>11.314464000000001</v>
      </c>
      <c r="Q37" s="37">
        <f t="shared" si="13"/>
        <v>6.3270960000000001</v>
      </c>
      <c r="R37" s="37">
        <f t="shared" si="14"/>
        <v>8.1604080000000003</v>
      </c>
      <c r="S37" s="37">
        <f t="shared" si="15"/>
        <v>1.3180320000000001</v>
      </c>
      <c r="T37" s="37">
        <f t="shared" si="10"/>
        <v>27.12</v>
      </c>
    </row>
    <row r="38" spans="1:20">
      <c r="A38" s="8" t="s">
        <v>80</v>
      </c>
      <c r="B38" s="202">
        <v>27.12</v>
      </c>
      <c r="C38" s="202">
        <v>27.12</v>
      </c>
      <c r="D38" s="19">
        <v>41.72</v>
      </c>
      <c r="E38" s="19">
        <v>23.33</v>
      </c>
      <c r="F38" s="19">
        <v>30.09</v>
      </c>
      <c r="G38" s="19">
        <v>4.8600000000000003</v>
      </c>
      <c r="H38" s="19">
        <f t="shared" si="11"/>
        <v>100</v>
      </c>
      <c r="I38" s="21">
        <f t="shared" si="5"/>
        <v>11.314464000000001</v>
      </c>
      <c r="J38" s="21">
        <f t="shared" si="6"/>
        <v>6.3270960000000001</v>
      </c>
      <c r="K38" s="21">
        <f t="shared" si="7"/>
        <v>8.1604080000000003</v>
      </c>
      <c r="L38" s="21">
        <f t="shared" si="8"/>
        <v>1.3180320000000001</v>
      </c>
      <c r="M38" s="156">
        <f t="shared" si="9"/>
        <v>27.12</v>
      </c>
      <c r="N38" s="22"/>
      <c r="P38" s="37">
        <f t="shared" si="12"/>
        <v>11.314464000000001</v>
      </c>
      <c r="Q38" s="37">
        <f t="shared" si="13"/>
        <v>6.3270960000000001</v>
      </c>
      <c r="R38" s="37">
        <f t="shared" si="14"/>
        <v>8.1604080000000003</v>
      </c>
      <c r="S38" s="37">
        <f t="shared" si="15"/>
        <v>1.3180320000000001</v>
      </c>
      <c r="T38" s="37">
        <f t="shared" si="10"/>
        <v>27.12</v>
      </c>
    </row>
    <row r="39" spans="1:20">
      <c r="A39" s="8" t="s">
        <v>81</v>
      </c>
      <c r="B39" s="202">
        <v>26.82</v>
      </c>
      <c r="C39" s="202">
        <v>26.82</v>
      </c>
      <c r="D39" s="19">
        <v>41.72</v>
      </c>
      <c r="E39" s="19">
        <v>23.33</v>
      </c>
      <c r="F39" s="19">
        <v>30.09</v>
      </c>
      <c r="G39" s="19">
        <v>4.8600000000000003</v>
      </c>
      <c r="H39" s="19">
        <f t="shared" si="11"/>
        <v>100</v>
      </c>
      <c r="I39" s="21">
        <f t="shared" si="5"/>
        <v>11.189304</v>
      </c>
      <c r="J39" s="21">
        <f t="shared" si="6"/>
        <v>6.2571060000000003</v>
      </c>
      <c r="K39" s="21">
        <f t="shared" si="7"/>
        <v>8.070138</v>
      </c>
      <c r="L39" s="21">
        <f t="shared" si="8"/>
        <v>1.3034520000000001</v>
      </c>
      <c r="M39" s="156">
        <f t="shared" si="9"/>
        <v>26.82</v>
      </c>
      <c r="N39" s="22"/>
      <c r="P39" s="37">
        <f t="shared" si="12"/>
        <v>11.189304</v>
      </c>
      <c r="Q39" s="37">
        <f t="shared" si="13"/>
        <v>6.2571060000000003</v>
      </c>
      <c r="R39" s="37">
        <f t="shared" si="14"/>
        <v>8.070138</v>
      </c>
      <c r="S39" s="37">
        <f t="shared" si="15"/>
        <v>1.3034520000000001</v>
      </c>
      <c r="T39" s="37">
        <f t="shared" si="10"/>
        <v>26.82</v>
      </c>
    </row>
    <row r="40" spans="1:20">
      <c r="A40" s="8" t="s">
        <v>82</v>
      </c>
      <c r="B40" s="202">
        <v>26.82</v>
      </c>
      <c r="C40" s="202">
        <v>26.82</v>
      </c>
      <c r="D40" s="19">
        <v>41.72</v>
      </c>
      <c r="E40" s="19">
        <v>23.33</v>
      </c>
      <c r="F40" s="19">
        <v>30.09</v>
      </c>
      <c r="G40" s="19">
        <v>4.8600000000000003</v>
      </c>
      <c r="H40" s="19">
        <f t="shared" si="11"/>
        <v>100</v>
      </c>
      <c r="I40" s="21">
        <f t="shared" si="5"/>
        <v>11.189304</v>
      </c>
      <c r="J40" s="21">
        <f t="shared" si="6"/>
        <v>6.2571060000000003</v>
      </c>
      <c r="K40" s="21">
        <f t="shared" si="7"/>
        <v>8.070138</v>
      </c>
      <c r="L40" s="21">
        <f t="shared" si="8"/>
        <v>1.3034520000000001</v>
      </c>
      <c r="M40" s="156">
        <f t="shared" si="9"/>
        <v>26.82</v>
      </c>
      <c r="N40" s="22"/>
      <c r="P40" s="37">
        <f t="shared" si="12"/>
        <v>11.189304</v>
      </c>
      <c r="Q40" s="37">
        <f t="shared" si="13"/>
        <v>6.2571060000000003</v>
      </c>
      <c r="R40" s="37">
        <f t="shared" si="14"/>
        <v>8.070138</v>
      </c>
      <c r="S40" s="37">
        <f t="shared" si="15"/>
        <v>1.3034520000000001</v>
      </c>
      <c r="T40" s="37">
        <f t="shared" si="10"/>
        <v>26.82</v>
      </c>
    </row>
    <row r="41" spans="1:20">
      <c r="A41" s="8" t="s">
        <v>83</v>
      </c>
      <c r="B41" s="202">
        <v>26.82</v>
      </c>
      <c r="C41" s="202">
        <v>26.82</v>
      </c>
      <c r="D41" s="19">
        <v>41.72</v>
      </c>
      <c r="E41" s="19">
        <v>23.33</v>
      </c>
      <c r="F41" s="19">
        <v>30.09</v>
      </c>
      <c r="G41" s="19">
        <v>4.8600000000000003</v>
      </c>
      <c r="H41" s="19">
        <f t="shared" si="11"/>
        <v>100</v>
      </c>
      <c r="I41" s="21">
        <f t="shared" si="5"/>
        <v>11.189304</v>
      </c>
      <c r="J41" s="21">
        <f t="shared" si="6"/>
        <v>6.2571060000000003</v>
      </c>
      <c r="K41" s="21">
        <f t="shared" si="7"/>
        <v>8.070138</v>
      </c>
      <c r="L41" s="21">
        <f t="shared" si="8"/>
        <v>1.3034520000000001</v>
      </c>
      <c r="M41" s="156">
        <f t="shared" si="9"/>
        <v>26.82</v>
      </c>
      <c r="N41" s="22"/>
      <c r="P41" s="37">
        <f t="shared" si="12"/>
        <v>11.189304</v>
      </c>
      <c r="Q41" s="37">
        <f t="shared" si="13"/>
        <v>6.2571060000000003</v>
      </c>
      <c r="R41" s="37">
        <f t="shared" si="14"/>
        <v>8.070138</v>
      </c>
      <c r="S41" s="37">
        <f t="shared" si="15"/>
        <v>1.3034520000000001</v>
      </c>
      <c r="T41" s="37">
        <f t="shared" si="10"/>
        <v>26.82</v>
      </c>
    </row>
    <row r="42" spans="1:20">
      <c r="A42" s="8" t="s">
        <v>84</v>
      </c>
      <c r="B42" s="202">
        <v>26.82</v>
      </c>
      <c r="C42" s="202">
        <v>26.82</v>
      </c>
      <c r="D42" s="19">
        <v>41.72</v>
      </c>
      <c r="E42" s="19">
        <v>23.33</v>
      </c>
      <c r="F42" s="19">
        <v>30.09</v>
      </c>
      <c r="G42" s="19">
        <v>4.8600000000000003</v>
      </c>
      <c r="H42" s="19">
        <f t="shared" si="11"/>
        <v>100</v>
      </c>
      <c r="I42" s="21">
        <f t="shared" si="5"/>
        <v>11.189304</v>
      </c>
      <c r="J42" s="21">
        <f t="shared" si="6"/>
        <v>6.2571060000000003</v>
      </c>
      <c r="K42" s="21">
        <f t="shared" si="7"/>
        <v>8.070138</v>
      </c>
      <c r="L42" s="21">
        <f t="shared" si="8"/>
        <v>1.3034520000000001</v>
      </c>
      <c r="M42" s="156">
        <f t="shared" si="9"/>
        <v>26.82</v>
      </c>
      <c r="N42" s="22"/>
      <c r="P42" s="37">
        <f t="shared" si="12"/>
        <v>11.189304</v>
      </c>
      <c r="Q42" s="37">
        <f t="shared" si="13"/>
        <v>6.2571060000000003</v>
      </c>
      <c r="R42" s="37">
        <f t="shared" si="14"/>
        <v>8.070138</v>
      </c>
      <c r="S42" s="37">
        <f t="shared" si="15"/>
        <v>1.3034520000000001</v>
      </c>
      <c r="T42" s="37">
        <f t="shared" si="10"/>
        <v>26.82</v>
      </c>
    </row>
    <row r="43" spans="1:20">
      <c r="A43" s="8" t="s">
        <v>85</v>
      </c>
      <c r="B43" s="202">
        <v>26.82</v>
      </c>
      <c r="C43" s="202">
        <v>26.82</v>
      </c>
      <c r="D43" s="19">
        <v>41.72</v>
      </c>
      <c r="E43" s="19">
        <v>23.33</v>
      </c>
      <c r="F43" s="19">
        <v>30.09</v>
      </c>
      <c r="G43" s="19">
        <v>4.8600000000000003</v>
      </c>
      <c r="H43" s="19">
        <f t="shared" si="11"/>
        <v>100</v>
      </c>
      <c r="I43" s="21">
        <f t="shared" si="5"/>
        <v>11.189304</v>
      </c>
      <c r="J43" s="21">
        <f t="shared" si="6"/>
        <v>6.2571060000000003</v>
      </c>
      <c r="K43" s="21">
        <f t="shared" si="7"/>
        <v>8.070138</v>
      </c>
      <c r="L43" s="21">
        <f t="shared" si="8"/>
        <v>1.3034520000000001</v>
      </c>
      <c r="M43" s="156">
        <f t="shared" si="9"/>
        <v>26.82</v>
      </c>
      <c r="N43" s="22"/>
      <c r="P43" s="37">
        <f t="shared" si="12"/>
        <v>11.189304</v>
      </c>
      <c r="Q43" s="37">
        <f t="shared" si="13"/>
        <v>6.2571060000000003</v>
      </c>
      <c r="R43" s="37">
        <f t="shared" si="14"/>
        <v>8.070138</v>
      </c>
      <c r="S43" s="37">
        <f t="shared" si="15"/>
        <v>1.3034520000000001</v>
      </c>
      <c r="T43" s="37">
        <f t="shared" si="10"/>
        <v>26.82</v>
      </c>
    </row>
    <row r="44" spans="1:20">
      <c r="A44" s="8" t="s">
        <v>86</v>
      </c>
      <c r="B44" s="202">
        <v>26.82</v>
      </c>
      <c r="C44" s="202">
        <v>26.82</v>
      </c>
      <c r="D44" s="19">
        <v>41.72</v>
      </c>
      <c r="E44" s="19">
        <v>23.33</v>
      </c>
      <c r="F44" s="19">
        <v>30.09</v>
      </c>
      <c r="G44" s="19">
        <v>4.8600000000000003</v>
      </c>
      <c r="H44" s="19">
        <f t="shared" si="11"/>
        <v>100</v>
      </c>
      <c r="I44" s="21">
        <f t="shared" si="5"/>
        <v>11.189304</v>
      </c>
      <c r="J44" s="21">
        <f t="shared" si="6"/>
        <v>6.2571060000000003</v>
      </c>
      <c r="K44" s="21">
        <f t="shared" si="7"/>
        <v>8.070138</v>
      </c>
      <c r="L44" s="21">
        <f t="shared" si="8"/>
        <v>1.3034520000000001</v>
      </c>
      <c r="M44" s="156">
        <f t="shared" si="9"/>
        <v>26.82</v>
      </c>
      <c r="N44" s="22"/>
      <c r="P44" s="37">
        <f t="shared" si="12"/>
        <v>11.189304</v>
      </c>
      <c r="Q44" s="37">
        <f t="shared" si="13"/>
        <v>6.2571060000000003</v>
      </c>
      <c r="R44" s="37">
        <f t="shared" si="14"/>
        <v>8.070138</v>
      </c>
      <c r="S44" s="37">
        <f t="shared" si="15"/>
        <v>1.3034520000000001</v>
      </c>
      <c r="T44" s="37">
        <f t="shared" si="10"/>
        <v>26.82</v>
      </c>
    </row>
    <row r="45" spans="1:20">
      <c r="A45" s="8" t="s">
        <v>87</v>
      </c>
      <c r="B45" s="202">
        <v>26.82</v>
      </c>
      <c r="C45" s="202">
        <v>26.82</v>
      </c>
      <c r="D45" s="19">
        <v>41.72</v>
      </c>
      <c r="E45" s="19">
        <v>23.33</v>
      </c>
      <c r="F45" s="19">
        <v>30.09</v>
      </c>
      <c r="G45" s="19">
        <v>4.8600000000000003</v>
      </c>
      <c r="H45" s="19">
        <f t="shared" si="11"/>
        <v>100</v>
      </c>
      <c r="I45" s="21">
        <f t="shared" si="5"/>
        <v>11.189304</v>
      </c>
      <c r="J45" s="21">
        <f t="shared" si="6"/>
        <v>6.2571060000000003</v>
      </c>
      <c r="K45" s="21">
        <f t="shared" si="7"/>
        <v>8.070138</v>
      </c>
      <c r="L45" s="21">
        <f t="shared" si="8"/>
        <v>1.3034520000000001</v>
      </c>
      <c r="M45" s="156">
        <f t="shared" si="9"/>
        <v>26.82</v>
      </c>
      <c r="N45" s="22"/>
      <c r="P45" s="37">
        <f t="shared" si="12"/>
        <v>11.189304</v>
      </c>
      <c r="Q45" s="37">
        <f t="shared" si="13"/>
        <v>6.2571060000000003</v>
      </c>
      <c r="R45" s="37">
        <f t="shared" si="14"/>
        <v>8.070138</v>
      </c>
      <c r="S45" s="37">
        <f t="shared" si="15"/>
        <v>1.3034520000000001</v>
      </c>
      <c r="T45" s="37">
        <f t="shared" si="10"/>
        <v>26.82</v>
      </c>
    </row>
    <row r="46" spans="1:20">
      <c r="A46" s="8" t="s">
        <v>88</v>
      </c>
      <c r="B46" s="202">
        <v>26.82</v>
      </c>
      <c r="C46" s="202">
        <v>26.82</v>
      </c>
      <c r="D46" s="19">
        <v>41.72</v>
      </c>
      <c r="E46" s="19">
        <v>23.33</v>
      </c>
      <c r="F46" s="19">
        <v>30.09</v>
      </c>
      <c r="G46" s="19">
        <v>4.8600000000000003</v>
      </c>
      <c r="H46" s="19">
        <f t="shared" si="11"/>
        <v>100</v>
      </c>
      <c r="I46" s="21">
        <f t="shared" si="5"/>
        <v>11.189304</v>
      </c>
      <c r="J46" s="21">
        <f t="shared" si="6"/>
        <v>6.2571060000000003</v>
      </c>
      <c r="K46" s="21">
        <f t="shared" si="7"/>
        <v>8.070138</v>
      </c>
      <c r="L46" s="21">
        <f t="shared" si="8"/>
        <v>1.3034520000000001</v>
      </c>
      <c r="M46" s="156">
        <f t="shared" si="9"/>
        <v>26.82</v>
      </c>
      <c r="N46" s="22"/>
      <c r="P46" s="37">
        <f t="shared" si="12"/>
        <v>11.189304</v>
      </c>
      <c r="Q46" s="37">
        <f t="shared" si="13"/>
        <v>6.2571060000000003</v>
      </c>
      <c r="R46" s="37">
        <f t="shared" si="14"/>
        <v>8.070138</v>
      </c>
      <c r="S46" s="37">
        <f t="shared" si="15"/>
        <v>1.3034520000000001</v>
      </c>
      <c r="T46" s="37">
        <f t="shared" si="10"/>
        <v>26.82</v>
      </c>
    </row>
    <row r="47" spans="1:20">
      <c r="A47" s="8" t="s">
        <v>89</v>
      </c>
      <c r="B47" s="202">
        <v>26.82</v>
      </c>
      <c r="C47" s="202">
        <v>26.82</v>
      </c>
      <c r="D47" s="19">
        <v>41.72</v>
      </c>
      <c r="E47" s="19">
        <v>23.33</v>
      </c>
      <c r="F47" s="19">
        <v>30.09</v>
      </c>
      <c r="G47" s="19">
        <v>4.8600000000000003</v>
      </c>
      <c r="H47" s="19">
        <f t="shared" si="11"/>
        <v>100</v>
      </c>
      <c r="I47" s="21">
        <f t="shared" si="5"/>
        <v>11.189304</v>
      </c>
      <c r="J47" s="21">
        <f t="shared" si="6"/>
        <v>6.2571060000000003</v>
      </c>
      <c r="K47" s="21">
        <f t="shared" si="7"/>
        <v>8.070138</v>
      </c>
      <c r="L47" s="21">
        <f t="shared" si="8"/>
        <v>1.3034520000000001</v>
      </c>
      <c r="M47" s="156">
        <f t="shared" si="9"/>
        <v>26.82</v>
      </c>
      <c r="N47" s="22"/>
      <c r="P47" s="37">
        <f t="shared" si="12"/>
        <v>11.189304</v>
      </c>
      <c r="Q47" s="37">
        <f t="shared" si="13"/>
        <v>6.2571060000000003</v>
      </c>
      <c r="R47" s="37">
        <f t="shared" si="14"/>
        <v>8.070138</v>
      </c>
      <c r="S47" s="37">
        <f t="shared" si="15"/>
        <v>1.3034520000000001</v>
      </c>
      <c r="T47" s="37">
        <f t="shared" si="10"/>
        <v>26.82</v>
      </c>
    </row>
    <row r="48" spans="1:20">
      <c r="A48" s="8" t="s">
        <v>90</v>
      </c>
      <c r="B48" s="202">
        <v>26.82</v>
      </c>
      <c r="C48" s="202">
        <v>26.82</v>
      </c>
      <c r="D48" s="19">
        <v>41.72</v>
      </c>
      <c r="E48" s="19">
        <v>23.33</v>
      </c>
      <c r="F48" s="19">
        <v>30.09</v>
      </c>
      <c r="G48" s="19">
        <v>4.8600000000000003</v>
      </c>
      <c r="H48" s="19">
        <f t="shared" si="11"/>
        <v>100</v>
      </c>
      <c r="I48" s="21">
        <f t="shared" si="5"/>
        <v>11.189304</v>
      </c>
      <c r="J48" s="21">
        <f t="shared" si="6"/>
        <v>6.2571060000000003</v>
      </c>
      <c r="K48" s="21">
        <f t="shared" si="7"/>
        <v>8.070138</v>
      </c>
      <c r="L48" s="21">
        <f t="shared" si="8"/>
        <v>1.3034520000000001</v>
      </c>
      <c r="M48" s="156">
        <f t="shared" si="9"/>
        <v>26.82</v>
      </c>
      <c r="N48" s="22"/>
      <c r="P48" s="37">
        <f t="shared" si="12"/>
        <v>11.189304</v>
      </c>
      <c r="Q48" s="37">
        <f t="shared" si="13"/>
        <v>6.2571060000000003</v>
      </c>
      <c r="R48" s="37">
        <f t="shared" si="14"/>
        <v>8.070138</v>
      </c>
      <c r="S48" s="37">
        <f t="shared" si="15"/>
        <v>1.3034520000000001</v>
      </c>
      <c r="T48" s="37">
        <f t="shared" si="10"/>
        <v>26.82</v>
      </c>
    </row>
    <row r="49" spans="1:20">
      <c r="A49" s="8" t="s">
        <v>91</v>
      </c>
      <c r="B49" s="202">
        <v>26.82</v>
      </c>
      <c r="C49" s="202">
        <v>26.82</v>
      </c>
      <c r="D49" s="19">
        <v>41.72</v>
      </c>
      <c r="E49" s="19">
        <v>23.33</v>
      </c>
      <c r="F49" s="19">
        <v>30.09</v>
      </c>
      <c r="G49" s="19">
        <v>4.8600000000000003</v>
      </c>
      <c r="H49" s="19">
        <f t="shared" si="11"/>
        <v>100</v>
      </c>
      <c r="I49" s="21">
        <f t="shared" si="5"/>
        <v>11.189304</v>
      </c>
      <c r="J49" s="21">
        <f t="shared" si="6"/>
        <v>6.2571060000000003</v>
      </c>
      <c r="K49" s="21">
        <f t="shared" si="7"/>
        <v>8.070138</v>
      </c>
      <c r="L49" s="21">
        <f t="shared" si="8"/>
        <v>1.3034520000000001</v>
      </c>
      <c r="M49" s="156">
        <f t="shared" si="9"/>
        <v>26.82</v>
      </c>
      <c r="N49" s="22"/>
      <c r="P49" s="37">
        <f t="shared" si="12"/>
        <v>11.189304</v>
      </c>
      <c r="Q49" s="37">
        <f t="shared" si="13"/>
        <v>6.2571060000000003</v>
      </c>
      <c r="R49" s="37">
        <f t="shared" si="14"/>
        <v>8.070138</v>
      </c>
      <c r="S49" s="37">
        <f t="shared" si="15"/>
        <v>1.3034520000000001</v>
      </c>
      <c r="T49" s="37">
        <f t="shared" si="10"/>
        <v>26.82</v>
      </c>
    </row>
    <row r="50" spans="1:20">
      <c r="A50" s="8" t="s">
        <v>92</v>
      </c>
      <c r="B50" s="202">
        <v>26.82</v>
      </c>
      <c r="C50" s="202">
        <v>26.82</v>
      </c>
      <c r="D50" s="19">
        <v>41.72</v>
      </c>
      <c r="E50" s="19">
        <v>23.33</v>
      </c>
      <c r="F50" s="19">
        <v>30.09</v>
      </c>
      <c r="G50" s="19">
        <v>4.8600000000000003</v>
      </c>
      <c r="H50" s="19">
        <f t="shared" si="11"/>
        <v>100</v>
      </c>
      <c r="I50" s="21">
        <f t="shared" si="5"/>
        <v>11.189304</v>
      </c>
      <c r="J50" s="21">
        <f t="shared" si="6"/>
        <v>6.2571060000000003</v>
      </c>
      <c r="K50" s="21">
        <f t="shared" si="7"/>
        <v>8.070138</v>
      </c>
      <c r="L50" s="21">
        <f t="shared" si="8"/>
        <v>1.3034520000000001</v>
      </c>
      <c r="M50" s="156">
        <f t="shared" si="9"/>
        <v>26.82</v>
      </c>
      <c r="N50" s="22"/>
      <c r="P50" s="37">
        <f t="shared" si="12"/>
        <v>11.189304</v>
      </c>
      <c r="Q50" s="37">
        <f t="shared" si="13"/>
        <v>6.2571060000000003</v>
      </c>
      <c r="R50" s="37">
        <f t="shared" si="14"/>
        <v>8.070138</v>
      </c>
      <c r="S50" s="37">
        <f t="shared" si="15"/>
        <v>1.3034520000000001</v>
      </c>
      <c r="T50" s="37">
        <f t="shared" si="10"/>
        <v>26.82</v>
      </c>
    </row>
    <row r="51" spans="1:20">
      <c r="A51" s="8" t="s">
        <v>93</v>
      </c>
      <c r="B51" s="202">
        <v>26.82</v>
      </c>
      <c r="C51" s="202">
        <v>26.82</v>
      </c>
      <c r="D51" s="19">
        <v>41.72</v>
      </c>
      <c r="E51" s="19">
        <v>23.33</v>
      </c>
      <c r="F51" s="19">
        <v>30.09</v>
      </c>
      <c r="G51" s="19">
        <v>4.8600000000000003</v>
      </c>
      <c r="H51" s="19">
        <f t="shared" si="11"/>
        <v>100</v>
      </c>
      <c r="I51" s="21">
        <f t="shared" si="5"/>
        <v>11.189304</v>
      </c>
      <c r="J51" s="21">
        <f t="shared" si="6"/>
        <v>6.2571060000000003</v>
      </c>
      <c r="K51" s="21">
        <f t="shared" si="7"/>
        <v>8.070138</v>
      </c>
      <c r="L51" s="21">
        <f t="shared" si="8"/>
        <v>1.3034520000000001</v>
      </c>
      <c r="M51" s="156">
        <f t="shared" si="9"/>
        <v>26.82</v>
      </c>
      <c r="N51" s="22"/>
      <c r="P51" s="37">
        <f t="shared" si="12"/>
        <v>11.189304</v>
      </c>
      <c r="Q51" s="37">
        <f t="shared" si="13"/>
        <v>6.2571060000000003</v>
      </c>
      <c r="R51" s="37">
        <f t="shared" si="14"/>
        <v>8.070138</v>
      </c>
      <c r="S51" s="37">
        <f t="shared" si="15"/>
        <v>1.3034520000000001</v>
      </c>
      <c r="T51" s="37">
        <f t="shared" si="10"/>
        <v>26.82</v>
      </c>
    </row>
    <row r="52" spans="1:20">
      <c r="A52" s="8" t="s">
        <v>94</v>
      </c>
      <c r="B52" s="202">
        <v>26.82</v>
      </c>
      <c r="C52" s="202">
        <v>26.82</v>
      </c>
      <c r="D52" s="19">
        <v>41.72</v>
      </c>
      <c r="E52" s="19">
        <v>23.33</v>
      </c>
      <c r="F52" s="19">
        <v>30.09</v>
      </c>
      <c r="G52" s="19">
        <v>4.8600000000000003</v>
      </c>
      <c r="H52" s="19">
        <f t="shared" si="11"/>
        <v>100</v>
      </c>
      <c r="I52" s="21">
        <f t="shared" si="5"/>
        <v>11.189304</v>
      </c>
      <c r="J52" s="21">
        <f t="shared" si="6"/>
        <v>6.2571060000000003</v>
      </c>
      <c r="K52" s="21">
        <f t="shared" si="7"/>
        <v>8.070138</v>
      </c>
      <c r="L52" s="21">
        <f t="shared" si="8"/>
        <v>1.3034520000000001</v>
      </c>
      <c r="M52" s="156">
        <f t="shared" si="9"/>
        <v>26.82</v>
      </c>
      <c r="N52" s="22"/>
      <c r="P52" s="37">
        <f t="shared" si="12"/>
        <v>11.189304</v>
      </c>
      <c r="Q52" s="37">
        <f t="shared" si="13"/>
        <v>6.2571060000000003</v>
      </c>
      <c r="R52" s="37">
        <f t="shared" si="14"/>
        <v>8.070138</v>
      </c>
      <c r="S52" s="37">
        <f t="shared" si="15"/>
        <v>1.3034520000000001</v>
      </c>
      <c r="T52" s="37">
        <f t="shared" si="10"/>
        <v>26.82</v>
      </c>
    </row>
    <row r="53" spans="1:20">
      <c r="A53" s="8" t="s">
        <v>95</v>
      </c>
      <c r="B53" s="202">
        <v>26.82</v>
      </c>
      <c r="C53" s="202">
        <v>26.82</v>
      </c>
      <c r="D53" s="19">
        <v>41.72</v>
      </c>
      <c r="E53" s="19">
        <v>23.33</v>
      </c>
      <c r="F53" s="19">
        <v>30.09</v>
      </c>
      <c r="G53" s="19">
        <v>4.8600000000000003</v>
      </c>
      <c r="H53" s="19">
        <f t="shared" si="11"/>
        <v>100</v>
      </c>
      <c r="I53" s="21">
        <f t="shared" si="5"/>
        <v>11.189304</v>
      </c>
      <c r="J53" s="21">
        <f t="shared" si="6"/>
        <v>6.2571060000000003</v>
      </c>
      <c r="K53" s="21">
        <f t="shared" si="7"/>
        <v>8.070138</v>
      </c>
      <c r="L53" s="21">
        <f t="shared" si="8"/>
        <v>1.3034520000000001</v>
      </c>
      <c r="M53" s="156">
        <f t="shared" si="9"/>
        <v>26.82</v>
      </c>
      <c r="N53" s="22"/>
      <c r="P53" s="37">
        <f t="shared" si="12"/>
        <v>11.189304</v>
      </c>
      <c r="Q53" s="37">
        <f t="shared" si="13"/>
        <v>6.2571060000000003</v>
      </c>
      <c r="R53" s="37">
        <f t="shared" si="14"/>
        <v>8.070138</v>
      </c>
      <c r="S53" s="37">
        <f t="shared" si="15"/>
        <v>1.3034520000000001</v>
      </c>
      <c r="T53" s="37">
        <f t="shared" si="10"/>
        <v>26.82</v>
      </c>
    </row>
    <row r="54" spans="1:20">
      <c r="A54" s="8" t="s">
        <v>96</v>
      </c>
      <c r="B54" s="202">
        <v>26.82</v>
      </c>
      <c r="C54" s="202">
        <v>26.82</v>
      </c>
      <c r="D54" s="19">
        <v>41.72</v>
      </c>
      <c r="E54" s="19">
        <v>23.33</v>
      </c>
      <c r="F54" s="19">
        <v>30.09</v>
      </c>
      <c r="G54" s="19">
        <v>4.8600000000000003</v>
      </c>
      <c r="H54" s="19">
        <f t="shared" si="11"/>
        <v>100</v>
      </c>
      <c r="I54" s="21">
        <f t="shared" si="5"/>
        <v>11.189304</v>
      </c>
      <c r="J54" s="21">
        <f t="shared" si="6"/>
        <v>6.2571060000000003</v>
      </c>
      <c r="K54" s="21">
        <f t="shared" si="7"/>
        <v>8.070138</v>
      </c>
      <c r="L54" s="21">
        <f t="shared" si="8"/>
        <v>1.3034520000000001</v>
      </c>
      <c r="M54" s="156">
        <f t="shared" si="9"/>
        <v>26.82</v>
      </c>
      <c r="N54" s="22"/>
      <c r="P54" s="37">
        <f t="shared" si="12"/>
        <v>11.189304</v>
      </c>
      <c r="Q54" s="37">
        <f t="shared" si="13"/>
        <v>6.2571060000000003</v>
      </c>
      <c r="R54" s="37">
        <f t="shared" si="14"/>
        <v>8.070138</v>
      </c>
      <c r="S54" s="37">
        <f t="shared" si="15"/>
        <v>1.3034520000000001</v>
      </c>
      <c r="T54" s="37">
        <f t="shared" si="10"/>
        <v>26.82</v>
      </c>
    </row>
    <row r="55" spans="1:20">
      <c r="A55" s="8" t="s">
        <v>97</v>
      </c>
      <c r="B55" s="202">
        <v>26.82</v>
      </c>
      <c r="C55" s="202">
        <v>26.82</v>
      </c>
      <c r="D55" s="19">
        <v>41.72</v>
      </c>
      <c r="E55" s="19">
        <v>23.33</v>
      </c>
      <c r="F55" s="19">
        <v>30.09</v>
      </c>
      <c r="G55" s="19">
        <v>4.8600000000000003</v>
      </c>
      <c r="H55" s="19">
        <f t="shared" si="11"/>
        <v>100</v>
      </c>
      <c r="I55" s="21">
        <f t="shared" si="5"/>
        <v>11.189304</v>
      </c>
      <c r="J55" s="21">
        <f t="shared" si="6"/>
        <v>6.2571060000000003</v>
      </c>
      <c r="K55" s="21">
        <f t="shared" si="7"/>
        <v>8.070138</v>
      </c>
      <c r="L55" s="21">
        <f t="shared" si="8"/>
        <v>1.3034520000000001</v>
      </c>
      <c r="M55" s="156">
        <f t="shared" si="9"/>
        <v>26.82</v>
      </c>
      <c r="N55" s="22"/>
      <c r="P55" s="37">
        <f t="shared" si="12"/>
        <v>11.189304</v>
      </c>
      <c r="Q55" s="37">
        <f t="shared" si="13"/>
        <v>6.2571060000000003</v>
      </c>
      <c r="R55" s="37">
        <f t="shared" si="14"/>
        <v>8.070138</v>
      </c>
      <c r="S55" s="37">
        <f t="shared" si="15"/>
        <v>1.3034520000000001</v>
      </c>
      <c r="T55" s="37">
        <f t="shared" si="10"/>
        <v>26.82</v>
      </c>
    </row>
    <row r="56" spans="1:20">
      <c r="A56" s="8" t="s">
        <v>98</v>
      </c>
      <c r="B56" s="202">
        <v>26.82</v>
      </c>
      <c r="C56" s="202">
        <v>26.82</v>
      </c>
      <c r="D56" s="19">
        <v>41.72</v>
      </c>
      <c r="E56" s="19">
        <v>23.33</v>
      </c>
      <c r="F56" s="19">
        <v>30.09</v>
      </c>
      <c r="G56" s="19">
        <v>4.8600000000000003</v>
      </c>
      <c r="H56" s="19">
        <f t="shared" si="11"/>
        <v>100</v>
      </c>
      <c r="I56" s="21">
        <f t="shared" si="5"/>
        <v>11.189304</v>
      </c>
      <c r="J56" s="21">
        <f t="shared" si="6"/>
        <v>6.2571060000000003</v>
      </c>
      <c r="K56" s="21">
        <f t="shared" si="7"/>
        <v>8.070138</v>
      </c>
      <c r="L56" s="21">
        <f t="shared" si="8"/>
        <v>1.3034520000000001</v>
      </c>
      <c r="M56" s="156">
        <f t="shared" si="9"/>
        <v>26.82</v>
      </c>
      <c r="N56" s="22"/>
      <c r="P56" s="37">
        <f t="shared" si="12"/>
        <v>11.189304</v>
      </c>
      <c r="Q56" s="37">
        <f t="shared" si="13"/>
        <v>6.2571060000000003</v>
      </c>
      <c r="R56" s="37">
        <f t="shared" si="14"/>
        <v>8.070138</v>
      </c>
      <c r="S56" s="37">
        <f t="shared" si="15"/>
        <v>1.3034520000000001</v>
      </c>
      <c r="T56" s="37">
        <f t="shared" si="10"/>
        <v>26.82</v>
      </c>
    </row>
    <row r="57" spans="1:20">
      <c r="A57" s="8" t="s">
        <v>99</v>
      </c>
      <c r="B57" s="202">
        <v>26.82</v>
      </c>
      <c r="C57" s="202">
        <v>26.82</v>
      </c>
      <c r="D57" s="19">
        <v>41.72</v>
      </c>
      <c r="E57" s="19">
        <v>23.33</v>
      </c>
      <c r="F57" s="19">
        <v>30.09</v>
      </c>
      <c r="G57" s="19">
        <v>4.8600000000000003</v>
      </c>
      <c r="H57" s="19">
        <f t="shared" si="11"/>
        <v>100</v>
      </c>
      <c r="I57" s="21">
        <f t="shared" si="5"/>
        <v>11.189304</v>
      </c>
      <c r="J57" s="21">
        <f t="shared" si="6"/>
        <v>6.2571060000000003</v>
      </c>
      <c r="K57" s="21">
        <f t="shared" si="7"/>
        <v>8.070138</v>
      </c>
      <c r="L57" s="21">
        <f t="shared" si="8"/>
        <v>1.3034520000000001</v>
      </c>
      <c r="M57" s="156">
        <f t="shared" si="9"/>
        <v>26.82</v>
      </c>
      <c r="N57" s="22"/>
      <c r="P57" s="37">
        <f t="shared" si="12"/>
        <v>11.189304</v>
      </c>
      <c r="Q57" s="37">
        <f t="shared" si="13"/>
        <v>6.2571060000000003</v>
      </c>
      <c r="R57" s="37">
        <f t="shared" si="14"/>
        <v>8.070138</v>
      </c>
      <c r="S57" s="37">
        <f t="shared" si="15"/>
        <v>1.3034520000000001</v>
      </c>
      <c r="T57" s="37">
        <f t="shared" si="10"/>
        <v>26.82</v>
      </c>
    </row>
    <row r="58" spans="1:20">
      <c r="A58" s="8" t="s">
        <v>100</v>
      </c>
      <c r="B58" s="202">
        <v>26.82</v>
      </c>
      <c r="C58" s="202">
        <v>26.82</v>
      </c>
      <c r="D58" s="19">
        <v>41.72</v>
      </c>
      <c r="E58" s="19">
        <v>23.33</v>
      </c>
      <c r="F58" s="19">
        <v>30.09</v>
      </c>
      <c r="G58" s="19">
        <v>4.8600000000000003</v>
      </c>
      <c r="H58" s="19">
        <f t="shared" si="11"/>
        <v>100</v>
      </c>
      <c r="I58" s="21">
        <f t="shared" si="5"/>
        <v>11.189304</v>
      </c>
      <c r="J58" s="21">
        <f t="shared" si="6"/>
        <v>6.2571060000000003</v>
      </c>
      <c r="K58" s="21">
        <f t="shared" si="7"/>
        <v>8.070138</v>
      </c>
      <c r="L58" s="21">
        <f t="shared" si="8"/>
        <v>1.3034520000000001</v>
      </c>
      <c r="M58" s="156">
        <f t="shared" si="9"/>
        <v>26.82</v>
      </c>
      <c r="N58" s="22"/>
      <c r="P58" s="37">
        <f t="shared" si="12"/>
        <v>11.189304</v>
      </c>
      <c r="Q58" s="37">
        <f t="shared" si="13"/>
        <v>6.2571060000000003</v>
      </c>
      <c r="R58" s="37">
        <f t="shared" si="14"/>
        <v>8.070138</v>
      </c>
      <c r="S58" s="37">
        <f t="shared" si="15"/>
        <v>1.3034520000000001</v>
      </c>
      <c r="T58" s="37">
        <f t="shared" si="10"/>
        <v>26.82</v>
      </c>
    </row>
    <row r="59" spans="1:20">
      <c r="A59" s="8" t="s">
        <v>101</v>
      </c>
      <c r="B59" s="202">
        <v>26.82</v>
      </c>
      <c r="C59" s="202">
        <v>26.82</v>
      </c>
      <c r="D59" s="19">
        <v>41.72</v>
      </c>
      <c r="E59" s="19">
        <v>23.33</v>
      </c>
      <c r="F59" s="19">
        <v>30.09</v>
      </c>
      <c r="G59" s="19">
        <v>4.8600000000000003</v>
      </c>
      <c r="H59" s="19">
        <f t="shared" si="11"/>
        <v>100</v>
      </c>
      <c r="I59" s="21">
        <f t="shared" si="5"/>
        <v>11.189304</v>
      </c>
      <c r="J59" s="21">
        <f t="shared" si="6"/>
        <v>6.2571060000000003</v>
      </c>
      <c r="K59" s="21">
        <f t="shared" si="7"/>
        <v>8.070138</v>
      </c>
      <c r="L59" s="21">
        <f t="shared" si="8"/>
        <v>1.3034520000000001</v>
      </c>
      <c r="M59" s="156">
        <f t="shared" si="9"/>
        <v>26.82</v>
      </c>
      <c r="N59" s="22"/>
      <c r="P59" s="37">
        <f t="shared" si="12"/>
        <v>11.189304</v>
      </c>
      <c r="Q59" s="37">
        <f t="shared" si="13"/>
        <v>6.2571060000000003</v>
      </c>
      <c r="R59" s="37">
        <f t="shared" si="14"/>
        <v>8.070138</v>
      </c>
      <c r="S59" s="37">
        <f t="shared" si="15"/>
        <v>1.3034520000000001</v>
      </c>
      <c r="T59" s="37">
        <f t="shared" si="10"/>
        <v>26.82</v>
      </c>
    </row>
    <row r="60" spans="1:20">
      <c r="A60" s="8" t="s">
        <v>102</v>
      </c>
      <c r="B60" s="202">
        <v>26.82</v>
      </c>
      <c r="C60" s="202">
        <v>26.82</v>
      </c>
      <c r="D60" s="19">
        <v>41.72</v>
      </c>
      <c r="E60" s="19">
        <v>23.33</v>
      </c>
      <c r="F60" s="19">
        <v>30.09</v>
      </c>
      <c r="G60" s="19">
        <v>4.8600000000000003</v>
      </c>
      <c r="H60" s="19">
        <f t="shared" si="11"/>
        <v>100</v>
      </c>
      <c r="I60" s="21">
        <f t="shared" si="5"/>
        <v>11.189304</v>
      </c>
      <c r="J60" s="21">
        <f t="shared" si="6"/>
        <v>6.2571060000000003</v>
      </c>
      <c r="K60" s="21">
        <f t="shared" si="7"/>
        <v>8.070138</v>
      </c>
      <c r="L60" s="21">
        <f t="shared" si="8"/>
        <v>1.3034520000000001</v>
      </c>
      <c r="M60" s="156">
        <f t="shared" si="9"/>
        <v>26.82</v>
      </c>
      <c r="N60" s="22"/>
      <c r="P60" s="37">
        <f t="shared" si="12"/>
        <v>11.189304</v>
      </c>
      <c r="Q60" s="37">
        <f t="shared" si="13"/>
        <v>6.2571060000000003</v>
      </c>
      <c r="R60" s="37">
        <f t="shared" si="14"/>
        <v>8.070138</v>
      </c>
      <c r="S60" s="37">
        <f t="shared" si="15"/>
        <v>1.3034520000000001</v>
      </c>
      <c r="T60" s="37">
        <f t="shared" si="10"/>
        <v>26.82</v>
      </c>
    </row>
    <row r="61" spans="1:20">
      <c r="A61" s="8" t="s">
        <v>103</v>
      </c>
      <c r="B61" s="202">
        <v>26.82</v>
      </c>
      <c r="C61" s="202">
        <v>26.82</v>
      </c>
      <c r="D61" s="19">
        <v>41.72</v>
      </c>
      <c r="E61" s="19">
        <v>23.33</v>
      </c>
      <c r="F61" s="19">
        <v>30.09</v>
      </c>
      <c r="G61" s="19">
        <v>4.8600000000000003</v>
      </c>
      <c r="H61" s="19">
        <f t="shared" si="11"/>
        <v>100</v>
      </c>
      <c r="I61" s="21">
        <f t="shared" si="5"/>
        <v>11.189304</v>
      </c>
      <c r="J61" s="21">
        <f t="shared" si="6"/>
        <v>6.2571060000000003</v>
      </c>
      <c r="K61" s="21">
        <f t="shared" si="7"/>
        <v>8.070138</v>
      </c>
      <c r="L61" s="21">
        <f t="shared" si="8"/>
        <v>1.3034520000000001</v>
      </c>
      <c r="M61" s="156">
        <f t="shared" si="9"/>
        <v>26.82</v>
      </c>
      <c r="N61" s="22"/>
      <c r="P61" s="37">
        <f t="shared" si="12"/>
        <v>11.189304</v>
      </c>
      <c r="Q61" s="37">
        <f t="shared" si="13"/>
        <v>6.2571060000000003</v>
      </c>
      <c r="R61" s="37">
        <f t="shared" si="14"/>
        <v>8.070138</v>
      </c>
      <c r="S61" s="37">
        <f t="shared" si="15"/>
        <v>1.3034520000000001</v>
      </c>
      <c r="T61" s="37">
        <f t="shared" si="10"/>
        <v>26.82</v>
      </c>
    </row>
    <row r="62" spans="1:20">
      <c r="A62" s="8" t="s">
        <v>104</v>
      </c>
      <c r="B62" s="202">
        <v>26.82</v>
      </c>
      <c r="C62" s="202">
        <v>26.82</v>
      </c>
      <c r="D62" s="19">
        <v>41.72</v>
      </c>
      <c r="E62" s="19">
        <v>23.33</v>
      </c>
      <c r="F62" s="19">
        <v>30.09</v>
      </c>
      <c r="G62" s="19">
        <v>4.8600000000000003</v>
      </c>
      <c r="H62" s="19">
        <f t="shared" si="11"/>
        <v>100</v>
      </c>
      <c r="I62" s="21">
        <f t="shared" si="5"/>
        <v>11.189304</v>
      </c>
      <c r="J62" s="21">
        <f t="shared" si="6"/>
        <v>6.2571060000000003</v>
      </c>
      <c r="K62" s="21">
        <f t="shared" si="7"/>
        <v>8.070138</v>
      </c>
      <c r="L62" s="21">
        <f t="shared" si="8"/>
        <v>1.3034520000000001</v>
      </c>
      <c r="M62" s="156">
        <f t="shared" si="9"/>
        <v>26.82</v>
      </c>
      <c r="N62" s="22"/>
      <c r="P62" s="37">
        <f t="shared" si="12"/>
        <v>11.189304</v>
      </c>
      <c r="Q62" s="37">
        <f t="shared" si="13"/>
        <v>6.2571060000000003</v>
      </c>
      <c r="R62" s="37">
        <f t="shared" si="14"/>
        <v>8.070138</v>
      </c>
      <c r="S62" s="37">
        <f t="shared" si="15"/>
        <v>1.3034520000000001</v>
      </c>
      <c r="T62" s="37">
        <f t="shared" si="10"/>
        <v>26.82</v>
      </c>
    </row>
    <row r="63" spans="1:20">
      <c r="A63" s="8" t="s">
        <v>105</v>
      </c>
      <c r="B63" s="202">
        <v>26.82</v>
      </c>
      <c r="C63" s="202">
        <v>26.82</v>
      </c>
      <c r="D63" s="19">
        <v>41.72</v>
      </c>
      <c r="E63" s="19">
        <v>23.33</v>
      </c>
      <c r="F63" s="19">
        <v>30.09</v>
      </c>
      <c r="G63" s="19">
        <v>4.8600000000000003</v>
      </c>
      <c r="H63" s="19">
        <f t="shared" si="11"/>
        <v>100</v>
      </c>
      <c r="I63" s="21">
        <f t="shared" si="5"/>
        <v>11.189304</v>
      </c>
      <c r="J63" s="21">
        <f t="shared" si="6"/>
        <v>6.2571060000000003</v>
      </c>
      <c r="K63" s="21">
        <f t="shared" si="7"/>
        <v>8.070138</v>
      </c>
      <c r="L63" s="21">
        <f t="shared" si="8"/>
        <v>1.3034520000000001</v>
      </c>
      <c r="M63" s="156">
        <f t="shared" si="9"/>
        <v>26.82</v>
      </c>
      <c r="N63" s="22"/>
      <c r="P63" s="37">
        <f t="shared" si="12"/>
        <v>11.189304</v>
      </c>
      <c r="Q63" s="37">
        <f t="shared" si="13"/>
        <v>6.2571060000000003</v>
      </c>
      <c r="R63" s="37">
        <f t="shared" si="14"/>
        <v>8.070138</v>
      </c>
      <c r="S63" s="37">
        <f t="shared" si="15"/>
        <v>1.3034520000000001</v>
      </c>
      <c r="T63" s="37">
        <f t="shared" si="10"/>
        <v>26.82</v>
      </c>
    </row>
    <row r="64" spans="1:20">
      <c r="A64" s="8" t="s">
        <v>106</v>
      </c>
      <c r="B64" s="202">
        <v>26.82</v>
      </c>
      <c r="C64" s="202">
        <v>26.82</v>
      </c>
      <c r="D64" s="19">
        <v>41.72</v>
      </c>
      <c r="E64" s="19">
        <v>23.33</v>
      </c>
      <c r="F64" s="19">
        <v>30.09</v>
      </c>
      <c r="G64" s="19">
        <v>4.8600000000000003</v>
      </c>
      <c r="H64" s="19">
        <f t="shared" si="11"/>
        <v>100</v>
      </c>
      <c r="I64" s="21">
        <f t="shared" si="5"/>
        <v>11.189304</v>
      </c>
      <c r="J64" s="21">
        <f t="shared" si="6"/>
        <v>6.2571060000000003</v>
      </c>
      <c r="K64" s="21">
        <f t="shared" si="7"/>
        <v>8.070138</v>
      </c>
      <c r="L64" s="21">
        <f t="shared" si="8"/>
        <v>1.3034520000000001</v>
      </c>
      <c r="M64" s="156">
        <f t="shared" si="9"/>
        <v>26.82</v>
      </c>
      <c r="N64" s="22"/>
      <c r="P64" s="37">
        <f t="shared" si="12"/>
        <v>11.189304</v>
      </c>
      <c r="Q64" s="37">
        <f t="shared" si="13"/>
        <v>6.2571060000000003</v>
      </c>
      <c r="R64" s="37">
        <f t="shared" si="14"/>
        <v>8.070138</v>
      </c>
      <c r="S64" s="37">
        <f t="shared" si="15"/>
        <v>1.3034520000000001</v>
      </c>
      <c r="T64" s="37">
        <f t="shared" si="10"/>
        <v>26.82</v>
      </c>
    </row>
    <row r="65" spans="1:20">
      <c r="A65" s="8" t="s">
        <v>107</v>
      </c>
      <c r="B65" s="202">
        <v>26.82</v>
      </c>
      <c r="C65" s="202">
        <v>26.82</v>
      </c>
      <c r="D65" s="19">
        <v>41.72</v>
      </c>
      <c r="E65" s="19">
        <v>23.33</v>
      </c>
      <c r="F65" s="19">
        <v>30.09</v>
      </c>
      <c r="G65" s="19">
        <v>4.8600000000000003</v>
      </c>
      <c r="H65" s="19">
        <f t="shared" si="11"/>
        <v>100</v>
      </c>
      <c r="I65" s="21">
        <f t="shared" si="5"/>
        <v>11.189304</v>
      </c>
      <c r="J65" s="21">
        <f t="shared" si="6"/>
        <v>6.2571060000000003</v>
      </c>
      <c r="K65" s="21">
        <f t="shared" si="7"/>
        <v>8.070138</v>
      </c>
      <c r="L65" s="21">
        <f t="shared" si="8"/>
        <v>1.3034520000000001</v>
      </c>
      <c r="M65" s="156">
        <f t="shared" si="9"/>
        <v>26.82</v>
      </c>
      <c r="N65" s="22"/>
      <c r="P65" s="37">
        <f t="shared" si="12"/>
        <v>11.189304</v>
      </c>
      <c r="Q65" s="37">
        <f t="shared" si="13"/>
        <v>6.2571060000000003</v>
      </c>
      <c r="R65" s="37">
        <f t="shared" si="14"/>
        <v>8.070138</v>
      </c>
      <c r="S65" s="37">
        <f t="shared" si="15"/>
        <v>1.3034520000000001</v>
      </c>
      <c r="T65" s="37">
        <f t="shared" si="10"/>
        <v>26.82</v>
      </c>
    </row>
    <row r="66" spans="1:20">
      <c r="A66" s="8" t="s">
        <v>108</v>
      </c>
      <c r="B66" s="202">
        <v>26.82</v>
      </c>
      <c r="C66" s="202">
        <v>26.82</v>
      </c>
      <c r="D66" s="19">
        <v>41.72</v>
      </c>
      <c r="E66" s="19">
        <v>23.33</v>
      </c>
      <c r="F66" s="19">
        <v>30.09</v>
      </c>
      <c r="G66" s="19">
        <v>4.8600000000000003</v>
      </c>
      <c r="H66" s="19">
        <f t="shared" si="11"/>
        <v>100</v>
      </c>
      <c r="I66" s="21">
        <f t="shared" si="5"/>
        <v>11.189304</v>
      </c>
      <c r="J66" s="21">
        <f t="shared" si="6"/>
        <v>6.2571060000000003</v>
      </c>
      <c r="K66" s="21">
        <f t="shared" si="7"/>
        <v>8.070138</v>
      </c>
      <c r="L66" s="21">
        <f t="shared" si="8"/>
        <v>1.3034520000000001</v>
      </c>
      <c r="M66" s="156">
        <f t="shared" si="9"/>
        <v>26.82</v>
      </c>
      <c r="N66" s="22"/>
      <c r="P66" s="37">
        <f t="shared" si="12"/>
        <v>11.189304</v>
      </c>
      <c r="Q66" s="37">
        <f t="shared" si="13"/>
        <v>6.2571060000000003</v>
      </c>
      <c r="R66" s="37">
        <f t="shared" si="14"/>
        <v>8.070138</v>
      </c>
      <c r="S66" s="37">
        <f t="shared" si="15"/>
        <v>1.3034520000000001</v>
      </c>
      <c r="T66" s="37">
        <f t="shared" si="10"/>
        <v>26.82</v>
      </c>
    </row>
    <row r="67" spans="1:20">
      <c r="A67" s="8" t="s">
        <v>109</v>
      </c>
      <c r="B67" s="202">
        <v>26.82</v>
      </c>
      <c r="C67" s="202">
        <v>26.82</v>
      </c>
      <c r="D67" s="19">
        <v>41.72</v>
      </c>
      <c r="E67" s="19">
        <v>23.33</v>
      </c>
      <c r="F67" s="19">
        <v>30.09</v>
      </c>
      <c r="G67" s="19">
        <v>4.8600000000000003</v>
      </c>
      <c r="H67" s="19">
        <f t="shared" ref="H67:H98" si="16">SUM(D67:G67)</f>
        <v>100</v>
      </c>
      <c r="I67" s="21">
        <f t="shared" si="5"/>
        <v>11.189304</v>
      </c>
      <c r="J67" s="21">
        <f t="shared" si="6"/>
        <v>6.2571060000000003</v>
      </c>
      <c r="K67" s="21">
        <f t="shared" si="7"/>
        <v>8.070138</v>
      </c>
      <c r="L67" s="21">
        <f t="shared" si="8"/>
        <v>1.3034520000000001</v>
      </c>
      <c r="M67" s="156">
        <f t="shared" si="9"/>
        <v>26.82</v>
      </c>
      <c r="N67" s="22"/>
      <c r="P67" s="37">
        <f t="shared" ref="P67:P98" si="17">I67</f>
        <v>11.189304</v>
      </c>
      <c r="Q67" s="37">
        <f t="shared" ref="Q67:Q98" si="18">J67</f>
        <v>6.2571060000000003</v>
      </c>
      <c r="R67" s="37">
        <f t="shared" ref="R67:R98" si="19">K67</f>
        <v>8.070138</v>
      </c>
      <c r="S67" s="37">
        <f t="shared" ref="S67:S98" si="20">L67</f>
        <v>1.3034520000000001</v>
      </c>
      <c r="T67" s="37">
        <f t="shared" si="10"/>
        <v>26.82</v>
      </c>
    </row>
    <row r="68" spans="1:20">
      <c r="A68" s="8" t="s">
        <v>110</v>
      </c>
      <c r="B68" s="202">
        <v>25.8</v>
      </c>
      <c r="C68" s="202">
        <v>25.8</v>
      </c>
      <c r="D68" s="19">
        <v>41.72</v>
      </c>
      <c r="E68" s="19">
        <v>23.33</v>
      </c>
      <c r="F68" s="19">
        <v>30.09</v>
      </c>
      <c r="G68" s="19">
        <v>4.8600000000000003</v>
      </c>
      <c r="H68" s="19">
        <f t="shared" si="16"/>
        <v>100</v>
      </c>
      <c r="I68" s="21">
        <f t="shared" ref="I68:I98" si="21">C68*D68/H68</f>
        <v>10.76376</v>
      </c>
      <c r="J68" s="21">
        <f t="shared" ref="J68:J98" si="22">C68*E68/100</f>
        <v>6.0191400000000002</v>
      </c>
      <c r="K68" s="21">
        <f t="shared" ref="K68:K98" si="23">C68*F68/100</f>
        <v>7.7632200000000005</v>
      </c>
      <c r="L68" s="21">
        <f t="shared" ref="L68:L98" si="24">C68*G68/100</f>
        <v>1.2538800000000001</v>
      </c>
      <c r="M68" s="156">
        <f t="shared" ref="M68:M98" si="25">SUM(I68:L68)</f>
        <v>25.799999999999997</v>
      </c>
      <c r="N68" s="22"/>
      <c r="P68" s="37">
        <f t="shared" si="17"/>
        <v>10.76376</v>
      </c>
      <c r="Q68" s="37">
        <f t="shared" si="18"/>
        <v>6.0191400000000002</v>
      </c>
      <c r="R68" s="37">
        <f t="shared" si="19"/>
        <v>7.7632200000000005</v>
      </c>
      <c r="S68" s="37">
        <f t="shared" si="20"/>
        <v>1.2538800000000001</v>
      </c>
      <c r="T68" s="37">
        <f t="shared" ref="T68:T99" si="26">SUM(P68:S68)</f>
        <v>25.799999999999997</v>
      </c>
    </row>
    <row r="69" spans="1:20">
      <c r="A69" s="8" t="s">
        <v>111</v>
      </c>
      <c r="B69" s="202">
        <v>25.8</v>
      </c>
      <c r="C69" s="202">
        <v>25.8</v>
      </c>
      <c r="D69" s="19">
        <v>41.72</v>
      </c>
      <c r="E69" s="19">
        <v>23.33</v>
      </c>
      <c r="F69" s="19">
        <v>30.09</v>
      </c>
      <c r="G69" s="19">
        <v>4.8600000000000003</v>
      </c>
      <c r="H69" s="19">
        <f t="shared" si="16"/>
        <v>100</v>
      </c>
      <c r="I69" s="21">
        <f t="shared" si="21"/>
        <v>10.76376</v>
      </c>
      <c r="J69" s="21">
        <f t="shared" si="22"/>
        <v>6.0191400000000002</v>
      </c>
      <c r="K69" s="21">
        <f t="shared" si="23"/>
        <v>7.7632200000000005</v>
      </c>
      <c r="L69" s="21">
        <f t="shared" si="24"/>
        <v>1.2538800000000001</v>
      </c>
      <c r="M69" s="156">
        <f t="shared" si="25"/>
        <v>25.799999999999997</v>
      </c>
      <c r="N69" s="22"/>
      <c r="P69" s="37">
        <f t="shared" si="17"/>
        <v>10.76376</v>
      </c>
      <c r="Q69" s="37">
        <f t="shared" si="18"/>
        <v>6.0191400000000002</v>
      </c>
      <c r="R69" s="37">
        <f t="shared" si="19"/>
        <v>7.7632200000000005</v>
      </c>
      <c r="S69" s="37">
        <f t="shared" si="20"/>
        <v>1.2538800000000001</v>
      </c>
      <c r="T69" s="37">
        <f t="shared" si="26"/>
        <v>25.799999999999997</v>
      </c>
    </row>
    <row r="70" spans="1:20">
      <c r="A70" s="8" t="s">
        <v>112</v>
      </c>
      <c r="B70" s="202">
        <v>25.8</v>
      </c>
      <c r="C70" s="202">
        <v>25.8</v>
      </c>
      <c r="D70" s="19">
        <v>41.72</v>
      </c>
      <c r="E70" s="19">
        <v>23.33</v>
      </c>
      <c r="F70" s="19">
        <v>30.09</v>
      </c>
      <c r="G70" s="19">
        <v>4.8600000000000003</v>
      </c>
      <c r="H70" s="19">
        <f t="shared" si="16"/>
        <v>100</v>
      </c>
      <c r="I70" s="21">
        <f t="shared" si="21"/>
        <v>10.76376</v>
      </c>
      <c r="J70" s="21">
        <f t="shared" si="22"/>
        <v>6.0191400000000002</v>
      </c>
      <c r="K70" s="21">
        <f t="shared" si="23"/>
        <v>7.7632200000000005</v>
      </c>
      <c r="L70" s="21">
        <f t="shared" si="24"/>
        <v>1.2538800000000001</v>
      </c>
      <c r="M70" s="156">
        <f t="shared" si="25"/>
        <v>25.799999999999997</v>
      </c>
      <c r="N70" s="22"/>
      <c r="P70" s="37">
        <f t="shared" si="17"/>
        <v>10.76376</v>
      </c>
      <c r="Q70" s="37">
        <f t="shared" si="18"/>
        <v>6.0191400000000002</v>
      </c>
      <c r="R70" s="37">
        <f t="shared" si="19"/>
        <v>7.7632200000000005</v>
      </c>
      <c r="S70" s="37">
        <f t="shared" si="20"/>
        <v>1.2538800000000001</v>
      </c>
      <c r="T70" s="37">
        <f t="shared" si="26"/>
        <v>25.799999999999997</v>
      </c>
    </row>
    <row r="71" spans="1:20">
      <c r="A71" s="8" t="s">
        <v>113</v>
      </c>
      <c r="B71" s="202">
        <v>25.8</v>
      </c>
      <c r="C71" s="202">
        <v>25.8</v>
      </c>
      <c r="D71" s="19">
        <v>41.72</v>
      </c>
      <c r="E71" s="19">
        <v>23.33</v>
      </c>
      <c r="F71" s="19">
        <v>30.09</v>
      </c>
      <c r="G71" s="19">
        <v>4.8600000000000003</v>
      </c>
      <c r="H71" s="19">
        <f t="shared" si="16"/>
        <v>100</v>
      </c>
      <c r="I71" s="21">
        <f t="shared" si="21"/>
        <v>10.76376</v>
      </c>
      <c r="J71" s="21">
        <f t="shared" si="22"/>
        <v>6.0191400000000002</v>
      </c>
      <c r="K71" s="21">
        <f t="shared" si="23"/>
        <v>7.7632200000000005</v>
      </c>
      <c r="L71" s="21">
        <f t="shared" si="24"/>
        <v>1.2538800000000001</v>
      </c>
      <c r="M71" s="156">
        <f t="shared" si="25"/>
        <v>25.799999999999997</v>
      </c>
      <c r="N71" s="22"/>
      <c r="P71" s="37">
        <f t="shared" si="17"/>
        <v>10.76376</v>
      </c>
      <c r="Q71" s="37">
        <f t="shared" si="18"/>
        <v>6.0191400000000002</v>
      </c>
      <c r="R71" s="37">
        <f t="shared" si="19"/>
        <v>7.7632200000000005</v>
      </c>
      <c r="S71" s="37">
        <f t="shared" si="20"/>
        <v>1.2538800000000001</v>
      </c>
      <c r="T71" s="37">
        <f t="shared" si="26"/>
        <v>25.799999999999997</v>
      </c>
    </row>
    <row r="72" spans="1:20">
      <c r="A72" s="8" t="s">
        <v>114</v>
      </c>
      <c r="B72" s="202">
        <v>25.8</v>
      </c>
      <c r="C72" s="202">
        <v>25.8</v>
      </c>
      <c r="D72" s="19">
        <v>41.72</v>
      </c>
      <c r="E72" s="19">
        <v>23.33</v>
      </c>
      <c r="F72" s="19">
        <v>30.09</v>
      </c>
      <c r="G72" s="19">
        <v>4.8600000000000003</v>
      </c>
      <c r="H72" s="19">
        <f t="shared" si="16"/>
        <v>100</v>
      </c>
      <c r="I72" s="21">
        <f t="shared" si="21"/>
        <v>10.76376</v>
      </c>
      <c r="J72" s="21">
        <f t="shared" si="22"/>
        <v>6.0191400000000002</v>
      </c>
      <c r="K72" s="21">
        <f t="shared" si="23"/>
        <v>7.7632200000000005</v>
      </c>
      <c r="L72" s="21">
        <f t="shared" si="24"/>
        <v>1.2538800000000001</v>
      </c>
      <c r="M72" s="156">
        <f t="shared" si="25"/>
        <v>25.799999999999997</v>
      </c>
      <c r="N72" s="22"/>
      <c r="P72" s="37">
        <f t="shared" si="17"/>
        <v>10.76376</v>
      </c>
      <c r="Q72" s="37">
        <f t="shared" si="18"/>
        <v>6.0191400000000002</v>
      </c>
      <c r="R72" s="37">
        <f t="shared" si="19"/>
        <v>7.7632200000000005</v>
      </c>
      <c r="S72" s="37">
        <f t="shared" si="20"/>
        <v>1.2538800000000001</v>
      </c>
      <c r="T72" s="37">
        <f t="shared" si="26"/>
        <v>25.799999999999997</v>
      </c>
    </row>
    <row r="73" spans="1:20">
      <c r="A73" s="8" t="s">
        <v>115</v>
      </c>
      <c r="B73" s="202">
        <v>25.8</v>
      </c>
      <c r="C73" s="202">
        <v>25.8</v>
      </c>
      <c r="D73" s="19">
        <v>41.72</v>
      </c>
      <c r="E73" s="19">
        <v>23.33</v>
      </c>
      <c r="F73" s="19">
        <v>30.09</v>
      </c>
      <c r="G73" s="19">
        <v>4.8600000000000003</v>
      </c>
      <c r="H73" s="19">
        <f t="shared" si="16"/>
        <v>100</v>
      </c>
      <c r="I73" s="21">
        <f t="shared" si="21"/>
        <v>10.76376</v>
      </c>
      <c r="J73" s="21">
        <f t="shared" si="22"/>
        <v>6.0191400000000002</v>
      </c>
      <c r="K73" s="21">
        <f t="shared" si="23"/>
        <v>7.7632200000000005</v>
      </c>
      <c r="L73" s="21">
        <f t="shared" si="24"/>
        <v>1.2538800000000001</v>
      </c>
      <c r="M73" s="156">
        <f t="shared" si="25"/>
        <v>25.799999999999997</v>
      </c>
      <c r="N73" s="22"/>
      <c r="P73" s="37">
        <f t="shared" si="17"/>
        <v>10.76376</v>
      </c>
      <c r="Q73" s="37">
        <f t="shared" si="18"/>
        <v>6.0191400000000002</v>
      </c>
      <c r="R73" s="37">
        <f t="shared" si="19"/>
        <v>7.7632200000000005</v>
      </c>
      <c r="S73" s="37">
        <f t="shared" si="20"/>
        <v>1.2538800000000001</v>
      </c>
      <c r="T73" s="37">
        <f t="shared" si="26"/>
        <v>25.799999999999997</v>
      </c>
    </row>
    <row r="74" spans="1:20">
      <c r="A74" s="8" t="s">
        <v>116</v>
      </c>
      <c r="B74" s="202">
        <v>25.8</v>
      </c>
      <c r="C74" s="202">
        <v>25.8</v>
      </c>
      <c r="D74" s="19">
        <v>41.72</v>
      </c>
      <c r="E74" s="19">
        <v>23.33</v>
      </c>
      <c r="F74" s="19">
        <v>30.09</v>
      </c>
      <c r="G74" s="19">
        <v>4.8600000000000003</v>
      </c>
      <c r="H74" s="19">
        <f t="shared" si="16"/>
        <v>100</v>
      </c>
      <c r="I74" s="21">
        <f t="shared" si="21"/>
        <v>10.76376</v>
      </c>
      <c r="J74" s="21">
        <f t="shared" si="22"/>
        <v>6.0191400000000002</v>
      </c>
      <c r="K74" s="21">
        <f t="shared" si="23"/>
        <v>7.7632200000000005</v>
      </c>
      <c r="L74" s="21">
        <f t="shared" si="24"/>
        <v>1.2538800000000001</v>
      </c>
      <c r="M74" s="156">
        <f t="shared" si="25"/>
        <v>25.799999999999997</v>
      </c>
      <c r="N74" s="22"/>
      <c r="P74" s="37">
        <f t="shared" si="17"/>
        <v>10.76376</v>
      </c>
      <c r="Q74" s="37">
        <f t="shared" si="18"/>
        <v>6.0191400000000002</v>
      </c>
      <c r="R74" s="37">
        <f t="shared" si="19"/>
        <v>7.7632200000000005</v>
      </c>
      <c r="S74" s="37">
        <f t="shared" si="20"/>
        <v>1.2538800000000001</v>
      </c>
      <c r="T74" s="37">
        <f t="shared" si="26"/>
        <v>25.799999999999997</v>
      </c>
    </row>
    <row r="75" spans="1:20">
      <c r="A75" s="8" t="s">
        <v>117</v>
      </c>
      <c r="B75" s="202">
        <v>25.8</v>
      </c>
      <c r="C75" s="202">
        <v>25.8</v>
      </c>
      <c r="D75" s="19">
        <v>41.72</v>
      </c>
      <c r="E75" s="19">
        <v>23.33</v>
      </c>
      <c r="F75" s="19">
        <v>30.09</v>
      </c>
      <c r="G75" s="19">
        <v>4.8600000000000003</v>
      </c>
      <c r="H75" s="19">
        <f t="shared" si="16"/>
        <v>100</v>
      </c>
      <c r="I75" s="21">
        <f t="shared" si="21"/>
        <v>10.76376</v>
      </c>
      <c r="J75" s="21">
        <f t="shared" si="22"/>
        <v>6.0191400000000002</v>
      </c>
      <c r="K75" s="21">
        <f t="shared" si="23"/>
        <v>7.7632200000000005</v>
      </c>
      <c r="L75" s="21">
        <f t="shared" si="24"/>
        <v>1.2538800000000001</v>
      </c>
      <c r="M75" s="156">
        <f t="shared" si="25"/>
        <v>25.799999999999997</v>
      </c>
      <c r="N75" s="22"/>
      <c r="P75" s="37">
        <f t="shared" si="17"/>
        <v>10.76376</v>
      </c>
      <c r="Q75" s="37">
        <f t="shared" si="18"/>
        <v>6.0191400000000002</v>
      </c>
      <c r="R75" s="37">
        <f t="shared" si="19"/>
        <v>7.7632200000000005</v>
      </c>
      <c r="S75" s="37">
        <f t="shared" si="20"/>
        <v>1.2538800000000001</v>
      </c>
      <c r="T75" s="37">
        <f t="shared" si="26"/>
        <v>25.799999999999997</v>
      </c>
    </row>
    <row r="76" spans="1:20">
      <c r="A76" s="8" t="s">
        <v>118</v>
      </c>
      <c r="B76" s="202">
        <v>25.8</v>
      </c>
      <c r="C76" s="202">
        <v>25.8</v>
      </c>
      <c r="D76" s="19">
        <v>41.72</v>
      </c>
      <c r="E76" s="19">
        <v>23.33</v>
      </c>
      <c r="F76" s="19">
        <v>30.09</v>
      </c>
      <c r="G76" s="19">
        <v>4.8600000000000003</v>
      </c>
      <c r="H76" s="19">
        <f t="shared" si="16"/>
        <v>100</v>
      </c>
      <c r="I76" s="21">
        <f t="shared" si="21"/>
        <v>10.76376</v>
      </c>
      <c r="J76" s="21">
        <f t="shared" si="22"/>
        <v>6.0191400000000002</v>
      </c>
      <c r="K76" s="21">
        <f t="shared" si="23"/>
        <v>7.7632200000000005</v>
      </c>
      <c r="L76" s="21">
        <f t="shared" si="24"/>
        <v>1.2538800000000001</v>
      </c>
      <c r="M76" s="156">
        <f t="shared" si="25"/>
        <v>25.799999999999997</v>
      </c>
      <c r="N76" s="22"/>
      <c r="P76" s="37">
        <f t="shared" si="17"/>
        <v>10.76376</v>
      </c>
      <c r="Q76" s="37">
        <f t="shared" si="18"/>
        <v>6.0191400000000002</v>
      </c>
      <c r="R76" s="37">
        <f t="shared" si="19"/>
        <v>7.7632200000000005</v>
      </c>
      <c r="S76" s="37">
        <f t="shared" si="20"/>
        <v>1.2538800000000001</v>
      </c>
      <c r="T76" s="37">
        <f t="shared" si="26"/>
        <v>25.799999999999997</v>
      </c>
    </row>
    <row r="77" spans="1:20">
      <c r="A77" s="8" t="s">
        <v>119</v>
      </c>
      <c r="B77" s="202">
        <v>25.8</v>
      </c>
      <c r="C77" s="202">
        <v>25.8</v>
      </c>
      <c r="D77" s="19">
        <v>41.72</v>
      </c>
      <c r="E77" s="19">
        <v>23.33</v>
      </c>
      <c r="F77" s="19">
        <v>30.09</v>
      </c>
      <c r="G77" s="19">
        <v>4.8600000000000003</v>
      </c>
      <c r="H77" s="19">
        <f t="shared" si="16"/>
        <v>100</v>
      </c>
      <c r="I77" s="21">
        <f t="shared" si="21"/>
        <v>10.76376</v>
      </c>
      <c r="J77" s="21">
        <f t="shared" si="22"/>
        <v>6.0191400000000002</v>
      </c>
      <c r="K77" s="21">
        <f t="shared" si="23"/>
        <v>7.7632200000000005</v>
      </c>
      <c r="L77" s="21">
        <f t="shared" si="24"/>
        <v>1.2538800000000001</v>
      </c>
      <c r="M77" s="156">
        <f t="shared" si="25"/>
        <v>25.799999999999997</v>
      </c>
      <c r="N77" s="22"/>
      <c r="P77" s="37">
        <f t="shared" si="17"/>
        <v>10.76376</v>
      </c>
      <c r="Q77" s="37">
        <f t="shared" si="18"/>
        <v>6.0191400000000002</v>
      </c>
      <c r="R77" s="37">
        <f t="shared" si="19"/>
        <v>7.7632200000000005</v>
      </c>
      <c r="S77" s="37">
        <f t="shared" si="20"/>
        <v>1.2538800000000001</v>
      </c>
      <c r="T77" s="37">
        <f t="shared" si="26"/>
        <v>25.799999999999997</v>
      </c>
    </row>
    <row r="78" spans="1:20">
      <c r="A78" s="8" t="s">
        <v>120</v>
      </c>
      <c r="B78" s="202">
        <v>25.8</v>
      </c>
      <c r="C78" s="202">
        <v>25.8</v>
      </c>
      <c r="D78" s="19">
        <v>41.72</v>
      </c>
      <c r="E78" s="19">
        <v>23.33</v>
      </c>
      <c r="F78" s="19">
        <v>30.09</v>
      </c>
      <c r="G78" s="19">
        <v>4.8600000000000003</v>
      </c>
      <c r="H78" s="19">
        <f t="shared" si="16"/>
        <v>100</v>
      </c>
      <c r="I78" s="21">
        <f t="shared" si="21"/>
        <v>10.76376</v>
      </c>
      <c r="J78" s="21">
        <f t="shared" si="22"/>
        <v>6.0191400000000002</v>
      </c>
      <c r="K78" s="21">
        <f t="shared" si="23"/>
        <v>7.7632200000000005</v>
      </c>
      <c r="L78" s="21">
        <f t="shared" si="24"/>
        <v>1.2538800000000001</v>
      </c>
      <c r="M78" s="156">
        <f t="shared" si="25"/>
        <v>25.799999999999997</v>
      </c>
      <c r="N78" s="22"/>
      <c r="P78" s="37">
        <f t="shared" si="17"/>
        <v>10.76376</v>
      </c>
      <c r="Q78" s="37">
        <f t="shared" si="18"/>
        <v>6.0191400000000002</v>
      </c>
      <c r="R78" s="37">
        <f t="shared" si="19"/>
        <v>7.7632200000000005</v>
      </c>
      <c r="S78" s="37">
        <f t="shared" si="20"/>
        <v>1.2538800000000001</v>
      </c>
      <c r="T78" s="37">
        <f t="shared" si="26"/>
        <v>25.799999999999997</v>
      </c>
    </row>
    <row r="79" spans="1:20">
      <c r="A79" s="8" t="s">
        <v>121</v>
      </c>
      <c r="B79" s="202">
        <v>25.8</v>
      </c>
      <c r="C79" s="202">
        <v>25.8</v>
      </c>
      <c r="D79" s="19">
        <v>41.72</v>
      </c>
      <c r="E79" s="19">
        <v>23.33</v>
      </c>
      <c r="F79" s="19">
        <v>30.09</v>
      </c>
      <c r="G79" s="19">
        <v>4.8600000000000003</v>
      </c>
      <c r="H79" s="19">
        <f t="shared" si="16"/>
        <v>100</v>
      </c>
      <c r="I79" s="21">
        <f t="shared" si="21"/>
        <v>10.76376</v>
      </c>
      <c r="J79" s="21">
        <f t="shared" si="22"/>
        <v>6.0191400000000002</v>
      </c>
      <c r="K79" s="21">
        <f t="shared" si="23"/>
        <v>7.7632200000000005</v>
      </c>
      <c r="L79" s="21">
        <f t="shared" si="24"/>
        <v>1.2538800000000001</v>
      </c>
      <c r="M79" s="156">
        <f t="shared" si="25"/>
        <v>25.799999999999997</v>
      </c>
      <c r="N79" s="22"/>
      <c r="P79" s="37">
        <f t="shared" si="17"/>
        <v>10.76376</v>
      </c>
      <c r="Q79" s="37">
        <f t="shared" si="18"/>
        <v>6.0191400000000002</v>
      </c>
      <c r="R79" s="37">
        <f t="shared" si="19"/>
        <v>7.7632200000000005</v>
      </c>
      <c r="S79" s="37">
        <f t="shared" si="20"/>
        <v>1.2538800000000001</v>
      </c>
      <c r="T79" s="37">
        <f t="shared" si="26"/>
        <v>25.799999999999997</v>
      </c>
    </row>
    <row r="80" spans="1:20">
      <c r="A80" s="8" t="s">
        <v>122</v>
      </c>
      <c r="B80" s="202">
        <v>25.8</v>
      </c>
      <c r="C80" s="202">
        <v>25.8</v>
      </c>
      <c r="D80" s="19">
        <v>41.72</v>
      </c>
      <c r="E80" s="19">
        <v>23.33</v>
      </c>
      <c r="F80" s="19">
        <v>30.09</v>
      </c>
      <c r="G80" s="19">
        <v>4.8600000000000003</v>
      </c>
      <c r="H80" s="19">
        <f t="shared" si="16"/>
        <v>100</v>
      </c>
      <c r="I80" s="21">
        <f t="shared" si="21"/>
        <v>10.76376</v>
      </c>
      <c r="J80" s="21">
        <f t="shared" si="22"/>
        <v>6.0191400000000002</v>
      </c>
      <c r="K80" s="21">
        <f t="shared" si="23"/>
        <v>7.7632200000000005</v>
      </c>
      <c r="L80" s="21">
        <f t="shared" si="24"/>
        <v>1.2538800000000001</v>
      </c>
      <c r="M80" s="156">
        <f t="shared" si="25"/>
        <v>25.799999999999997</v>
      </c>
      <c r="N80" s="22"/>
      <c r="P80" s="37">
        <f t="shared" si="17"/>
        <v>10.76376</v>
      </c>
      <c r="Q80" s="37">
        <f t="shared" si="18"/>
        <v>6.0191400000000002</v>
      </c>
      <c r="R80" s="37">
        <f t="shared" si="19"/>
        <v>7.7632200000000005</v>
      </c>
      <c r="S80" s="37">
        <f t="shared" si="20"/>
        <v>1.2538800000000001</v>
      </c>
      <c r="T80" s="37">
        <f t="shared" si="26"/>
        <v>25.799999999999997</v>
      </c>
    </row>
    <row r="81" spans="1:20">
      <c r="A81" s="8" t="s">
        <v>123</v>
      </c>
      <c r="B81" s="202">
        <v>25.8</v>
      </c>
      <c r="C81" s="202">
        <v>25.8</v>
      </c>
      <c r="D81" s="19">
        <v>41.72</v>
      </c>
      <c r="E81" s="19">
        <v>23.33</v>
      </c>
      <c r="F81" s="19">
        <v>30.09</v>
      </c>
      <c r="G81" s="19">
        <v>4.8600000000000003</v>
      </c>
      <c r="H81" s="19">
        <f t="shared" si="16"/>
        <v>100</v>
      </c>
      <c r="I81" s="21">
        <f t="shared" si="21"/>
        <v>10.76376</v>
      </c>
      <c r="J81" s="21">
        <f t="shared" si="22"/>
        <v>6.0191400000000002</v>
      </c>
      <c r="K81" s="21">
        <f t="shared" si="23"/>
        <v>7.7632200000000005</v>
      </c>
      <c r="L81" s="21">
        <f t="shared" si="24"/>
        <v>1.2538800000000001</v>
      </c>
      <c r="M81" s="156">
        <f t="shared" si="25"/>
        <v>25.799999999999997</v>
      </c>
      <c r="N81" s="22"/>
      <c r="P81" s="37">
        <f t="shared" si="17"/>
        <v>10.76376</v>
      </c>
      <c r="Q81" s="37">
        <f t="shared" si="18"/>
        <v>6.0191400000000002</v>
      </c>
      <c r="R81" s="37">
        <f t="shared" si="19"/>
        <v>7.7632200000000005</v>
      </c>
      <c r="S81" s="37">
        <f t="shared" si="20"/>
        <v>1.2538800000000001</v>
      </c>
      <c r="T81" s="37">
        <f t="shared" si="26"/>
        <v>25.799999999999997</v>
      </c>
    </row>
    <row r="82" spans="1:20">
      <c r="A82" s="8" t="s">
        <v>124</v>
      </c>
      <c r="B82" s="202">
        <v>25.8</v>
      </c>
      <c r="C82" s="202">
        <v>25.8</v>
      </c>
      <c r="D82" s="19">
        <v>41.72</v>
      </c>
      <c r="E82" s="19">
        <v>23.33</v>
      </c>
      <c r="F82" s="19">
        <v>30.09</v>
      </c>
      <c r="G82" s="19">
        <v>4.8600000000000003</v>
      </c>
      <c r="H82" s="19">
        <f t="shared" si="16"/>
        <v>100</v>
      </c>
      <c r="I82" s="21">
        <f t="shared" si="21"/>
        <v>10.76376</v>
      </c>
      <c r="J82" s="21">
        <f t="shared" si="22"/>
        <v>6.0191400000000002</v>
      </c>
      <c r="K82" s="21">
        <f t="shared" si="23"/>
        <v>7.7632200000000005</v>
      </c>
      <c r="L82" s="21">
        <f t="shared" si="24"/>
        <v>1.2538800000000001</v>
      </c>
      <c r="M82" s="156">
        <f t="shared" si="25"/>
        <v>25.799999999999997</v>
      </c>
      <c r="N82" s="22"/>
      <c r="P82" s="37">
        <f t="shared" si="17"/>
        <v>10.76376</v>
      </c>
      <c r="Q82" s="37">
        <f t="shared" si="18"/>
        <v>6.0191400000000002</v>
      </c>
      <c r="R82" s="37">
        <f t="shared" si="19"/>
        <v>7.7632200000000005</v>
      </c>
      <c r="S82" s="37">
        <f t="shared" si="20"/>
        <v>1.2538800000000001</v>
      </c>
      <c r="T82" s="37">
        <f t="shared" si="26"/>
        <v>25.799999999999997</v>
      </c>
    </row>
    <row r="83" spans="1:20">
      <c r="A83" s="8" t="s">
        <v>125</v>
      </c>
      <c r="B83" s="202">
        <v>25.8</v>
      </c>
      <c r="C83" s="202">
        <v>25.8</v>
      </c>
      <c r="D83" s="19">
        <v>41.72</v>
      </c>
      <c r="E83" s="19">
        <v>23.33</v>
      </c>
      <c r="F83" s="19">
        <v>30.09</v>
      </c>
      <c r="G83" s="19">
        <v>4.8600000000000003</v>
      </c>
      <c r="H83" s="19">
        <f t="shared" si="16"/>
        <v>100</v>
      </c>
      <c r="I83" s="21">
        <f t="shared" si="21"/>
        <v>10.76376</v>
      </c>
      <c r="J83" s="21">
        <f t="shared" si="22"/>
        <v>6.0191400000000002</v>
      </c>
      <c r="K83" s="21">
        <f t="shared" si="23"/>
        <v>7.7632200000000005</v>
      </c>
      <c r="L83" s="21">
        <f t="shared" si="24"/>
        <v>1.2538800000000001</v>
      </c>
      <c r="M83" s="156">
        <f t="shared" si="25"/>
        <v>25.799999999999997</v>
      </c>
      <c r="N83" s="22"/>
      <c r="P83" s="37">
        <f t="shared" si="17"/>
        <v>10.76376</v>
      </c>
      <c r="Q83" s="37">
        <f t="shared" si="18"/>
        <v>6.0191400000000002</v>
      </c>
      <c r="R83" s="37">
        <f t="shared" si="19"/>
        <v>7.7632200000000005</v>
      </c>
      <c r="S83" s="37">
        <f t="shared" si="20"/>
        <v>1.2538800000000001</v>
      </c>
      <c r="T83" s="37">
        <f t="shared" si="26"/>
        <v>25.799999999999997</v>
      </c>
    </row>
    <row r="84" spans="1:20">
      <c r="A84" s="8" t="s">
        <v>126</v>
      </c>
      <c r="B84" s="202">
        <v>25.8</v>
      </c>
      <c r="C84" s="202">
        <v>25.8</v>
      </c>
      <c r="D84" s="19">
        <v>41.72</v>
      </c>
      <c r="E84" s="19">
        <v>23.33</v>
      </c>
      <c r="F84" s="19">
        <v>30.09</v>
      </c>
      <c r="G84" s="19">
        <v>4.8600000000000003</v>
      </c>
      <c r="H84" s="19">
        <f t="shared" si="16"/>
        <v>100</v>
      </c>
      <c r="I84" s="21">
        <f t="shared" si="21"/>
        <v>10.76376</v>
      </c>
      <c r="J84" s="21">
        <f t="shared" si="22"/>
        <v>6.0191400000000002</v>
      </c>
      <c r="K84" s="21">
        <f t="shared" si="23"/>
        <v>7.7632200000000005</v>
      </c>
      <c r="L84" s="21">
        <f t="shared" si="24"/>
        <v>1.2538800000000001</v>
      </c>
      <c r="M84" s="156">
        <f t="shared" si="25"/>
        <v>25.799999999999997</v>
      </c>
      <c r="N84" s="22"/>
      <c r="P84" s="37">
        <f t="shared" si="17"/>
        <v>10.76376</v>
      </c>
      <c r="Q84" s="37">
        <f t="shared" si="18"/>
        <v>6.0191400000000002</v>
      </c>
      <c r="R84" s="37">
        <f t="shared" si="19"/>
        <v>7.7632200000000005</v>
      </c>
      <c r="S84" s="37">
        <f t="shared" si="20"/>
        <v>1.2538800000000001</v>
      </c>
      <c r="T84" s="37">
        <f t="shared" si="26"/>
        <v>25.799999999999997</v>
      </c>
    </row>
    <row r="85" spans="1:20">
      <c r="A85" s="8" t="s">
        <v>127</v>
      </c>
      <c r="B85" s="202">
        <v>25.8</v>
      </c>
      <c r="C85" s="202">
        <v>25.8</v>
      </c>
      <c r="D85" s="19">
        <v>41.72</v>
      </c>
      <c r="E85" s="19">
        <v>23.33</v>
      </c>
      <c r="F85" s="19">
        <v>30.09</v>
      </c>
      <c r="G85" s="19">
        <v>4.8600000000000003</v>
      </c>
      <c r="H85" s="19">
        <f t="shared" si="16"/>
        <v>100</v>
      </c>
      <c r="I85" s="21">
        <f t="shared" si="21"/>
        <v>10.76376</v>
      </c>
      <c r="J85" s="21">
        <f t="shared" si="22"/>
        <v>6.0191400000000002</v>
      </c>
      <c r="K85" s="21">
        <f t="shared" si="23"/>
        <v>7.7632200000000005</v>
      </c>
      <c r="L85" s="21">
        <f t="shared" si="24"/>
        <v>1.2538800000000001</v>
      </c>
      <c r="M85" s="156">
        <f t="shared" si="25"/>
        <v>25.799999999999997</v>
      </c>
      <c r="N85" s="22"/>
      <c r="P85" s="37">
        <f t="shared" si="17"/>
        <v>10.76376</v>
      </c>
      <c r="Q85" s="37">
        <f t="shared" si="18"/>
        <v>6.0191400000000002</v>
      </c>
      <c r="R85" s="37">
        <f t="shared" si="19"/>
        <v>7.7632200000000005</v>
      </c>
      <c r="S85" s="37">
        <f t="shared" si="20"/>
        <v>1.2538800000000001</v>
      </c>
      <c r="T85" s="37">
        <f t="shared" si="26"/>
        <v>25.799999999999997</v>
      </c>
    </row>
    <row r="86" spans="1:20">
      <c r="A86" s="8" t="s">
        <v>128</v>
      </c>
      <c r="B86" s="202">
        <v>25.8</v>
      </c>
      <c r="C86" s="202">
        <v>25.8</v>
      </c>
      <c r="D86" s="19">
        <v>41.72</v>
      </c>
      <c r="E86" s="19">
        <v>23.33</v>
      </c>
      <c r="F86" s="19">
        <v>30.09</v>
      </c>
      <c r="G86" s="19">
        <v>4.8600000000000003</v>
      </c>
      <c r="H86" s="19">
        <f t="shared" si="16"/>
        <v>100</v>
      </c>
      <c r="I86" s="21">
        <f t="shared" si="21"/>
        <v>10.76376</v>
      </c>
      <c r="J86" s="21">
        <f t="shared" si="22"/>
        <v>6.0191400000000002</v>
      </c>
      <c r="K86" s="21">
        <f t="shared" si="23"/>
        <v>7.7632200000000005</v>
      </c>
      <c r="L86" s="21">
        <f t="shared" si="24"/>
        <v>1.2538800000000001</v>
      </c>
      <c r="M86" s="156">
        <f t="shared" si="25"/>
        <v>25.799999999999997</v>
      </c>
      <c r="N86" s="22"/>
      <c r="P86" s="37">
        <f t="shared" si="17"/>
        <v>10.76376</v>
      </c>
      <c r="Q86" s="37">
        <f t="shared" si="18"/>
        <v>6.0191400000000002</v>
      </c>
      <c r="R86" s="37">
        <f t="shared" si="19"/>
        <v>7.7632200000000005</v>
      </c>
      <c r="S86" s="37">
        <f t="shared" si="20"/>
        <v>1.2538800000000001</v>
      </c>
      <c r="T86" s="37">
        <f t="shared" si="26"/>
        <v>25.799999999999997</v>
      </c>
    </row>
    <row r="87" spans="1:20">
      <c r="A87" s="8" t="s">
        <v>129</v>
      </c>
      <c r="B87" s="202">
        <v>25.8</v>
      </c>
      <c r="C87" s="202">
        <v>25.8</v>
      </c>
      <c r="D87" s="19">
        <v>41.72</v>
      </c>
      <c r="E87" s="19">
        <v>23.33</v>
      </c>
      <c r="F87" s="19">
        <v>30.09</v>
      </c>
      <c r="G87" s="19">
        <v>4.8600000000000003</v>
      </c>
      <c r="H87" s="19">
        <f t="shared" si="16"/>
        <v>100</v>
      </c>
      <c r="I87" s="21">
        <f t="shared" si="21"/>
        <v>10.76376</v>
      </c>
      <c r="J87" s="21">
        <f t="shared" si="22"/>
        <v>6.0191400000000002</v>
      </c>
      <c r="K87" s="21">
        <f t="shared" si="23"/>
        <v>7.7632200000000005</v>
      </c>
      <c r="L87" s="21">
        <f t="shared" si="24"/>
        <v>1.2538800000000001</v>
      </c>
      <c r="M87" s="156">
        <f t="shared" si="25"/>
        <v>25.799999999999997</v>
      </c>
      <c r="N87" s="22"/>
      <c r="P87" s="37">
        <f t="shared" si="17"/>
        <v>10.76376</v>
      </c>
      <c r="Q87" s="37">
        <f t="shared" si="18"/>
        <v>6.0191400000000002</v>
      </c>
      <c r="R87" s="37">
        <f t="shared" si="19"/>
        <v>7.7632200000000005</v>
      </c>
      <c r="S87" s="37">
        <f t="shared" si="20"/>
        <v>1.2538800000000001</v>
      </c>
      <c r="T87" s="37">
        <f t="shared" si="26"/>
        <v>25.799999999999997</v>
      </c>
    </row>
    <row r="88" spans="1:20">
      <c r="A88" s="8" t="s">
        <v>130</v>
      </c>
      <c r="B88" s="202">
        <v>25.8</v>
      </c>
      <c r="C88" s="202">
        <v>25.8</v>
      </c>
      <c r="D88" s="19">
        <v>41.72</v>
      </c>
      <c r="E88" s="19">
        <v>23.33</v>
      </c>
      <c r="F88" s="19">
        <v>30.09</v>
      </c>
      <c r="G88" s="19">
        <v>4.8600000000000003</v>
      </c>
      <c r="H88" s="19">
        <f t="shared" si="16"/>
        <v>100</v>
      </c>
      <c r="I88" s="21">
        <f t="shared" si="21"/>
        <v>10.76376</v>
      </c>
      <c r="J88" s="21">
        <f t="shared" si="22"/>
        <v>6.0191400000000002</v>
      </c>
      <c r="K88" s="21">
        <f t="shared" si="23"/>
        <v>7.7632200000000005</v>
      </c>
      <c r="L88" s="21">
        <f t="shared" si="24"/>
        <v>1.2538800000000001</v>
      </c>
      <c r="M88" s="156">
        <f t="shared" si="25"/>
        <v>25.799999999999997</v>
      </c>
      <c r="N88" s="22"/>
      <c r="P88" s="37">
        <f t="shared" si="17"/>
        <v>10.76376</v>
      </c>
      <c r="Q88" s="37">
        <f t="shared" si="18"/>
        <v>6.0191400000000002</v>
      </c>
      <c r="R88" s="37">
        <f t="shared" si="19"/>
        <v>7.7632200000000005</v>
      </c>
      <c r="S88" s="37">
        <f t="shared" si="20"/>
        <v>1.2538800000000001</v>
      </c>
      <c r="T88" s="37">
        <f t="shared" si="26"/>
        <v>25.799999999999997</v>
      </c>
    </row>
    <row r="89" spans="1:20">
      <c r="A89" s="8" t="s">
        <v>131</v>
      </c>
      <c r="B89" s="202">
        <v>25.8</v>
      </c>
      <c r="C89" s="202">
        <v>25.8</v>
      </c>
      <c r="D89" s="19">
        <v>41.72</v>
      </c>
      <c r="E89" s="19">
        <v>23.33</v>
      </c>
      <c r="F89" s="19">
        <v>30.09</v>
      </c>
      <c r="G89" s="19">
        <v>4.8600000000000003</v>
      </c>
      <c r="H89" s="19">
        <f t="shared" si="16"/>
        <v>100</v>
      </c>
      <c r="I89" s="21">
        <f t="shared" si="21"/>
        <v>10.76376</v>
      </c>
      <c r="J89" s="21">
        <f t="shared" si="22"/>
        <v>6.0191400000000002</v>
      </c>
      <c r="K89" s="21">
        <f t="shared" si="23"/>
        <v>7.7632200000000005</v>
      </c>
      <c r="L89" s="21">
        <f t="shared" si="24"/>
        <v>1.2538800000000001</v>
      </c>
      <c r="M89" s="156">
        <f t="shared" si="25"/>
        <v>25.799999999999997</v>
      </c>
      <c r="N89" s="22"/>
      <c r="P89" s="37">
        <f t="shared" si="17"/>
        <v>10.76376</v>
      </c>
      <c r="Q89" s="37">
        <f t="shared" si="18"/>
        <v>6.0191400000000002</v>
      </c>
      <c r="R89" s="37">
        <f t="shared" si="19"/>
        <v>7.7632200000000005</v>
      </c>
      <c r="S89" s="37">
        <f t="shared" si="20"/>
        <v>1.2538800000000001</v>
      </c>
      <c r="T89" s="37">
        <f t="shared" si="26"/>
        <v>25.799999999999997</v>
      </c>
    </row>
    <row r="90" spans="1:20">
      <c r="A90" s="8" t="s">
        <v>132</v>
      </c>
      <c r="B90" s="202">
        <v>25.8</v>
      </c>
      <c r="C90" s="202">
        <v>25.8</v>
      </c>
      <c r="D90" s="19">
        <v>41.72</v>
      </c>
      <c r="E90" s="19">
        <v>23.33</v>
      </c>
      <c r="F90" s="19">
        <v>30.09</v>
      </c>
      <c r="G90" s="19">
        <v>4.8600000000000003</v>
      </c>
      <c r="H90" s="19">
        <f t="shared" si="16"/>
        <v>100</v>
      </c>
      <c r="I90" s="21">
        <f t="shared" si="21"/>
        <v>10.76376</v>
      </c>
      <c r="J90" s="21">
        <f t="shared" si="22"/>
        <v>6.0191400000000002</v>
      </c>
      <c r="K90" s="21">
        <f t="shared" si="23"/>
        <v>7.7632200000000005</v>
      </c>
      <c r="L90" s="21">
        <f t="shared" si="24"/>
        <v>1.2538800000000001</v>
      </c>
      <c r="M90" s="156">
        <f t="shared" si="25"/>
        <v>25.799999999999997</v>
      </c>
      <c r="N90" s="22"/>
      <c r="P90" s="37">
        <f t="shared" si="17"/>
        <v>10.76376</v>
      </c>
      <c r="Q90" s="37">
        <f t="shared" si="18"/>
        <v>6.0191400000000002</v>
      </c>
      <c r="R90" s="37">
        <f t="shared" si="19"/>
        <v>7.7632200000000005</v>
      </c>
      <c r="S90" s="37">
        <f t="shared" si="20"/>
        <v>1.2538800000000001</v>
      </c>
      <c r="T90" s="37">
        <f t="shared" si="26"/>
        <v>25.799999999999997</v>
      </c>
    </row>
    <row r="91" spans="1:20">
      <c r="A91" s="8" t="s">
        <v>133</v>
      </c>
      <c r="B91" s="202">
        <v>25.8</v>
      </c>
      <c r="C91" s="202">
        <v>25.8</v>
      </c>
      <c r="D91" s="19">
        <v>41.72</v>
      </c>
      <c r="E91" s="19">
        <v>23.33</v>
      </c>
      <c r="F91" s="19">
        <v>30.09</v>
      </c>
      <c r="G91" s="19">
        <v>4.8600000000000003</v>
      </c>
      <c r="H91" s="19">
        <f t="shared" si="16"/>
        <v>100</v>
      </c>
      <c r="I91" s="21">
        <f t="shared" si="21"/>
        <v>10.76376</v>
      </c>
      <c r="J91" s="21">
        <f t="shared" si="22"/>
        <v>6.0191400000000002</v>
      </c>
      <c r="K91" s="21">
        <f t="shared" si="23"/>
        <v>7.7632200000000005</v>
      </c>
      <c r="L91" s="21">
        <f t="shared" si="24"/>
        <v>1.2538800000000001</v>
      </c>
      <c r="M91" s="156">
        <f t="shared" si="25"/>
        <v>25.799999999999997</v>
      </c>
      <c r="N91" s="22"/>
      <c r="P91" s="37">
        <f t="shared" si="17"/>
        <v>10.76376</v>
      </c>
      <c r="Q91" s="37">
        <f t="shared" si="18"/>
        <v>6.0191400000000002</v>
      </c>
      <c r="R91" s="37">
        <f t="shared" si="19"/>
        <v>7.7632200000000005</v>
      </c>
      <c r="S91" s="37">
        <f t="shared" si="20"/>
        <v>1.2538800000000001</v>
      </c>
      <c r="T91" s="37">
        <f t="shared" si="26"/>
        <v>25.799999999999997</v>
      </c>
    </row>
    <row r="92" spans="1:20">
      <c r="A92" s="8" t="s">
        <v>134</v>
      </c>
      <c r="B92" s="202">
        <v>25.8</v>
      </c>
      <c r="C92" s="202">
        <v>25.8</v>
      </c>
      <c r="D92" s="19">
        <v>41.72</v>
      </c>
      <c r="E92" s="19">
        <v>23.33</v>
      </c>
      <c r="F92" s="19">
        <v>30.09</v>
      </c>
      <c r="G92" s="19">
        <v>4.8600000000000003</v>
      </c>
      <c r="H92" s="19">
        <f t="shared" si="16"/>
        <v>100</v>
      </c>
      <c r="I92" s="21">
        <f t="shared" si="21"/>
        <v>10.76376</v>
      </c>
      <c r="J92" s="21">
        <f t="shared" si="22"/>
        <v>6.0191400000000002</v>
      </c>
      <c r="K92" s="21">
        <f t="shared" si="23"/>
        <v>7.7632200000000005</v>
      </c>
      <c r="L92" s="21">
        <f t="shared" si="24"/>
        <v>1.2538800000000001</v>
      </c>
      <c r="M92" s="156">
        <f t="shared" si="25"/>
        <v>25.799999999999997</v>
      </c>
      <c r="N92" s="22"/>
      <c r="P92" s="37">
        <f t="shared" si="17"/>
        <v>10.76376</v>
      </c>
      <c r="Q92" s="37">
        <f t="shared" si="18"/>
        <v>6.0191400000000002</v>
      </c>
      <c r="R92" s="37">
        <f t="shared" si="19"/>
        <v>7.7632200000000005</v>
      </c>
      <c r="S92" s="37">
        <f t="shared" si="20"/>
        <v>1.2538800000000001</v>
      </c>
      <c r="T92" s="37">
        <f t="shared" si="26"/>
        <v>25.799999999999997</v>
      </c>
    </row>
    <row r="93" spans="1:20">
      <c r="A93" s="8" t="s">
        <v>135</v>
      </c>
      <c r="B93" s="202">
        <v>25.8</v>
      </c>
      <c r="C93" s="202">
        <v>25.8</v>
      </c>
      <c r="D93" s="19">
        <v>41.72</v>
      </c>
      <c r="E93" s="19">
        <v>23.33</v>
      </c>
      <c r="F93" s="19">
        <v>30.09</v>
      </c>
      <c r="G93" s="19">
        <v>4.8600000000000003</v>
      </c>
      <c r="H93" s="19">
        <f t="shared" si="16"/>
        <v>100</v>
      </c>
      <c r="I93" s="21">
        <f t="shared" si="21"/>
        <v>10.76376</v>
      </c>
      <c r="J93" s="21">
        <f t="shared" si="22"/>
        <v>6.0191400000000002</v>
      </c>
      <c r="K93" s="21">
        <f t="shared" si="23"/>
        <v>7.7632200000000005</v>
      </c>
      <c r="L93" s="21">
        <f t="shared" si="24"/>
        <v>1.2538800000000001</v>
      </c>
      <c r="M93" s="156">
        <f t="shared" si="25"/>
        <v>25.799999999999997</v>
      </c>
      <c r="N93" s="22"/>
      <c r="P93" s="37">
        <f t="shared" si="17"/>
        <v>10.76376</v>
      </c>
      <c r="Q93" s="37">
        <f t="shared" si="18"/>
        <v>6.0191400000000002</v>
      </c>
      <c r="R93" s="37">
        <f t="shared" si="19"/>
        <v>7.7632200000000005</v>
      </c>
      <c r="S93" s="37">
        <f t="shared" si="20"/>
        <v>1.2538800000000001</v>
      </c>
      <c r="T93" s="37">
        <f t="shared" si="26"/>
        <v>25.799999999999997</v>
      </c>
    </row>
    <row r="94" spans="1:20">
      <c r="A94" s="8" t="s">
        <v>136</v>
      </c>
      <c r="B94" s="202">
        <v>25.8</v>
      </c>
      <c r="C94" s="202">
        <v>25.8</v>
      </c>
      <c r="D94" s="19">
        <v>41.72</v>
      </c>
      <c r="E94" s="19">
        <v>23.33</v>
      </c>
      <c r="F94" s="19">
        <v>30.09</v>
      </c>
      <c r="G94" s="19">
        <v>4.8600000000000003</v>
      </c>
      <c r="H94" s="19">
        <f t="shared" si="16"/>
        <v>100</v>
      </c>
      <c r="I94" s="21">
        <f t="shared" si="21"/>
        <v>10.76376</v>
      </c>
      <c r="J94" s="21">
        <f t="shared" si="22"/>
        <v>6.0191400000000002</v>
      </c>
      <c r="K94" s="21">
        <f t="shared" si="23"/>
        <v>7.7632200000000005</v>
      </c>
      <c r="L94" s="21">
        <f t="shared" si="24"/>
        <v>1.2538800000000001</v>
      </c>
      <c r="M94" s="156">
        <f t="shared" si="25"/>
        <v>25.799999999999997</v>
      </c>
      <c r="N94" s="22"/>
      <c r="P94" s="37">
        <f t="shared" si="17"/>
        <v>10.76376</v>
      </c>
      <c r="Q94" s="37">
        <f t="shared" si="18"/>
        <v>6.0191400000000002</v>
      </c>
      <c r="R94" s="37">
        <f t="shared" si="19"/>
        <v>7.7632200000000005</v>
      </c>
      <c r="S94" s="37">
        <f t="shared" si="20"/>
        <v>1.2538800000000001</v>
      </c>
      <c r="T94" s="37">
        <f t="shared" si="26"/>
        <v>25.799999999999997</v>
      </c>
    </row>
    <row r="95" spans="1:20">
      <c r="A95" s="8" t="s">
        <v>137</v>
      </c>
      <c r="B95" s="202">
        <v>25.8</v>
      </c>
      <c r="C95" s="202">
        <v>25.8</v>
      </c>
      <c r="D95" s="19">
        <v>41.72</v>
      </c>
      <c r="E95" s="19">
        <v>23.33</v>
      </c>
      <c r="F95" s="19">
        <v>30.09</v>
      </c>
      <c r="G95" s="19">
        <v>4.8600000000000003</v>
      </c>
      <c r="H95" s="19">
        <f t="shared" si="16"/>
        <v>100</v>
      </c>
      <c r="I95" s="21">
        <f t="shared" si="21"/>
        <v>10.76376</v>
      </c>
      <c r="J95" s="21">
        <f t="shared" si="22"/>
        <v>6.0191400000000002</v>
      </c>
      <c r="K95" s="21">
        <f t="shared" si="23"/>
        <v>7.7632200000000005</v>
      </c>
      <c r="L95" s="21">
        <f t="shared" si="24"/>
        <v>1.2538800000000001</v>
      </c>
      <c r="M95" s="156">
        <f t="shared" si="25"/>
        <v>25.799999999999997</v>
      </c>
      <c r="N95" s="22"/>
      <c r="P95" s="37">
        <f t="shared" si="17"/>
        <v>10.76376</v>
      </c>
      <c r="Q95" s="37">
        <f t="shared" si="18"/>
        <v>6.0191400000000002</v>
      </c>
      <c r="R95" s="37">
        <f t="shared" si="19"/>
        <v>7.7632200000000005</v>
      </c>
      <c r="S95" s="37">
        <f t="shared" si="20"/>
        <v>1.2538800000000001</v>
      </c>
      <c r="T95" s="37">
        <f t="shared" si="26"/>
        <v>25.799999999999997</v>
      </c>
    </row>
    <row r="96" spans="1:20">
      <c r="A96" s="8" t="s">
        <v>138</v>
      </c>
      <c r="B96" s="202">
        <v>25.8</v>
      </c>
      <c r="C96" s="202">
        <v>25.8</v>
      </c>
      <c r="D96" s="19">
        <v>41.72</v>
      </c>
      <c r="E96" s="19">
        <v>23.33</v>
      </c>
      <c r="F96" s="19">
        <v>30.09</v>
      </c>
      <c r="G96" s="19">
        <v>4.8600000000000003</v>
      </c>
      <c r="H96" s="19">
        <f t="shared" si="16"/>
        <v>100</v>
      </c>
      <c r="I96" s="21">
        <f t="shared" si="21"/>
        <v>10.76376</v>
      </c>
      <c r="J96" s="21">
        <f t="shared" si="22"/>
        <v>6.0191400000000002</v>
      </c>
      <c r="K96" s="21">
        <f t="shared" si="23"/>
        <v>7.7632200000000005</v>
      </c>
      <c r="L96" s="21">
        <f t="shared" si="24"/>
        <v>1.2538800000000001</v>
      </c>
      <c r="M96" s="156">
        <f t="shared" si="25"/>
        <v>25.799999999999997</v>
      </c>
      <c r="N96" s="22"/>
      <c r="P96" s="37">
        <f t="shared" si="17"/>
        <v>10.76376</v>
      </c>
      <c r="Q96" s="37">
        <f t="shared" si="18"/>
        <v>6.0191400000000002</v>
      </c>
      <c r="R96" s="37">
        <f t="shared" si="19"/>
        <v>7.7632200000000005</v>
      </c>
      <c r="S96" s="37">
        <f t="shared" si="20"/>
        <v>1.2538800000000001</v>
      </c>
      <c r="T96" s="37">
        <f t="shared" si="26"/>
        <v>25.799999999999997</v>
      </c>
    </row>
    <row r="97" spans="1:23">
      <c r="A97" s="8" t="s">
        <v>139</v>
      </c>
      <c r="B97" s="202">
        <v>25.8</v>
      </c>
      <c r="C97" s="202">
        <v>25.8</v>
      </c>
      <c r="D97" s="19">
        <v>41.72</v>
      </c>
      <c r="E97" s="19">
        <v>23.33</v>
      </c>
      <c r="F97" s="19">
        <v>30.09</v>
      </c>
      <c r="G97" s="19">
        <v>4.8600000000000003</v>
      </c>
      <c r="H97" s="19">
        <f t="shared" si="16"/>
        <v>100</v>
      </c>
      <c r="I97" s="21">
        <f t="shared" si="21"/>
        <v>10.76376</v>
      </c>
      <c r="J97" s="21">
        <f t="shared" si="22"/>
        <v>6.0191400000000002</v>
      </c>
      <c r="K97" s="21">
        <f t="shared" si="23"/>
        <v>7.7632200000000005</v>
      </c>
      <c r="L97" s="21">
        <f t="shared" si="24"/>
        <v>1.2538800000000001</v>
      </c>
      <c r="M97" s="156">
        <f t="shared" si="25"/>
        <v>25.799999999999997</v>
      </c>
      <c r="N97" s="22"/>
      <c r="P97" s="37">
        <f t="shared" si="17"/>
        <v>10.76376</v>
      </c>
      <c r="Q97" s="37">
        <f t="shared" si="18"/>
        <v>6.0191400000000002</v>
      </c>
      <c r="R97" s="37">
        <f t="shared" si="19"/>
        <v>7.7632200000000005</v>
      </c>
      <c r="S97" s="37">
        <f t="shared" si="20"/>
        <v>1.2538800000000001</v>
      </c>
      <c r="T97" s="37">
        <f t="shared" si="26"/>
        <v>25.799999999999997</v>
      </c>
    </row>
    <row r="98" spans="1:23" ht="15.75" thickBot="1">
      <c r="A98" s="8" t="s">
        <v>140</v>
      </c>
      <c r="B98" s="202">
        <v>25.8</v>
      </c>
      <c r="C98" s="202">
        <v>25.8</v>
      </c>
      <c r="D98" s="19">
        <v>41.72</v>
      </c>
      <c r="E98" s="19">
        <v>23.33</v>
      </c>
      <c r="F98" s="19">
        <v>30.09</v>
      </c>
      <c r="G98" s="19">
        <v>4.8600000000000003</v>
      </c>
      <c r="H98" s="19">
        <f t="shared" si="16"/>
        <v>100</v>
      </c>
      <c r="I98" s="21">
        <f t="shared" si="21"/>
        <v>10.76376</v>
      </c>
      <c r="J98" s="21">
        <f t="shared" si="22"/>
        <v>6.0191400000000002</v>
      </c>
      <c r="K98" s="21">
        <f t="shared" si="23"/>
        <v>7.7632200000000005</v>
      </c>
      <c r="L98" s="21">
        <f t="shared" si="24"/>
        <v>1.2538800000000001</v>
      </c>
      <c r="M98" s="156">
        <f t="shared" si="25"/>
        <v>25.799999999999997</v>
      </c>
      <c r="N98" s="22"/>
      <c r="P98" s="37">
        <f t="shared" si="17"/>
        <v>10.76376</v>
      </c>
      <c r="Q98" s="37">
        <f t="shared" si="18"/>
        <v>6.0191400000000002</v>
      </c>
      <c r="R98" s="37">
        <f t="shared" si="19"/>
        <v>7.7632200000000005</v>
      </c>
      <c r="S98" s="37">
        <f t="shared" si="20"/>
        <v>1.2538800000000001</v>
      </c>
      <c r="T98" s="37">
        <f t="shared" si="26"/>
        <v>25.799999999999997</v>
      </c>
    </row>
    <row r="99" spans="1:23" ht="15.75" thickBot="1">
      <c r="A99" s="8" t="s">
        <v>171</v>
      </c>
      <c r="B99" s="20">
        <f t="shared" ref="B99:H99" si="27">SUM(B3:B98)/4000</f>
        <v>0.63847500000000035</v>
      </c>
      <c r="C99" s="20">
        <f t="shared" si="27"/>
        <v>0.63847500000000035</v>
      </c>
      <c r="D99" s="20">
        <f t="shared" si="27"/>
        <v>1.0012799999999979</v>
      </c>
      <c r="E99" s="20">
        <f t="shared" si="27"/>
        <v>0.55991999999999931</v>
      </c>
      <c r="F99" s="20">
        <f t="shared" si="27"/>
        <v>0.72216000000000047</v>
      </c>
      <c r="G99" s="20">
        <f t="shared" si="27"/>
        <v>0.11664000000000023</v>
      </c>
      <c r="H99" s="20">
        <f t="shared" si="27"/>
        <v>2.4</v>
      </c>
      <c r="I99" s="157">
        <f>SUM(I3:I98)/4000</f>
        <v>0.26637177000000023</v>
      </c>
      <c r="J99" s="157">
        <f t="shared" ref="J99:L99" si="28">SUM(J3:J98)/4000</f>
        <v>0.14895621750000013</v>
      </c>
      <c r="K99" s="157">
        <f t="shared" si="28"/>
        <v>0.19211712750000026</v>
      </c>
      <c r="L99" s="157">
        <f t="shared" si="28"/>
        <v>3.1029884999999941E-2</v>
      </c>
      <c r="M99" s="158">
        <f>SUM(M3:M98)/4000</f>
        <v>0.63847500000000035</v>
      </c>
      <c r="N99" s="23"/>
      <c r="P99" s="37">
        <f>SUM(P3:P98)/4000</f>
        <v>0.26637177000000023</v>
      </c>
      <c r="Q99" s="37">
        <f t="shared" ref="Q99:S99" si="29">SUM(Q3:Q98)/4000</f>
        <v>0.14895621750000013</v>
      </c>
      <c r="R99" s="37">
        <f t="shared" si="29"/>
        <v>0.19211712750000026</v>
      </c>
      <c r="S99" s="37">
        <f t="shared" si="29"/>
        <v>3.1029884999999941E-2</v>
      </c>
      <c r="T99" s="37">
        <f t="shared" si="26"/>
        <v>0.63847500000000057</v>
      </c>
      <c r="U99" s="44"/>
      <c r="V99" s="44"/>
      <c r="W99" s="44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AA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7">
      <c r="A1" s="220" t="s">
        <v>223</v>
      </c>
      <c r="B1" s="220"/>
      <c r="C1" s="220"/>
      <c r="D1" s="220"/>
      <c r="E1" s="67"/>
      <c r="F1" s="67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7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45448</v>
      </c>
      <c r="U2" s="73" t="s">
        <v>225</v>
      </c>
      <c r="V2" s="73" t="s">
        <v>224</v>
      </c>
      <c r="W2" s="28" t="s">
        <v>256</v>
      </c>
      <c r="X2" t="s">
        <v>257</v>
      </c>
      <c r="Y2" t="s">
        <v>439</v>
      </c>
      <c r="Z2" t="s">
        <v>334</v>
      </c>
      <c r="AA2" t="s">
        <v>265</v>
      </c>
    </row>
    <row r="3" spans="1:27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2.0699999999999998</v>
      </c>
      <c r="I3" s="53">
        <v>0</v>
      </c>
      <c r="J3" s="53">
        <v>11.06</v>
      </c>
      <c r="K3" s="53">
        <v>0</v>
      </c>
      <c r="L3" s="53">
        <v>0</v>
      </c>
      <c r="M3" s="72">
        <v>0.02</v>
      </c>
      <c r="N3" s="71">
        <v>0</v>
      </c>
      <c r="O3" s="53">
        <v>0</v>
      </c>
      <c r="P3" s="53">
        <v>0</v>
      </c>
      <c r="Q3" s="53">
        <v>-89</v>
      </c>
      <c r="R3" s="53">
        <v>0</v>
      </c>
      <c r="S3" s="72">
        <v>0</v>
      </c>
      <c r="U3" s="73">
        <v>-89</v>
      </c>
      <c r="V3" s="74">
        <v>13.15</v>
      </c>
      <c r="W3">
        <v>2.0699999999999998</v>
      </c>
      <c r="X3">
        <v>0</v>
      </c>
      <c r="Y3">
        <v>-89</v>
      </c>
      <c r="Z3">
        <v>0.02</v>
      </c>
      <c r="AA3">
        <v>11.06</v>
      </c>
    </row>
    <row r="4" spans="1:27">
      <c r="D4" t="s">
        <v>439</v>
      </c>
      <c r="F4" t="s">
        <v>438</v>
      </c>
      <c r="G4" t="s">
        <v>46</v>
      </c>
      <c r="H4" s="73">
        <v>0.28999999999999998</v>
      </c>
      <c r="I4" s="46">
        <v>0</v>
      </c>
      <c r="J4" s="46">
        <v>7.72</v>
      </c>
      <c r="K4" s="46">
        <v>0</v>
      </c>
      <c r="L4" s="46">
        <v>0</v>
      </c>
      <c r="M4" s="74">
        <v>0.04</v>
      </c>
      <c r="N4" s="73">
        <v>0</v>
      </c>
      <c r="O4" s="46">
        <v>0</v>
      </c>
      <c r="P4" s="46">
        <v>0</v>
      </c>
      <c r="Q4" s="46">
        <v>-89</v>
      </c>
      <c r="R4" s="46">
        <v>0</v>
      </c>
      <c r="S4" s="74">
        <v>0</v>
      </c>
      <c r="U4" s="73">
        <v>-89</v>
      </c>
      <c r="V4" s="74">
        <v>8.0500000000000007</v>
      </c>
      <c r="W4">
        <v>0.28999999999999998</v>
      </c>
      <c r="X4">
        <v>0</v>
      </c>
      <c r="Y4">
        <v>-89</v>
      </c>
      <c r="Z4">
        <v>0.04</v>
      </c>
      <c r="AA4">
        <v>7.72</v>
      </c>
    </row>
    <row r="5" spans="1:27">
      <c r="G5" t="s">
        <v>47</v>
      </c>
      <c r="H5" s="73">
        <v>0</v>
      </c>
      <c r="I5" s="46">
        <v>0</v>
      </c>
      <c r="J5" s="46">
        <v>10.96</v>
      </c>
      <c r="K5" s="46">
        <v>0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-89</v>
      </c>
      <c r="R5" s="46">
        <v>0</v>
      </c>
      <c r="S5" s="74">
        <v>0</v>
      </c>
      <c r="U5" s="73">
        <v>-89</v>
      </c>
      <c r="V5" s="74">
        <v>10.96</v>
      </c>
      <c r="W5">
        <v>0</v>
      </c>
      <c r="X5">
        <v>0</v>
      </c>
      <c r="Y5">
        <v>-89</v>
      </c>
      <c r="Z5">
        <v>0</v>
      </c>
      <c r="AA5">
        <v>10.96</v>
      </c>
    </row>
    <row r="6" spans="1:27">
      <c r="G6" t="s">
        <v>48</v>
      </c>
      <c r="H6" s="73">
        <v>0</v>
      </c>
      <c r="I6" s="46">
        <v>0</v>
      </c>
      <c r="J6" s="46">
        <v>9.5299999999999994</v>
      </c>
      <c r="K6" s="46">
        <v>0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-89</v>
      </c>
      <c r="R6" s="46">
        <v>0</v>
      </c>
      <c r="S6" s="74">
        <v>0</v>
      </c>
      <c r="U6" s="73">
        <v>-89</v>
      </c>
      <c r="V6" s="74">
        <v>9.5299999999999994</v>
      </c>
      <c r="W6">
        <v>0</v>
      </c>
      <c r="X6">
        <v>0</v>
      </c>
      <c r="Y6">
        <v>-89</v>
      </c>
      <c r="Z6">
        <v>0</v>
      </c>
      <c r="AA6">
        <v>9.5299999999999994</v>
      </c>
    </row>
    <row r="7" spans="1:27">
      <c r="G7" t="s">
        <v>49</v>
      </c>
      <c r="H7" s="73">
        <v>0</v>
      </c>
      <c r="I7" s="46">
        <v>0</v>
      </c>
      <c r="J7" s="46">
        <v>9.51</v>
      </c>
      <c r="K7" s="46">
        <v>0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-99</v>
      </c>
      <c r="R7" s="46">
        <v>0</v>
      </c>
      <c r="S7" s="74">
        <v>0</v>
      </c>
      <c r="U7" s="73">
        <v>-99</v>
      </c>
      <c r="V7" s="74">
        <v>9.51</v>
      </c>
      <c r="W7">
        <v>0</v>
      </c>
      <c r="X7">
        <v>0</v>
      </c>
      <c r="Y7">
        <v>-99</v>
      </c>
      <c r="Z7">
        <v>0</v>
      </c>
      <c r="AA7">
        <v>9.51</v>
      </c>
    </row>
    <row r="8" spans="1:27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-99</v>
      </c>
      <c r="R8" s="46">
        <v>0</v>
      </c>
      <c r="S8" s="74">
        <v>0</v>
      </c>
      <c r="U8" s="73">
        <v>-99</v>
      </c>
      <c r="V8" s="74">
        <v>0</v>
      </c>
      <c r="W8">
        <v>0</v>
      </c>
      <c r="X8">
        <v>0</v>
      </c>
      <c r="Y8">
        <v>-99</v>
      </c>
      <c r="Z8">
        <v>0</v>
      </c>
      <c r="AA8">
        <v>0</v>
      </c>
    </row>
    <row r="9" spans="1:27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-99</v>
      </c>
      <c r="R9" s="46">
        <v>0</v>
      </c>
      <c r="S9" s="74">
        <v>0</v>
      </c>
      <c r="U9" s="73">
        <v>-99</v>
      </c>
      <c r="V9" s="74">
        <v>0</v>
      </c>
      <c r="W9">
        <v>0</v>
      </c>
      <c r="X9">
        <v>0</v>
      </c>
      <c r="Y9">
        <v>-99</v>
      </c>
      <c r="Z9">
        <v>0</v>
      </c>
      <c r="AA9">
        <v>0</v>
      </c>
    </row>
    <row r="10" spans="1:27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-99</v>
      </c>
      <c r="R10" s="46">
        <v>0</v>
      </c>
      <c r="S10" s="74">
        <v>0</v>
      </c>
      <c r="U10" s="73">
        <v>-99</v>
      </c>
      <c r="V10" s="74">
        <v>0</v>
      </c>
      <c r="W10">
        <v>0</v>
      </c>
      <c r="X10">
        <v>0</v>
      </c>
      <c r="Y10">
        <v>-99</v>
      </c>
      <c r="Z10">
        <v>0</v>
      </c>
      <c r="AA10">
        <v>0</v>
      </c>
    </row>
    <row r="11" spans="1:27">
      <c r="G11" t="s">
        <v>53</v>
      </c>
      <c r="H11" s="73">
        <v>198.08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-89</v>
      </c>
      <c r="R11" s="46">
        <v>0</v>
      </c>
      <c r="S11" s="74">
        <v>0</v>
      </c>
      <c r="U11" s="73">
        <v>-89</v>
      </c>
      <c r="V11" s="74">
        <v>198.08</v>
      </c>
      <c r="W11">
        <v>198.08</v>
      </c>
      <c r="X11">
        <v>0</v>
      </c>
      <c r="Y11">
        <v>-89</v>
      </c>
      <c r="Z11">
        <v>0</v>
      </c>
      <c r="AA11">
        <v>0</v>
      </c>
    </row>
    <row r="12" spans="1:27">
      <c r="G12" t="s">
        <v>54</v>
      </c>
      <c r="H12" s="73">
        <v>267.44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-89</v>
      </c>
      <c r="R12" s="46">
        <v>0</v>
      </c>
      <c r="S12" s="74">
        <v>0</v>
      </c>
      <c r="U12" s="73">
        <v>-89</v>
      </c>
      <c r="V12" s="74">
        <v>267.44</v>
      </c>
      <c r="W12">
        <v>267.44</v>
      </c>
      <c r="X12">
        <v>0</v>
      </c>
      <c r="Y12">
        <v>-89</v>
      </c>
      <c r="Z12">
        <v>0</v>
      </c>
      <c r="AA12">
        <v>0</v>
      </c>
    </row>
    <row r="13" spans="1:27">
      <c r="G13" t="s">
        <v>55</v>
      </c>
      <c r="H13" s="73">
        <v>299.39999999999998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-89</v>
      </c>
      <c r="R13" s="46">
        <v>0</v>
      </c>
      <c r="S13" s="74">
        <v>0</v>
      </c>
      <c r="U13" s="73">
        <v>-89</v>
      </c>
      <c r="V13" s="74">
        <v>299.39999999999998</v>
      </c>
      <c r="W13">
        <v>299.39999999999998</v>
      </c>
      <c r="X13">
        <v>0</v>
      </c>
      <c r="Y13">
        <v>-89</v>
      </c>
      <c r="Z13">
        <v>0</v>
      </c>
      <c r="AA13">
        <v>0</v>
      </c>
    </row>
    <row r="14" spans="1:27">
      <c r="G14" t="s">
        <v>56</v>
      </c>
      <c r="H14" s="73">
        <v>253.04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-89</v>
      </c>
      <c r="R14" s="46">
        <v>0</v>
      </c>
      <c r="S14" s="74">
        <v>0</v>
      </c>
      <c r="U14" s="73">
        <v>-89</v>
      </c>
      <c r="V14" s="74">
        <v>253.04</v>
      </c>
      <c r="W14">
        <v>253.04</v>
      </c>
      <c r="X14">
        <v>0</v>
      </c>
      <c r="Y14">
        <v>-89</v>
      </c>
      <c r="Z14">
        <v>0</v>
      </c>
      <c r="AA14">
        <v>0</v>
      </c>
    </row>
    <row r="15" spans="1:27">
      <c r="G15" t="s">
        <v>57</v>
      </c>
      <c r="H15" s="73">
        <v>243.38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0</v>
      </c>
      <c r="P15" s="46">
        <v>-100</v>
      </c>
      <c r="Q15" s="46">
        <v>-79</v>
      </c>
      <c r="R15" s="46">
        <v>0</v>
      </c>
      <c r="S15" s="74">
        <v>0</v>
      </c>
      <c r="U15" s="73">
        <v>-179</v>
      </c>
      <c r="V15" s="74">
        <v>243.38</v>
      </c>
      <c r="W15">
        <v>243.38</v>
      </c>
      <c r="X15">
        <v>0</v>
      </c>
      <c r="Y15">
        <v>-79</v>
      </c>
      <c r="Z15">
        <v>0</v>
      </c>
      <c r="AA15">
        <v>-100</v>
      </c>
    </row>
    <row r="16" spans="1:27">
      <c r="G16" t="s">
        <v>58</v>
      </c>
      <c r="H16" s="73">
        <v>210.54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0</v>
      </c>
      <c r="P16" s="46">
        <v>-100</v>
      </c>
      <c r="Q16" s="46">
        <v>-79</v>
      </c>
      <c r="R16" s="46">
        <v>0</v>
      </c>
      <c r="S16" s="74">
        <v>0</v>
      </c>
      <c r="U16" s="73">
        <v>-179</v>
      </c>
      <c r="V16" s="74">
        <v>210.54</v>
      </c>
      <c r="W16">
        <v>210.54</v>
      </c>
      <c r="X16">
        <v>0</v>
      </c>
      <c r="Y16">
        <v>-79</v>
      </c>
      <c r="Z16">
        <v>0</v>
      </c>
      <c r="AA16">
        <v>-100</v>
      </c>
    </row>
    <row r="17" spans="7:27">
      <c r="G17" t="s">
        <v>59</v>
      </c>
      <c r="H17" s="73">
        <v>162.25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0</v>
      </c>
      <c r="P17" s="46">
        <v>-100</v>
      </c>
      <c r="Q17" s="46">
        <v>-79</v>
      </c>
      <c r="R17" s="46">
        <v>0</v>
      </c>
      <c r="S17" s="74">
        <v>0</v>
      </c>
      <c r="U17" s="73">
        <v>-179</v>
      </c>
      <c r="V17" s="74">
        <v>162.25</v>
      </c>
      <c r="W17">
        <v>162.25</v>
      </c>
      <c r="X17">
        <v>0</v>
      </c>
      <c r="Y17">
        <v>-79</v>
      </c>
      <c r="Z17">
        <v>0</v>
      </c>
      <c r="AA17">
        <v>-100</v>
      </c>
    </row>
    <row r="18" spans="7:27">
      <c r="G18" t="s">
        <v>60</v>
      </c>
      <c r="H18" s="73">
        <v>132.31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0</v>
      </c>
      <c r="P18" s="46">
        <v>-125</v>
      </c>
      <c r="Q18" s="46">
        <v>-79</v>
      </c>
      <c r="R18" s="46">
        <v>0</v>
      </c>
      <c r="S18" s="74">
        <v>0</v>
      </c>
      <c r="U18" s="73">
        <v>-204</v>
      </c>
      <c r="V18" s="74">
        <v>132.31</v>
      </c>
      <c r="W18">
        <v>132.31</v>
      </c>
      <c r="X18">
        <v>0</v>
      </c>
      <c r="Y18">
        <v>-79</v>
      </c>
      <c r="Z18">
        <v>0</v>
      </c>
      <c r="AA18">
        <v>-125</v>
      </c>
    </row>
    <row r="19" spans="7:27">
      <c r="G19" t="s">
        <v>61</v>
      </c>
      <c r="H19" s="73">
        <v>87.89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0</v>
      </c>
      <c r="O19" s="46">
        <v>0</v>
      </c>
      <c r="P19" s="46">
        <v>-150</v>
      </c>
      <c r="Q19" s="46">
        <v>-79</v>
      </c>
      <c r="R19" s="46">
        <v>0</v>
      </c>
      <c r="S19" s="74">
        <v>0</v>
      </c>
      <c r="U19" s="73">
        <v>-229</v>
      </c>
      <c r="V19" s="74">
        <v>87.89</v>
      </c>
      <c r="W19">
        <v>87.89</v>
      </c>
      <c r="X19">
        <v>0</v>
      </c>
      <c r="Y19">
        <v>-79</v>
      </c>
      <c r="Z19">
        <v>0</v>
      </c>
      <c r="AA19">
        <v>-150</v>
      </c>
    </row>
    <row r="20" spans="7:27">
      <c r="G20" t="s">
        <v>62</v>
      </c>
      <c r="H20" s="73">
        <v>55.05</v>
      </c>
      <c r="I20" s="46">
        <v>0</v>
      </c>
      <c r="J20" s="46">
        <v>0</v>
      </c>
      <c r="K20" s="46">
        <v>0</v>
      </c>
      <c r="L20" s="46">
        <v>0</v>
      </c>
      <c r="M20" s="74">
        <v>0</v>
      </c>
      <c r="N20" s="73">
        <v>0</v>
      </c>
      <c r="O20" s="46">
        <v>0</v>
      </c>
      <c r="P20" s="46">
        <v>-170</v>
      </c>
      <c r="Q20" s="46">
        <v>-79</v>
      </c>
      <c r="R20" s="46">
        <v>0</v>
      </c>
      <c r="S20" s="74">
        <v>0</v>
      </c>
      <c r="U20" s="73">
        <v>-249</v>
      </c>
      <c r="V20" s="74">
        <v>55.05</v>
      </c>
      <c r="W20">
        <v>55.05</v>
      </c>
      <c r="X20">
        <v>0</v>
      </c>
      <c r="Y20">
        <v>-79</v>
      </c>
      <c r="Z20">
        <v>0</v>
      </c>
      <c r="AA20">
        <v>-170</v>
      </c>
    </row>
    <row r="21" spans="7:27">
      <c r="G21" t="s">
        <v>63</v>
      </c>
      <c r="H21" s="73">
        <v>12.56</v>
      </c>
      <c r="I21" s="46">
        <v>0</v>
      </c>
      <c r="J21" s="46">
        <v>0</v>
      </c>
      <c r="K21" s="46">
        <v>0</v>
      </c>
      <c r="L21" s="46">
        <v>0</v>
      </c>
      <c r="M21" s="74">
        <v>0</v>
      </c>
      <c r="N21" s="73">
        <v>0</v>
      </c>
      <c r="O21" s="46">
        <v>0</v>
      </c>
      <c r="P21" s="46">
        <v>-170</v>
      </c>
      <c r="Q21" s="46">
        <v>-79</v>
      </c>
      <c r="R21" s="46">
        <v>0</v>
      </c>
      <c r="S21" s="74">
        <v>0</v>
      </c>
      <c r="U21" s="73">
        <v>-249</v>
      </c>
      <c r="V21" s="74">
        <v>12.56</v>
      </c>
      <c r="W21">
        <v>12.56</v>
      </c>
      <c r="X21">
        <v>0</v>
      </c>
      <c r="Y21">
        <v>-79</v>
      </c>
      <c r="Z21">
        <v>0</v>
      </c>
      <c r="AA21">
        <v>-170</v>
      </c>
    </row>
    <row r="22" spans="7:27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0</v>
      </c>
      <c r="N22" s="73">
        <v>0</v>
      </c>
      <c r="O22" s="46">
        <v>-35</v>
      </c>
      <c r="P22" s="46">
        <v>-170</v>
      </c>
      <c r="Q22" s="46">
        <v>-79</v>
      </c>
      <c r="R22" s="46">
        <v>0</v>
      </c>
      <c r="S22" s="74">
        <v>0</v>
      </c>
      <c r="U22" s="73">
        <v>-284</v>
      </c>
      <c r="V22" s="74">
        <v>0</v>
      </c>
      <c r="W22">
        <v>0</v>
      </c>
      <c r="X22">
        <v>-35</v>
      </c>
      <c r="Y22">
        <v>-79</v>
      </c>
      <c r="Z22">
        <v>0</v>
      </c>
      <c r="AA22">
        <v>-170</v>
      </c>
    </row>
    <row r="23" spans="7:27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0</v>
      </c>
      <c r="N23" s="73">
        <v>0</v>
      </c>
      <c r="O23" s="46">
        <v>-95</v>
      </c>
      <c r="P23" s="46">
        <v>-334</v>
      </c>
      <c r="Q23" s="46">
        <v>-69</v>
      </c>
      <c r="R23" s="46">
        <v>0</v>
      </c>
      <c r="S23" s="74">
        <v>0</v>
      </c>
      <c r="U23" s="73">
        <v>-498</v>
      </c>
      <c r="V23" s="74">
        <v>0</v>
      </c>
      <c r="W23">
        <v>0</v>
      </c>
      <c r="X23">
        <v>-95</v>
      </c>
      <c r="Y23">
        <v>-69</v>
      </c>
      <c r="Z23">
        <v>0</v>
      </c>
      <c r="AA23">
        <v>-334</v>
      </c>
    </row>
    <row r="24" spans="7:27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0</v>
      </c>
      <c r="N24" s="73">
        <v>0</v>
      </c>
      <c r="O24" s="46">
        <v>-125</v>
      </c>
      <c r="P24" s="46">
        <v>-377</v>
      </c>
      <c r="Q24" s="46">
        <v>-69</v>
      </c>
      <c r="R24" s="46">
        <v>0</v>
      </c>
      <c r="S24" s="74">
        <v>0</v>
      </c>
      <c r="U24" s="73">
        <v>-571</v>
      </c>
      <c r="V24" s="74">
        <v>0</v>
      </c>
      <c r="W24">
        <v>0</v>
      </c>
      <c r="X24">
        <v>-125</v>
      </c>
      <c r="Y24">
        <v>-69</v>
      </c>
      <c r="Z24">
        <v>0</v>
      </c>
      <c r="AA24">
        <v>-377</v>
      </c>
    </row>
    <row r="25" spans="7:27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0</v>
      </c>
      <c r="N25" s="73">
        <v>0</v>
      </c>
      <c r="O25" s="46">
        <v>-145</v>
      </c>
      <c r="P25" s="46">
        <v>-399</v>
      </c>
      <c r="Q25" s="46">
        <v>-69</v>
      </c>
      <c r="R25" s="46">
        <v>0</v>
      </c>
      <c r="S25" s="74">
        <v>0</v>
      </c>
      <c r="U25" s="73">
        <v>-613</v>
      </c>
      <c r="V25" s="74">
        <v>0</v>
      </c>
      <c r="W25">
        <v>0</v>
      </c>
      <c r="X25">
        <v>-145</v>
      </c>
      <c r="Y25">
        <v>-69</v>
      </c>
      <c r="Z25">
        <v>0</v>
      </c>
      <c r="AA25">
        <v>-399</v>
      </c>
    </row>
    <row r="26" spans="7:27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0</v>
      </c>
      <c r="N26" s="73">
        <v>0</v>
      </c>
      <c r="O26" s="46">
        <v>-155</v>
      </c>
      <c r="P26" s="46">
        <v>-424</v>
      </c>
      <c r="Q26" s="46">
        <v>-69</v>
      </c>
      <c r="R26" s="46">
        <v>0</v>
      </c>
      <c r="S26" s="74">
        <v>0</v>
      </c>
      <c r="U26" s="73">
        <v>-648</v>
      </c>
      <c r="V26" s="74">
        <v>0</v>
      </c>
      <c r="W26">
        <v>0</v>
      </c>
      <c r="X26">
        <v>-155</v>
      </c>
      <c r="Y26">
        <v>-69</v>
      </c>
      <c r="Z26">
        <v>0</v>
      </c>
      <c r="AA26">
        <v>-424</v>
      </c>
    </row>
    <row r="27" spans="7:27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6.37</v>
      </c>
      <c r="N27" s="73">
        <v>0</v>
      </c>
      <c r="O27" s="46">
        <v>-115</v>
      </c>
      <c r="P27" s="46">
        <v>-456</v>
      </c>
      <c r="Q27" s="46">
        <v>-69</v>
      </c>
      <c r="R27" s="46">
        <v>0</v>
      </c>
      <c r="S27" s="74">
        <v>0</v>
      </c>
      <c r="U27" s="73">
        <v>-640</v>
      </c>
      <c r="V27" s="74">
        <v>6.37</v>
      </c>
      <c r="W27">
        <v>0</v>
      </c>
      <c r="X27">
        <v>-115</v>
      </c>
      <c r="Y27">
        <v>-69</v>
      </c>
      <c r="Z27">
        <v>6.37</v>
      </c>
      <c r="AA27">
        <v>-456</v>
      </c>
    </row>
    <row r="28" spans="7:27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7.92</v>
      </c>
      <c r="N28" s="73">
        <v>0</v>
      </c>
      <c r="O28" s="46">
        <v>-135</v>
      </c>
      <c r="P28" s="46">
        <v>-494</v>
      </c>
      <c r="Q28" s="46">
        <v>-69</v>
      </c>
      <c r="R28" s="46">
        <v>0</v>
      </c>
      <c r="S28" s="74">
        <v>0</v>
      </c>
      <c r="U28" s="73">
        <v>-698</v>
      </c>
      <c r="V28" s="74">
        <v>7.92</v>
      </c>
      <c r="W28">
        <v>0</v>
      </c>
      <c r="X28">
        <v>-135</v>
      </c>
      <c r="Y28">
        <v>-69</v>
      </c>
      <c r="Z28">
        <v>7.92</v>
      </c>
      <c r="AA28">
        <v>-494</v>
      </c>
    </row>
    <row r="29" spans="7:27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6.76</v>
      </c>
      <c r="N29" s="73">
        <v>0</v>
      </c>
      <c r="O29" s="46">
        <v>-155</v>
      </c>
      <c r="P29" s="46">
        <v>-283.10000000000002</v>
      </c>
      <c r="Q29" s="46">
        <v>-69</v>
      </c>
      <c r="R29" s="46">
        <v>0</v>
      </c>
      <c r="S29" s="74">
        <v>0</v>
      </c>
      <c r="U29" s="73">
        <v>-507.1</v>
      </c>
      <c r="V29" s="74">
        <v>6.76</v>
      </c>
      <c r="W29">
        <v>0</v>
      </c>
      <c r="X29">
        <v>-155</v>
      </c>
      <c r="Y29">
        <v>-69</v>
      </c>
      <c r="Z29">
        <v>6.76</v>
      </c>
      <c r="AA29">
        <v>-283.10000000000002</v>
      </c>
    </row>
    <row r="30" spans="7:27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2.0299999999999998</v>
      </c>
      <c r="N30" s="73">
        <v>0</v>
      </c>
      <c r="O30" s="46">
        <v>-116</v>
      </c>
      <c r="P30" s="46">
        <v>-306</v>
      </c>
      <c r="Q30" s="46">
        <v>-69</v>
      </c>
      <c r="R30" s="46">
        <v>0</v>
      </c>
      <c r="S30" s="74">
        <v>0</v>
      </c>
      <c r="U30" s="73">
        <v>-491</v>
      </c>
      <c r="V30" s="74">
        <v>2.0299999999999998</v>
      </c>
      <c r="W30">
        <v>0</v>
      </c>
      <c r="X30">
        <v>-116</v>
      </c>
      <c r="Y30">
        <v>-69</v>
      </c>
      <c r="Z30">
        <v>2.0299999999999998</v>
      </c>
      <c r="AA30">
        <v>-306</v>
      </c>
    </row>
    <row r="31" spans="7:27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2.9</v>
      </c>
      <c r="N31" s="73">
        <v>0</v>
      </c>
      <c r="O31" s="46">
        <v>-131</v>
      </c>
      <c r="P31" s="46">
        <v>-339</v>
      </c>
      <c r="Q31" s="46">
        <v>-58</v>
      </c>
      <c r="R31" s="46">
        <v>0</v>
      </c>
      <c r="S31" s="74">
        <v>0</v>
      </c>
      <c r="U31" s="73">
        <v>-528</v>
      </c>
      <c r="V31" s="74">
        <v>2.9</v>
      </c>
      <c r="W31">
        <v>0</v>
      </c>
      <c r="X31">
        <v>-131</v>
      </c>
      <c r="Y31">
        <v>-58</v>
      </c>
      <c r="Z31">
        <v>2.9</v>
      </c>
      <c r="AA31">
        <v>-339</v>
      </c>
    </row>
    <row r="32" spans="7:27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4.1500000000000004</v>
      </c>
      <c r="N32" s="73">
        <v>0</v>
      </c>
      <c r="O32" s="46">
        <v>-156</v>
      </c>
      <c r="P32" s="46">
        <v>-369</v>
      </c>
      <c r="Q32" s="46">
        <v>-50</v>
      </c>
      <c r="R32" s="46">
        <v>0</v>
      </c>
      <c r="S32" s="74">
        <v>0</v>
      </c>
      <c r="U32" s="73">
        <v>-575</v>
      </c>
      <c r="V32" s="74">
        <v>4.1500000000000004</v>
      </c>
      <c r="W32">
        <v>0</v>
      </c>
      <c r="X32">
        <v>-156</v>
      </c>
      <c r="Y32">
        <v>-50</v>
      </c>
      <c r="Z32">
        <v>4.1500000000000004</v>
      </c>
      <c r="AA32">
        <v>-369</v>
      </c>
    </row>
    <row r="33" spans="7:27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1.93</v>
      </c>
      <c r="N33" s="73">
        <v>0</v>
      </c>
      <c r="O33" s="46">
        <v>-186</v>
      </c>
      <c r="P33" s="46">
        <v>-397</v>
      </c>
      <c r="Q33" s="46">
        <v>-50</v>
      </c>
      <c r="R33" s="46">
        <v>0</v>
      </c>
      <c r="S33" s="74">
        <v>0</v>
      </c>
      <c r="U33" s="73">
        <v>-633</v>
      </c>
      <c r="V33" s="74">
        <v>1.93</v>
      </c>
      <c r="W33">
        <v>0</v>
      </c>
      <c r="X33">
        <v>-186</v>
      </c>
      <c r="Y33">
        <v>-50</v>
      </c>
      <c r="Z33">
        <v>1.93</v>
      </c>
      <c r="AA33">
        <v>-397</v>
      </c>
    </row>
    <row r="34" spans="7:27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0</v>
      </c>
      <c r="N34" s="73">
        <v>0</v>
      </c>
      <c r="O34" s="46">
        <v>-156</v>
      </c>
      <c r="P34" s="46">
        <v>-422</v>
      </c>
      <c r="Q34" s="46">
        <v>-50</v>
      </c>
      <c r="R34" s="46">
        <v>0</v>
      </c>
      <c r="S34" s="74">
        <v>0</v>
      </c>
      <c r="U34" s="73">
        <v>-628</v>
      </c>
      <c r="V34" s="74">
        <v>0</v>
      </c>
      <c r="W34">
        <v>0</v>
      </c>
      <c r="X34">
        <v>-156</v>
      </c>
      <c r="Y34">
        <v>-50</v>
      </c>
      <c r="Z34">
        <v>0</v>
      </c>
      <c r="AA34">
        <v>-422</v>
      </c>
    </row>
    <row r="35" spans="7:27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0</v>
      </c>
      <c r="N35" s="73">
        <v>0</v>
      </c>
      <c r="O35" s="46">
        <v>-150</v>
      </c>
      <c r="P35" s="46">
        <v>-434</v>
      </c>
      <c r="Q35" s="46">
        <v>0</v>
      </c>
      <c r="R35" s="46">
        <v>0</v>
      </c>
      <c r="S35" s="74">
        <v>0</v>
      </c>
      <c r="U35" s="73">
        <v>-584</v>
      </c>
      <c r="V35" s="74">
        <v>0</v>
      </c>
      <c r="W35">
        <v>0</v>
      </c>
      <c r="X35">
        <v>-150</v>
      </c>
      <c r="Y35">
        <v>0</v>
      </c>
      <c r="Z35">
        <v>0</v>
      </c>
      <c r="AA35">
        <v>-434</v>
      </c>
    </row>
    <row r="36" spans="7:27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0</v>
      </c>
      <c r="N36" s="73">
        <v>0</v>
      </c>
      <c r="O36" s="46">
        <v>-185</v>
      </c>
      <c r="P36" s="46">
        <v>-454</v>
      </c>
      <c r="Q36" s="46">
        <v>0</v>
      </c>
      <c r="R36" s="46">
        <v>0</v>
      </c>
      <c r="S36" s="74">
        <v>0</v>
      </c>
      <c r="U36" s="73">
        <v>-639</v>
      </c>
      <c r="V36" s="74">
        <v>0</v>
      </c>
      <c r="W36">
        <v>0</v>
      </c>
      <c r="X36">
        <v>-185</v>
      </c>
      <c r="Y36">
        <v>0</v>
      </c>
      <c r="Z36">
        <v>0</v>
      </c>
      <c r="AA36">
        <v>-454</v>
      </c>
    </row>
    <row r="37" spans="7:27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0</v>
      </c>
      <c r="N37" s="73">
        <v>0</v>
      </c>
      <c r="O37" s="46">
        <v>-189.72</v>
      </c>
      <c r="P37" s="46">
        <v>-322.27</v>
      </c>
      <c r="Q37" s="46">
        <v>0</v>
      </c>
      <c r="R37" s="46">
        <v>0</v>
      </c>
      <c r="S37" s="74">
        <v>0</v>
      </c>
      <c r="U37" s="73">
        <v>-511.99</v>
      </c>
      <c r="V37" s="74">
        <v>0</v>
      </c>
      <c r="W37">
        <v>0</v>
      </c>
      <c r="X37">
        <v>-189.72</v>
      </c>
      <c r="Y37">
        <v>0</v>
      </c>
      <c r="Z37">
        <v>0</v>
      </c>
      <c r="AA37">
        <v>-322.27</v>
      </c>
    </row>
    <row r="38" spans="7:27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0</v>
      </c>
      <c r="N38" s="73">
        <v>0</v>
      </c>
      <c r="O38" s="46">
        <v>-203</v>
      </c>
      <c r="P38" s="46">
        <v>-209</v>
      </c>
      <c r="Q38" s="46">
        <v>0</v>
      </c>
      <c r="R38" s="46">
        <v>0</v>
      </c>
      <c r="S38" s="74">
        <v>0</v>
      </c>
      <c r="U38" s="73">
        <v>-412</v>
      </c>
      <c r="V38" s="74">
        <v>0</v>
      </c>
      <c r="W38">
        <v>0</v>
      </c>
      <c r="X38">
        <v>-203</v>
      </c>
      <c r="Y38">
        <v>0</v>
      </c>
      <c r="Z38">
        <v>0</v>
      </c>
      <c r="AA38">
        <v>-209</v>
      </c>
    </row>
    <row r="39" spans="7:27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0</v>
      </c>
      <c r="N39" s="73">
        <v>0</v>
      </c>
      <c r="O39" s="46">
        <v>-210</v>
      </c>
      <c r="P39" s="46">
        <v>-435</v>
      </c>
      <c r="Q39" s="46">
        <v>0</v>
      </c>
      <c r="R39" s="46">
        <v>0</v>
      </c>
      <c r="S39" s="74">
        <v>0</v>
      </c>
      <c r="U39" s="73">
        <v>-645</v>
      </c>
      <c r="V39" s="74">
        <v>0</v>
      </c>
      <c r="W39">
        <v>0</v>
      </c>
      <c r="X39">
        <v>-210</v>
      </c>
      <c r="Y39">
        <v>0</v>
      </c>
      <c r="Z39">
        <v>0</v>
      </c>
      <c r="AA39">
        <v>-435</v>
      </c>
    </row>
    <row r="40" spans="7:27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0</v>
      </c>
      <c r="N40" s="73">
        <v>0</v>
      </c>
      <c r="O40" s="46">
        <v>-200</v>
      </c>
      <c r="P40" s="46">
        <v>-378</v>
      </c>
      <c r="Q40" s="46">
        <v>0</v>
      </c>
      <c r="R40" s="46">
        <v>0</v>
      </c>
      <c r="S40" s="74">
        <v>0</v>
      </c>
      <c r="U40" s="73">
        <v>-578</v>
      </c>
      <c r="V40" s="74">
        <v>0</v>
      </c>
      <c r="W40">
        <v>0</v>
      </c>
      <c r="X40">
        <v>-200</v>
      </c>
      <c r="Y40">
        <v>0</v>
      </c>
      <c r="Z40">
        <v>0</v>
      </c>
      <c r="AA40">
        <v>-378</v>
      </c>
    </row>
    <row r="41" spans="7:27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0</v>
      </c>
      <c r="N41" s="73">
        <v>0</v>
      </c>
      <c r="O41" s="46">
        <v>-184.97</v>
      </c>
      <c r="P41" s="46">
        <v>-304.83999999999997</v>
      </c>
      <c r="Q41" s="46">
        <v>0</v>
      </c>
      <c r="R41" s="46">
        <v>0</v>
      </c>
      <c r="S41" s="74">
        <v>0</v>
      </c>
      <c r="U41" s="73">
        <v>-489.81</v>
      </c>
      <c r="V41" s="74">
        <v>0</v>
      </c>
      <c r="W41">
        <v>0</v>
      </c>
      <c r="X41">
        <v>-184.97</v>
      </c>
      <c r="Y41">
        <v>0</v>
      </c>
      <c r="Z41">
        <v>0</v>
      </c>
      <c r="AA41">
        <v>-304.83999999999997</v>
      </c>
    </row>
    <row r="42" spans="7:27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0</v>
      </c>
      <c r="N42" s="73">
        <v>0</v>
      </c>
      <c r="O42" s="46">
        <v>-169.82</v>
      </c>
      <c r="P42" s="46">
        <v>-180.89</v>
      </c>
      <c r="Q42" s="46">
        <v>0</v>
      </c>
      <c r="R42" s="46">
        <v>0</v>
      </c>
      <c r="S42" s="74">
        <v>0</v>
      </c>
      <c r="U42" s="73">
        <v>-350.71</v>
      </c>
      <c r="V42" s="74">
        <v>0</v>
      </c>
      <c r="W42">
        <v>0</v>
      </c>
      <c r="X42">
        <v>-169.82</v>
      </c>
      <c r="Y42">
        <v>0</v>
      </c>
      <c r="Z42">
        <v>0</v>
      </c>
      <c r="AA42">
        <v>-180.89</v>
      </c>
    </row>
    <row r="43" spans="7:27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0</v>
      </c>
      <c r="N43" s="73">
        <v>0</v>
      </c>
      <c r="O43" s="46">
        <v>-163</v>
      </c>
      <c r="P43" s="46">
        <v>-17</v>
      </c>
      <c r="Q43" s="46">
        <v>0</v>
      </c>
      <c r="R43" s="46">
        <v>0</v>
      </c>
      <c r="S43" s="74">
        <v>0</v>
      </c>
      <c r="U43" s="73">
        <v>-180</v>
      </c>
      <c r="V43" s="74">
        <v>0</v>
      </c>
      <c r="W43">
        <v>0</v>
      </c>
      <c r="X43">
        <v>-163</v>
      </c>
      <c r="Y43">
        <v>0</v>
      </c>
      <c r="Z43">
        <v>0</v>
      </c>
      <c r="AA43">
        <v>-17</v>
      </c>
    </row>
    <row r="44" spans="7:27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0</v>
      </c>
      <c r="N44" s="73">
        <v>0</v>
      </c>
      <c r="O44" s="46">
        <v>-145</v>
      </c>
      <c r="P44" s="46">
        <v>-125</v>
      </c>
      <c r="Q44" s="46">
        <v>0</v>
      </c>
      <c r="R44" s="46">
        <v>0</v>
      </c>
      <c r="S44" s="74">
        <v>0</v>
      </c>
      <c r="U44" s="73">
        <v>-270</v>
      </c>
      <c r="V44" s="74">
        <v>0</v>
      </c>
      <c r="W44">
        <v>0</v>
      </c>
      <c r="X44">
        <v>-145</v>
      </c>
      <c r="Y44">
        <v>0</v>
      </c>
      <c r="Z44">
        <v>0</v>
      </c>
      <c r="AA44">
        <v>-125</v>
      </c>
    </row>
    <row r="45" spans="7:27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0</v>
      </c>
      <c r="N45" s="73">
        <v>0</v>
      </c>
      <c r="O45" s="46">
        <v>-135</v>
      </c>
      <c r="P45" s="46">
        <v>-90</v>
      </c>
      <c r="Q45" s="46">
        <v>0</v>
      </c>
      <c r="R45" s="46">
        <v>0</v>
      </c>
      <c r="S45" s="74">
        <v>0</v>
      </c>
      <c r="U45" s="73">
        <v>-225</v>
      </c>
      <c r="V45" s="74">
        <v>0</v>
      </c>
      <c r="W45">
        <v>0</v>
      </c>
      <c r="X45">
        <v>-135</v>
      </c>
      <c r="Y45">
        <v>0</v>
      </c>
      <c r="Z45">
        <v>0</v>
      </c>
      <c r="AA45">
        <v>-90</v>
      </c>
    </row>
    <row r="46" spans="7:27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0</v>
      </c>
      <c r="N46" s="73">
        <v>0</v>
      </c>
      <c r="O46" s="46">
        <v>-120</v>
      </c>
      <c r="P46" s="46">
        <v>-65</v>
      </c>
      <c r="Q46" s="46">
        <v>0</v>
      </c>
      <c r="R46" s="46">
        <v>0</v>
      </c>
      <c r="S46" s="74">
        <v>0</v>
      </c>
      <c r="U46" s="73">
        <v>-185</v>
      </c>
      <c r="V46" s="74">
        <v>0</v>
      </c>
      <c r="W46">
        <v>0</v>
      </c>
      <c r="X46">
        <v>-120</v>
      </c>
      <c r="Y46">
        <v>0</v>
      </c>
      <c r="Z46">
        <v>0</v>
      </c>
      <c r="AA46">
        <v>-65</v>
      </c>
    </row>
    <row r="47" spans="7:27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0</v>
      </c>
      <c r="N47" s="73">
        <v>0</v>
      </c>
      <c r="O47" s="46">
        <v>-103</v>
      </c>
      <c r="P47" s="46">
        <v>0</v>
      </c>
      <c r="Q47" s="46">
        <v>0</v>
      </c>
      <c r="R47" s="46">
        <v>0</v>
      </c>
      <c r="S47" s="74">
        <v>0</v>
      </c>
      <c r="U47" s="73">
        <v>-103</v>
      </c>
      <c r="V47" s="74">
        <v>0</v>
      </c>
      <c r="W47">
        <v>0</v>
      </c>
      <c r="X47">
        <v>-103</v>
      </c>
      <c r="Y47">
        <v>0</v>
      </c>
      <c r="Z47">
        <v>0</v>
      </c>
      <c r="AA47">
        <v>0</v>
      </c>
    </row>
    <row r="48" spans="7:27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0</v>
      </c>
      <c r="N48" s="73">
        <v>0</v>
      </c>
      <c r="O48" s="46">
        <v>-88</v>
      </c>
      <c r="P48" s="46">
        <v>-18</v>
      </c>
      <c r="Q48" s="46">
        <v>0</v>
      </c>
      <c r="R48" s="46">
        <v>0</v>
      </c>
      <c r="S48" s="74">
        <v>0</v>
      </c>
      <c r="U48" s="73">
        <v>-106</v>
      </c>
      <c r="V48" s="74">
        <v>0</v>
      </c>
      <c r="W48">
        <v>0</v>
      </c>
      <c r="X48">
        <v>-88</v>
      </c>
      <c r="Y48">
        <v>0</v>
      </c>
      <c r="Z48">
        <v>0</v>
      </c>
      <c r="AA48">
        <v>-18</v>
      </c>
    </row>
    <row r="49" spans="7:27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0</v>
      </c>
      <c r="N49" s="73">
        <v>0</v>
      </c>
      <c r="O49" s="46">
        <v>-70</v>
      </c>
      <c r="P49" s="46">
        <v>0</v>
      </c>
      <c r="Q49" s="46">
        <v>0</v>
      </c>
      <c r="R49" s="46">
        <v>0</v>
      </c>
      <c r="S49" s="74">
        <v>0</v>
      </c>
      <c r="U49" s="73">
        <v>-70</v>
      </c>
      <c r="V49" s="74">
        <v>0</v>
      </c>
      <c r="W49">
        <v>0</v>
      </c>
      <c r="X49">
        <v>-70</v>
      </c>
      <c r="Y49">
        <v>0</v>
      </c>
      <c r="Z49">
        <v>0</v>
      </c>
      <c r="AA49">
        <v>0</v>
      </c>
    </row>
    <row r="50" spans="7:27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0</v>
      </c>
      <c r="N50" s="73">
        <v>0</v>
      </c>
      <c r="O50" s="46">
        <v>-50</v>
      </c>
      <c r="P50" s="46">
        <v>0</v>
      </c>
      <c r="Q50" s="46">
        <v>0</v>
      </c>
      <c r="R50" s="46">
        <v>0</v>
      </c>
      <c r="S50" s="74">
        <v>0</v>
      </c>
      <c r="U50" s="73">
        <v>-50</v>
      </c>
      <c r="V50" s="74">
        <v>0</v>
      </c>
      <c r="W50">
        <v>0</v>
      </c>
      <c r="X50">
        <v>-50</v>
      </c>
      <c r="Y50">
        <v>0</v>
      </c>
      <c r="Z50">
        <v>0</v>
      </c>
      <c r="AA50">
        <v>0</v>
      </c>
    </row>
    <row r="51" spans="7:27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0</v>
      </c>
      <c r="N51" s="73">
        <v>0</v>
      </c>
      <c r="O51" s="46">
        <v>-50</v>
      </c>
      <c r="P51" s="46">
        <v>0</v>
      </c>
      <c r="Q51" s="46">
        <v>0</v>
      </c>
      <c r="R51" s="46">
        <v>0</v>
      </c>
      <c r="S51" s="74">
        <v>0</v>
      </c>
      <c r="U51" s="73">
        <v>-50</v>
      </c>
      <c r="V51" s="74">
        <v>0</v>
      </c>
      <c r="W51">
        <v>0</v>
      </c>
      <c r="X51">
        <v>-50</v>
      </c>
      <c r="Y51">
        <v>0</v>
      </c>
      <c r="Z51">
        <v>0</v>
      </c>
      <c r="AA51">
        <v>0</v>
      </c>
    </row>
    <row r="52" spans="7:27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0</v>
      </c>
      <c r="N52" s="73">
        <v>0</v>
      </c>
      <c r="O52" s="46">
        <v>-42.81</v>
      </c>
      <c r="P52" s="46">
        <v>0</v>
      </c>
      <c r="Q52" s="46">
        <v>0</v>
      </c>
      <c r="R52" s="46">
        <v>0</v>
      </c>
      <c r="S52" s="74">
        <v>0</v>
      </c>
      <c r="U52" s="73">
        <v>-42.81</v>
      </c>
      <c r="V52" s="74">
        <v>0</v>
      </c>
      <c r="W52">
        <v>0</v>
      </c>
      <c r="X52">
        <v>-42.81</v>
      </c>
      <c r="Y52">
        <v>0</v>
      </c>
      <c r="Z52">
        <v>0</v>
      </c>
      <c r="AA52">
        <v>0</v>
      </c>
    </row>
    <row r="53" spans="7:27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0</v>
      </c>
      <c r="N53" s="73">
        <v>0</v>
      </c>
      <c r="O53" s="46">
        <v>-66</v>
      </c>
      <c r="P53" s="46">
        <v>0</v>
      </c>
      <c r="Q53" s="46">
        <v>0</v>
      </c>
      <c r="R53" s="46">
        <v>0</v>
      </c>
      <c r="S53" s="74">
        <v>0</v>
      </c>
      <c r="U53" s="73">
        <v>-66</v>
      </c>
      <c r="V53" s="74">
        <v>0</v>
      </c>
      <c r="W53">
        <v>0</v>
      </c>
      <c r="X53">
        <v>-66</v>
      </c>
      <c r="Y53">
        <v>0</v>
      </c>
      <c r="Z53">
        <v>0</v>
      </c>
      <c r="AA53">
        <v>0</v>
      </c>
    </row>
    <row r="54" spans="7:27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0</v>
      </c>
      <c r="N54" s="73">
        <v>0</v>
      </c>
      <c r="O54" s="46">
        <v>-56</v>
      </c>
      <c r="P54" s="46">
        <v>0</v>
      </c>
      <c r="Q54" s="46">
        <v>0</v>
      </c>
      <c r="R54" s="46">
        <v>0</v>
      </c>
      <c r="S54" s="74">
        <v>0</v>
      </c>
      <c r="U54" s="73">
        <v>-56</v>
      </c>
      <c r="V54" s="74">
        <v>0</v>
      </c>
      <c r="W54">
        <v>0</v>
      </c>
      <c r="X54">
        <v>-56</v>
      </c>
      <c r="Y54">
        <v>0</v>
      </c>
      <c r="Z54">
        <v>0</v>
      </c>
      <c r="AA54">
        <v>0</v>
      </c>
    </row>
    <row r="55" spans="7:27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0</v>
      </c>
      <c r="N55" s="73">
        <v>0</v>
      </c>
      <c r="O55" s="46">
        <v>-13</v>
      </c>
      <c r="P55" s="46">
        <v>0</v>
      </c>
      <c r="Q55" s="46">
        <v>0</v>
      </c>
      <c r="R55" s="46">
        <v>0</v>
      </c>
      <c r="S55" s="74">
        <v>0</v>
      </c>
      <c r="U55" s="73">
        <v>-13</v>
      </c>
      <c r="V55" s="74">
        <v>0</v>
      </c>
      <c r="W55">
        <v>0</v>
      </c>
      <c r="X55">
        <v>-13</v>
      </c>
      <c r="Y55">
        <v>0</v>
      </c>
      <c r="Z55">
        <v>0</v>
      </c>
      <c r="AA55">
        <v>0</v>
      </c>
    </row>
    <row r="56" spans="7:27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0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>
        <v>0</v>
      </c>
      <c r="V56" s="74">
        <v>0</v>
      </c>
      <c r="W56">
        <v>0</v>
      </c>
      <c r="X56">
        <v>0</v>
      </c>
      <c r="Y56">
        <v>0</v>
      </c>
      <c r="Z56">
        <v>0</v>
      </c>
      <c r="AA56">
        <v>0</v>
      </c>
    </row>
    <row r="57" spans="7:27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0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>
        <v>0</v>
      </c>
      <c r="V57" s="74">
        <v>0</v>
      </c>
      <c r="W57">
        <v>0</v>
      </c>
      <c r="X57">
        <v>0</v>
      </c>
      <c r="Y57">
        <v>0</v>
      </c>
      <c r="Z57">
        <v>0</v>
      </c>
      <c r="AA57">
        <v>0</v>
      </c>
    </row>
    <row r="58" spans="7:27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0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>
        <v>0</v>
      </c>
      <c r="V58" s="74">
        <v>0</v>
      </c>
      <c r="W58">
        <v>0</v>
      </c>
      <c r="X58">
        <v>0</v>
      </c>
      <c r="Y58">
        <v>0</v>
      </c>
      <c r="Z58">
        <v>0</v>
      </c>
      <c r="AA58">
        <v>0</v>
      </c>
    </row>
    <row r="59" spans="7:27">
      <c r="G59" t="s">
        <v>101</v>
      </c>
      <c r="H59" s="73">
        <v>34.770000000000003</v>
      </c>
      <c r="I59" s="46">
        <v>0</v>
      </c>
      <c r="J59" s="46">
        <v>42.49</v>
      </c>
      <c r="K59" s="46">
        <v>0</v>
      </c>
      <c r="L59" s="46">
        <v>0</v>
      </c>
      <c r="M59" s="74">
        <v>0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>
        <v>0</v>
      </c>
      <c r="V59" s="74">
        <v>77.260000000000005</v>
      </c>
      <c r="W59">
        <v>34.770000000000003</v>
      </c>
      <c r="X59">
        <v>0</v>
      </c>
      <c r="Y59">
        <v>0</v>
      </c>
      <c r="Z59">
        <v>0</v>
      </c>
      <c r="AA59">
        <v>42.49</v>
      </c>
    </row>
    <row r="60" spans="7:27">
      <c r="G60" t="s">
        <v>102</v>
      </c>
      <c r="H60" s="73">
        <v>95.61</v>
      </c>
      <c r="I60" s="46">
        <v>0</v>
      </c>
      <c r="J60" s="46">
        <v>92.72</v>
      </c>
      <c r="K60" s="46">
        <v>0</v>
      </c>
      <c r="L60" s="46">
        <v>0</v>
      </c>
      <c r="M60" s="74">
        <v>0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>
        <v>0</v>
      </c>
      <c r="V60" s="74">
        <v>188.33</v>
      </c>
      <c r="W60">
        <v>95.61</v>
      </c>
      <c r="X60">
        <v>0</v>
      </c>
      <c r="Y60">
        <v>0</v>
      </c>
      <c r="Z60">
        <v>0</v>
      </c>
      <c r="AA60">
        <v>92.72</v>
      </c>
    </row>
    <row r="61" spans="7:27">
      <c r="G61" t="s">
        <v>103</v>
      </c>
      <c r="H61" s="73">
        <v>93.68</v>
      </c>
      <c r="I61" s="46">
        <v>0</v>
      </c>
      <c r="J61" s="46">
        <v>125.56</v>
      </c>
      <c r="K61" s="46">
        <v>0</v>
      </c>
      <c r="L61" s="46">
        <v>0</v>
      </c>
      <c r="M61" s="74">
        <v>0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>
        <v>0</v>
      </c>
      <c r="V61" s="74">
        <v>219.24</v>
      </c>
      <c r="W61">
        <v>93.68</v>
      </c>
      <c r="X61">
        <v>0</v>
      </c>
      <c r="Y61">
        <v>0</v>
      </c>
      <c r="Z61">
        <v>0</v>
      </c>
      <c r="AA61">
        <v>125.56</v>
      </c>
    </row>
    <row r="62" spans="7:27">
      <c r="G62" t="s">
        <v>104</v>
      </c>
      <c r="H62" s="73">
        <v>179.64</v>
      </c>
      <c r="I62" s="46">
        <v>0</v>
      </c>
      <c r="J62" s="46">
        <v>170.95</v>
      </c>
      <c r="K62" s="46">
        <v>0</v>
      </c>
      <c r="L62" s="46">
        <v>0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>
        <v>0</v>
      </c>
      <c r="V62" s="74">
        <v>350.59</v>
      </c>
      <c r="W62">
        <v>179.64</v>
      </c>
      <c r="X62">
        <v>0</v>
      </c>
      <c r="Y62">
        <v>0</v>
      </c>
      <c r="Z62">
        <v>0</v>
      </c>
      <c r="AA62">
        <v>170.95</v>
      </c>
    </row>
    <row r="63" spans="7:27">
      <c r="G63" t="s">
        <v>105</v>
      </c>
      <c r="H63" s="73">
        <v>281.05</v>
      </c>
      <c r="I63" s="46">
        <v>0</v>
      </c>
      <c r="J63" s="46">
        <v>197.02</v>
      </c>
      <c r="K63" s="46">
        <v>0</v>
      </c>
      <c r="L63" s="46">
        <v>0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>
        <v>0</v>
      </c>
      <c r="V63" s="74">
        <v>478.07</v>
      </c>
      <c r="W63">
        <v>281.05</v>
      </c>
      <c r="X63">
        <v>0</v>
      </c>
      <c r="Y63">
        <v>0</v>
      </c>
      <c r="Z63">
        <v>0</v>
      </c>
      <c r="AA63">
        <v>197.02</v>
      </c>
    </row>
    <row r="64" spans="7:27">
      <c r="G64" t="s">
        <v>106</v>
      </c>
      <c r="H64" s="73">
        <v>262.7</v>
      </c>
      <c r="I64" s="46">
        <v>0</v>
      </c>
      <c r="J64" s="46">
        <v>211.51</v>
      </c>
      <c r="K64" s="46">
        <v>0</v>
      </c>
      <c r="L64" s="46">
        <v>0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>
        <v>0</v>
      </c>
      <c r="V64" s="74">
        <v>474.21</v>
      </c>
      <c r="W64">
        <v>262.7</v>
      </c>
      <c r="X64">
        <v>0</v>
      </c>
      <c r="Y64">
        <v>0</v>
      </c>
      <c r="Z64">
        <v>0</v>
      </c>
      <c r="AA64">
        <v>211.51</v>
      </c>
    </row>
    <row r="65" spans="7:27">
      <c r="G65" t="s">
        <v>107</v>
      </c>
      <c r="H65" s="73">
        <v>302.29000000000002</v>
      </c>
      <c r="I65" s="46">
        <v>0</v>
      </c>
      <c r="J65" s="46">
        <v>216.34</v>
      </c>
      <c r="K65" s="46">
        <v>0</v>
      </c>
      <c r="L65" s="46">
        <v>0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>
        <v>0</v>
      </c>
      <c r="V65" s="74">
        <v>518.63</v>
      </c>
      <c r="W65">
        <v>302.29000000000002</v>
      </c>
      <c r="X65">
        <v>0</v>
      </c>
      <c r="Y65">
        <v>0</v>
      </c>
      <c r="Z65">
        <v>0</v>
      </c>
      <c r="AA65">
        <v>216.34</v>
      </c>
    </row>
    <row r="66" spans="7:27">
      <c r="G66" t="s">
        <v>108</v>
      </c>
      <c r="H66" s="73">
        <v>338.03</v>
      </c>
      <c r="I66" s="46">
        <v>0</v>
      </c>
      <c r="J66" s="46">
        <v>170.95</v>
      </c>
      <c r="K66" s="46">
        <v>0</v>
      </c>
      <c r="L66" s="46">
        <v>0</v>
      </c>
      <c r="M66" s="74">
        <v>0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>
        <v>0</v>
      </c>
      <c r="V66" s="74">
        <v>508.98</v>
      </c>
      <c r="W66">
        <v>338.03</v>
      </c>
      <c r="X66">
        <v>0</v>
      </c>
      <c r="Y66">
        <v>0</v>
      </c>
      <c r="Z66">
        <v>0</v>
      </c>
      <c r="AA66">
        <v>170.95</v>
      </c>
    </row>
    <row r="67" spans="7:27">
      <c r="G67" t="s">
        <v>109</v>
      </c>
      <c r="H67" s="73">
        <v>375.69</v>
      </c>
      <c r="I67" s="46">
        <v>0</v>
      </c>
      <c r="J67" s="46">
        <v>28.01</v>
      </c>
      <c r="K67" s="46">
        <v>0</v>
      </c>
      <c r="L67" s="46">
        <v>0</v>
      </c>
      <c r="M67" s="74">
        <v>0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>
        <v>0</v>
      </c>
      <c r="V67" s="74">
        <v>403.7</v>
      </c>
      <c r="W67">
        <v>375.69</v>
      </c>
      <c r="X67">
        <v>0</v>
      </c>
      <c r="Y67">
        <v>0</v>
      </c>
      <c r="Z67">
        <v>0</v>
      </c>
      <c r="AA67">
        <v>28.01</v>
      </c>
    </row>
    <row r="68" spans="7:27">
      <c r="G68" t="s">
        <v>110</v>
      </c>
      <c r="H68" s="73">
        <v>390.18</v>
      </c>
      <c r="I68" s="46">
        <v>0</v>
      </c>
      <c r="J68" s="46">
        <v>13.52</v>
      </c>
      <c r="K68" s="46">
        <v>0</v>
      </c>
      <c r="L68" s="46">
        <v>0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>
        <v>0</v>
      </c>
      <c r="V68" s="74">
        <v>403.7</v>
      </c>
      <c r="W68">
        <v>390.18</v>
      </c>
      <c r="X68">
        <v>0</v>
      </c>
      <c r="Y68">
        <v>0</v>
      </c>
      <c r="Z68">
        <v>0</v>
      </c>
      <c r="AA68">
        <v>13.52</v>
      </c>
    </row>
    <row r="69" spans="7:27">
      <c r="G69" t="s">
        <v>111</v>
      </c>
      <c r="H69" s="73">
        <v>364.11</v>
      </c>
      <c r="I69" s="46">
        <v>0</v>
      </c>
      <c r="J69" s="46">
        <v>0</v>
      </c>
      <c r="K69" s="46">
        <v>0</v>
      </c>
      <c r="L69" s="46">
        <v>0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>
        <v>0</v>
      </c>
      <c r="V69" s="74">
        <v>364.11</v>
      </c>
      <c r="W69">
        <v>364.11</v>
      </c>
      <c r="X69">
        <v>0</v>
      </c>
      <c r="Y69">
        <v>0</v>
      </c>
      <c r="Z69">
        <v>0</v>
      </c>
      <c r="AA69">
        <v>0</v>
      </c>
    </row>
    <row r="70" spans="7:27">
      <c r="G70" t="s">
        <v>112</v>
      </c>
      <c r="H70" s="73">
        <v>305.19</v>
      </c>
      <c r="I70" s="46">
        <v>0</v>
      </c>
      <c r="J70" s="46">
        <v>0</v>
      </c>
      <c r="K70" s="46">
        <v>0</v>
      </c>
      <c r="L70" s="46">
        <v>0</v>
      </c>
      <c r="M70" s="74">
        <v>0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>
        <v>0</v>
      </c>
      <c r="V70" s="74">
        <v>305.19</v>
      </c>
      <c r="W70">
        <v>305.19</v>
      </c>
      <c r="X70">
        <v>0</v>
      </c>
      <c r="Y70">
        <v>0</v>
      </c>
      <c r="Z70">
        <v>0</v>
      </c>
      <c r="AA70">
        <v>0</v>
      </c>
    </row>
    <row r="71" spans="7:27">
      <c r="G71" t="s">
        <v>113</v>
      </c>
      <c r="H71" s="73">
        <v>264.63</v>
      </c>
      <c r="I71" s="46">
        <v>0</v>
      </c>
      <c r="J71" s="46">
        <v>0</v>
      </c>
      <c r="K71" s="46">
        <v>0</v>
      </c>
      <c r="L71" s="46">
        <v>0</v>
      </c>
      <c r="M71" s="74">
        <v>0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>
        <v>0</v>
      </c>
      <c r="V71" s="74">
        <v>264.63</v>
      </c>
      <c r="W71">
        <v>264.63</v>
      </c>
      <c r="X71">
        <v>0</v>
      </c>
      <c r="Y71">
        <v>0</v>
      </c>
      <c r="Z71">
        <v>0</v>
      </c>
      <c r="AA71">
        <v>0</v>
      </c>
    </row>
    <row r="72" spans="7:27">
      <c r="G72" t="s">
        <v>114</v>
      </c>
      <c r="H72" s="73">
        <v>208.61</v>
      </c>
      <c r="I72" s="46">
        <v>0</v>
      </c>
      <c r="J72" s="46">
        <v>0</v>
      </c>
      <c r="K72" s="46">
        <v>0</v>
      </c>
      <c r="L72" s="46">
        <v>0</v>
      </c>
      <c r="M72" s="74">
        <v>0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>
        <v>0</v>
      </c>
      <c r="V72" s="74">
        <v>208.61</v>
      </c>
      <c r="W72">
        <v>208.61</v>
      </c>
      <c r="X72">
        <v>0</v>
      </c>
      <c r="Y72">
        <v>0</v>
      </c>
      <c r="Z72">
        <v>0</v>
      </c>
      <c r="AA72">
        <v>0</v>
      </c>
    </row>
    <row r="73" spans="7:27">
      <c r="G73" t="s">
        <v>115</v>
      </c>
      <c r="H73" s="73">
        <v>156.46</v>
      </c>
      <c r="I73" s="46">
        <v>0</v>
      </c>
      <c r="J73" s="46">
        <v>0</v>
      </c>
      <c r="K73" s="46">
        <v>0</v>
      </c>
      <c r="L73" s="46">
        <v>0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>
        <v>0</v>
      </c>
      <c r="V73" s="74">
        <v>156.46</v>
      </c>
      <c r="W73">
        <v>156.46</v>
      </c>
      <c r="X73">
        <v>0</v>
      </c>
      <c r="Y73">
        <v>0</v>
      </c>
      <c r="Z73">
        <v>0</v>
      </c>
      <c r="AA73">
        <v>0</v>
      </c>
    </row>
    <row r="74" spans="7:27">
      <c r="G74" t="s">
        <v>116</v>
      </c>
      <c r="H74" s="73">
        <v>91.75</v>
      </c>
      <c r="I74" s="46">
        <v>0</v>
      </c>
      <c r="J74" s="46">
        <v>0</v>
      </c>
      <c r="K74" s="46">
        <v>0</v>
      </c>
      <c r="L74" s="46">
        <v>0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>
        <v>0</v>
      </c>
      <c r="V74" s="74">
        <v>91.75</v>
      </c>
      <c r="W74">
        <v>91.75</v>
      </c>
      <c r="X74">
        <v>0</v>
      </c>
      <c r="Y74">
        <v>0</v>
      </c>
      <c r="Z74">
        <v>0</v>
      </c>
      <c r="AA74">
        <v>0</v>
      </c>
    </row>
    <row r="75" spans="7:27">
      <c r="G75" t="s">
        <v>117</v>
      </c>
      <c r="H75" s="73">
        <v>0</v>
      </c>
      <c r="I75" s="46">
        <v>0</v>
      </c>
      <c r="J75" s="46">
        <v>0</v>
      </c>
      <c r="K75" s="46">
        <v>0</v>
      </c>
      <c r="L75" s="46">
        <v>0</v>
      </c>
      <c r="M75" s="74">
        <v>0</v>
      </c>
      <c r="N75" s="73">
        <v>0</v>
      </c>
      <c r="O75" s="46">
        <v>0</v>
      </c>
      <c r="P75" s="46">
        <v>-56</v>
      </c>
      <c r="Q75" s="46">
        <v>0</v>
      </c>
      <c r="R75" s="46">
        <v>0</v>
      </c>
      <c r="S75" s="74">
        <v>0</v>
      </c>
      <c r="U75" s="73">
        <v>-56</v>
      </c>
      <c r="V75" s="74">
        <v>0</v>
      </c>
      <c r="W75">
        <v>0</v>
      </c>
      <c r="X75">
        <v>0</v>
      </c>
      <c r="Y75">
        <v>0</v>
      </c>
      <c r="Z75">
        <v>0</v>
      </c>
      <c r="AA75">
        <v>-56</v>
      </c>
    </row>
    <row r="76" spans="7:27">
      <c r="G76" t="s">
        <v>118</v>
      </c>
      <c r="H76" s="73">
        <v>0</v>
      </c>
      <c r="I76" s="46">
        <v>0</v>
      </c>
      <c r="J76" s="46">
        <v>0</v>
      </c>
      <c r="K76" s="46">
        <v>0</v>
      </c>
      <c r="L76" s="46">
        <v>0</v>
      </c>
      <c r="M76" s="74">
        <v>1.84</v>
      </c>
      <c r="N76" s="73">
        <v>0</v>
      </c>
      <c r="O76" s="46">
        <v>0</v>
      </c>
      <c r="P76" s="46">
        <v>-74</v>
      </c>
      <c r="Q76" s="46">
        <v>0</v>
      </c>
      <c r="R76" s="46">
        <v>0</v>
      </c>
      <c r="S76" s="74">
        <v>0</v>
      </c>
      <c r="U76" s="73">
        <v>-74</v>
      </c>
      <c r="V76" s="74">
        <v>1.84</v>
      </c>
      <c r="W76">
        <v>0</v>
      </c>
      <c r="X76">
        <v>0</v>
      </c>
      <c r="Y76">
        <v>0</v>
      </c>
      <c r="Z76">
        <v>1.84</v>
      </c>
      <c r="AA76">
        <v>-74</v>
      </c>
    </row>
    <row r="77" spans="7:27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0</v>
      </c>
      <c r="M77" s="74">
        <v>4.0599999999999996</v>
      </c>
      <c r="N77" s="73">
        <v>0</v>
      </c>
      <c r="O77" s="46">
        <v>0</v>
      </c>
      <c r="P77" s="46">
        <v>-169</v>
      </c>
      <c r="Q77" s="46">
        <v>0</v>
      </c>
      <c r="R77" s="46">
        <v>0</v>
      </c>
      <c r="S77" s="74">
        <v>0</v>
      </c>
      <c r="U77" s="73">
        <v>-169</v>
      </c>
      <c r="V77" s="74">
        <v>4.0599999999999996</v>
      </c>
      <c r="W77">
        <v>0</v>
      </c>
      <c r="X77">
        <v>0</v>
      </c>
      <c r="Y77">
        <v>0</v>
      </c>
      <c r="Z77">
        <v>4.0599999999999996</v>
      </c>
      <c r="AA77">
        <v>-169</v>
      </c>
    </row>
    <row r="78" spans="7:27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0</v>
      </c>
      <c r="M78" s="74">
        <v>6.37</v>
      </c>
      <c r="N78" s="73">
        <v>0</v>
      </c>
      <c r="O78" s="46">
        <v>-5</v>
      </c>
      <c r="P78" s="46">
        <v>-229</v>
      </c>
      <c r="Q78" s="46">
        <v>-20</v>
      </c>
      <c r="R78" s="46">
        <v>0</v>
      </c>
      <c r="S78" s="74">
        <v>0</v>
      </c>
      <c r="U78" s="73">
        <v>-254</v>
      </c>
      <c r="V78" s="74">
        <v>6.37</v>
      </c>
      <c r="W78">
        <v>0</v>
      </c>
      <c r="X78">
        <v>-5</v>
      </c>
      <c r="Y78">
        <v>-20</v>
      </c>
      <c r="Z78">
        <v>6.37</v>
      </c>
      <c r="AA78">
        <v>-229</v>
      </c>
    </row>
    <row r="79" spans="7:27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0</v>
      </c>
      <c r="M79" s="74">
        <v>3.06</v>
      </c>
      <c r="N79" s="73">
        <v>0</v>
      </c>
      <c r="O79" s="46">
        <v>-55</v>
      </c>
      <c r="P79" s="46">
        <v>-270</v>
      </c>
      <c r="Q79" s="46">
        <v>-38</v>
      </c>
      <c r="R79" s="46">
        <v>0</v>
      </c>
      <c r="S79" s="74">
        <v>0</v>
      </c>
      <c r="U79" s="73">
        <v>-363</v>
      </c>
      <c r="V79" s="74">
        <v>3.06</v>
      </c>
      <c r="W79">
        <v>0</v>
      </c>
      <c r="X79">
        <v>-55</v>
      </c>
      <c r="Y79">
        <v>-38</v>
      </c>
      <c r="Z79">
        <v>3.06</v>
      </c>
      <c r="AA79">
        <v>-270</v>
      </c>
    </row>
    <row r="80" spans="7:27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0</v>
      </c>
      <c r="M80" s="74">
        <v>1.46</v>
      </c>
      <c r="N80" s="73">
        <v>0</v>
      </c>
      <c r="O80" s="46">
        <v>-55</v>
      </c>
      <c r="P80" s="46">
        <v>-278</v>
      </c>
      <c r="Q80" s="46">
        <v>-43</v>
      </c>
      <c r="R80" s="46">
        <v>0</v>
      </c>
      <c r="S80" s="74">
        <v>0</v>
      </c>
      <c r="U80" s="73">
        <v>-376</v>
      </c>
      <c r="V80" s="74">
        <v>1.46</v>
      </c>
      <c r="W80">
        <v>0</v>
      </c>
      <c r="X80">
        <v>-55</v>
      </c>
      <c r="Y80">
        <v>-43</v>
      </c>
      <c r="Z80">
        <v>1.46</v>
      </c>
      <c r="AA80">
        <v>-278</v>
      </c>
    </row>
    <row r="81" spans="7:27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0</v>
      </c>
      <c r="M81" s="74">
        <v>0.49</v>
      </c>
      <c r="N81" s="73">
        <v>0</v>
      </c>
      <c r="O81" s="46">
        <v>-60</v>
      </c>
      <c r="P81" s="46">
        <v>-277</v>
      </c>
      <c r="Q81" s="46">
        <v>-52</v>
      </c>
      <c r="R81" s="46">
        <v>0</v>
      </c>
      <c r="S81" s="74">
        <v>0</v>
      </c>
      <c r="U81" s="73">
        <v>-389</v>
      </c>
      <c r="V81" s="74">
        <v>0.49</v>
      </c>
      <c r="W81">
        <v>0</v>
      </c>
      <c r="X81">
        <v>-60</v>
      </c>
      <c r="Y81">
        <v>-52</v>
      </c>
      <c r="Z81">
        <v>0.49</v>
      </c>
      <c r="AA81">
        <v>-277</v>
      </c>
    </row>
    <row r="82" spans="7:27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0</v>
      </c>
      <c r="M82" s="74">
        <v>1.0900000000000001</v>
      </c>
      <c r="N82" s="73">
        <v>0</v>
      </c>
      <c r="O82" s="46">
        <v>-55</v>
      </c>
      <c r="P82" s="46">
        <v>-272</v>
      </c>
      <c r="Q82" s="46">
        <v>-60</v>
      </c>
      <c r="R82" s="46">
        <v>0</v>
      </c>
      <c r="S82" s="74">
        <v>0</v>
      </c>
      <c r="U82" s="73">
        <v>-387</v>
      </c>
      <c r="V82" s="74">
        <v>1.0900000000000001</v>
      </c>
      <c r="W82">
        <v>0</v>
      </c>
      <c r="X82">
        <v>-55</v>
      </c>
      <c r="Y82">
        <v>-60</v>
      </c>
      <c r="Z82">
        <v>1.0900000000000001</v>
      </c>
      <c r="AA82">
        <v>-272</v>
      </c>
    </row>
    <row r="83" spans="7:27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1.48</v>
      </c>
      <c r="N83" s="73">
        <v>0</v>
      </c>
      <c r="O83" s="46">
        <v>-125</v>
      </c>
      <c r="P83" s="46">
        <v>-264</v>
      </c>
      <c r="Q83" s="46">
        <v>-63</v>
      </c>
      <c r="R83" s="46">
        <v>0</v>
      </c>
      <c r="S83" s="74">
        <v>0</v>
      </c>
      <c r="U83" s="73">
        <v>-452</v>
      </c>
      <c r="V83" s="74">
        <v>1.48</v>
      </c>
      <c r="W83">
        <v>0</v>
      </c>
      <c r="X83">
        <v>-125</v>
      </c>
      <c r="Y83">
        <v>-63</v>
      </c>
      <c r="Z83">
        <v>1.48</v>
      </c>
      <c r="AA83">
        <v>-264</v>
      </c>
    </row>
    <row r="84" spans="7:27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1.48</v>
      </c>
      <c r="N84" s="73">
        <v>0</v>
      </c>
      <c r="O84" s="46">
        <v>-115</v>
      </c>
      <c r="P84" s="46">
        <v>-262</v>
      </c>
      <c r="Q84" s="46">
        <v>-65</v>
      </c>
      <c r="R84" s="46">
        <v>0</v>
      </c>
      <c r="S84" s="74">
        <v>0</v>
      </c>
      <c r="U84" s="73">
        <v>-442</v>
      </c>
      <c r="V84" s="74">
        <v>1.48</v>
      </c>
      <c r="W84">
        <v>0</v>
      </c>
      <c r="X84">
        <v>-115</v>
      </c>
      <c r="Y84">
        <v>-65</v>
      </c>
      <c r="Z84">
        <v>1.48</v>
      </c>
      <c r="AA84">
        <v>-262</v>
      </c>
    </row>
    <row r="85" spans="7:27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1.05</v>
      </c>
      <c r="N85" s="73">
        <v>0</v>
      </c>
      <c r="O85" s="46">
        <v>0</v>
      </c>
      <c r="P85" s="46">
        <v>-203</v>
      </c>
      <c r="Q85" s="46">
        <v>-64</v>
      </c>
      <c r="R85" s="46">
        <v>0</v>
      </c>
      <c r="S85" s="74">
        <v>0</v>
      </c>
      <c r="U85" s="73">
        <v>-267</v>
      </c>
      <c r="V85" s="74">
        <v>1.05</v>
      </c>
      <c r="W85">
        <v>0</v>
      </c>
      <c r="X85">
        <v>0</v>
      </c>
      <c r="Y85">
        <v>-64</v>
      </c>
      <c r="Z85">
        <v>1.05</v>
      </c>
      <c r="AA85">
        <v>-203</v>
      </c>
    </row>
    <row r="86" spans="7:27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</v>
      </c>
      <c r="M86" s="74">
        <v>1.79</v>
      </c>
      <c r="N86" s="73">
        <v>0</v>
      </c>
      <c r="O86" s="46">
        <v>0</v>
      </c>
      <c r="P86" s="46">
        <v>-106</v>
      </c>
      <c r="Q86" s="46">
        <v>-67</v>
      </c>
      <c r="R86" s="46">
        <v>0</v>
      </c>
      <c r="S86" s="74">
        <v>0</v>
      </c>
      <c r="U86" s="73">
        <v>-173</v>
      </c>
      <c r="V86" s="74">
        <v>1.79</v>
      </c>
      <c r="W86">
        <v>0</v>
      </c>
      <c r="X86">
        <v>0</v>
      </c>
      <c r="Y86">
        <v>-67</v>
      </c>
      <c r="Z86">
        <v>1.79</v>
      </c>
      <c r="AA86">
        <v>-106</v>
      </c>
    </row>
    <row r="87" spans="7:27">
      <c r="G87" t="s">
        <v>129</v>
      </c>
      <c r="H87" s="73">
        <v>4.6100000000000003</v>
      </c>
      <c r="I87" s="46">
        <v>0</v>
      </c>
      <c r="J87" s="46">
        <v>0</v>
      </c>
      <c r="K87" s="46">
        <v>0</v>
      </c>
      <c r="L87" s="46">
        <v>0</v>
      </c>
      <c r="M87" s="74">
        <v>0.25</v>
      </c>
      <c r="N87" s="73">
        <v>0</v>
      </c>
      <c r="O87" s="46">
        <v>0</v>
      </c>
      <c r="P87" s="46">
        <v>0</v>
      </c>
      <c r="Q87" s="46">
        <v>-69</v>
      </c>
      <c r="R87" s="46">
        <v>0</v>
      </c>
      <c r="S87" s="74">
        <v>0</v>
      </c>
      <c r="U87" s="73">
        <v>-69</v>
      </c>
      <c r="V87" s="74">
        <v>4.8600000000000003</v>
      </c>
      <c r="W87">
        <v>4.6100000000000003</v>
      </c>
      <c r="X87">
        <v>0</v>
      </c>
      <c r="Y87">
        <v>-69</v>
      </c>
      <c r="Z87">
        <v>0.25</v>
      </c>
      <c r="AA87">
        <v>0</v>
      </c>
    </row>
    <row r="88" spans="7:27">
      <c r="G88" t="s">
        <v>130</v>
      </c>
      <c r="H88" s="73">
        <v>124.6</v>
      </c>
      <c r="I88" s="46">
        <v>0</v>
      </c>
      <c r="J88" s="46">
        <v>0</v>
      </c>
      <c r="K88" s="46">
        <v>0</v>
      </c>
      <c r="L88" s="46">
        <v>0</v>
      </c>
      <c r="M88" s="74">
        <v>0.35</v>
      </c>
      <c r="N88" s="73">
        <v>0</v>
      </c>
      <c r="O88" s="46">
        <v>0</v>
      </c>
      <c r="P88" s="46">
        <v>0</v>
      </c>
      <c r="Q88" s="46">
        <v>-70</v>
      </c>
      <c r="R88" s="46">
        <v>0</v>
      </c>
      <c r="S88" s="74">
        <v>0</v>
      </c>
      <c r="U88" s="73">
        <v>-70</v>
      </c>
      <c r="V88" s="74">
        <v>124.95</v>
      </c>
      <c r="W88">
        <v>124.6</v>
      </c>
      <c r="X88">
        <v>0</v>
      </c>
      <c r="Y88">
        <v>-70</v>
      </c>
      <c r="Z88">
        <v>0.35</v>
      </c>
      <c r="AA88">
        <v>0</v>
      </c>
    </row>
    <row r="89" spans="7:27">
      <c r="G89" t="s">
        <v>131</v>
      </c>
      <c r="H89" s="73">
        <v>78.75</v>
      </c>
      <c r="I89" s="46">
        <v>0</v>
      </c>
      <c r="J89" s="46">
        <v>0</v>
      </c>
      <c r="K89" s="46">
        <v>0</v>
      </c>
      <c r="L89" s="46">
        <v>0</v>
      </c>
      <c r="M89" s="74">
        <v>0.44</v>
      </c>
      <c r="N89" s="73">
        <v>0</v>
      </c>
      <c r="O89" s="46">
        <v>0</v>
      </c>
      <c r="P89" s="46">
        <v>0</v>
      </c>
      <c r="Q89" s="46">
        <v>-72</v>
      </c>
      <c r="R89" s="46">
        <v>0</v>
      </c>
      <c r="S89" s="74">
        <v>0</v>
      </c>
      <c r="U89" s="73">
        <v>-72</v>
      </c>
      <c r="V89" s="74">
        <v>79.19</v>
      </c>
      <c r="W89">
        <v>78.75</v>
      </c>
      <c r="X89">
        <v>0</v>
      </c>
      <c r="Y89">
        <v>-72</v>
      </c>
      <c r="Z89">
        <v>0.44</v>
      </c>
      <c r="AA89">
        <v>0</v>
      </c>
    </row>
    <row r="90" spans="7:27">
      <c r="G90" t="s">
        <v>132</v>
      </c>
      <c r="H90" s="73">
        <v>140.47999999999999</v>
      </c>
      <c r="I90" s="46">
        <v>0</v>
      </c>
      <c r="J90" s="46">
        <v>0</v>
      </c>
      <c r="K90" s="46">
        <v>0</v>
      </c>
      <c r="L90" s="46">
        <v>0</v>
      </c>
      <c r="M90" s="74">
        <v>0.08</v>
      </c>
      <c r="N90" s="73">
        <v>0</v>
      </c>
      <c r="O90" s="46">
        <v>0</v>
      </c>
      <c r="P90" s="46">
        <v>0</v>
      </c>
      <c r="Q90" s="46">
        <v>-76</v>
      </c>
      <c r="R90" s="46">
        <v>0</v>
      </c>
      <c r="S90" s="74">
        <v>0</v>
      </c>
      <c r="U90" s="73">
        <v>-76</v>
      </c>
      <c r="V90" s="74">
        <v>140.56</v>
      </c>
      <c r="W90">
        <v>140.47999999999999</v>
      </c>
      <c r="X90">
        <v>0</v>
      </c>
      <c r="Y90">
        <v>-76</v>
      </c>
      <c r="Z90">
        <v>0.08</v>
      </c>
      <c r="AA90">
        <v>0</v>
      </c>
    </row>
    <row r="91" spans="7:27">
      <c r="G91" t="s">
        <v>133</v>
      </c>
      <c r="H91" s="73">
        <v>19.440000000000001</v>
      </c>
      <c r="I91" s="46">
        <v>0</v>
      </c>
      <c r="J91" s="46">
        <v>7.62</v>
      </c>
      <c r="K91" s="46">
        <v>0</v>
      </c>
      <c r="L91" s="46">
        <v>0</v>
      </c>
      <c r="M91" s="74">
        <v>0</v>
      </c>
      <c r="N91" s="73">
        <v>0</v>
      </c>
      <c r="O91" s="46">
        <v>0</v>
      </c>
      <c r="P91" s="46">
        <v>0</v>
      </c>
      <c r="Q91" s="46">
        <v>-76</v>
      </c>
      <c r="R91" s="46">
        <v>0</v>
      </c>
      <c r="S91" s="74">
        <v>0</v>
      </c>
      <c r="U91" s="73">
        <v>-76</v>
      </c>
      <c r="V91" s="74">
        <v>27.06</v>
      </c>
      <c r="W91">
        <v>19.440000000000001</v>
      </c>
      <c r="X91">
        <v>0</v>
      </c>
      <c r="Y91">
        <v>-76</v>
      </c>
      <c r="Z91">
        <v>0</v>
      </c>
      <c r="AA91">
        <v>7.62</v>
      </c>
    </row>
    <row r="92" spans="7:27">
      <c r="G92" t="s">
        <v>134</v>
      </c>
      <c r="H92" s="73">
        <v>51.27</v>
      </c>
      <c r="I92" s="46">
        <v>0</v>
      </c>
      <c r="J92" s="46">
        <v>6.11</v>
      </c>
      <c r="K92" s="46">
        <v>0</v>
      </c>
      <c r="L92" s="46">
        <v>0</v>
      </c>
      <c r="M92" s="74">
        <v>0</v>
      </c>
      <c r="N92" s="73">
        <v>0</v>
      </c>
      <c r="O92" s="46">
        <v>0</v>
      </c>
      <c r="P92" s="46">
        <v>0</v>
      </c>
      <c r="Q92" s="46">
        <v>-75</v>
      </c>
      <c r="R92" s="46">
        <v>0</v>
      </c>
      <c r="S92" s="74">
        <v>0</v>
      </c>
      <c r="U92" s="73">
        <v>-75</v>
      </c>
      <c r="V92" s="74">
        <v>57.38</v>
      </c>
      <c r="W92">
        <v>51.27</v>
      </c>
      <c r="X92">
        <v>0</v>
      </c>
      <c r="Y92">
        <v>-75</v>
      </c>
      <c r="Z92">
        <v>0</v>
      </c>
      <c r="AA92">
        <v>6.11</v>
      </c>
    </row>
    <row r="93" spans="7:27">
      <c r="G93" t="s">
        <v>135</v>
      </c>
      <c r="H93" s="73">
        <v>29.67</v>
      </c>
      <c r="I93" s="46">
        <v>0.78</v>
      </c>
      <c r="J93" s="46">
        <v>3.56</v>
      </c>
      <c r="K93" s="46">
        <v>0</v>
      </c>
      <c r="L93" s="46">
        <v>0</v>
      </c>
      <c r="M93" s="74">
        <v>0.01</v>
      </c>
      <c r="N93" s="73">
        <v>0</v>
      </c>
      <c r="O93" s="46">
        <v>0</v>
      </c>
      <c r="P93" s="46">
        <v>0</v>
      </c>
      <c r="Q93" s="46">
        <v>-76</v>
      </c>
      <c r="R93" s="46">
        <v>0</v>
      </c>
      <c r="S93" s="74">
        <v>0</v>
      </c>
      <c r="U93" s="73">
        <v>-76</v>
      </c>
      <c r="V93" s="74">
        <v>34.020000000000003</v>
      </c>
      <c r="W93">
        <v>29.67</v>
      </c>
      <c r="X93">
        <v>0.78</v>
      </c>
      <c r="Y93">
        <v>-76</v>
      </c>
      <c r="Z93">
        <v>0.01</v>
      </c>
      <c r="AA93">
        <v>3.56</v>
      </c>
    </row>
    <row r="94" spans="7:27">
      <c r="G94" t="s">
        <v>136</v>
      </c>
      <c r="H94" s="73">
        <v>8.86</v>
      </c>
      <c r="I94" s="46">
        <v>0.64</v>
      </c>
      <c r="J94" s="46">
        <v>1.29</v>
      </c>
      <c r="K94" s="46">
        <v>0</v>
      </c>
      <c r="L94" s="46">
        <v>0</v>
      </c>
      <c r="M94" s="74">
        <v>0.01</v>
      </c>
      <c r="N94" s="73">
        <v>0</v>
      </c>
      <c r="O94" s="46">
        <v>0</v>
      </c>
      <c r="P94" s="46">
        <v>0</v>
      </c>
      <c r="Q94" s="46">
        <v>-74</v>
      </c>
      <c r="R94" s="46">
        <v>0</v>
      </c>
      <c r="S94" s="74">
        <v>0</v>
      </c>
      <c r="U94" s="73">
        <v>-74</v>
      </c>
      <c r="V94" s="74">
        <v>10.8</v>
      </c>
      <c r="W94">
        <v>8.86</v>
      </c>
      <c r="X94">
        <v>0.64</v>
      </c>
      <c r="Y94">
        <v>-74</v>
      </c>
      <c r="Z94">
        <v>0.01</v>
      </c>
      <c r="AA94">
        <v>1.29</v>
      </c>
    </row>
    <row r="95" spans="7:27">
      <c r="G95" t="s">
        <v>137</v>
      </c>
      <c r="H95" s="73">
        <v>0.65</v>
      </c>
      <c r="I95" s="46">
        <v>0.67</v>
      </c>
      <c r="J95" s="46">
        <v>1.31</v>
      </c>
      <c r="K95" s="46">
        <v>0</v>
      </c>
      <c r="L95" s="46">
        <v>0</v>
      </c>
      <c r="M95" s="74">
        <v>0.02</v>
      </c>
      <c r="N95" s="73">
        <v>0</v>
      </c>
      <c r="O95" s="46">
        <v>0</v>
      </c>
      <c r="P95" s="46">
        <v>0</v>
      </c>
      <c r="Q95" s="46">
        <v>-75</v>
      </c>
      <c r="R95" s="46">
        <v>0</v>
      </c>
      <c r="S95" s="74">
        <v>0</v>
      </c>
      <c r="U95" s="73">
        <v>-75</v>
      </c>
      <c r="V95" s="74">
        <v>2.65</v>
      </c>
      <c r="W95">
        <v>0.65</v>
      </c>
      <c r="X95">
        <v>0.67</v>
      </c>
      <c r="Y95">
        <v>-75</v>
      </c>
      <c r="Z95">
        <v>0.02</v>
      </c>
      <c r="AA95">
        <v>1.31</v>
      </c>
    </row>
    <row r="96" spans="7:27">
      <c r="G96" t="s">
        <v>138</v>
      </c>
      <c r="H96" s="73">
        <v>0.39</v>
      </c>
      <c r="I96" s="46">
        <v>0.42</v>
      </c>
      <c r="J96" s="46">
        <v>0.79</v>
      </c>
      <c r="K96" s="46">
        <v>0</v>
      </c>
      <c r="L96" s="46">
        <v>0</v>
      </c>
      <c r="M96" s="74">
        <v>0.01</v>
      </c>
      <c r="N96" s="73">
        <v>0</v>
      </c>
      <c r="O96" s="46">
        <v>0</v>
      </c>
      <c r="P96" s="46">
        <v>0</v>
      </c>
      <c r="Q96" s="46">
        <v>-76</v>
      </c>
      <c r="R96" s="46">
        <v>0</v>
      </c>
      <c r="S96" s="74">
        <v>0</v>
      </c>
      <c r="U96" s="73">
        <v>-76</v>
      </c>
      <c r="V96" s="74">
        <v>1.61</v>
      </c>
      <c r="W96">
        <v>0.39</v>
      </c>
      <c r="X96">
        <v>0.42</v>
      </c>
      <c r="Y96">
        <v>-76</v>
      </c>
      <c r="Z96">
        <v>0.01</v>
      </c>
      <c r="AA96">
        <v>0.79</v>
      </c>
    </row>
    <row r="97" spans="1:83">
      <c r="G97" t="s">
        <v>139</v>
      </c>
      <c r="H97" s="73">
        <v>0.2</v>
      </c>
      <c r="I97" s="46">
        <v>0.42</v>
      </c>
      <c r="J97" s="46">
        <v>0.81</v>
      </c>
      <c r="K97" s="46">
        <v>0</v>
      </c>
      <c r="L97" s="46">
        <v>0</v>
      </c>
      <c r="M97" s="74">
        <v>0.01</v>
      </c>
      <c r="N97" s="73">
        <v>0</v>
      </c>
      <c r="O97" s="46">
        <v>0</v>
      </c>
      <c r="P97" s="46">
        <v>0</v>
      </c>
      <c r="Q97" s="46">
        <v>-76</v>
      </c>
      <c r="R97" s="46">
        <v>0</v>
      </c>
      <c r="S97" s="74">
        <v>0</v>
      </c>
      <c r="U97" s="73">
        <v>-76</v>
      </c>
      <c r="V97" s="74">
        <v>1.44</v>
      </c>
      <c r="W97">
        <v>0.2</v>
      </c>
      <c r="X97">
        <v>0.42</v>
      </c>
      <c r="Y97">
        <v>-76</v>
      </c>
      <c r="Z97">
        <v>0.01</v>
      </c>
      <c r="AA97">
        <v>0.81</v>
      </c>
    </row>
    <row r="98" spans="1:83">
      <c r="G98" t="s">
        <v>140</v>
      </c>
      <c r="H98" s="73">
        <v>2.79</v>
      </c>
      <c r="I98" s="46">
        <v>0.38</v>
      </c>
      <c r="J98" s="46">
        <v>0.74</v>
      </c>
      <c r="K98" s="46">
        <v>0</v>
      </c>
      <c r="L98" s="46">
        <v>0</v>
      </c>
      <c r="M98" s="74">
        <v>0</v>
      </c>
      <c r="N98" s="73">
        <v>0</v>
      </c>
      <c r="O98" s="46">
        <v>0</v>
      </c>
      <c r="P98" s="46">
        <v>0</v>
      </c>
      <c r="Q98" s="46">
        <v>-76</v>
      </c>
      <c r="R98" s="46">
        <v>0</v>
      </c>
      <c r="S98" s="74">
        <v>0</v>
      </c>
      <c r="U98" s="73">
        <v>-76</v>
      </c>
      <c r="V98" s="74">
        <v>3.91</v>
      </c>
      <c r="W98">
        <v>2.79</v>
      </c>
      <c r="X98">
        <v>0.38</v>
      </c>
      <c r="Y98">
        <v>-76</v>
      </c>
      <c r="Z98">
        <v>0</v>
      </c>
      <c r="AA98">
        <v>0.74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1.5325999999999995</v>
      </c>
      <c r="I99" s="69">
        <f t="shared" ref="I99:BQ99" si="1">SUM(I3:I98)/4000</f>
        <v>8.2749999999999989E-4</v>
      </c>
      <c r="J99" s="69">
        <f t="shared" si="1"/>
        <v>0.33501999999999987</v>
      </c>
      <c r="K99" s="69">
        <f t="shared" si="1"/>
        <v>0</v>
      </c>
      <c r="L99" s="69">
        <f t="shared" si="1"/>
        <v>0</v>
      </c>
      <c r="M99" s="69">
        <f t="shared" si="1"/>
        <v>1.4367499999999998E-2</v>
      </c>
      <c r="N99" s="68">
        <f t="shared" si="1"/>
        <v>0</v>
      </c>
      <c r="O99" s="69">
        <f t="shared" si="1"/>
        <v>-1.1923300000000001</v>
      </c>
      <c r="P99" s="69">
        <f t="shared" si="1"/>
        <v>-2.7945250000000001</v>
      </c>
      <c r="Q99" s="69">
        <f t="shared" si="1"/>
        <v>-0.96575</v>
      </c>
      <c r="R99" s="69">
        <f t="shared" si="1"/>
        <v>0</v>
      </c>
      <c r="S99" s="70">
        <f t="shared" si="1"/>
        <v>0</v>
      </c>
      <c r="U99" s="68">
        <f t="shared" si="1"/>
        <v>-4.9526049999999993</v>
      </c>
      <c r="V99" s="70">
        <f t="shared" si="1"/>
        <v>1.8828149999999997</v>
      </c>
      <c r="W99">
        <f t="shared" si="1"/>
        <v>1.5325999999999995</v>
      </c>
      <c r="X99">
        <f t="shared" si="1"/>
        <v>-1.1915025000000001</v>
      </c>
      <c r="Y99">
        <f t="shared" si="1"/>
        <v>-0.96575</v>
      </c>
      <c r="Z99">
        <f t="shared" si="1"/>
        <v>1.4367499999999998E-2</v>
      </c>
      <c r="AA99">
        <f t="shared" si="1"/>
        <v>-2.4595049999999996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BG3" activePane="bottomRight" state="frozen"/>
      <selection sqref="A1:D35"/>
      <selection pane="topRight" sqref="A1:D35"/>
      <selection pane="bottomLeft" sqref="A1:D35"/>
      <selection pane="bottomRight" activeCell="BW3" sqref="BW3:BW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75" ht="15" customHeight="1">
      <c r="A1" s="220" t="s">
        <v>223</v>
      </c>
      <c r="B1" s="220"/>
      <c r="C1" s="220"/>
      <c r="D1" s="220"/>
      <c r="E1" s="67"/>
      <c r="F1" s="67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5</v>
      </c>
      <c r="W1" t="s">
        <v>538</v>
      </c>
      <c r="X1" t="s">
        <v>540</v>
      </c>
      <c r="Y1" t="s">
        <v>542</v>
      </c>
      <c r="Z1" t="s">
        <v>544</v>
      </c>
      <c r="AA1" t="s">
        <v>546</v>
      </c>
      <c r="AB1" t="s">
        <v>548</v>
      </c>
      <c r="AC1" t="s">
        <v>550</v>
      </c>
      <c r="AD1" t="s">
        <v>552</v>
      </c>
      <c r="AE1" t="s">
        <v>554</v>
      </c>
      <c r="AF1" t="s">
        <v>550</v>
      </c>
      <c r="AG1" t="s">
        <v>557</v>
      </c>
      <c r="AH1" t="s">
        <v>546</v>
      </c>
      <c r="AI1" t="s">
        <v>560</v>
      </c>
      <c r="AJ1" t="s">
        <v>562</v>
      </c>
      <c r="AK1" t="s">
        <v>564</v>
      </c>
      <c r="AL1" t="s">
        <v>566</v>
      </c>
      <c r="AM1" t="s">
        <v>568</v>
      </c>
      <c r="AN1" t="s">
        <v>557</v>
      </c>
      <c r="AO1" t="s">
        <v>538</v>
      </c>
      <c r="AP1" t="s">
        <v>18</v>
      </c>
      <c r="AQ1" t="s">
        <v>573</v>
      </c>
      <c r="AR1" t="s">
        <v>575</v>
      </c>
      <c r="AS1" t="s">
        <v>540</v>
      </c>
      <c r="AT1" t="s">
        <v>578</v>
      </c>
      <c r="AU1" t="s">
        <v>580</v>
      </c>
      <c r="AV1" t="s">
        <v>550</v>
      </c>
      <c r="AW1" t="s">
        <v>583</v>
      </c>
      <c r="AX1" t="s">
        <v>560</v>
      </c>
      <c r="AY1" t="s">
        <v>586</v>
      </c>
      <c r="AZ1" t="s">
        <v>588</v>
      </c>
      <c r="BA1" t="s">
        <v>590</v>
      </c>
      <c r="BB1" t="s">
        <v>592</v>
      </c>
      <c r="BC1" t="s">
        <v>562</v>
      </c>
      <c r="BD1" t="s">
        <v>595</v>
      </c>
      <c r="BE1" t="s">
        <v>597</v>
      </c>
      <c r="BF1" t="s">
        <v>550</v>
      </c>
      <c r="BG1" t="s">
        <v>538</v>
      </c>
      <c r="BH1" t="s">
        <v>601</v>
      </c>
      <c r="BI1" t="s">
        <v>603</v>
      </c>
      <c r="BJ1" t="s">
        <v>605</v>
      </c>
      <c r="BK1" t="s">
        <v>607</v>
      </c>
      <c r="BL1" t="s">
        <v>592</v>
      </c>
      <c r="BM1" t="s">
        <v>451</v>
      </c>
      <c r="BN1" t="s">
        <v>612</v>
      </c>
      <c r="BO1" t="s">
        <v>564</v>
      </c>
      <c r="BP1" t="s">
        <v>615</v>
      </c>
      <c r="BQ1" t="s">
        <v>578</v>
      </c>
      <c r="BR1" t="s">
        <v>618</v>
      </c>
      <c r="BS1" t="s">
        <v>620</v>
      </c>
      <c r="BT1" t="s">
        <v>562</v>
      </c>
      <c r="BU1" t="s">
        <v>540</v>
      </c>
      <c r="BV1" t="s">
        <v>624</v>
      </c>
      <c r="BW1" t="s">
        <v>626</v>
      </c>
    </row>
    <row r="2" spans="1:75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45448</v>
      </c>
      <c r="W2" s="28" t="s">
        <v>145</v>
      </c>
      <c r="X2" t="s">
        <v>145</v>
      </c>
      <c r="Y2" t="s">
        <v>369</v>
      </c>
      <c r="Z2" t="s">
        <v>145</v>
      </c>
      <c r="AA2" t="s">
        <v>145</v>
      </c>
      <c r="AB2" t="s">
        <v>149</v>
      </c>
      <c r="AC2" t="s">
        <v>275</v>
      </c>
      <c r="AD2" t="s">
        <v>358</v>
      </c>
      <c r="AE2" t="s">
        <v>149</v>
      </c>
      <c r="AF2" t="s">
        <v>249</v>
      </c>
      <c r="AG2" t="s">
        <v>146</v>
      </c>
      <c r="AH2" t="s">
        <v>145</v>
      </c>
      <c r="AI2" t="s">
        <v>148</v>
      </c>
      <c r="AJ2" t="s">
        <v>145</v>
      </c>
      <c r="AK2" t="s">
        <v>145</v>
      </c>
      <c r="AL2" t="s">
        <v>149</v>
      </c>
      <c r="AM2" t="s">
        <v>369</v>
      </c>
      <c r="AN2" t="s">
        <v>145</v>
      </c>
      <c r="AO2" t="s">
        <v>149</v>
      </c>
      <c r="AP2" t="s">
        <v>149</v>
      </c>
      <c r="AQ2" t="s">
        <v>369</v>
      </c>
      <c r="AR2" t="s">
        <v>146</v>
      </c>
      <c r="AS2" t="s">
        <v>149</v>
      </c>
      <c r="AT2" t="s">
        <v>145</v>
      </c>
      <c r="AU2" t="s">
        <v>149</v>
      </c>
      <c r="AV2" t="s">
        <v>277</v>
      </c>
      <c r="AW2" t="s">
        <v>146</v>
      </c>
      <c r="AX2" t="s">
        <v>148</v>
      </c>
      <c r="AY2" t="s">
        <v>146</v>
      </c>
      <c r="AZ2" t="s">
        <v>145</v>
      </c>
      <c r="BA2" t="s">
        <v>146</v>
      </c>
      <c r="BB2" t="s">
        <v>240</v>
      </c>
      <c r="BC2" t="s">
        <v>149</v>
      </c>
      <c r="BD2" t="s">
        <v>146</v>
      </c>
      <c r="BE2" t="s">
        <v>146</v>
      </c>
      <c r="BF2" t="s">
        <v>276</v>
      </c>
      <c r="BG2" t="s">
        <v>148</v>
      </c>
      <c r="BH2" t="s">
        <v>145</v>
      </c>
      <c r="BI2" t="s">
        <v>145</v>
      </c>
      <c r="BJ2" t="s">
        <v>145</v>
      </c>
      <c r="BK2" t="s">
        <v>145</v>
      </c>
      <c r="BL2" t="s">
        <v>145</v>
      </c>
      <c r="BM2" t="s">
        <v>610</v>
      </c>
      <c r="BN2" t="s">
        <v>149</v>
      </c>
      <c r="BO2" t="s">
        <v>145</v>
      </c>
      <c r="BP2" t="s">
        <v>145</v>
      </c>
      <c r="BQ2" t="s">
        <v>145</v>
      </c>
      <c r="BR2" t="s">
        <v>148</v>
      </c>
      <c r="BS2" t="s">
        <v>149</v>
      </c>
      <c r="BT2" t="s">
        <v>145</v>
      </c>
      <c r="BU2" t="s">
        <v>145</v>
      </c>
      <c r="BV2" t="s">
        <v>145</v>
      </c>
      <c r="BW2" t="s">
        <v>146</v>
      </c>
    </row>
    <row r="3" spans="1:75">
      <c r="A3" t="s">
        <v>145</v>
      </c>
      <c r="B3" t="s">
        <v>146</v>
      </c>
      <c r="C3" t="s">
        <v>149</v>
      </c>
      <c r="D3" t="s">
        <v>148</v>
      </c>
      <c r="E3" t="s">
        <v>369</v>
      </c>
      <c r="G3" t="s">
        <v>45</v>
      </c>
      <c r="H3" s="71">
        <v>1374.0200000000007</v>
      </c>
      <c r="I3" s="53">
        <v>244.01000000000002</v>
      </c>
      <c r="J3" s="53">
        <v>677.36</v>
      </c>
      <c r="K3" s="53">
        <v>131.47</v>
      </c>
      <c r="L3" s="53">
        <v>3.86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T3" t="s">
        <v>628</v>
      </c>
      <c r="W3">
        <v>130.38</v>
      </c>
      <c r="X3">
        <v>0</v>
      </c>
      <c r="Y3">
        <v>1.93</v>
      </c>
      <c r="Z3">
        <v>219.24</v>
      </c>
      <c r="AA3">
        <v>96.58</v>
      </c>
      <c r="AB3">
        <v>24.14</v>
      </c>
      <c r="AC3">
        <v>0.52</v>
      </c>
      <c r="AD3">
        <v>0.63</v>
      </c>
      <c r="AE3">
        <v>19.32</v>
      </c>
      <c r="AF3">
        <v>0.48</v>
      </c>
      <c r="AG3">
        <v>54.33</v>
      </c>
      <c r="AH3">
        <v>193.16</v>
      </c>
      <c r="AI3">
        <v>43.9</v>
      </c>
      <c r="AJ3">
        <v>0</v>
      </c>
      <c r="AK3">
        <v>0</v>
      </c>
      <c r="AL3">
        <v>48.29</v>
      </c>
      <c r="AM3">
        <v>0</v>
      </c>
      <c r="AN3">
        <v>162.97999999999999</v>
      </c>
      <c r="AO3">
        <v>48.29</v>
      </c>
      <c r="AP3">
        <v>241.45</v>
      </c>
      <c r="AQ3">
        <v>1.93</v>
      </c>
      <c r="AR3">
        <v>14.49</v>
      </c>
      <c r="AS3">
        <v>72.44</v>
      </c>
      <c r="AT3">
        <v>0</v>
      </c>
      <c r="AU3">
        <v>111.36</v>
      </c>
      <c r="AV3">
        <v>0.35</v>
      </c>
      <c r="AW3">
        <v>56.02</v>
      </c>
      <c r="AX3">
        <v>43.9</v>
      </c>
      <c r="AY3">
        <v>27.24</v>
      </c>
      <c r="AZ3">
        <v>193.16</v>
      </c>
      <c r="BA3">
        <v>11.59</v>
      </c>
      <c r="BB3">
        <v>8.69</v>
      </c>
      <c r="BC3">
        <v>96.58</v>
      </c>
      <c r="BD3">
        <v>66.819999999999993</v>
      </c>
      <c r="BE3">
        <v>13.52</v>
      </c>
      <c r="BF3">
        <v>0.88</v>
      </c>
      <c r="BG3">
        <v>14.63</v>
      </c>
      <c r="BH3">
        <v>24.14</v>
      </c>
      <c r="BI3">
        <v>48.29</v>
      </c>
      <c r="BJ3">
        <v>24.14</v>
      </c>
      <c r="BK3">
        <v>24.14</v>
      </c>
      <c r="BL3">
        <v>24.14</v>
      </c>
      <c r="BM3">
        <v>0</v>
      </c>
      <c r="BN3">
        <v>0</v>
      </c>
      <c r="BO3">
        <v>48.29</v>
      </c>
      <c r="BP3">
        <v>24.14</v>
      </c>
      <c r="BQ3">
        <v>38.630000000000003</v>
      </c>
      <c r="BR3">
        <v>29.04</v>
      </c>
      <c r="BS3">
        <v>15.49</v>
      </c>
      <c r="BT3">
        <v>24.14</v>
      </c>
      <c r="BU3">
        <v>48.29</v>
      </c>
      <c r="BV3">
        <v>38.630000000000003</v>
      </c>
      <c r="BW3">
        <v>0</v>
      </c>
    </row>
    <row r="4" spans="1:75">
      <c r="A4" t="s">
        <v>234</v>
      </c>
      <c r="B4" t="s">
        <v>226</v>
      </c>
      <c r="C4" t="s">
        <v>228</v>
      </c>
      <c r="G4" t="s">
        <v>46</v>
      </c>
      <c r="H4" s="73">
        <v>1362.4300000000007</v>
      </c>
      <c r="I4" s="46">
        <v>244.01000000000002</v>
      </c>
      <c r="J4" s="46">
        <v>677.36</v>
      </c>
      <c r="K4" s="46">
        <v>131.47</v>
      </c>
      <c r="L4" s="46">
        <v>3.86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T4" t="s">
        <v>628</v>
      </c>
      <c r="W4">
        <v>130.38</v>
      </c>
      <c r="X4">
        <v>0</v>
      </c>
      <c r="Y4">
        <v>1.93</v>
      </c>
      <c r="Z4">
        <v>207.65</v>
      </c>
      <c r="AA4">
        <v>96.58</v>
      </c>
      <c r="AB4">
        <v>24.14</v>
      </c>
      <c r="AC4">
        <v>0.52</v>
      </c>
      <c r="AD4">
        <v>0.63</v>
      </c>
      <c r="AE4">
        <v>19.32</v>
      </c>
      <c r="AF4">
        <v>0.48</v>
      </c>
      <c r="AG4">
        <v>54.33</v>
      </c>
      <c r="AH4">
        <v>193.16</v>
      </c>
      <c r="AI4">
        <v>43.9</v>
      </c>
      <c r="AJ4">
        <v>0</v>
      </c>
      <c r="AK4">
        <v>0</v>
      </c>
      <c r="AL4">
        <v>48.29</v>
      </c>
      <c r="AM4">
        <v>0</v>
      </c>
      <c r="AN4">
        <v>162.97999999999999</v>
      </c>
      <c r="AO4">
        <v>48.29</v>
      </c>
      <c r="AP4">
        <v>241.45</v>
      </c>
      <c r="AQ4">
        <v>1.93</v>
      </c>
      <c r="AR4">
        <v>14.49</v>
      </c>
      <c r="AS4">
        <v>72.44</v>
      </c>
      <c r="AT4">
        <v>0</v>
      </c>
      <c r="AU4">
        <v>111.36</v>
      </c>
      <c r="AV4">
        <v>0.35</v>
      </c>
      <c r="AW4">
        <v>56.02</v>
      </c>
      <c r="AX4">
        <v>43.9</v>
      </c>
      <c r="AY4">
        <v>27.24</v>
      </c>
      <c r="AZ4">
        <v>193.16</v>
      </c>
      <c r="BA4">
        <v>11.59</v>
      </c>
      <c r="BB4">
        <v>8.69</v>
      </c>
      <c r="BC4">
        <v>96.58</v>
      </c>
      <c r="BD4">
        <v>66.819999999999993</v>
      </c>
      <c r="BE4">
        <v>13.52</v>
      </c>
      <c r="BF4">
        <v>0.88</v>
      </c>
      <c r="BG4">
        <v>14.63</v>
      </c>
      <c r="BH4">
        <v>24.14</v>
      </c>
      <c r="BI4">
        <v>48.29</v>
      </c>
      <c r="BJ4">
        <v>24.14</v>
      </c>
      <c r="BK4">
        <v>24.14</v>
      </c>
      <c r="BL4">
        <v>24.14</v>
      </c>
      <c r="BM4">
        <v>0</v>
      </c>
      <c r="BN4">
        <v>0</v>
      </c>
      <c r="BO4">
        <v>48.29</v>
      </c>
      <c r="BP4">
        <v>24.14</v>
      </c>
      <c r="BQ4">
        <v>38.630000000000003</v>
      </c>
      <c r="BR4">
        <v>29.04</v>
      </c>
      <c r="BS4">
        <v>15.49</v>
      </c>
      <c r="BT4">
        <v>24.14</v>
      </c>
      <c r="BU4">
        <v>48.29</v>
      </c>
      <c r="BV4">
        <v>38.630000000000003</v>
      </c>
      <c r="BW4">
        <v>0</v>
      </c>
    </row>
    <row r="5" spans="1:75">
      <c r="A5" t="s">
        <v>235</v>
      </c>
      <c r="B5" t="s">
        <v>227</v>
      </c>
      <c r="C5" t="s">
        <v>229</v>
      </c>
      <c r="G5" t="s">
        <v>47</v>
      </c>
      <c r="H5" s="73">
        <v>1365.3200000000006</v>
      </c>
      <c r="I5" s="46">
        <v>244.01000000000002</v>
      </c>
      <c r="J5" s="46">
        <v>677.36</v>
      </c>
      <c r="K5" s="46">
        <v>131.47</v>
      </c>
      <c r="L5" s="46">
        <v>3.86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W5">
        <v>130.38</v>
      </c>
      <c r="X5">
        <v>0</v>
      </c>
      <c r="Y5">
        <v>1.93</v>
      </c>
      <c r="Z5">
        <v>210.54</v>
      </c>
      <c r="AA5">
        <v>96.58</v>
      </c>
      <c r="AB5">
        <v>24.14</v>
      </c>
      <c r="AC5">
        <v>0.52</v>
      </c>
      <c r="AD5">
        <v>0.63</v>
      </c>
      <c r="AE5">
        <v>19.32</v>
      </c>
      <c r="AF5">
        <v>0.48</v>
      </c>
      <c r="AG5">
        <v>54.33</v>
      </c>
      <c r="AH5">
        <v>193.16</v>
      </c>
      <c r="AI5">
        <v>43.9</v>
      </c>
      <c r="AJ5">
        <v>0</v>
      </c>
      <c r="AK5">
        <v>0</v>
      </c>
      <c r="AL5">
        <v>48.29</v>
      </c>
      <c r="AM5">
        <v>0</v>
      </c>
      <c r="AN5">
        <v>162.97999999999999</v>
      </c>
      <c r="AO5">
        <v>48.29</v>
      </c>
      <c r="AP5">
        <v>241.45</v>
      </c>
      <c r="AQ5">
        <v>1.93</v>
      </c>
      <c r="AR5">
        <v>14.49</v>
      </c>
      <c r="AS5">
        <v>72.44</v>
      </c>
      <c r="AT5">
        <v>0</v>
      </c>
      <c r="AU5">
        <v>111.36</v>
      </c>
      <c r="AV5">
        <v>0.35</v>
      </c>
      <c r="AW5">
        <v>56.02</v>
      </c>
      <c r="AX5">
        <v>43.9</v>
      </c>
      <c r="AY5">
        <v>27.24</v>
      </c>
      <c r="AZ5">
        <v>193.16</v>
      </c>
      <c r="BA5">
        <v>11.59</v>
      </c>
      <c r="BB5">
        <v>8.69</v>
      </c>
      <c r="BC5">
        <v>96.58</v>
      </c>
      <c r="BD5">
        <v>66.819999999999993</v>
      </c>
      <c r="BE5">
        <v>13.52</v>
      </c>
      <c r="BF5">
        <v>0.88</v>
      </c>
      <c r="BG5">
        <v>14.63</v>
      </c>
      <c r="BH5">
        <v>24.14</v>
      </c>
      <c r="BI5">
        <v>48.29</v>
      </c>
      <c r="BJ5">
        <v>24.14</v>
      </c>
      <c r="BK5">
        <v>24.14</v>
      </c>
      <c r="BL5">
        <v>24.14</v>
      </c>
      <c r="BM5">
        <v>0</v>
      </c>
      <c r="BN5">
        <v>0</v>
      </c>
      <c r="BO5">
        <v>48.29</v>
      </c>
      <c r="BP5">
        <v>24.14</v>
      </c>
      <c r="BQ5">
        <v>38.630000000000003</v>
      </c>
      <c r="BR5">
        <v>29.04</v>
      </c>
      <c r="BS5">
        <v>15.49</v>
      </c>
      <c r="BT5">
        <v>24.14</v>
      </c>
      <c r="BU5">
        <v>48.29</v>
      </c>
      <c r="BV5">
        <v>38.630000000000003</v>
      </c>
      <c r="BW5">
        <v>0</v>
      </c>
    </row>
    <row r="6" spans="1:75">
      <c r="A6" t="s">
        <v>236</v>
      </c>
      <c r="B6" t="s">
        <v>258</v>
      </c>
      <c r="C6" t="s">
        <v>230</v>
      </c>
      <c r="G6" t="s">
        <v>48</v>
      </c>
      <c r="H6" s="73">
        <v>1368.2200000000007</v>
      </c>
      <c r="I6" s="46">
        <v>244.01000000000002</v>
      </c>
      <c r="J6" s="46">
        <v>677.36</v>
      </c>
      <c r="K6" s="46">
        <v>131.47</v>
      </c>
      <c r="L6" s="46">
        <v>3.86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W6">
        <v>130.38</v>
      </c>
      <c r="X6">
        <v>0</v>
      </c>
      <c r="Y6">
        <v>1.93</v>
      </c>
      <c r="Z6">
        <v>213.44</v>
      </c>
      <c r="AA6">
        <v>96.58</v>
      </c>
      <c r="AB6">
        <v>24.14</v>
      </c>
      <c r="AC6">
        <v>0.52</v>
      </c>
      <c r="AD6">
        <v>0.63</v>
      </c>
      <c r="AE6">
        <v>19.32</v>
      </c>
      <c r="AF6">
        <v>0.48</v>
      </c>
      <c r="AG6">
        <v>54.33</v>
      </c>
      <c r="AH6">
        <v>193.16</v>
      </c>
      <c r="AI6">
        <v>43.9</v>
      </c>
      <c r="AJ6">
        <v>0</v>
      </c>
      <c r="AK6">
        <v>0</v>
      </c>
      <c r="AL6">
        <v>48.29</v>
      </c>
      <c r="AM6">
        <v>0</v>
      </c>
      <c r="AN6">
        <v>162.97999999999999</v>
      </c>
      <c r="AO6">
        <v>48.29</v>
      </c>
      <c r="AP6">
        <v>241.45</v>
      </c>
      <c r="AQ6">
        <v>1.93</v>
      </c>
      <c r="AR6">
        <v>14.49</v>
      </c>
      <c r="AS6">
        <v>72.44</v>
      </c>
      <c r="AT6">
        <v>0</v>
      </c>
      <c r="AU6">
        <v>111.36</v>
      </c>
      <c r="AV6">
        <v>0.35</v>
      </c>
      <c r="AW6">
        <v>56.02</v>
      </c>
      <c r="AX6">
        <v>43.9</v>
      </c>
      <c r="AY6">
        <v>27.24</v>
      </c>
      <c r="AZ6">
        <v>193.16</v>
      </c>
      <c r="BA6">
        <v>11.59</v>
      </c>
      <c r="BB6">
        <v>8.69</v>
      </c>
      <c r="BC6">
        <v>96.58</v>
      </c>
      <c r="BD6">
        <v>66.819999999999993</v>
      </c>
      <c r="BE6">
        <v>13.52</v>
      </c>
      <c r="BF6">
        <v>0.88</v>
      </c>
      <c r="BG6">
        <v>14.63</v>
      </c>
      <c r="BH6">
        <v>24.14</v>
      </c>
      <c r="BI6">
        <v>48.29</v>
      </c>
      <c r="BJ6">
        <v>24.14</v>
      </c>
      <c r="BK6">
        <v>24.14</v>
      </c>
      <c r="BL6">
        <v>24.14</v>
      </c>
      <c r="BM6">
        <v>0</v>
      </c>
      <c r="BN6">
        <v>0</v>
      </c>
      <c r="BO6">
        <v>48.29</v>
      </c>
      <c r="BP6">
        <v>24.14</v>
      </c>
      <c r="BQ6">
        <v>38.630000000000003</v>
      </c>
      <c r="BR6">
        <v>29.04</v>
      </c>
      <c r="BS6">
        <v>15.49</v>
      </c>
      <c r="BT6">
        <v>24.14</v>
      </c>
      <c r="BU6">
        <v>48.29</v>
      </c>
      <c r="BV6">
        <v>38.630000000000003</v>
      </c>
      <c r="BW6">
        <v>0</v>
      </c>
    </row>
    <row r="7" spans="1:75">
      <c r="A7" t="s">
        <v>237</v>
      </c>
      <c r="B7" t="s">
        <v>280</v>
      </c>
      <c r="C7" t="s">
        <v>259</v>
      </c>
      <c r="G7" t="s">
        <v>49</v>
      </c>
      <c r="H7" s="73">
        <v>1375.9500000000007</v>
      </c>
      <c r="I7" s="46">
        <v>187.98999999999998</v>
      </c>
      <c r="J7" s="46">
        <v>677.18</v>
      </c>
      <c r="K7" s="46">
        <v>131.47</v>
      </c>
      <c r="L7" s="46">
        <v>3.86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W7">
        <v>130.38</v>
      </c>
      <c r="X7">
        <v>0</v>
      </c>
      <c r="Y7">
        <v>1.93</v>
      </c>
      <c r="Z7">
        <v>221.17</v>
      </c>
      <c r="AA7">
        <v>96.58</v>
      </c>
      <c r="AB7">
        <v>24.14</v>
      </c>
      <c r="AC7">
        <v>0.52</v>
      </c>
      <c r="AD7">
        <v>0.63</v>
      </c>
      <c r="AE7">
        <v>19.32</v>
      </c>
      <c r="AF7">
        <v>0.48</v>
      </c>
      <c r="AG7">
        <v>54.33</v>
      </c>
      <c r="AH7">
        <v>193.16</v>
      </c>
      <c r="AI7">
        <v>43.9</v>
      </c>
      <c r="AJ7">
        <v>0</v>
      </c>
      <c r="AK7">
        <v>0</v>
      </c>
      <c r="AL7">
        <v>48.29</v>
      </c>
      <c r="AM7">
        <v>0</v>
      </c>
      <c r="AN7">
        <v>162.97999999999999</v>
      </c>
      <c r="AO7">
        <v>48.29</v>
      </c>
      <c r="AP7">
        <v>241.45</v>
      </c>
      <c r="AQ7">
        <v>1.93</v>
      </c>
      <c r="AR7">
        <v>14.49</v>
      </c>
      <c r="AS7">
        <v>72.44</v>
      </c>
      <c r="AT7">
        <v>0</v>
      </c>
      <c r="AU7">
        <v>111.36</v>
      </c>
      <c r="AV7">
        <v>0.35</v>
      </c>
      <c r="AW7">
        <v>0</v>
      </c>
      <c r="AX7">
        <v>43.9</v>
      </c>
      <c r="AY7">
        <v>27.24</v>
      </c>
      <c r="AZ7">
        <v>193.16</v>
      </c>
      <c r="BA7">
        <v>11.59</v>
      </c>
      <c r="BB7">
        <v>8.69</v>
      </c>
      <c r="BC7">
        <v>96.58</v>
      </c>
      <c r="BD7">
        <v>66.819999999999993</v>
      </c>
      <c r="BE7">
        <v>13.52</v>
      </c>
      <c r="BF7">
        <v>0.88</v>
      </c>
      <c r="BG7">
        <v>14.63</v>
      </c>
      <c r="BH7">
        <v>24.14</v>
      </c>
      <c r="BI7">
        <v>48.29</v>
      </c>
      <c r="BJ7">
        <v>24.14</v>
      </c>
      <c r="BK7">
        <v>24.14</v>
      </c>
      <c r="BL7">
        <v>24.14</v>
      </c>
      <c r="BM7">
        <v>0</v>
      </c>
      <c r="BN7">
        <v>0</v>
      </c>
      <c r="BO7">
        <v>48.29</v>
      </c>
      <c r="BP7">
        <v>24.14</v>
      </c>
      <c r="BQ7">
        <v>38.630000000000003</v>
      </c>
      <c r="BR7">
        <v>29.04</v>
      </c>
      <c r="BS7">
        <v>15.31</v>
      </c>
      <c r="BT7">
        <v>24.14</v>
      </c>
      <c r="BU7">
        <v>48.29</v>
      </c>
      <c r="BV7">
        <v>38.630000000000003</v>
      </c>
      <c r="BW7">
        <v>0</v>
      </c>
    </row>
    <row r="8" spans="1:75">
      <c r="A8" t="s">
        <v>238</v>
      </c>
      <c r="B8" t="s">
        <v>315</v>
      </c>
      <c r="C8" t="s">
        <v>231</v>
      </c>
      <c r="G8" t="s">
        <v>50</v>
      </c>
      <c r="H8" s="73">
        <v>1383.6700000000008</v>
      </c>
      <c r="I8" s="46">
        <v>187.98999999999998</v>
      </c>
      <c r="J8" s="46">
        <v>677.18</v>
      </c>
      <c r="K8" s="46">
        <v>131.47</v>
      </c>
      <c r="L8" s="46">
        <v>3.86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W8">
        <v>130.38</v>
      </c>
      <c r="X8">
        <v>0</v>
      </c>
      <c r="Y8">
        <v>1.93</v>
      </c>
      <c r="Z8">
        <v>228.89</v>
      </c>
      <c r="AA8">
        <v>96.58</v>
      </c>
      <c r="AB8">
        <v>24.14</v>
      </c>
      <c r="AC8">
        <v>0.52</v>
      </c>
      <c r="AD8">
        <v>0.63</v>
      </c>
      <c r="AE8">
        <v>19.32</v>
      </c>
      <c r="AF8">
        <v>0.48</v>
      </c>
      <c r="AG8">
        <v>54.33</v>
      </c>
      <c r="AH8">
        <v>193.16</v>
      </c>
      <c r="AI8">
        <v>43.9</v>
      </c>
      <c r="AJ8">
        <v>0</v>
      </c>
      <c r="AK8">
        <v>0</v>
      </c>
      <c r="AL8">
        <v>48.29</v>
      </c>
      <c r="AM8">
        <v>0</v>
      </c>
      <c r="AN8">
        <v>162.97999999999999</v>
      </c>
      <c r="AO8">
        <v>48.29</v>
      </c>
      <c r="AP8">
        <v>241.45</v>
      </c>
      <c r="AQ8">
        <v>1.93</v>
      </c>
      <c r="AR8">
        <v>14.49</v>
      </c>
      <c r="AS8">
        <v>72.44</v>
      </c>
      <c r="AT8">
        <v>0</v>
      </c>
      <c r="AU8">
        <v>111.36</v>
      </c>
      <c r="AV8">
        <v>0.35</v>
      </c>
      <c r="AW8">
        <v>0</v>
      </c>
      <c r="AX8">
        <v>43.9</v>
      </c>
      <c r="AY8">
        <v>27.24</v>
      </c>
      <c r="AZ8">
        <v>193.16</v>
      </c>
      <c r="BA8">
        <v>11.59</v>
      </c>
      <c r="BB8">
        <v>8.69</v>
      </c>
      <c r="BC8">
        <v>96.58</v>
      </c>
      <c r="BD8">
        <v>66.819999999999993</v>
      </c>
      <c r="BE8">
        <v>13.52</v>
      </c>
      <c r="BF8">
        <v>0.88</v>
      </c>
      <c r="BG8">
        <v>14.63</v>
      </c>
      <c r="BH8">
        <v>24.14</v>
      </c>
      <c r="BI8">
        <v>48.29</v>
      </c>
      <c r="BJ8">
        <v>24.14</v>
      </c>
      <c r="BK8">
        <v>24.14</v>
      </c>
      <c r="BL8">
        <v>24.14</v>
      </c>
      <c r="BM8">
        <v>0</v>
      </c>
      <c r="BN8">
        <v>0</v>
      </c>
      <c r="BO8">
        <v>48.29</v>
      </c>
      <c r="BP8">
        <v>24.14</v>
      </c>
      <c r="BQ8">
        <v>38.630000000000003</v>
      </c>
      <c r="BR8">
        <v>29.04</v>
      </c>
      <c r="BS8">
        <v>15.31</v>
      </c>
      <c r="BT8">
        <v>24.14</v>
      </c>
      <c r="BU8">
        <v>48.29</v>
      </c>
      <c r="BV8">
        <v>38.630000000000003</v>
      </c>
      <c r="BW8">
        <v>0</v>
      </c>
    </row>
    <row r="9" spans="1:75">
      <c r="A9" t="s">
        <v>239</v>
      </c>
      <c r="B9" t="s">
        <v>335</v>
      </c>
      <c r="C9" t="s">
        <v>232</v>
      </c>
      <c r="G9" t="s">
        <v>51</v>
      </c>
      <c r="H9" s="73">
        <v>1394.3000000000009</v>
      </c>
      <c r="I9" s="46">
        <v>160.75</v>
      </c>
      <c r="J9" s="46">
        <v>677.18</v>
      </c>
      <c r="K9" s="46">
        <v>131.47</v>
      </c>
      <c r="L9" s="46">
        <v>3.86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W9">
        <v>130.38</v>
      </c>
      <c r="X9">
        <v>0</v>
      </c>
      <c r="Y9">
        <v>1.93</v>
      </c>
      <c r="Z9">
        <v>239.52</v>
      </c>
      <c r="AA9">
        <v>96.58</v>
      </c>
      <c r="AB9">
        <v>24.14</v>
      </c>
      <c r="AC9">
        <v>0.52</v>
      </c>
      <c r="AD9">
        <v>0.63</v>
      </c>
      <c r="AE9">
        <v>19.32</v>
      </c>
      <c r="AF9">
        <v>0.48</v>
      </c>
      <c r="AG9">
        <v>54.33</v>
      </c>
      <c r="AH9">
        <v>193.16</v>
      </c>
      <c r="AI9">
        <v>43.9</v>
      </c>
      <c r="AJ9">
        <v>0</v>
      </c>
      <c r="AK9">
        <v>0</v>
      </c>
      <c r="AL9">
        <v>48.29</v>
      </c>
      <c r="AM9">
        <v>0</v>
      </c>
      <c r="AN9">
        <v>162.97999999999999</v>
      </c>
      <c r="AO9">
        <v>48.29</v>
      </c>
      <c r="AP9">
        <v>241.45</v>
      </c>
      <c r="AQ9">
        <v>1.93</v>
      </c>
      <c r="AR9">
        <v>14.49</v>
      </c>
      <c r="AS9">
        <v>72.44</v>
      </c>
      <c r="AT9">
        <v>0</v>
      </c>
      <c r="AU9">
        <v>111.36</v>
      </c>
      <c r="AV9">
        <v>0.35</v>
      </c>
      <c r="AW9">
        <v>0</v>
      </c>
      <c r="AX9">
        <v>43.9</v>
      </c>
      <c r="AY9">
        <v>0</v>
      </c>
      <c r="AZ9">
        <v>193.16</v>
      </c>
      <c r="BA9">
        <v>11.59</v>
      </c>
      <c r="BB9">
        <v>8.69</v>
      </c>
      <c r="BC9">
        <v>96.58</v>
      </c>
      <c r="BD9">
        <v>66.819999999999993</v>
      </c>
      <c r="BE9">
        <v>13.52</v>
      </c>
      <c r="BF9">
        <v>0.88</v>
      </c>
      <c r="BG9">
        <v>14.63</v>
      </c>
      <c r="BH9">
        <v>24.14</v>
      </c>
      <c r="BI9">
        <v>48.29</v>
      </c>
      <c r="BJ9">
        <v>24.14</v>
      </c>
      <c r="BK9">
        <v>24.14</v>
      </c>
      <c r="BL9">
        <v>24.14</v>
      </c>
      <c r="BM9">
        <v>0</v>
      </c>
      <c r="BN9">
        <v>0</v>
      </c>
      <c r="BO9">
        <v>48.29</v>
      </c>
      <c r="BP9">
        <v>24.14</v>
      </c>
      <c r="BQ9">
        <v>38.630000000000003</v>
      </c>
      <c r="BR9">
        <v>29.04</v>
      </c>
      <c r="BS9">
        <v>15.31</v>
      </c>
      <c r="BT9">
        <v>24.14</v>
      </c>
      <c r="BU9">
        <v>48.29</v>
      </c>
      <c r="BV9">
        <v>38.630000000000003</v>
      </c>
      <c r="BW9">
        <v>0</v>
      </c>
    </row>
    <row r="10" spans="1:75">
      <c r="A10" t="s">
        <v>260</v>
      </c>
      <c r="C10" t="s">
        <v>233</v>
      </c>
      <c r="G10" t="s">
        <v>52</v>
      </c>
      <c r="H10" s="73">
        <v>1395.2600000000009</v>
      </c>
      <c r="I10" s="46">
        <v>160.75</v>
      </c>
      <c r="J10" s="46">
        <v>677.18</v>
      </c>
      <c r="K10" s="46">
        <v>131.47</v>
      </c>
      <c r="L10" s="46">
        <v>3.86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W10">
        <v>130.38</v>
      </c>
      <c r="X10">
        <v>0</v>
      </c>
      <c r="Y10">
        <v>1.93</v>
      </c>
      <c r="Z10">
        <v>240.48</v>
      </c>
      <c r="AA10">
        <v>96.58</v>
      </c>
      <c r="AB10">
        <v>24.14</v>
      </c>
      <c r="AC10">
        <v>0.52</v>
      </c>
      <c r="AD10">
        <v>0.63</v>
      </c>
      <c r="AE10">
        <v>19.32</v>
      </c>
      <c r="AF10">
        <v>0.48</v>
      </c>
      <c r="AG10">
        <v>54.33</v>
      </c>
      <c r="AH10">
        <v>193.16</v>
      </c>
      <c r="AI10">
        <v>43.9</v>
      </c>
      <c r="AJ10">
        <v>0</v>
      </c>
      <c r="AK10">
        <v>0</v>
      </c>
      <c r="AL10">
        <v>48.29</v>
      </c>
      <c r="AM10">
        <v>0</v>
      </c>
      <c r="AN10">
        <v>162.97999999999999</v>
      </c>
      <c r="AO10">
        <v>48.29</v>
      </c>
      <c r="AP10">
        <v>241.45</v>
      </c>
      <c r="AQ10">
        <v>1.93</v>
      </c>
      <c r="AR10">
        <v>14.49</v>
      </c>
      <c r="AS10">
        <v>72.44</v>
      </c>
      <c r="AT10">
        <v>0</v>
      </c>
      <c r="AU10">
        <v>111.36</v>
      </c>
      <c r="AV10">
        <v>0.35</v>
      </c>
      <c r="AW10">
        <v>0</v>
      </c>
      <c r="AX10">
        <v>43.9</v>
      </c>
      <c r="AY10">
        <v>0</v>
      </c>
      <c r="AZ10">
        <v>193.16</v>
      </c>
      <c r="BA10">
        <v>11.59</v>
      </c>
      <c r="BB10">
        <v>8.69</v>
      </c>
      <c r="BC10">
        <v>96.58</v>
      </c>
      <c r="BD10">
        <v>66.819999999999993</v>
      </c>
      <c r="BE10">
        <v>13.52</v>
      </c>
      <c r="BF10">
        <v>0.88</v>
      </c>
      <c r="BG10">
        <v>14.63</v>
      </c>
      <c r="BH10">
        <v>24.14</v>
      </c>
      <c r="BI10">
        <v>48.29</v>
      </c>
      <c r="BJ10">
        <v>24.14</v>
      </c>
      <c r="BK10">
        <v>24.14</v>
      </c>
      <c r="BL10">
        <v>24.14</v>
      </c>
      <c r="BM10">
        <v>0</v>
      </c>
      <c r="BN10">
        <v>0</v>
      </c>
      <c r="BO10">
        <v>48.29</v>
      </c>
      <c r="BP10">
        <v>24.14</v>
      </c>
      <c r="BQ10">
        <v>38.630000000000003</v>
      </c>
      <c r="BR10">
        <v>29.04</v>
      </c>
      <c r="BS10">
        <v>15.31</v>
      </c>
      <c r="BT10">
        <v>24.14</v>
      </c>
      <c r="BU10">
        <v>48.29</v>
      </c>
      <c r="BV10">
        <v>38.630000000000003</v>
      </c>
      <c r="BW10">
        <v>0</v>
      </c>
    </row>
    <row r="11" spans="1:75">
      <c r="A11" t="s">
        <v>240</v>
      </c>
      <c r="C11" t="s">
        <v>316</v>
      </c>
      <c r="G11" t="s">
        <v>53</v>
      </c>
      <c r="H11" s="73">
        <v>734.65999999999985</v>
      </c>
      <c r="I11" s="46">
        <v>160.75</v>
      </c>
      <c r="J11" s="46">
        <v>628.61</v>
      </c>
      <c r="K11" s="46">
        <v>111.75</v>
      </c>
      <c r="L11" s="46">
        <v>3.86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W11">
        <v>0</v>
      </c>
      <c r="X11">
        <v>0</v>
      </c>
      <c r="Y11">
        <v>1.93</v>
      </c>
      <c r="Z11">
        <v>0</v>
      </c>
      <c r="AA11">
        <v>0</v>
      </c>
      <c r="AB11">
        <v>24.14</v>
      </c>
      <c r="AC11">
        <v>0.52</v>
      </c>
      <c r="AD11">
        <v>0.63</v>
      </c>
      <c r="AE11">
        <v>19.32</v>
      </c>
      <c r="AF11">
        <v>0.48</v>
      </c>
      <c r="AG11">
        <v>54.33</v>
      </c>
      <c r="AH11">
        <v>0</v>
      </c>
      <c r="AI11">
        <v>37.31</v>
      </c>
      <c r="AJ11">
        <v>0</v>
      </c>
      <c r="AK11">
        <v>0</v>
      </c>
      <c r="AL11">
        <v>48.29</v>
      </c>
      <c r="AM11">
        <v>0</v>
      </c>
      <c r="AN11">
        <v>162.97999999999999</v>
      </c>
      <c r="AO11">
        <v>0</v>
      </c>
      <c r="AP11">
        <v>241.45</v>
      </c>
      <c r="AQ11">
        <v>1.93</v>
      </c>
      <c r="AR11">
        <v>14.49</v>
      </c>
      <c r="AS11">
        <v>72.44</v>
      </c>
      <c r="AT11">
        <v>0</v>
      </c>
      <c r="AU11">
        <v>111.36</v>
      </c>
      <c r="AV11">
        <v>0.35</v>
      </c>
      <c r="AW11">
        <v>0</v>
      </c>
      <c r="AX11">
        <v>37.31</v>
      </c>
      <c r="AY11">
        <v>0</v>
      </c>
      <c r="AZ11">
        <v>193.16</v>
      </c>
      <c r="BA11">
        <v>11.59</v>
      </c>
      <c r="BB11">
        <v>8.69</v>
      </c>
      <c r="BC11">
        <v>96.58</v>
      </c>
      <c r="BD11">
        <v>66.819999999999993</v>
      </c>
      <c r="BE11">
        <v>13.52</v>
      </c>
      <c r="BF11">
        <v>0.88</v>
      </c>
      <c r="BG11">
        <v>12.44</v>
      </c>
      <c r="BH11">
        <v>24.14</v>
      </c>
      <c r="BI11">
        <v>48.29</v>
      </c>
      <c r="BJ11">
        <v>24.14</v>
      </c>
      <c r="BK11">
        <v>24.14</v>
      </c>
      <c r="BL11">
        <v>24.14</v>
      </c>
      <c r="BM11">
        <v>0</v>
      </c>
      <c r="BN11">
        <v>0</v>
      </c>
      <c r="BO11">
        <v>48.29</v>
      </c>
      <c r="BP11">
        <v>24.14</v>
      </c>
      <c r="BQ11">
        <v>38.630000000000003</v>
      </c>
      <c r="BR11">
        <v>24.69</v>
      </c>
      <c r="BS11">
        <v>15.03</v>
      </c>
      <c r="BT11">
        <v>24.14</v>
      </c>
      <c r="BU11">
        <v>48.29</v>
      </c>
      <c r="BV11">
        <v>38.630000000000003</v>
      </c>
      <c r="BW11">
        <v>0</v>
      </c>
    </row>
    <row r="12" spans="1:75">
      <c r="A12" t="s">
        <v>241</v>
      </c>
      <c r="C12" t="s">
        <v>336</v>
      </c>
      <c r="G12" t="s">
        <v>54</v>
      </c>
      <c r="H12" s="73">
        <v>734.65999999999985</v>
      </c>
      <c r="I12" s="46">
        <v>160.75</v>
      </c>
      <c r="J12" s="46">
        <v>628.61</v>
      </c>
      <c r="K12" s="46">
        <v>111.75</v>
      </c>
      <c r="L12" s="46">
        <v>3.86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W12">
        <v>0</v>
      </c>
      <c r="X12">
        <v>0</v>
      </c>
      <c r="Y12">
        <v>1.93</v>
      </c>
      <c r="Z12">
        <v>0</v>
      </c>
      <c r="AA12">
        <v>0</v>
      </c>
      <c r="AB12">
        <v>24.14</v>
      </c>
      <c r="AC12">
        <v>0.52</v>
      </c>
      <c r="AD12">
        <v>0.63</v>
      </c>
      <c r="AE12">
        <v>19.32</v>
      </c>
      <c r="AF12">
        <v>0.48</v>
      </c>
      <c r="AG12">
        <v>54.33</v>
      </c>
      <c r="AH12">
        <v>0</v>
      </c>
      <c r="AI12">
        <v>37.31</v>
      </c>
      <c r="AJ12">
        <v>0</v>
      </c>
      <c r="AK12">
        <v>0</v>
      </c>
      <c r="AL12">
        <v>48.29</v>
      </c>
      <c r="AM12">
        <v>0</v>
      </c>
      <c r="AN12">
        <v>162.97999999999999</v>
      </c>
      <c r="AO12">
        <v>0</v>
      </c>
      <c r="AP12">
        <v>241.45</v>
      </c>
      <c r="AQ12">
        <v>1.93</v>
      </c>
      <c r="AR12">
        <v>14.49</v>
      </c>
      <c r="AS12">
        <v>72.44</v>
      </c>
      <c r="AT12">
        <v>0</v>
      </c>
      <c r="AU12">
        <v>111.36</v>
      </c>
      <c r="AV12">
        <v>0.35</v>
      </c>
      <c r="AW12">
        <v>0</v>
      </c>
      <c r="AX12">
        <v>37.31</v>
      </c>
      <c r="AY12">
        <v>0</v>
      </c>
      <c r="AZ12">
        <v>193.16</v>
      </c>
      <c r="BA12">
        <v>11.59</v>
      </c>
      <c r="BB12">
        <v>8.69</v>
      </c>
      <c r="BC12">
        <v>96.58</v>
      </c>
      <c r="BD12">
        <v>66.819999999999993</v>
      </c>
      <c r="BE12">
        <v>13.52</v>
      </c>
      <c r="BF12">
        <v>0.88</v>
      </c>
      <c r="BG12">
        <v>12.44</v>
      </c>
      <c r="BH12">
        <v>24.14</v>
      </c>
      <c r="BI12">
        <v>48.29</v>
      </c>
      <c r="BJ12">
        <v>24.14</v>
      </c>
      <c r="BK12">
        <v>24.14</v>
      </c>
      <c r="BL12">
        <v>24.14</v>
      </c>
      <c r="BM12">
        <v>0</v>
      </c>
      <c r="BN12">
        <v>0</v>
      </c>
      <c r="BO12">
        <v>48.29</v>
      </c>
      <c r="BP12">
        <v>24.14</v>
      </c>
      <c r="BQ12">
        <v>38.630000000000003</v>
      </c>
      <c r="BR12">
        <v>24.69</v>
      </c>
      <c r="BS12">
        <v>15.03</v>
      </c>
      <c r="BT12">
        <v>24.14</v>
      </c>
      <c r="BU12">
        <v>48.29</v>
      </c>
      <c r="BV12">
        <v>38.630000000000003</v>
      </c>
      <c r="BW12">
        <v>0</v>
      </c>
    </row>
    <row r="13" spans="1:75">
      <c r="A13" t="s">
        <v>242</v>
      </c>
      <c r="G13" t="s">
        <v>55</v>
      </c>
      <c r="H13" s="73">
        <v>734.65999999999985</v>
      </c>
      <c r="I13" s="46">
        <v>160.75</v>
      </c>
      <c r="J13" s="46">
        <v>628.61</v>
      </c>
      <c r="K13" s="46">
        <v>111.75</v>
      </c>
      <c r="L13" s="46">
        <v>3.86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W13">
        <v>0</v>
      </c>
      <c r="X13">
        <v>0</v>
      </c>
      <c r="Y13">
        <v>1.93</v>
      </c>
      <c r="Z13">
        <v>0</v>
      </c>
      <c r="AA13">
        <v>0</v>
      </c>
      <c r="AB13">
        <v>24.14</v>
      </c>
      <c r="AC13">
        <v>0.52</v>
      </c>
      <c r="AD13">
        <v>0.63</v>
      </c>
      <c r="AE13">
        <v>19.32</v>
      </c>
      <c r="AF13">
        <v>0.48</v>
      </c>
      <c r="AG13">
        <v>54.33</v>
      </c>
      <c r="AH13">
        <v>0</v>
      </c>
      <c r="AI13">
        <v>37.31</v>
      </c>
      <c r="AJ13">
        <v>0</v>
      </c>
      <c r="AK13">
        <v>0</v>
      </c>
      <c r="AL13">
        <v>48.29</v>
      </c>
      <c r="AM13">
        <v>0</v>
      </c>
      <c r="AN13">
        <v>162.97999999999999</v>
      </c>
      <c r="AO13">
        <v>0</v>
      </c>
      <c r="AP13">
        <v>241.45</v>
      </c>
      <c r="AQ13">
        <v>1.93</v>
      </c>
      <c r="AR13">
        <v>14.49</v>
      </c>
      <c r="AS13">
        <v>72.44</v>
      </c>
      <c r="AT13">
        <v>0</v>
      </c>
      <c r="AU13">
        <v>111.36</v>
      </c>
      <c r="AV13">
        <v>0.35</v>
      </c>
      <c r="AW13">
        <v>0</v>
      </c>
      <c r="AX13">
        <v>37.31</v>
      </c>
      <c r="AY13">
        <v>0</v>
      </c>
      <c r="AZ13">
        <v>193.16</v>
      </c>
      <c r="BA13">
        <v>11.59</v>
      </c>
      <c r="BB13">
        <v>8.69</v>
      </c>
      <c r="BC13">
        <v>96.58</v>
      </c>
      <c r="BD13">
        <v>66.819999999999993</v>
      </c>
      <c r="BE13">
        <v>13.52</v>
      </c>
      <c r="BF13">
        <v>0.88</v>
      </c>
      <c r="BG13">
        <v>12.44</v>
      </c>
      <c r="BH13">
        <v>24.14</v>
      </c>
      <c r="BI13">
        <v>48.29</v>
      </c>
      <c r="BJ13">
        <v>24.14</v>
      </c>
      <c r="BK13">
        <v>24.14</v>
      </c>
      <c r="BL13">
        <v>24.14</v>
      </c>
      <c r="BM13">
        <v>0</v>
      </c>
      <c r="BN13">
        <v>0</v>
      </c>
      <c r="BO13">
        <v>48.29</v>
      </c>
      <c r="BP13">
        <v>24.14</v>
      </c>
      <c r="BQ13">
        <v>38.630000000000003</v>
      </c>
      <c r="BR13">
        <v>24.69</v>
      </c>
      <c r="BS13">
        <v>15.03</v>
      </c>
      <c r="BT13">
        <v>24.14</v>
      </c>
      <c r="BU13">
        <v>48.29</v>
      </c>
      <c r="BV13">
        <v>38.630000000000003</v>
      </c>
      <c r="BW13">
        <v>0</v>
      </c>
    </row>
    <row r="14" spans="1:75">
      <c r="A14" t="s">
        <v>243</v>
      </c>
      <c r="G14" t="s">
        <v>56</v>
      </c>
      <c r="H14" s="73">
        <v>734.65999999999985</v>
      </c>
      <c r="I14" s="46">
        <v>160.75</v>
      </c>
      <c r="J14" s="46">
        <v>628.61</v>
      </c>
      <c r="K14" s="46">
        <v>111.75</v>
      </c>
      <c r="L14" s="46">
        <v>3.86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W14">
        <v>0</v>
      </c>
      <c r="X14">
        <v>0</v>
      </c>
      <c r="Y14">
        <v>1.93</v>
      </c>
      <c r="Z14">
        <v>0</v>
      </c>
      <c r="AA14">
        <v>0</v>
      </c>
      <c r="AB14">
        <v>24.14</v>
      </c>
      <c r="AC14">
        <v>0.52</v>
      </c>
      <c r="AD14">
        <v>0.63</v>
      </c>
      <c r="AE14">
        <v>19.32</v>
      </c>
      <c r="AF14">
        <v>0.48</v>
      </c>
      <c r="AG14">
        <v>54.33</v>
      </c>
      <c r="AH14">
        <v>0</v>
      </c>
      <c r="AI14">
        <v>37.31</v>
      </c>
      <c r="AJ14">
        <v>0</v>
      </c>
      <c r="AK14">
        <v>0</v>
      </c>
      <c r="AL14">
        <v>48.29</v>
      </c>
      <c r="AM14">
        <v>0</v>
      </c>
      <c r="AN14">
        <v>162.97999999999999</v>
      </c>
      <c r="AO14">
        <v>0</v>
      </c>
      <c r="AP14">
        <v>241.45</v>
      </c>
      <c r="AQ14">
        <v>1.93</v>
      </c>
      <c r="AR14">
        <v>14.49</v>
      </c>
      <c r="AS14">
        <v>72.44</v>
      </c>
      <c r="AT14">
        <v>0</v>
      </c>
      <c r="AU14">
        <v>111.36</v>
      </c>
      <c r="AV14">
        <v>0.35</v>
      </c>
      <c r="AW14">
        <v>0</v>
      </c>
      <c r="AX14">
        <v>37.31</v>
      </c>
      <c r="AY14">
        <v>0</v>
      </c>
      <c r="AZ14">
        <v>193.16</v>
      </c>
      <c r="BA14">
        <v>11.59</v>
      </c>
      <c r="BB14">
        <v>8.69</v>
      </c>
      <c r="BC14">
        <v>96.58</v>
      </c>
      <c r="BD14">
        <v>66.819999999999993</v>
      </c>
      <c r="BE14">
        <v>13.52</v>
      </c>
      <c r="BF14">
        <v>0.88</v>
      </c>
      <c r="BG14">
        <v>12.44</v>
      </c>
      <c r="BH14">
        <v>24.14</v>
      </c>
      <c r="BI14">
        <v>48.29</v>
      </c>
      <c r="BJ14">
        <v>24.14</v>
      </c>
      <c r="BK14">
        <v>24.14</v>
      </c>
      <c r="BL14">
        <v>24.14</v>
      </c>
      <c r="BM14">
        <v>0</v>
      </c>
      <c r="BN14">
        <v>0</v>
      </c>
      <c r="BO14">
        <v>48.29</v>
      </c>
      <c r="BP14">
        <v>24.14</v>
      </c>
      <c r="BQ14">
        <v>38.630000000000003</v>
      </c>
      <c r="BR14">
        <v>24.69</v>
      </c>
      <c r="BS14">
        <v>15.03</v>
      </c>
      <c r="BT14">
        <v>24.14</v>
      </c>
      <c r="BU14">
        <v>48.29</v>
      </c>
      <c r="BV14">
        <v>38.630000000000003</v>
      </c>
      <c r="BW14">
        <v>0</v>
      </c>
    </row>
    <row r="15" spans="1:75">
      <c r="A15" t="s">
        <v>244</v>
      </c>
      <c r="G15" t="s">
        <v>57</v>
      </c>
      <c r="H15" s="73">
        <v>695.92999999999984</v>
      </c>
      <c r="I15" s="46">
        <v>160.75</v>
      </c>
      <c r="J15" s="46">
        <v>570.38</v>
      </c>
      <c r="K15" s="46">
        <v>111.75</v>
      </c>
      <c r="L15" s="46">
        <v>3.86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W15">
        <v>0</v>
      </c>
      <c r="X15">
        <v>0</v>
      </c>
      <c r="Y15">
        <v>1.93</v>
      </c>
      <c r="Z15">
        <v>0</v>
      </c>
      <c r="AA15">
        <v>0</v>
      </c>
      <c r="AB15">
        <v>24.14</v>
      </c>
      <c r="AC15">
        <v>0.52</v>
      </c>
      <c r="AD15">
        <v>0.53</v>
      </c>
      <c r="AE15">
        <v>19.32</v>
      </c>
      <c r="AF15">
        <v>0.48</v>
      </c>
      <c r="AG15">
        <v>54.33</v>
      </c>
      <c r="AH15">
        <v>0</v>
      </c>
      <c r="AI15">
        <v>37.31</v>
      </c>
      <c r="AJ15">
        <v>0</v>
      </c>
      <c r="AK15">
        <v>0</v>
      </c>
      <c r="AL15">
        <v>48.29</v>
      </c>
      <c r="AM15">
        <v>0</v>
      </c>
      <c r="AN15">
        <v>162.97999999999999</v>
      </c>
      <c r="AO15">
        <v>0</v>
      </c>
      <c r="AP15">
        <v>183.5</v>
      </c>
      <c r="AQ15">
        <v>1.93</v>
      </c>
      <c r="AR15">
        <v>14.49</v>
      </c>
      <c r="AS15">
        <v>72.44</v>
      </c>
      <c r="AT15">
        <v>0</v>
      </c>
      <c r="AU15">
        <v>111.36</v>
      </c>
      <c r="AV15">
        <v>0.35</v>
      </c>
      <c r="AW15">
        <v>0</v>
      </c>
      <c r="AX15">
        <v>37.31</v>
      </c>
      <c r="AY15">
        <v>0</v>
      </c>
      <c r="AZ15">
        <v>193.16</v>
      </c>
      <c r="BA15">
        <v>11.59</v>
      </c>
      <c r="BB15">
        <v>8.69</v>
      </c>
      <c r="BC15">
        <v>96.58</v>
      </c>
      <c r="BD15">
        <v>66.819999999999993</v>
      </c>
      <c r="BE15">
        <v>13.52</v>
      </c>
      <c r="BF15">
        <v>0.88</v>
      </c>
      <c r="BG15">
        <v>12.44</v>
      </c>
      <c r="BH15">
        <v>24.14</v>
      </c>
      <c r="BI15">
        <v>48.29</v>
      </c>
      <c r="BJ15">
        <v>24.14</v>
      </c>
      <c r="BK15">
        <v>24.14</v>
      </c>
      <c r="BL15">
        <v>24.14</v>
      </c>
      <c r="BM15">
        <v>0</v>
      </c>
      <c r="BN15">
        <v>0</v>
      </c>
      <c r="BO15">
        <v>48.29</v>
      </c>
      <c r="BP15">
        <v>24.14</v>
      </c>
      <c r="BQ15">
        <v>38.630000000000003</v>
      </c>
      <c r="BR15">
        <v>24.69</v>
      </c>
      <c r="BS15">
        <v>14.75</v>
      </c>
      <c r="BT15">
        <v>24.14</v>
      </c>
      <c r="BU15">
        <v>48.29</v>
      </c>
      <c r="BV15">
        <v>0</v>
      </c>
      <c r="BW15">
        <v>0</v>
      </c>
    </row>
    <row r="16" spans="1:75">
      <c r="A16" t="s">
        <v>245</v>
      </c>
      <c r="G16" t="s">
        <v>58</v>
      </c>
      <c r="H16" s="73">
        <v>695.92999999999984</v>
      </c>
      <c r="I16" s="46">
        <v>160.75</v>
      </c>
      <c r="J16" s="46">
        <v>570.38</v>
      </c>
      <c r="K16" s="46">
        <v>111.75</v>
      </c>
      <c r="L16" s="46">
        <v>3.86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W16">
        <v>0</v>
      </c>
      <c r="X16">
        <v>0</v>
      </c>
      <c r="Y16">
        <v>1.93</v>
      </c>
      <c r="Z16">
        <v>0</v>
      </c>
      <c r="AA16">
        <v>0</v>
      </c>
      <c r="AB16">
        <v>24.14</v>
      </c>
      <c r="AC16">
        <v>0.52</v>
      </c>
      <c r="AD16">
        <v>0.53</v>
      </c>
      <c r="AE16">
        <v>19.32</v>
      </c>
      <c r="AF16">
        <v>0.48</v>
      </c>
      <c r="AG16">
        <v>54.33</v>
      </c>
      <c r="AH16">
        <v>0</v>
      </c>
      <c r="AI16">
        <v>37.31</v>
      </c>
      <c r="AJ16">
        <v>0</v>
      </c>
      <c r="AK16">
        <v>0</v>
      </c>
      <c r="AL16">
        <v>48.29</v>
      </c>
      <c r="AM16">
        <v>0</v>
      </c>
      <c r="AN16">
        <v>162.97999999999999</v>
      </c>
      <c r="AO16">
        <v>0</v>
      </c>
      <c r="AP16">
        <v>183.5</v>
      </c>
      <c r="AQ16">
        <v>1.93</v>
      </c>
      <c r="AR16">
        <v>14.49</v>
      </c>
      <c r="AS16">
        <v>72.44</v>
      </c>
      <c r="AT16">
        <v>0</v>
      </c>
      <c r="AU16">
        <v>111.36</v>
      </c>
      <c r="AV16">
        <v>0.35</v>
      </c>
      <c r="AW16">
        <v>0</v>
      </c>
      <c r="AX16">
        <v>37.31</v>
      </c>
      <c r="AY16">
        <v>0</v>
      </c>
      <c r="AZ16">
        <v>193.16</v>
      </c>
      <c r="BA16">
        <v>11.59</v>
      </c>
      <c r="BB16">
        <v>8.69</v>
      </c>
      <c r="BC16">
        <v>96.58</v>
      </c>
      <c r="BD16">
        <v>66.819999999999993</v>
      </c>
      <c r="BE16">
        <v>13.52</v>
      </c>
      <c r="BF16">
        <v>0.88</v>
      </c>
      <c r="BG16">
        <v>12.44</v>
      </c>
      <c r="BH16">
        <v>24.14</v>
      </c>
      <c r="BI16">
        <v>48.29</v>
      </c>
      <c r="BJ16">
        <v>24.14</v>
      </c>
      <c r="BK16">
        <v>24.14</v>
      </c>
      <c r="BL16">
        <v>24.14</v>
      </c>
      <c r="BM16">
        <v>0</v>
      </c>
      <c r="BN16">
        <v>0</v>
      </c>
      <c r="BO16">
        <v>48.29</v>
      </c>
      <c r="BP16">
        <v>24.14</v>
      </c>
      <c r="BQ16">
        <v>38.630000000000003</v>
      </c>
      <c r="BR16">
        <v>24.69</v>
      </c>
      <c r="BS16">
        <v>14.75</v>
      </c>
      <c r="BT16">
        <v>24.14</v>
      </c>
      <c r="BU16">
        <v>48.29</v>
      </c>
      <c r="BV16">
        <v>0</v>
      </c>
      <c r="BW16">
        <v>0</v>
      </c>
    </row>
    <row r="17" spans="1:75">
      <c r="A17" t="s">
        <v>246</v>
      </c>
      <c r="G17" t="s">
        <v>59</v>
      </c>
      <c r="H17" s="73">
        <v>695.92999999999984</v>
      </c>
      <c r="I17" s="46">
        <v>160.75</v>
      </c>
      <c r="J17" s="46">
        <v>570.38</v>
      </c>
      <c r="K17" s="46">
        <v>111.75</v>
      </c>
      <c r="L17" s="46">
        <v>3.86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W17">
        <v>0</v>
      </c>
      <c r="X17">
        <v>0</v>
      </c>
      <c r="Y17">
        <v>1.93</v>
      </c>
      <c r="Z17">
        <v>0</v>
      </c>
      <c r="AA17">
        <v>0</v>
      </c>
      <c r="AB17">
        <v>24.14</v>
      </c>
      <c r="AC17">
        <v>0.52</v>
      </c>
      <c r="AD17">
        <v>0.53</v>
      </c>
      <c r="AE17">
        <v>19.32</v>
      </c>
      <c r="AF17">
        <v>0.48</v>
      </c>
      <c r="AG17">
        <v>54.33</v>
      </c>
      <c r="AH17">
        <v>0</v>
      </c>
      <c r="AI17">
        <v>37.31</v>
      </c>
      <c r="AJ17">
        <v>0</v>
      </c>
      <c r="AK17">
        <v>0</v>
      </c>
      <c r="AL17">
        <v>48.29</v>
      </c>
      <c r="AM17">
        <v>0</v>
      </c>
      <c r="AN17">
        <v>162.97999999999999</v>
      </c>
      <c r="AO17">
        <v>0</v>
      </c>
      <c r="AP17">
        <v>183.5</v>
      </c>
      <c r="AQ17">
        <v>1.93</v>
      </c>
      <c r="AR17">
        <v>14.49</v>
      </c>
      <c r="AS17">
        <v>72.44</v>
      </c>
      <c r="AT17">
        <v>0</v>
      </c>
      <c r="AU17">
        <v>111.36</v>
      </c>
      <c r="AV17">
        <v>0.35</v>
      </c>
      <c r="AW17">
        <v>0</v>
      </c>
      <c r="AX17">
        <v>37.31</v>
      </c>
      <c r="AY17">
        <v>0</v>
      </c>
      <c r="AZ17">
        <v>193.16</v>
      </c>
      <c r="BA17">
        <v>11.59</v>
      </c>
      <c r="BB17">
        <v>8.69</v>
      </c>
      <c r="BC17">
        <v>96.58</v>
      </c>
      <c r="BD17">
        <v>66.819999999999993</v>
      </c>
      <c r="BE17">
        <v>13.52</v>
      </c>
      <c r="BF17">
        <v>0.88</v>
      </c>
      <c r="BG17">
        <v>12.44</v>
      </c>
      <c r="BH17">
        <v>24.14</v>
      </c>
      <c r="BI17">
        <v>48.29</v>
      </c>
      <c r="BJ17">
        <v>24.14</v>
      </c>
      <c r="BK17">
        <v>24.14</v>
      </c>
      <c r="BL17">
        <v>24.14</v>
      </c>
      <c r="BM17">
        <v>0</v>
      </c>
      <c r="BN17">
        <v>0</v>
      </c>
      <c r="BO17">
        <v>48.29</v>
      </c>
      <c r="BP17">
        <v>24.14</v>
      </c>
      <c r="BQ17">
        <v>38.630000000000003</v>
      </c>
      <c r="BR17">
        <v>24.69</v>
      </c>
      <c r="BS17">
        <v>14.75</v>
      </c>
      <c r="BT17">
        <v>24.14</v>
      </c>
      <c r="BU17">
        <v>48.29</v>
      </c>
      <c r="BV17">
        <v>0</v>
      </c>
      <c r="BW17">
        <v>0</v>
      </c>
    </row>
    <row r="18" spans="1:75">
      <c r="A18" t="s">
        <v>247</v>
      </c>
      <c r="G18" t="s">
        <v>60</v>
      </c>
      <c r="H18" s="73">
        <v>695.92999999999984</v>
      </c>
      <c r="I18" s="46">
        <v>160.75</v>
      </c>
      <c r="J18" s="46">
        <v>570.38</v>
      </c>
      <c r="K18" s="46">
        <v>111.75</v>
      </c>
      <c r="L18" s="46">
        <v>3.86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W18">
        <v>0</v>
      </c>
      <c r="X18">
        <v>0</v>
      </c>
      <c r="Y18">
        <v>1.93</v>
      </c>
      <c r="Z18">
        <v>0</v>
      </c>
      <c r="AA18">
        <v>0</v>
      </c>
      <c r="AB18">
        <v>24.14</v>
      </c>
      <c r="AC18">
        <v>0.52</v>
      </c>
      <c r="AD18">
        <v>0.53</v>
      </c>
      <c r="AE18">
        <v>19.32</v>
      </c>
      <c r="AF18">
        <v>0.48</v>
      </c>
      <c r="AG18">
        <v>54.33</v>
      </c>
      <c r="AH18">
        <v>0</v>
      </c>
      <c r="AI18">
        <v>37.31</v>
      </c>
      <c r="AJ18">
        <v>0</v>
      </c>
      <c r="AK18">
        <v>0</v>
      </c>
      <c r="AL18">
        <v>48.29</v>
      </c>
      <c r="AM18">
        <v>0</v>
      </c>
      <c r="AN18">
        <v>162.97999999999999</v>
      </c>
      <c r="AO18">
        <v>0</v>
      </c>
      <c r="AP18">
        <v>183.5</v>
      </c>
      <c r="AQ18">
        <v>1.93</v>
      </c>
      <c r="AR18">
        <v>14.49</v>
      </c>
      <c r="AS18">
        <v>72.44</v>
      </c>
      <c r="AT18">
        <v>0</v>
      </c>
      <c r="AU18">
        <v>111.36</v>
      </c>
      <c r="AV18">
        <v>0.35</v>
      </c>
      <c r="AW18">
        <v>0</v>
      </c>
      <c r="AX18">
        <v>37.31</v>
      </c>
      <c r="AY18">
        <v>0</v>
      </c>
      <c r="AZ18">
        <v>193.16</v>
      </c>
      <c r="BA18">
        <v>11.59</v>
      </c>
      <c r="BB18">
        <v>8.69</v>
      </c>
      <c r="BC18">
        <v>96.58</v>
      </c>
      <c r="BD18">
        <v>66.819999999999993</v>
      </c>
      <c r="BE18">
        <v>13.52</v>
      </c>
      <c r="BF18">
        <v>0.88</v>
      </c>
      <c r="BG18">
        <v>12.44</v>
      </c>
      <c r="BH18">
        <v>24.14</v>
      </c>
      <c r="BI18">
        <v>48.29</v>
      </c>
      <c r="BJ18">
        <v>24.14</v>
      </c>
      <c r="BK18">
        <v>24.14</v>
      </c>
      <c r="BL18">
        <v>24.14</v>
      </c>
      <c r="BM18">
        <v>0</v>
      </c>
      <c r="BN18">
        <v>0</v>
      </c>
      <c r="BO18">
        <v>48.29</v>
      </c>
      <c r="BP18">
        <v>24.14</v>
      </c>
      <c r="BQ18">
        <v>38.630000000000003</v>
      </c>
      <c r="BR18">
        <v>24.69</v>
      </c>
      <c r="BS18">
        <v>14.75</v>
      </c>
      <c r="BT18">
        <v>24.14</v>
      </c>
      <c r="BU18">
        <v>48.29</v>
      </c>
      <c r="BV18">
        <v>0</v>
      </c>
      <c r="BW18">
        <v>0</v>
      </c>
    </row>
    <row r="19" spans="1:75">
      <c r="A19" t="s">
        <v>261</v>
      </c>
      <c r="G19" t="s">
        <v>61</v>
      </c>
      <c r="H19" s="73">
        <v>695.92999999999984</v>
      </c>
      <c r="I19" s="46">
        <v>160.75</v>
      </c>
      <c r="J19" s="46">
        <v>570.11</v>
      </c>
      <c r="K19" s="46">
        <v>111.75</v>
      </c>
      <c r="L19" s="46">
        <v>3.86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W19">
        <v>0</v>
      </c>
      <c r="X19">
        <v>0</v>
      </c>
      <c r="Y19">
        <v>1.93</v>
      </c>
      <c r="Z19">
        <v>0</v>
      </c>
      <c r="AA19">
        <v>0</v>
      </c>
      <c r="AB19">
        <v>24.14</v>
      </c>
      <c r="AC19">
        <v>0.52</v>
      </c>
      <c r="AD19">
        <v>0.53</v>
      </c>
      <c r="AE19">
        <v>19.32</v>
      </c>
      <c r="AF19">
        <v>0.48</v>
      </c>
      <c r="AG19">
        <v>54.33</v>
      </c>
      <c r="AH19">
        <v>0</v>
      </c>
      <c r="AI19">
        <v>37.31</v>
      </c>
      <c r="AJ19">
        <v>0</v>
      </c>
      <c r="AK19">
        <v>0</v>
      </c>
      <c r="AL19">
        <v>48.29</v>
      </c>
      <c r="AM19">
        <v>0</v>
      </c>
      <c r="AN19">
        <v>162.97999999999999</v>
      </c>
      <c r="AO19">
        <v>0</v>
      </c>
      <c r="AP19">
        <v>183.5</v>
      </c>
      <c r="AQ19">
        <v>1.93</v>
      </c>
      <c r="AR19">
        <v>14.49</v>
      </c>
      <c r="AS19">
        <v>72.44</v>
      </c>
      <c r="AT19">
        <v>0</v>
      </c>
      <c r="AU19">
        <v>111.36</v>
      </c>
      <c r="AV19">
        <v>0.35</v>
      </c>
      <c r="AW19">
        <v>0</v>
      </c>
      <c r="AX19">
        <v>37.31</v>
      </c>
      <c r="AY19">
        <v>0</v>
      </c>
      <c r="AZ19">
        <v>193.16</v>
      </c>
      <c r="BA19">
        <v>11.59</v>
      </c>
      <c r="BB19">
        <v>8.69</v>
      </c>
      <c r="BC19">
        <v>96.58</v>
      </c>
      <c r="BD19">
        <v>66.819999999999993</v>
      </c>
      <c r="BE19">
        <v>13.52</v>
      </c>
      <c r="BF19">
        <v>0.88</v>
      </c>
      <c r="BG19">
        <v>12.44</v>
      </c>
      <c r="BH19">
        <v>24.14</v>
      </c>
      <c r="BI19">
        <v>48.29</v>
      </c>
      <c r="BJ19">
        <v>24.14</v>
      </c>
      <c r="BK19">
        <v>24.14</v>
      </c>
      <c r="BL19">
        <v>24.14</v>
      </c>
      <c r="BM19">
        <v>0</v>
      </c>
      <c r="BN19">
        <v>0</v>
      </c>
      <c r="BO19">
        <v>48.29</v>
      </c>
      <c r="BP19">
        <v>24.14</v>
      </c>
      <c r="BQ19">
        <v>38.630000000000003</v>
      </c>
      <c r="BR19">
        <v>24.69</v>
      </c>
      <c r="BS19">
        <v>14.48</v>
      </c>
      <c r="BT19">
        <v>24.14</v>
      </c>
      <c r="BU19">
        <v>48.29</v>
      </c>
      <c r="BV19">
        <v>0</v>
      </c>
      <c r="BW19">
        <v>0</v>
      </c>
    </row>
    <row r="20" spans="1:75">
      <c r="A20" t="s">
        <v>262</v>
      </c>
      <c r="G20" t="s">
        <v>62</v>
      </c>
      <c r="H20" s="73">
        <v>695.92999999999984</v>
      </c>
      <c r="I20" s="46">
        <v>160.75</v>
      </c>
      <c r="J20" s="46">
        <v>570.11</v>
      </c>
      <c r="K20" s="46">
        <v>111.75</v>
      </c>
      <c r="L20" s="46">
        <v>3.86</v>
      </c>
      <c r="M20" s="74">
        <v>0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W20">
        <v>0</v>
      </c>
      <c r="X20">
        <v>0</v>
      </c>
      <c r="Y20">
        <v>1.93</v>
      </c>
      <c r="Z20">
        <v>0</v>
      </c>
      <c r="AA20">
        <v>0</v>
      </c>
      <c r="AB20">
        <v>24.14</v>
      </c>
      <c r="AC20">
        <v>0.52</v>
      </c>
      <c r="AD20">
        <v>0.53</v>
      </c>
      <c r="AE20">
        <v>19.32</v>
      </c>
      <c r="AF20">
        <v>0.48</v>
      </c>
      <c r="AG20">
        <v>54.33</v>
      </c>
      <c r="AH20">
        <v>0</v>
      </c>
      <c r="AI20">
        <v>37.31</v>
      </c>
      <c r="AJ20">
        <v>0</v>
      </c>
      <c r="AK20">
        <v>0</v>
      </c>
      <c r="AL20">
        <v>48.29</v>
      </c>
      <c r="AM20">
        <v>0</v>
      </c>
      <c r="AN20">
        <v>162.97999999999999</v>
      </c>
      <c r="AO20">
        <v>0</v>
      </c>
      <c r="AP20">
        <v>183.5</v>
      </c>
      <c r="AQ20">
        <v>1.93</v>
      </c>
      <c r="AR20">
        <v>14.49</v>
      </c>
      <c r="AS20">
        <v>72.44</v>
      </c>
      <c r="AT20">
        <v>0</v>
      </c>
      <c r="AU20">
        <v>111.36</v>
      </c>
      <c r="AV20">
        <v>0.35</v>
      </c>
      <c r="AW20">
        <v>0</v>
      </c>
      <c r="AX20">
        <v>37.31</v>
      </c>
      <c r="AY20">
        <v>0</v>
      </c>
      <c r="AZ20">
        <v>193.16</v>
      </c>
      <c r="BA20">
        <v>11.59</v>
      </c>
      <c r="BB20">
        <v>8.69</v>
      </c>
      <c r="BC20">
        <v>96.58</v>
      </c>
      <c r="BD20">
        <v>66.819999999999993</v>
      </c>
      <c r="BE20">
        <v>13.52</v>
      </c>
      <c r="BF20">
        <v>0.88</v>
      </c>
      <c r="BG20">
        <v>12.44</v>
      </c>
      <c r="BH20">
        <v>24.14</v>
      </c>
      <c r="BI20">
        <v>48.29</v>
      </c>
      <c r="BJ20">
        <v>24.14</v>
      </c>
      <c r="BK20">
        <v>24.14</v>
      </c>
      <c r="BL20">
        <v>24.14</v>
      </c>
      <c r="BM20">
        <v>0</v>
      </c>
      <c r="BN20">
        <v>0</v>
      </c>
      <c r="BO20">
        <v>48.29</v>
      </c>
      <c r="BP20">
        <v>24.14</v>
      </c>
      <c r="BQ20">
        <v>38.630000000000003</v>
      </c>
      <c r="BR20">
        <v>24.69</v>
      </c>
      <c r="BS20">
        <v>14.48</v>
      </c>
      <c r="BT20">
        <v>24.14</v>
      </c>
      <c r="BU20">
        <v>48.29</v>
      </c>
      <c r="BV20">
        <v>0</v>
      </c>
      <c r="BW20">
        <v>0</v>
      </c>
    </row>
    <row r="21" spans="1:75">
      <c r="A21" t="s">
        <v>248</v>
      </c>
      <c r="G21" t="s">
        <v>63</v>
      </c>
      <c r="H21" s="73">
        <v>695.92999999999984</v>
      </c>
      <c r="I21" s="46">
        <v>160.75</v>
      </c>
      <c r="J21" s="46">
        <v>570.11</v>
      </c>
      <c r="K21" s="46">
        <v>111.75</v>
      </c>
      <c r="L21" s="46">
        <v>3.86</v>
      </c>
      <c r="M21" s="74">
        <v>0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W21">
        <v>0</v>
      </c>
      <c r="X21">
        <v>0</v>
      </c>
      <c r="Y21">
        <v>1.93</v>
      </c>
      <c r="Z21">
        <v>0</v>
      </c>
      <c r="AA21">
        <v>0</v>
      </c>
      <c r="AB21">
        <v>24.14</v>
      </c>
      <c r="AC21">
        <v>0.52</v>
      </c>
      <c r="AD21">
        <v>0.53</v>
      </c>
      <c r="AE21">
        <v>19.32</v>
      </c>
      <c r="AF21">
        <v>0.48</v>
      </c>
      <c r="AG21">
        <v>54.33</v>
      </c>
      <c r="AH21">
        <v>0</v>
      </c>
      <c r="AI21">
        <v>37.31</v>
      </c>
      <c r="AJ21">
        <v>0</v>
      </c>
      <c r="AK21">
        <v>0</v>
      </c>
      <c r="AL21">
        <v>48.29</v>
      </c>
      <c r="AM21">
        <v>0</v>
      </c>
      <c r="AN21">
        <v>162.97999999999999</v>
      </c>
      <c r="AO21">
        <v>0</v>
      </c>
      <c r="AP21">
        <v>183.5</v>
      </c>
      <c r="AQ21">
        <v>1.93</v>
      </c>
      <c r="AR21">
        <v>14.49</v>
      </c>
      <c r="AS21">
        <v>72.44</v>
      </c>
      <c r="AT21">
        <v>0</v>
      </c>
      <c r="AU21">
        <v>111.36</v>
      </c>
      <c r="AV21">
        <v>0.35</v>
      </c>
      <c r="AW21">
        <v>0</v>
      </c>
      <c r="AX21">
        <v>37.31</v>
      </c>
      <c r="AY21">
        <v>0</v>
      </c>
      <c r="AZ21">
        <v>193.16</v>
      </c>
      <c r="BA21">
        <v>11.59</v>
      </c>
      <c r="BB21">
        <v>8.69</v>
      </c>
      <c r="BC21">
        <v>96.58</v>
      </c>
      <c r="BD21">
        <v>66.819999999999993</v>
      </c>
      <c r="BE21">
        <v>13.52</v>
      </c>
      <c r="BF21">
        <v>0.88</v>
      </c>
      <c r="BG21">
        <v>12.44</v>
      </c>
      <c r="BH21">
        <v>24.14</v>
      </c>
      <c r="BI21">
        <v>48.29</v>
      </c>
      <c r="BJ21">
        <v>24.14</v>
      </c>
      <c r="BK21">
        <v>24.14</v>
      </c>
      <c r="BL21">
        <v>24.14</v>
      </c>
      <c r="BM21">
        <v>0</v>
      </c>
      <c r="BN21">
        <v>0</v>
      </c>
      <c r="BO21">
        <v>48.29</v>
      </c>
      <c r="BP21">
        <v>24.14</v>
      </c>
      <c r="BQ21">
        <v>38.630000000000003</v>
      </c>
      <c r="BR21">
        <v>24.69</v>
      </c>
      <c r="BS21">
        <v>14.48</v>
      </c>
      <c r="BT21">
        <v>24.14</v>
      </c>
      <c r="BU21">
        <v>48.29</v>
      </c>
      <c r="BV21">
        <v>0</v>
      </c>
      <c r="BW21">
        <v>0</v>
      </c>
    </row>
    <row r="22" spans="1:75">
      <c r="A22" t="s">
        <v>249</v>
      </c>
      <c r="G22" t="s">
        <v>64</v>
      </c>
      <c r="H22" s="73">
        <v>695.92999999999984</v>
      </c>
      <c r="I22" s="46">
        <v>160.75</v>
      </c>
      <c r="J22" s="46">
        <v>570.11</v>
      </c>
      <c r="K22" s="46">
        <v>111.75</v>
      </c>
      <c r="L22" s="46">
        <v>3.86</v>
      </c>
      <c r="M22" s="74">
        <v>0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W22">
        <v>0</v>
      </c>
      <c r="X22">
        <v>0</v>
      </c>
      <c r="Y22">
        <v>1.93</v>
      </c>
      <c r="Z22">
        <v>0</v>
      </c>
      <c r="AA22">
        <v>0</v>
      </c>
      <c r="AB22">
        <v>24.14</v>
      </c>
      <c r="AC22">
        <v>0.52</v>
      </c>
      <c r="AD22">
        <v>0.53</v>
      </c>
      <c r="AE22">
        <v>19.32</v>
      </c>
      <c r="AF22">
        <v>0.48</v>
      </c>
      <c r="AG22">
        <v>54.33</v>
      </c>
      <c r="AH22">
        <v>0</v>
      </c>
      <c r="AI22">
        <v>37.31</v>
      </c>
      <c r="AJ22">
        <v>0</v>
      </c>
      <c r="AK22">
        <v>0</v>
      </c>
      <c r="AL22">
        <v>48.29</v>
      </c>
      <c r="AM22">
        <v>0</v>
      </c>
      <c r="AN22">
        <v>162.97999999999999</v>
      </c>
      <c r="AO22">
        <v>0</v>
      </c>
      <c r="AP22">
        <v>183.5</v>
      </c>
      <c r="AQ22">
        <v>1.93</v>
      </c>
      <c r="AR22">
        <v>14.49</v>
      </c>
      <c r="AS22">
        <v>72.44</v>
      </c>
      <c r="AT22">
        <v>0</v>
      </c>
      <c r="AU22">
        <v>111.36</v>
      </c>
      <c r="AV22">
        <v>0.35</v>
      </c>
      <c r="AW22">
        <v>0</v>
      </c>
      <c r="AX22">
        <v>37.31</v>
      </c>
      <c r="AY22">
        <v>0</v>
      </c>
      <c r="AZ22">
        <v>193.16</v>
      </c>
      <c r="BA22">
        <v>11.59</v>
      </c>
      <c r="BB22">
        <v>8.69</v>
      </c>
      <c r="BC22">
        <v>96.58</v>
      </c>
      <c r="BD22">
        <v>66.819999999999993</v>
      </c>
      <c r="BE22">
        <v>13.52</v>
      </c>
      <c r="BF22">
        <v>0.88</v>
      </c>
      <c r="BG22">
        <v>12.44</v>
      </c>
      <c r="BH22">
        <v>24.14</v>
      </c>
      <c r="BI22">
        <v>48.29</v>
      </c>
      <c r="BJ22">
        <v>24.14</v>
      </c>
      <c r="BK22">
        <v>24.14</v>
      </c>
      <c r="BL22">
        <v>24.14</v>
      </c>
      <c r="BM22">
        <v>0</v>
      </c>
      <c r="BN22">
        <v>0</v>
      </c>
      <c r="BO22">
        <v>48.29</v>
      </c>
      <c r="BP22">
        <v>24.14</v>
      </c>
      <c r="BQ22">
        <v>38.630000000000003</v>
      </c>
      <c r="BR22">
        <v>24.69</v>
      </c>
      <c r="BS22">
        <v>14.48</v>
      </c>
      <c r="BT22">
        <v>24.14</v>
      </c>
      <c r="BU22">
        <v>48.29</v>
      </c>
      <c r="BV22">
        <v>0</v>
      </c>
      <c r="BW22">
        <v>0</v>
      </c>
    </row>
    <row r="23" spans="1:75">
      <c r="A23" t="s">
        <v>250</v>
      </c>
      <c r="G23" t="s">
        <v>65</v>
      </c>
      <c r="H23" s="73">
        <v>695.92999999999984</v>
      </c>
      <c r="I23" s="46">
        <v>160.75</v>
      </c>
      <c r="J23" s="46">
        <v>608.54999999999995</v>
      </c>
      <c r="K23" s="46">
        <v>111.75</v>
      </c>
      <c r="L23" s="46">
        <v>3.86</v>
      </c>
      <c r="M23" s="74">
        <v>0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W23">
        <v>0</v>
      </c>
      <c r="X23">
        <v>0</v>
      </c>
      <c r="Y23">
        <v>1.93</v>
      </c>
      <c r="Z23">
        <v>0</v>
      </c>
      <c r="AA23">
        <v>0</v>
      </c>
      <c r="AB23">
        <v>24.14</v>
      </c>
      <c r="AC23">
        <v>0.52</v>
      </c>
      <c r="AD23">
        <v>0.53</v>
      </c>
      <c r="AE23">
        <v>57.95</v>
      </c>
      <c r="AF23">
        <v>0.48</v>
      </c>
      <c r="AG23">
        <v>54.33</v>
      </c>
      <c r="AH23">
        <v>0</v>
      </c>
      <c r="AI23">
        <v>37.31</v>
      </c>
      <c r="AJ23">
        <v>0</v>
      </c>
      <c r="AK23">
        <v>0</v>
      </c>
      <c r="AL23">
        <v>48.29</v>
      </c>
      <c r="AM23">
        <v>0</v>
      </c>
      <c r="AN23">
        <v>162.97999999999999</v>
      </c>
      <c r="AO23">
        <v>0</v>
      </c>
      <c r="AP23">
        <v>183.5</v>
      </c>
      <c r="AQ23">
        <v>1.93</v>
      </c>
      <c r="AR23">
        <v>14.49</v>
      </c>
      <c r="AS23">
        <v>72.44</v>
      </c>
      <c r="AT23">
        <v>0</v>
      </c>
      <c r="AU23">
        <v>111.36</v>
      </c>
      <c r="AV23">
        <v>0.35</v>
      </c>
      <c r="AW23">
        <v>0</v>
      </c>
      <c r="AX23">
        <v>37.31</v>
      </c>
      <c r="AY23">
        <v>0</v>
      </c>
      <c r="AZ23">
        <v>193.16</v>
      </c>
      <c r="BA23">
        <v>11.59</v>
      </c>
      <c r="BB23">
        <v>8.69</v>
      </c>
      <c r="BC23">
        <v>96.58</v>
      </c>
      <c r="BD23">
        <v>66.819999999999993</v>
      </c>
      <c r="BE23">
        <v>13.52</v>
      </c>
      <c r="BF23">
        <v>0.88</v>
      </c>
      <c r="BG23">
        <v>12.44</v>
      </c>
      <c r="BH23">
        <v>24.14</v>
      </c>
      <c r="BI23">
        <v>48.29</v>
      </c>
      <c r="BJ23">
        <v>24.14</v>
      </c>
      <c r="BK23">
        <v>24.14</v>
      </c>
      <c r="BL23">
        <v>24.14</v>
      </c>
      <c r="BM23">
        <v>0</v>
      </c>
      <c r="BN23">
        <v>0</v>
      </c>
      <c r="BO23">
        <v>48.29</v>
      </c>
      <c r="BP23">
        <v>24.14</v>
      </c>
      <c r="BQ23">
        <v>38.630000000000003</v>
      </c>
      <c r="BR23">
        <v>24.69</v>
      </c>
      <c r="BS23">
        <v>14.29</v>
      </c>
      <c r="BT23">
        <v>24.14</v>
      </c>
      <c r="BU23">
        <v>48.29</v>
      </c>
      <c r="BV23">
        <v>0</v>
      </c>
      <c r="BW23">
        <v>0</v>
      </c>
    </row>
    <row r="24" spans="1:75">
      <c r="A24" t="s">
        <v>251</v>
      </c>
      <c r="G24" t="s">
        <v>66</v>
      </c>
      <c r="H24" s="73">
        <v>695.92999999999984</v>
      </c>
      <c r="I24" s="46">
        <v>160.75</v>
      </c>
      <c r="J24" s="46">
        <v>608.54999999999995</v>
      </c>
      <c r="K24" s="46">
        <v>111.75</v>
      </c>
      <c r="L24" s="46">
        <v>3.86</v>
      </c>
      <c r="M24" s="74">
        <v>0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W24">
        <v>0</v>
      </c>
      <c r="X24">
        <v>0</v>
      </c>
      <c r="Y24">
        <v>1.93</v>
      </c>
      <c r="Z24">
        <v>0</v>
      </c>
      <c r="AA24">
        <v>0</v>
      </c>
      <c r="AB24">
        <v>24.14</v>
      </c>
      <c r="AC24">
        <v>0.52</v>
      </c>
      <c r="AD24">
        <v>0.53</v>
      </c>
      <c r="AE24">
        <v>57.95</v>
      </c>
      <c r="AF24">
        <v>0.48</v>
      </c>
      <c r="AG24">
        <v>54.33</v>
      </c>
      <c r="AH24">
        <v>0</v>
      </c>
      <c r="AI24">
        <v>37.31</v>
      </c>
      <c r="AJ24">
        <v>0</v>
      </c>
      <c r="AK24">
        <v>0</v>
      </c>
      <c r="AL24">
        <v>48.29</v>
      </c>
      <c r="AM24">
        <v>0</v>
      </c>
      <c r="AN24">
        <v>162.97999999999999</v>
      </c>
      <c r="AO24">
        <v>0</v>
      </c>
      <c r="AP24">
        <v>183.5</v>
      </c>
      <c r="AQ24">
        <v>1.93</v>
      </c>
      <c r="AR24">
        <v>14.49</v>
      </c>
      <c r="AS24">
        <v>72.44</v>
      </c>
      <c r="AT24">
        <v>0</v>
      </c>
      <c r="AU24">
        <v>111.36</v>
      </c>
      <c r="AV24">
        <v>0.35</v>
      </c>
      <c r="AW24">
        <v>0</v>
      </c>
      <c r="AX24">
        <v>37.31</v>
      </c>
      <c r="AY24">
        <v>0</v>
      </c>
      <c r="AZ24">
        <v>193.16</v>
      </c>
      <c r="BA24">
        <v>11.59</v>
      </c>
      <c r="BB24">
        <v>8.69</v>
      </c>
      <c r="BC24">
        <v>96.58</v>
      </c>
      <c r="BD24">
        <v>66.819999999999993</v>
      </c>
      <c r="BE24">
        <v>13.52</v>
      </c>
      <c r="BF24">
        <v>0.88</v>
      </c>
      <c r="BG24">
        <v>12.44</v>
      </c>
      <c r="BH24">
        <v>24.14</v>
      </c>
      <c r="BI24">
        <v>48.29</v>
      </c>
      <c r="BJ24">
        <v>24.14</v>
      </c>
      <c r="BK24">
        <v>24.14</v>
      </c>
      <c r="BL24">
        <v>24.14</v>
      </c>
      <c r="BM24">
        <v>0</v>
      </c>
      <c r="BN24">
        <v>0</v>
      </c>
      <c r="BO24">
        <v>48.29</v>
      </c>
      <c r="BP24">
        <v>24.14</v>
      </c>
      <c r="BQ24">
        <v>38.630000000000003</v>
      </c>
      <c r="BR24">
        <v>24.69</v>
      </c>
      <c r="BS24">
        <v>14.29</v>
      </c>
      <c r="BT24">
        <v>24.14</v>
      </c>
      <c r="BU24">
        <v>48.29</v>
      </c>
      <c r="BV24">
        <v>0</v>
      </c>
      <c r="BW24">
        <v>0</v>
      </c>
    </row>
    <row r="25" spans="1:75">
      <c r="A25" t="s">
        <v>252</v>
      </c>
      <c r="G25" t="s">
        <v>67</v>
      </c>
      <c r="H25" s="73">
        <v>695.92999999999984</v>
      </c>
      <c r="I25" s="46">
        <v>160.75</v>
      </c>
      <c r="J25" s="46">
        <v>608.54999999999995</v>
      </c>
      <c r="K25" s="46">
        <v>111.75</v>
      </c>
      <c r="L25" s="46">
        <v>3.86</v>
      </c>
      <c r="M25" s="74">
        <v>0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W25">
        <v>0</v>
      </c>
      <c r="X25">
        <v>0</v>
      </c>
      <c r="Y25">
        <v>1.93</v>
      </c>
      <c r="Z25">
        <v>0</v>
      </c>
      <c r="AA25">
        <v>0</v>
      </c>
      <c r="AB25">
        <v>24.14</v>
      </c>
      <c r="AC25">
        <v>0.52</v>
      </c>
      <c r="AD25">
        <v>0.53</v>
      </c>
      <c r="AE25">
        <v>57.95</v>
      </c>
      <c r="AF25">
        <v>0.48</v>
      </c>
      <c r="AG25">
        <v>54.33</v>
      </c>
      <c r="AH25">
        <v>0</v>
      </c>
      <c r="AI25">
        <v>37.31</v>
      </c>
      <c r="AJ25">
        <v>0</v>
      </c>
      <c r="AK25">
        <v>0</v>
      </c>
      <c r="AL25">
        <v>48.29</v>
      </c>
      <c r="AM25">
        <v>0</v>
      </c>
      <c r="AN25">
        <v>162.97999999999999</v>
      </c>
      <c r="AO25">
        <v>0</v>
      </c>
      <c r="AP25">
        <v>183.5</v>
      </c>
      <c r="AQ25">
        <v>1.93</v>
      </c>
      <c r="AR25">
        <v>14.49</v>
      </c>
      <c r="AS25">
        <v>72.44</v>
      </c>
      <c r="AT25">
        <v>0</v>
      </c>
      <c r="AU25">
        <v>111.36</v>
      </c>
      <c r="AV25">
        <v>0.35</v>
      </c>
      <c r="AW25">
        <v>0</v>
      </c>
      <c r="AX25">
        <v>37.31</v>
      </c>
      <c r="AY25">
        <v>0</v>
      </c>
      <c r="AZ25">
        <v>193.16</v>
      </c>
      <c r="BA25">
        <v>11.59</v>
      </c>
      <c r="BB25">
        <v>8.69</v>
      </c>
      <c r="BC25">
        <v>96.58</v>
      </c>
      <c r="BD25">
        <v>66.819999999999993</v>
      </c>
      <c r="BE25">
        <v>13.52</v>
      </c>
      <c r="BF25">
        <v>0.88</v>
      </c>
      <c r="BG25">
        <v>12.44</v>
      </c>
      <c r="BH25">
        <v>24.14</v>
      </c>
      <c r="BI25">
        <v>48.29</v>
      </c>
      <c r="BJ25">
        <v>24.14</v>
      </c>
      <c r="BK25">
        <v>24.14</v>
      </c>
      <c r="BL25">
        <v>24.14</v>
      </c>
      <c r="BM25">
        <v>0</v>
      </c>
      <c r="BN25">
        <v>0</v>
      </c>
      <c r="BO25">
        <v>48.29</v>
      </c>
      <c r="BP25">
        <v>24.14</v>
      </c>
      <c r="BQ25">
        <v>38.630000000000003</v>
      </c>
      <c r="BR25">
        <v>24.69</v>
      </c>
      <c r="BS25">
        <v>14.29</v>
      </c>
      <c r="BT25">
        <v>24.14</v>
      </c>
      <c r="BU25">
        <v>48.29</v>
      </c>
      <c r="BV25">
        <v>0</v>
      </c>
      <c r="BW25">
        <v>0</v>
      </c>
    </row>
    <row r="26" spans="1:75">
      <c r="A26" t="s">
        <v>253</v>
      </c>
      <c r="G26" t="s">
        <v>68</v>
      </c>
      <c r="H26" s="73">
        <v>695.92999999999984</v>
      </c>
      <c r="I26" s="46">
        <v>160.75</v>
      </c>
      <c r="J26" s="46">
        <v>608.54999999999995</v>
      </c>
      <c r="K26" s="46">
        <v>111.75</v>
      </c>
      <c r="L26" s="46">
        <v>3.86</v>
      </c>
      <c r="M26" s="74">
        <v>0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W26">
        <v>0</v>
      </c>
      <c r="X26">
        <v>0</v>
      </c>
      <c r="Y26">
        <v>1.93</v>
      </c>
      <c r="Z26">
        <v>0</v>
      </c>
      <c r="AA26">
        <v>0</v>
      </c>
      <c r="AB26">
        <v>24.14</v>
      </c>
      <c r="AC26">
        <v>0.52</v>
      </c>
      <c r="AD26">
        <v>0.53</v>
      </c>
      <c r="AE26">
        <v>57.95</v>
      </c>
      <c r="AF26">
        <v>0.48</v>
      </c>
      <c r="AG26">
        <v>54.33</v>
      </c>
      <c r="AH26">
        <v>0</v>
      </c>
      <c r="AI26">
        <v>37.31</v>
      </c>
      <c r="AJ26">
        <v>0</v>
      </c>
      <c r="AK26">
        <v>0</v>
      </c>
      <c r="AL26">
        <v>48.29</v>
      </c>
      <c r="AM26">
        <v>0</v>
      </c>
      <c r="AN26">
        <v>162.97999999999999</v>
      </c>
      <c r="AO26">
        <v>0</v>
      </c>
      <c r="AP26">
        <v>183.5</v>
      </c>
      <c r="AQ26">
        <v>1.93</v>
      </c>
      <c r="AR26">
        <v>14.49</v>
      </c>
      <c r="AS26">
        <v>72.44</v>
      </c>
      <c r="AT26">
        <v>0</v>
      </c>
      <c r="AU26">
        <v>111.36</v>
      </c>
      <c r="AV26">
        <v>0.35</v>
      </c>
      <c r="AW26">
        <v>0</v>
      </c>
      <c r="AX26">
        <v>37.31</v>
      </c>
      <c r="AY26">
        <v>0</v>
      </c>
      <c r="AZ26">
        <v>193.16</v>
      </c>
      <c r="BA26">
        <v>11.59</v>
      </c>
      <c r="BB26">
        <v>8.69</v>
      </c>
      <c r="BC26">
        <v>96.58</v>
      </c>
      <c r="BD26">
        <v>66.819999999999993</v>
      </c>
      <c r="BE26">
        <v>13.52</v>
      </c>
      <c r="BF26">
        <v>0.88</v>
      </c>
      <c r="BG26">
        <v>12.44</v>
      </c>
      <c r="BH26">
        <v>24.14</v>
      </c>
      <c r="BI26">
        <v>48.29</v>
      </c>
      <c r="BJ26">
        <v>24.14</v>
      </c>
      <c r="BK26">
        <v>24.14</v>
      </c>
      <c r="BL26">
        <v>24.14</v>
      </c>
      <c r="BM26">
        <v>0</v>
      </c>
      <c r="BN26">
        <v>0</v>
      </c>
      <c r="BO26">
        <v>48.29</v>
      </c>
      <c r="BP26">
        <v>24.14</v>
      </c>
      <c r="BQ26">
        <v>38.630000000000003</v>
      </c>
      <c r="BR26">
        <v>24.69</v>
      </c>
      <c r="BS26">
        <v>14.29</v>
      </c>
      <c r="BT26">
        <v>24.14</v>
      </c>
      <c r="BU26">
        <v>48.29</v>
      </c>
      <c r="BV26">
        <v>0</v>
      </c>
      <c r="BW26">
        <v>0</v>
      </c>
    </row>
    <row r="27" spans="1:75">
      <c r="A27" t="s">
        <v>254</v>
      </c>
      <c r="G27" t="s">
        <v>69</v>
      </c>
      <c r="H27" s="73">
        <v>532.94999999999993</v>
      </c>
      <c r="I27" s="46">
        <v>92.899999999999991</v>
      </c>
      <c r="J27" s="46">
        <v>608.27</v>
      </c>
      <c r="K27" s="46">
        <v>111.75</v>
      </c>
      <c r="L27" s="46">
        <v>3.86</v>
      </c>
      <c r="M27" s="74">
        <v>0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W27">
        <v>0</v>
      </c>
      <c r="X27">
        <v>0</v>
      </c>
      <c r="Y27">
        <v>1.93</v>
      </c>
      <c r="Z27">
        <v>0</v>
      </c>
      <c r="AA27">
        <v>0</v>
      </c>
      <c r="AB27">
        <v>24.14</v>
      </c>
      <c r="AC27">
        <v>0.52</v>
      </c>
      <c r="AD27">
        <v>0.53</v>
      </c>
      <c r="AE27">
        <v>57.95</v>
      </c>
      <c r="AF27">
        <v>0.48</v>
      </c>
      <c r="AG27">
        <v>0</v>
      </c>
      <c r="AH27">
        <v>0</v>
      </c>
      <c r="AI27">
        <v>37.31</v>
      </c>
      <c r="AJ27">
        <v>0</v>
      </c>
      <c r="AK27">
        <v>0</v>
      </c>
      <c r="AL27">
        <v>48.29</v>
      </c>
      <c r="AM27">
        <v>0</v>
      </c>
      <c r="AN27">
        <v>0</v>
      </c>
      <c r="AO27">
        <v>0</v>
      </c>
      <c r="AP27">
        <v>183.5</v>
      </c>
      <c r="AQ27">
        <v>1.93</v>
      </c>
      <c r="AR27">
        <v>14.49</v>
      </c>
      <c r="AS27">
        <v>72.44</v>
      </c>
      <c r="AT27">
        <v>0</v>
      </c>
      <c r="AU27">
        <v>111.36</v>
      </c>
      <c r="AV27">
        <v>0.35</v>
      </c>
      <c r="AW27">
        <v>0</v>
      </c>
      <c r="AX27">
        <v>37.31</v>
      </c>
      <c r="AY27">
        <v>0</v>
      </c>
      <c r="AZ27">
        <v>193.16</v>
      </c>
      <c r="BA27">
        <v>11.59</v>
      </c>
      <c r="BB27">
        <v>8.69</v>
      </c>
      <c r="BC27">
        <v>96.58</v>
      </c>
      <c r="BD27">
        <v>66.819999999999993</v>
      </c>
      <c r="BE27">
        <v>0</v>
      </c>
      <c r="BF27">
        <v>0.88</v>
      </c>
      <c r="BG27">
        <v>12.44</v>
      </c>
      <c r="BH27">
        <v>24.14</v>
      </c>
      <c r="BI27">
        <v>48.29</v>
      </c>
      <c r="BJ27">
        <v>24.14</v>
      </c>
      <c r="BK27">
        <v>24.14</v>
      </c>
      <c r="BL27">
        <v>24.14</v>
      </c>
      <c r="BM27">
        <v>0</v>
      </c>
      <c r="BN27">
        <v>0</v>
      </c>
      <c r="BO27">
        <v>48.29</v>
      </c>
      <c r="BP27">
        <v>24.14</v>
      </c>
      <c r="BQ27">
        <v>38.630000000000003</v>
      </c>
      <c r="BR27">
        <v>24.69</v>
      </c>
      <c r="BS27">
        <v>14.01</v>
      </c>
      <c r="BT27">
        <v>24.14</v>
      </c>
      <c r="BU27">
        <v>48.29</v>
      </c>
      <c r="BV27">
        <v>0</v>
      </c>
      <c r="BW27">
        <v>0</v>
      </c>
    </row>
    <row r="28" spans="1:75">
      <c r="A28" t="s">
        <v>255</v>
      </c>
      <c r="G28" t="s">
        <v>70</v>
      </c>
      <c r="H28" s="73">
        <v>532.94999999999993</v>
      </c>
      <c r="I28" s="46">
        <v>92.899999999999991</v>
      </c>
      <c r="J28" s="46">
        <v>608.27</v>
      </c>
      <c r="K28" s="46">
        <v>111.75</v>
      </c>
      <c r="L28" s="46">
        <v>3.96</v>
      </c>
      <c r="M28" s="74">
        <v>0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W28">
        <v>0</v>
      </c>
      <c r="X28">
        <v>0</v>
      </c>
      <c r="Y28">
        <v>1.93</v>
      </c>
      <c r="Z28">
        <v>0</v>
      </c>
      <c r="AA28">
        <v>0</v>
      </c>
      <c r="AB28">
        <v>24.14</v>
      </c>
      <c r="AC28">
        <v>0.52</v>
      </c>
      <c r="AD28">
        <v>0.53</v>
      </c>
      <c r="AE28">
        <v>57.95</v>
      </c>
      <c r="AF28">
        <v>0.48</v>
      </c>
      <c r="AG28">
        <v>0</v>
      </c>
      <c r="AH28">
        <v>0</v>
      </c>
      <c r="AI28">
        <v>37.31</v>
      </c>
      <c r="AJ28">
        <v>0</v>
      </c>
      <c r="AK28">
        <v>0</v>
      </c>
      <c r="AL28">
        <v>48.29</v>
      </c>
      <c r="AM28">
        <v>0.1</v>
      </c>
      <c r="AN28">
        <v>0</v>
      </c>
      <c r="AO28">
        <v>0</v>
      </c>
      <c r="AP28">
        <v>183.5</v>
      </c>
      <c r="AQ28">
        <v>1.93</v>
      </c>
      <c r="AR28">
        <v>14.49</v>
      </c>
      <c r="AS28">
        <v>72.44</v>
      </c>
      <c r="AT28">
        <v>0</v>
      </c>
      <c r="AU28">
        <v>111.36</v>
      </c>
      <c r="AV28">
        <v>0.35</v>
      </c>
      <c r="AW28">
        <v>0</v>
      </c>
      <c r="AX28">
        <v>37.31</v>
      </c>
      <c r="AY28">
        <v>0</v>
      </c>
      <c r="AZ28">
        <v>193.16</v>
      </c>
      <c r="BA28">
        <v>11.59</v>
      </c>
      <c r="BB28">
        <v>8.69</v>
      </c>
      <c r="BC28">
        <v>96.58</v>
      </c>
      <c r="BD28">
        <v>66.819999999999993</v>
      </c>
      <c r="BE28">
        <v>0</v>
      </c>
      <c r="BF28">
        <v>0.88</v>
      </c>
      <c r="BG28">
        <v>12.44</v>
      </c>
      <c r="BH28">
        <v>24.14</v>
      </c>
      <c r="BI28">
        <v>48.29</v>
      </c>
      <c r="BJ28">
        <v>24.14</v>
      </c>
      <c r="BK28">
        <v>24.14</v>
      </c>
      <c r="BL28">
        <v>24.14</v>
      </c>
      <c r="BM28">
        <v>0</v>
      </c>
      <c r="BN28">
        <v>0</v>
      </c>
      <c r="BO28">
        <v>48.29</v>
      </c>
      <c r="BP28">
        <v>24.14</v>
      </c>
      <c r="BQ28">
        <v>38.630000000000003</v>
      </c>
      <c r="BR28">
        <v>24.69</v>
      </c>
      <c r="BS28">
        <v>14.01</v>
      </c>
      <c r="BT28">
        <v>24.14</v>
      </c>
      <c r="BU28">
        <v>48.29</v>
      </c>
      <c r="BV28">
        <v>0</v>
      </c>
      <c r="BW28">
        <v>0</v>
      </c>
    </row>
    <row r="29" spans="1:75">
      <c r="A29" t="s">
        <v>263</v>
      </c>
      <c r="G29" t="s">
        <v>71</v>
      </c>
      <c r="H29" s="73">
        <v>532.94999999999993</v>
      </c>
      <c r="I29" s="46">
        <v>92.899999999999991</v>
      </c>
      <c r="J29" s="46">
        <v>608.27</v>
      </c>
      <c r="K29" s="46">
        <v>111.75</v>
      </c>
      <c r="L29" s="46">
        <v>4.54</v>
      </c>
      <c r="M29" s="74">
        <v>0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W29">
        <v>0</v>
      </c>
      <c r="X29">
        <v>0</v>
      </c>
      <c r="Y29">
        <v>1.93</v>
      </c>
      <c r="Z29">
        <v>0</v>
      </c>
      <c r="AA29">
        <v>0</v>
      </c>
      <c r="AB29">
        <v>24.14</v>
      </c>
      <c r="AC29">
        <v>0.52</v>
      </c>
      <c r="AD29">
        <v>0.53</v>
      </c>
      <c r="AE29">
        <v>57.95</v>
      </c>
      <c r="AF29">
        <v>0.48</v>
      </c>
      <c r="AG29">
        <v>0</v>
      </c>
      <c r="AH29">
        <v>0</v>
      </c>
      <c r="AI29">
        <v>37.31</v>
      </c>
      <c r="AJ29">
        <v>0</v>
      </c>
      <c r="AK29">
        <v>0</v>
      </c>
      <c r="AL29">
        <v>48.29</v>
      </c>
      <c r="AM29">
        <v>0.68</v>
      </c>
      <c r="AN29">
        <v>0</v>
      </c>
      <c r="AO29">
        <v>0</v>
      </c>
      <c r="AP29">
        <v>183.5</v>
      </c>
      <c r="AQ29">
        <v>1.93</v>
      </c>
      <c r="AR29">
        <v>14.49</v>
      </c>
      <c r="AS29">
        <v>72.44</v>
      </c>
      <c r="AT29">
        <v>0</v>
      </c>
      <c r="AU29">
        <v>111.36</v>
      </c>
      <c r="AV29">
        <v>0.35</v>
      </c>
      <c r="AW29">
        <v>0</v>
      </c>
      <c r="AX29">
        <v>37.31</v>
      </c>
      <c r="AY29">
        <v>0</v>
      </c>
      <c r="AZ29">
        <v>193.16</v>
      </c>
      <c r="BA29">
        <v>11.59</v>
      </c>
      <c r="BB29">
        <v>8.69</v>
      </c>
      <c r="BC29">
        <v>96.58</v>
      </c>
      <c r="BD29">
        <v>66.819999999999993</v>
      </c>
      <c r="BE29">
        <v>0</v>
      </c>
      <c r="BF29">
        <v>0.88</v>
      </c>
      <c r="BG29">
        <v>12.44</v>
      </c>
      <c r="BH29">
        <v>24.14</v>
      </c>
      <c r="BI29">
        <v>48.29</v>
      </c>
      <c r="BJ29">
        <v>24.14</v>
      </c>
      <c r="BK29">
        <v>24.14</v>
      </c>
      <c r="BL29">
        <v>24.14</v>
      </c>
      <c r="BM29">
        <v>0</v>
      </c>
      <c r="BN29">
        <v>0</v>
      </c>
      <c r="BO29">
        <v>48.29</v>
      </c>
      <c r="BP29">
        <v>24.14</v>
      </c>
      <c r="BQ29">
        <v>38.630000000000003</v>
      </c>
      <c r="BR29">
        <v>24.69</v>
      </c>
      <c r="BS29">
        <v>14.01</v>
      </c>
      <c r="BT29">
        <v>24.14</v>
      </c>
      <c r="BU29">
        <v>48.29</v>
      </c>
      <c r="BV29">
        <v>0</v>
      </c>
      <c r="BW29">
        <v>0</v>
      </c>
    </row>
    <row r="30" spans="1:75">
      <c r="A30" t="s">
        <v>264</v>
      </c>
      <c r="G30" t="s">
        <v>72</v>
      </c>
      <c r="H30" s="73">
        <v>532.94999999999993</v>
      </c>
      <c r="I30" s="46">
        <v>92.899999999999991</v>
      </c>
      <c r="J30" s="46">
        <v>608.27</v>
      </c>
      <c r="K30" s="46">
        <v>111.75</v>
      </c>
      <c r="L30" s="46">
        <v>4.7299999999999995</v>
      </c>
      <c r="M30" s="74">
        <v>0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W30">
        <v>0</v>
      </c>
      <c r="X30">
        <v>0</v>
      </c>
      <c r="Y30">
        <v>1.93</v>
      </c>
      <c r="Z30">
        <v>0</v>
      </c>
      <c r="AA30">
        <v>0</v>
      </c>
      <c r="AB30">
        <v>24.14</v>
      </c>
      <c r="AC30">
        <v>0.52</v>
      </c>
      <c r="AD30">
        <v>0.53</v>
      </c>
      <c r="AE30">
        <v>57.95</v>
      </c>
      <c r="AF30">
        <v>0.48</v>
      </c>
      <c r="AG30">
        <v>0</v>
      </c>
      <c r="AH30">
        <v>0</v>
      </c>
      <c r="AI30">
        <v>37.31</v>
      </c>
      <c r="AJ30">
        <v>0</v>
      </c>
      <c r="AK30">
        <v>0</v>
      </c>
      <c r="AL30">
        <v>48.29</v>
      </c>
      <c r="AM30">
        <v>0.87</v>
      </c>
      <c r="AN30">
        <v>0</v>
      </c>
      <c r="AO30">
        <v>0</v>
      </c>
      <c r="AP30">
        <v>183.5</v>
      </c>
      <c r="AQ30">
        <v>1.93</v>
      </c>
      <c r="AR30">
        <v>14.49</v>
      </c>
      <c r="AS30">
        <v>72.44</v>
      </c>
      <c r="AT30">
        <v>0</v>
      </c>
      <c r="AU30">
        <v>111.36</v>
      </c>
      <c r="AV30">
        <v>0.35</v>
      </c>
      <c r="AW30">
        <v>0</v>
      </c>
      <c r="AX30">
        <v>37.31</v>
      </c>
      <c r="AY30">
        <v>0</v>
      </c>
      <c r="AZ30">
        <v>193.16</v>
      </c>
      <c r="BA30">
        <v>11.59</v>
      </c>
      <c r="BB30">
        <v>8.69</v>
      </c>
      <c r="BC30">
        <v>96.58</v>
      </c>
      <c r="BD30">
        <v>66.819999999999993</v>
      </c>
      <c r="BE30">
        <v>0</v>
      </c>
      <c r="BF30">
        <v>0.88</v>
      </c>
      <c r="BG30">
        <v>12.44</v>
      </c>
      <c r="BH30">
        <v>24.14</v>
      </c>
      <c r="BI30">
        <v>48.29</v>
      </c>
      <c r="BJ30">
        <v>24.14</v>
      </c>
      <c r="BK30">
        <v>24.14</v>
      </c>
      <c r="BL30">
        <v>24.14</v>
      </c>
      <c r="BM30">
        <v>0</v>
      </c>
      <c r="BN30">
        <v>0</v>
      </c>
      <c r="BO30">
        <v>48.29</v>
      </c>
      <c r="BP30">
        <v>24.14</v>
      </c>
      <c r="BQ30">
        <v>38.630000000000003</v>
      </c>
      <c r="BR30">
        <v>24.69</v>
      </c>
      <c r="BS30">
        <v>14.01</v>
      </c>
      <c r="BT30">
        <v>24.14</v>
      </c>
      <c r="BU30">
        <v>48.29</v>
      </c>
      <c r="BV30">
        <v>0</v>
      </c>
      <c r="BW30">
        <v>0</v>
      </c>
    </row>
    <row r="31" spans="1:75">
      <c r="A31" t="s">
        <v>274</v>
      </c>
      <c r="G31" t="s">
        <v>73</v>
      </c>
      <c r="H31" s="73">
        <v>533.09999999999991</v>
      </c>
      <c r="I31" s="46">
        <v>92.899999999999991</v>
      </c>
      <c r="J31" s="46">
        <v>607.99</v>
      </c>
      <c r="K31" s="46">
        <v>111.75</v>
      </c>
      <c r="L31" s="46">
        <v>5.0999999999999996</v>
      </c>
      <c r="M31" s="74">
        <v>0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W31">
        <v>0</v>
      </c>
      <c r="X31">
        <v>0</v>
      </c>
      <c r="Y31">
        <v>1.93</v>
      </c>
      <c r="Z31">
        <v>0</v>
      </c>
      <c r="AA31">
        <v>0</v>
      </c>
      <c r="AB31">
        <v>24.14</v>
      </c>
      <c r="AC31">
        <v>0.52</v>
      </c>
      <c r="AD31">
        <v>0.68</v>
      </c>
      <c r="AE31">
        <v>57.95</v>
      </c>
      <c r="AF31">
        <v>0.48</v>
      </c>
      <c r="AG31">
        <v>0</v>
      </c>
      <c r="AH31">
        <v>0</v>
      </c>
      <c r="AI31">
        <v>37.31</v>
      </c>
      <c r="AJ31">
        <v>0</v>
      </c>
      <c r="AK31">
        <v>0</v>
      </c>
      <c r="AL31">
        <v>48.29</v>
      </c>
      <c r="AM31">
        <v>1.24</v>
      </c>
      <c r="AN31">
        <v>0</v>
      </c>
      <c r="AO31">
        <v>0</v>
      </c>
      <c r="AP31">
        <v>183.5</v>
      </c>
      <c r="AQ31">
        <v>1.93</v>
      </c>
      <c r="AR31">
        <v>14.49</v>
      </c>
      <c r="AS31">
        <v>72.44</v>
      </c>
      <c r="AT31">
        <v>0</v>
      </c>
      <c r="AU31">
        <v>111.36</v>
      </c>
      <c r="AV31">
        <v>0.35</v>
      </c>
      <c r="AW31">
        <v>0</v>
      </c>
      <c r="AX31">
        <v>37.31</v>
      </c>
      <c r="AY31">
        <v>0</v>
      </c>
      <c r="AZ31">
        <v>193.16</v>
      </c>
      <c r="BA31">
        <v>11.59</v>
      </c>
      <c r="BB31">
        <v>8.69</v>
      </c>
      <c r="BC31">
        <v>96.58</v>
      </c>
      <c r="BD31">
        <v>66.819999999999993</v>
      </c>
      <c r="BE31">
        <v>0</v>
      </c>
      <c r="BF31">
        <v>0.88</v>
      </c>
      <c r="BG31">
        <v>12.44</v>
      </c>
      <c r="BH31">
        <v>24.14</v>
      </c>
      <c r="BI31">
        <v>48.29</v>
      </c>
      <c r="BJ31">
        <v>24.14</v>
      </c>
      <c r="BK31">
        <v>24.14</v>
      </c>
      <c r="BL31">
        <v>24.14</v>
      </c>
      <c r="BM31">
        <v>0</v>
      </c>
      <c r="BN31">
        <v>0</v>
      </c>
      <c r="BO31">
        <v>48.29</v>
      </c>
      <c r="BP31">
        <v>24.14</v>
      </c>
      <c r="BQ31">
        <v>38.630000000000003</v>
      </c>
      <c r="BR31">
        <v>24.69</v>
      </c>
      <c r="BS31">
        <v>13.73</v>
      </c>
      <c r="BT31">
        <v>24.14</v>
      </c>
      <c r="BU31">
        <v>48.29</v>
      </c>
      <c r="BV31">
        <v>0</v>
      </c>
      <c r="BW31">
        <v>0</v>
      </c>
    </row>
    <row r="32" spans="1:75">
      <c r="A32" t="s">
        <v>275</v>
      </c>
      <c r="G32" t="s">
        <v>74</v>
      </c>
      <c r="H32" s="73">
        <v>533.09999999999991</v>
      </c>
      <c r="I32" s="46">
        <v>92.899999999999991</v>
      </c>
      <c r="J32" s="46">
        <v>607.99</v>
      </c>
      <c r="K32" s="46">
        <v>111.75</v>
      </c>
      <c r="L32" s="46">
        <v>5.56</v>
      </c>
      <c r="M32" s="74">
        <v>0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W32">
        <v>0</v>
      </c>
      <c r="X32">
        <v>0</v>
      </c>
      <c r="Y32">
        <v>1.93</v>
      </c>
      <c r="Z32">
        <v>0</v>
      </c>
      <c r="AA32">
        <v>0</v>
      </c>
      <c r="AB32">
        <v>24.14</v>
      </c>
      <c r="AC32">
        <v>0.52</v>
      </c>
      <c r="AD32">
        <v>0.68</v>
      </c>
      <c r="AE32">
        <v>57.95</v>
      </c>
      <c r="AF32">
        <v>0.48</v>
      </c>
      <c r="AG32">
        <v>0</v>
      </c>
      <c r="AH32">
        <v>0</v>
      </c>
      <c r="AI32">
        <v>37.31</v>
      </c>
      <c r="AJ32">
        <v>0</v>
      </c>
      <c r="AK32">
        <v>0</v>
      </c>
      <c r="AL32">
        <v>48.29</v>
      </c>
      <c r="AM32">
        <v>1.7</v>
      </c>
      <c r="AN32">
        <v>0</v>
      </c>
      <c r="AO32">
        <v>0</v>
      </c>
      <c r="AP32">
        <v>183.5</v>
      </c>
      <c r="AQ32">
        <v>1.93</v>
      </c>
      <c r="AR32">
        <v>14.49</v>
      </c>
      <c r="AS32">
        <v>72.44</v>
      </c>
      <c r="AT32">
        <v>0</v>
      </c>
      <c r="AU32">
        <v>111.36</v>
      </c>
      <c r="AV32">
        <v>0.35</v>
      </c>
      <c r="AW32">
        <v>0</v>
      </c>
      <c r="AX32">
        <v>37.31</v>
      </c>
      <c r="AY32">
        <v>0</v>
      </c>
      <c r="AZ32">
        <v>193.16</v>
      </c>
      <c r="BA32">
        <v>11.59</v>
      </c>
      <c r="BB32">
        <v>8.69</v>
      </c>
      <c r="BC32">
        <v>96.58</v>
      </c>
      <c r="BD32">
        <v>66.819999999999993</v>
      </c>
      <c r="BE32">
        <v>0</v>
      </c>
      <c r="BF32">
        <v>0.88</v>
      </c>
      <c r="BG32">
        <v>12.44</v>
      </c>
      <c r="BH32">
        <v>24.14</v>
      </c>
      <c r="BI32">
        <v>48.29</v>
      </c>
      <c r="BJ32">
        <v>24.14</v>
      </c>
      <c r="BK32">
        <v>24.14</v>
      </c>
      <c r="BL32">
        <v>24.14</v>
      </c>
      <c r="BM32">
        <v>0</v>
      </c>
      <c r="BN32">
        <v>0</v>
      </c>
      <c r="BO32">
        <v>48.29</v>
      </c>
      <c r="BP32">
        <v>24.14</v>
      </c>
      <c r="BQ32">
        <v>38.630000000000003</v>
      </c>
      <c r="BR32">
        <v>24.69</v>
      </c>
      <c r="BS32">
        <v>13.73</v>
      </c>
      <c r="BT32">
        <v>24.14</v>
      </c>
      <c r="BU32">
        <v>48.29</v>
      </c>
      <c r="BV32">
        <v>0</v>
      </c>
      <c r="BW32">
        <v>0</v>
      </c>
    </row>
    <row r="33" spans="1:75">
      <c r="A33" t="s">
        <v>276</v>
      </c>
      <c r="G33" t="s">
        <v>75</v>
      </c>
      <c r="H33" s="73">
        <v>533.09999999999991</v>
      </c>
      <c r="I33" s="46">
        <v>92.899999999999991</v>
      </c>
      <c r="J33" s="46">
        <v>607.99</v>
      </c>
      <c r="K33" s="46">
        <v>111.75</v>
      </c>
      <c r="L33" s="46">
        <v>6.1199999999999992</v>
      </c>
      <c r="M33" s="74">
        <v>0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W33">
        <v>0</v>
      </c>
      <c r="X33">
        <v>0</v>
      </c>
      <c r="Y33">
        <v>1.93</v>
      </c>
      <c r="Z33">
        <v>0</v>
      </c>
      <c r="AA33">
        <v>0</v>
      </c>
      <c r="AB33">
        <v>24.14</v>
      </c>
      <c r="AC33">
        <v>0.52</v>
      </c>
      <c r="AD33">
        <v>0.68</v>
      </c>
      <c r="AE33">
        <v>57.95</v>
      </c>
      <c r="AF33">
        <v>0.48</v>
      </c>
      <c r="AG33">
        <v>0</v>
      </c>
      <c r="AH33">
        <v>0</v>
      </c>
      <c r="AI33">
        <v>37.31</v>
      </c>
      <c r="AJ33">
        <v>0</v>
      </c>
      <c r="AK33">
        <v>0</v>
      </c>
      <c r="AL33">
        <v>48.29</v>
      </c>
      <c r="AM33">
        <v>2.2599999999999998</v>
      </c>
      <c r="AN33">
        <v>0</v>
      </c>
      <c r="AO33">
        <v>0</v>
      </c>
      <c r="AP33">
        <v>183.5</v>
      </c>
      <c r="AQ33">
        <v>1.93</v>
      </c>
      <c r="AR33">
        <v>14.49</v>
      </c>
      <c r="AS33">
        <v>72.44</v>
      </c>
      <c r="AT33">
        <v>0</v>
      </c>
      <c r="AU33">
        <v>111.36</v>
      </c>
      <c r="AV33">
        <v>0.35</v>
      </c>
      <c r="AW33">
        <v>0</v>
      </c>
      <c r="AX33">
        <v>37.31</v>
      </c>
      <c r="AY33">
        <v>0</v>
      </c>
      <c r="AZ33">
        <v>193.16</v>
      </c>
      <c r="BA33">
        <v>11.59</v>
      </c>
      <c r="BB33">
        <v>8.69</v>
      </c>
      <c r="BC33">
        <v>96.58</v>
      </c>
      <c r="BD33">
        <v>66.819999999999993</v>
      </c>
      <c r="BE33">
        <v>0</v>
      </c>
      <c r="BF33">
        <v>0.88</v>
      </c>
      <c r="BG33">
        <v>12.44</v>
      </c>
      <c r="BH33">
        <v>24.14</v>
      </c>
      <c r="BI33">
        <v>48.29</v>
      </c>
      <c r="BJ33">
        <v>24.14</v>
      </c>
      <c r="BK33">
        <v>24.14</v>
      </c>
      <c r="BL33">
        <v>24.14</v>
      </c>
      <c r="BM33">
        <v>0</v>
      </c>
      <c r="BN33">
        <v>0</v>
      </c>
      <c r="BO33">
        <v>48.29</v>
      </c>
      <c r="BP33">
        <v>24.14</v>
      </c>
      <c r="BQ33">
        <v>38.630000000000003</v>
      </c>
      <c r="BR33">
        <v>24.69</v>
      </c>
      <c r="BS33">
        <v>13.73</v>
      </c>
      <c r="BT33">
        <v>24.14</v>
      </c>
      <c r="BU33">
        <v>48.29</v>
      </c>
      <c r="BV33">
        <v>0</v>
      </c>
      <c r="BW33">
        <v>0</v>
      </c>
    </row>
    <row r="34" spans="1:75">
      <c r="A34" t="s">
        <v>277</v>
      </c>
      <c r="G34" t="s">
        <v>76</v>
      </c>
      <c r="H34" s="73">
        <v>533.09999999999991</v>
      </c>
      <c r="I34" s="46">
        <v>92.899999999999991</v>
      </c>
      <c r="J34" s="46">
        <v>607.99</v>
      </c>
      <c r="K34" s="46">
        <v>111.75</v>
      </c>
      <c r="L34" s="46">
        <v>6.6099999999999994</v>
      </c>
      <c r="M34" s="74">
        <v>0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W34">
        <v>0</v>
      </c>
      <c r="X34">
        <v>0</v>
      </c>
      <c r="Y34">
        <v>1.93</v>
      </c>
      <c r="Z34">
        <v>0</v>
      </c>
      <c r="AA34">
        <v>0</v>
      </c>
      <c r="AB34">
        <v>24.14</v>
      </c>
      <c r="AC34">
        <v>0.52</v>
      </c>
      <c r="AD34">
        <v>0.68</v>
      </c>
      <c r="AE34">
        <v>57.95</v>
      </c>
      <c r="AF34">
        <v>0.48</v>
      </c>
      <c r="AG34">
        <v>0</v>
      </c>
      <c r="AH34">
        <v>0</v>
      </c>
      <c r="AI34">
        <v>37.31</v>
      </c>
      <c r="AJ34">
        <v>0</v>
      </c>
      <c r="AK34">
        <v>0</v>
      </c>
      <c r="AL34">
        <v>48.29</v>
      </c>
      <c r="AM34">
        <v>2.75</v>
      </c>
      <c r="AN34">
        <v>0</v>
      </c>
      <c r="AO34">
        <v>0</v>
      </c>
      <c r="AP34">
        <v>183.5</v>
      </c>
      <c r="AQ34">
        <v>1.93</v>
      </c>
      <c r="AR34">
        <v>14.49</v>
      </c>
      <c r="AS34">
        <v>72.44</v>
      </c>
      <c r="AT34">
        <v>0</v>
      </c>
      <c r="AU34">
        <v>111.36</v>
      </c>
      <c r="AV34">
        <v>0.35</v>
      </c>
      <c r="AW34">
        <v>0</v>
      </c>
      <c r="AX34">
        <v>37.31</v>
      </c>
      <c r="AY34">
        <v>0</v>
      </c>
      <c r="AZ34">
        <v>193.16</v>
      </c>
      <c r="BA34">
        <v>11.59</v>
      </c>
      <c r="BB34">
        <v>8.69</v>
      </c>
      <c r="BC34">
        <v>96.58</v>
      </c>
      <c r="BD34">
        <v>66.819999999999993</v>
      </c>
      <c r="BE34">
        <v>0</v>
      </c>
      <c r="BF34">
        <v>0.88</v>
      </c>
      <c r="BG34">
        <v>12.44</v>
      </c>
      <c r="BH34">
        <v>24.14</v>
      </c>
      <c r="BI34">
        <v>48.29</v>
      </c>
      <c r="BJ34">
        <v>24.14</v>
      </c>
      <c r="BK34">
        <v>24.14</v>
      </c>
      <c r="BL34">
        <v>24.14</v>
      </c>
      <c r="BM34">
        <v>0</v>
      </c>
      <c r="BN34">
        <v>0</v>
      </c>
      <c r="BO34">
        <v>48.29</v>
      </c>
      <c r="BP34">
        <v>24.14</v>
      </c>
      <c r="BQ34">
        <v>38.630000000000003</v>
      </c>
      <c r="BR34">
        <v>24.69</v>
      </c>
      <c r="BS34">
        <v>13.73</v>
      </c>
      <c r="BT34">
        <v>24.14</v>
      </c>
      <c r="BU34">
        <v>48.29</v>
      </c>
      <c r="BV34">
        <v>0</v>
      </c>
      <c r="BW34">
        <v>0</v>
      </c>
    </row>
    <row r="35" spans="1:75">
      <c r="A35" t="s">
        <v>279</v>
      </c>
      <c r="G35" t="s">
        <v>77</v>
      </c>
      <c r="H35" s="73">
        <v>534.3599999999999</v>
      </c>
      <c r="I35" s="46">
        <v>92.899999999999991</v>
      </c>
      <c r="J35" s="46">
        <v>607.72</v>
      </c>
      <c r="K35" s="46">
        <v>111.75</v>
      </c>
      <c r="L35" s="46">
        <v>7.2799999999999994</v>
      </c>
      <c r="M35" s="74">
        <v>0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W35">
        <v>0</v>
      </c>
      <c r="X35">
        <v>0</v>
      </c>
      <c r="Y35">
        <v>1.93</v>
      </c>
      <c r="Z35">
        <v>0</v>
      </c>
      <c r="AA35">
        <v>0</v>
      </c>
      <c r="AB35">
        <v>24.14</v>
      </c>
      <c r="AC35">
        <v>0.52</v>
      </c>
      <c r="AD35">
        <v>0.97</v>
      </c>
      <c r="AE35">
        <v>57.95</v>
      </c>
      <c r="AF35">
        <v>0.48</v>
      </c>
      <c r="AG35">
        <v>0</v>
      </c>
      <c r="AH35">
        <v>0</v>
      </c>
      <c r="AI35">
        <v>37.31</v>
      </c>
      <c r="AJ35">
        <v>0</v>
      </c>
      <c r="AK35">
        <v>0</v>
      </c>
      <c r="AL35">
        <v>48.29</v>
      </c>
      <c r="AM35">
        <v>3.42</v>
      </c>
      <c r="AN35">
        <v>0</v>
      </c>
      <c r="AO35">
        <v>0</v>
      </c>
      <c r="AP35">
        <v>183.5</v>
      </c>
      <c r="AQ35">
        <v>1.93</v>
      </c>
      <c r="AR35">
        <v>14.49</v>
      </c>
      <c r="AS35">
        <v>72.44</v>
      </c>
      <c r="AT35">
        <v>0</v>
      </c>
      <c r="AU35">
        <v>111.36</v>
      </c>
      <c r="AV35">
        <v>0.35</v>
      </c>
      <c r="AW35">
        <v>0</v>
      </c>
      <c r="AX35">
        <v>37.31</v>
      </c>
      <c r="AY35">
        <v>0</v>
      </c>
      <c r="AZ35">
        <v>193.16</v>
      </c>
      <c r="BA35">
        <v>11.59</v>
      </c>
      <c r="BB35">
        <v>9.66</v>
      </c>
      <c r="BC35">
        <v>96.58</v>
      </c>
      <c r="BD35">
        <v>66.819999999999993</v>
      </c>
      <c r="BE35">
        <v>0</v>
      </c>
      <c r="BF35">
        <v>0.88</v>
      </c>
      <c r="BG35">
        <v>12.44</v>
      </c>
      <c r="BH35">
        <v>24.14</v>
      </c>
      <c r="BI35">
        <v>48.29</v>
      </c>
      <c r="BJ35">
        <v>24.14</v>
      </c>
      <c r="BK35">
        <v>24.14</v>
      </c>
      <c r="BL35">
        <v>24.14</v>
      </c>
      <c r="BM35">
        <v>0</v>
      </c>
      <c r="BN35">
        <v>0</v>
      </c>
      <c r="BO35">
        <v>48.29</v>
      </c>
      <c r="BP35">
        <v>24.14</v>
      </c>
      <c r="BQ35">
        <v>38.630000000000003</v>
      </c>
      <c r="BR35">
        <v>24.69</v>
      </c>
      <c r="BS35">
        <v>13.46</v>
      </c>
      <c r="BT35">
        <v>24.14</v>
      </c>
      <c r="BU35">
        <v>48.29</v>
      </c>
      <c r="BV35">
        <v>0</v>
      </c>
      <c r="BW35">
        <v>0</v>
      </c>
    </row>
    <row r="36" spans="1:75">
      <c r="A36" t="s">
        <v>309</v>
      </c>
      <c r="G36" t="s">
        <v>78</v>
      </c>
      <c r="H36" s="73">
        <v>534.3599999999999</v>
      </c>
      <c r="I36" s="46">
        <v>92.899999999999991</v>
      </c>
      <c r="J36" s="46">
        <v>607.72</v>
      </c>
      <c r="K36" s="46">
        <v>111.75</v>
      </c>
      <c r="L36" s="46">
        <v>7.7299999999999995</v>
      </c>
      <c r="M36" s="74">
        <v>0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W36">
        <v>0</v>
      </c>
      <c r="X36">
        <v>0</v>
      </c>
      <c r="Y36">
        <v>1.93</v>
      </c>
      <c r="Z36">
        <v>0</v>
      </c>
      <c r="AA36">
        <v>0</v>
      </c>
      <c r="AB36">
        <v>24.14</v>
      </c>
      <c r="AC36">
        <v>0.52</v>
      </c>
      <c r="AD36">
        <v>0.97</v>
      </c>
      <c r="AE36">
        <v>57.95</v>
      </c>
      <c r="AF36">
        <v>0.48</v>
      </c>
      <c r="AG36">
        <v>0</v>
      </c>
      <c r="AH36">
        <v>0</v>
      </c>
      <c r="AI36">
        <v>37.31</v>
      </c>
      <c r="AJ36">
        <v>0</v>
      </c>
      <c r="AK36">
        <v>0</v>
      </c>
      <c r="AL36">
        <v>48.29</v>
      </c>
      <c r="AM36">
        <v>3.87</v>
      </c>
      <c r="AN36">
        <v>0</v>
      </c>
      <c r="AO36">
        <v>0</v>
      </c>
      <c r="AP36">
        <v>183.5</v>
      </c>
      <c r="AQ36">
        <v>1.93</v>
      </c>
      <c r="AR36">
        <v>14.49</v>
      </c>
      <c r="AS36">
        <v>72.44</v>
      </c>
      <c r="AT36">
        <v>0</v>
      </c>
      <c r="AU36">
        <v>111.36</v>
      </c>
      <c r="AV36">
        <v>0.35</v>
      </c>
      <c r="AW36">
        <v>0</v>
      </c>
      <c r="AX36">
        <v>37.31</v>
      </c>
      <c r="AY36">
        <v>0</v>
      </c>
      <c r="AZ36">
        <v>193.16</v>
      </c>
      <c r="BA36">
        <v>11.59</v>
      </c>
      <c r="BB36">
        <v>9.66</v>
      </c>
      <c r="BC36">
        <v>96.58</v>
      </c>
      <c r="BD36">
        <v>66.819999999999993</v>
      </c>
      <c r="BE36">
        <v>0</v>
      </c>
      <c r="BF36">
        <v>0.88</v>
      </c>
      <c r="BG36">
        <v>12.44</v>
      </c>
      <c r="BH36">
        <v>24.14</v>
      </c>
      <c r="BI36">
        <v>48.29</v>
      </c>
      <c r="BJ36">
        <v>24.14</v>
      </c>
      <c r="BK36">
        <v>24.14</v>
      </c>
      <c r="BL36">
        <v>24.14</v>
      </c>
      <c r="BM36">
        <v>0</v>
      </c>
      <c r="BN36">
        <v>0</v>
      </c>
      <c r="BO36">
        <v>48.29</v>
      </c>
      <c r="BP36">
        <v>24.14</v>
      </c>
      <c r="BQ36">
        <v>38.630000000000003</v>
      </c>
      <c r="BR36">
        <v>24.69</v>
      </c>
      <c r="BS36">
        <v>13.46</v>
      </c>
      <c r="BT36">
        <v>24.14</v>
      </c>
      <c r="BU36">
        <v>48.29</v>
      </c>
      <c r="BV36">
        <v>0</v>
      </c>
      <c r="BW36">
        <v>0</v>
      </c>
    </row>
    <row r="37" spans="1:75">
      <c r="A37" t="s">
        <v>310</v>
      </c>
      <c r="G37" t="s">
        <v>79</v>
      </c>
      <c r="H37" s="73">
        <v>534.3599999999999</v>
      </c>
      <c r="I37" s="46">
        <v>92.899999999999991</v>
      </c>
      <c r="J37" s="46">
        <v>607.72</v>
      </c>
      <c r="K37" s="46">
        <v>111.75</v>
      </c>
      <c r="L37" s="46">
        <v>8.43</v>
      </c>
      <c r="M37" s="74">
        <v>0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W37">
        <v>0</v>
      </c>
      <c r="X37">
        <v>0</v>
      </c>
      <c r="Y37">
        <v>1.93</v>
      </c>
      <c r="Z37">
        <v>0</v>
      </c>
      <c r="AA37">
        <v>0</v>
      </c>
      <c r="AB37">
        <v>24.14</v>
      </c>
      <c r="AC37">
        <v>0.52</v>
      </c>
      <c r="AD37">
        <v>0.97</v>
      </c>
      <c r="AE37">
        <v>57.95</v>
      </c>
      <c r="AF37">
        <v>0.48</v>
      </c>
      <c r="AG37">
        <v>0</v>
      </c>
      <c r="AH37">
        <v>0</v>
      </c>
      <c r="AI37">
        <v>37.31</v>
      </c>
      <c r="AJ37">
        <v>0</v>
      </c>
      <c r="AK37">
        <v>0</v>
      </c>
      <c r="AL37">
        <v>48.29</v>
      </c>
      <c r="AM37">
        <v>4.57</v>
      </c>
      <c r="AN37">
        <v>0</v>
      </c>
      <c r="AO37">
        <v>0</v>
      </c>
      <c r="AP37">
        <v>183.5</v>
      </c>
      <c r="AQ37">
        <v>1.93</v>
      </c>
      <c r="AR37">
        <v>14.49</v>
      </c>
      <c r="AS37">
        <v>72.44</v>
      </c>
      <c r="AT37">
        <v>0</v>
      </c>
      <c r="AU37">
        <v>111.36</v>
      </c>
      <c r="AV37">
        <v>0.35</v>
      </c>
      <c r="AW37">
        <v>0</v>
      </c>
      <c r="AX37">
        <v>37.31</v>
      </c>
      <c r="AY37">
        <v>0</v>
      </c>
      <c r="AZ37">
        <v>193.16</v>
      </c>
      <c r="BA37">
        <v>11.59</v>
      </c>
      <c r="BB37">
        <v>9.66</v>
      </c>
      <c r="BC37">
        <v>96.58</v>
      </c>
      <c r="BD37">
        <v>66.819999999999993</v>
      </c>
      <c r="BE37">
        <v>0</v>
      </c>
      <c r="BF37">
        <v>0.88</v>
      </c>
      <c r="BG37">
        <v>12.44</v>
      </c>
      <c r="BH37">
        <v>24.14</v>
      </c>
      <c r="BI37">
        <v>48.29</v>
      </c>
      <c r="BJ37">
        <v>24.14</v>
      </c>
      <c r="BK37">
        <v>24.14</v>
      </c>
      <c r="BL37">
        <v>24.14</v>
      </c>
      <c r="BM37">
        <v>0</v>
      </c>
      <c r="BN37">
        <v>0</v>
      </c>
      <c r="BO37">
        <v>48.29</v>
      </c>
      <c r="BP37">
        <v>24.14</v>
      </c>
      <c r="BQ37">
        <v>38.630000000000003</v>
      </c>
      <c r="BR37">
        <v>24.69</v>
      </c>
      <c r="BS37">
        <v>13.46</v>
      </c>
      <c r="BT37">
        <v>24.14</v>
      </c>
      <c r="BU37">
        <v>48.29</v>
      </c>
      <c r="BV37">
        <v>0</v>
      </c>
      <c r="BW37">
        <v>0</v>
      </c>
    </row>
    <row r="38" spans="1:75">
      <c r="A38" t="s">
        <v>311</v>
      </c>
      <c r="G38" t="s">
        <v>80</v>
      </c>
      <c r="H38" s="73">
        <v>534.3599999999999</v>
      </c>
      <c r="I38" s="46">
        <v>92.899999999999991</v>
      </c>
      <c r="J38" s="46">
        <v>607.72</v>
      </c>
      <c r="K38" s="46">
        <v>111.75</v>
      </c>
      <c r="L38" s="46">
        <v>9.01</v>
      </c>
      <c r="M38" s="74">
        <v>0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W38">
        <v>0</v>
      </c>
      <c r="X38">
        <v>0</v>
      </c>
      <c r="Y38">
        <v>1.93</v>
      </c>
      <c r="Z38">
        <v>0</v>
      </c>
      <c r="AA38">
        <v>0</v>
      </c>
      <c r="AB38">
        <v>24.14</v>
      </c>
      <c r="AC38">
        <v>0.52</v>
      </c>
      <c r="AD38">
        <v>0.97</v>
      </c>
      <c r="AE38">
        <v>57.95</v>
      </c>
      <c r="AF38">
        <v>0.48</v>
      </c>
      <c r="AG38">
        <v>0</v>
      </c>
      <c r="AH38">
        <v>0</v>
      </c>
      <c r="AI38">
        <v>37.31</v>
      </c>
      <c r="AJ38">
        <v>0</v>
      </c>
      <c r="AK38">
        <v>0</v>
      </c>
      <c r="AL38">
        <v>48.29</v>
      </c>
      <c r="AM38">
        <v>5.15</v>
      </c>
      <c r="AN38">
        <v>0</v>
      </c>
      <c r="AO38">
        <v>0</v>
      </c>
      <c r="AP38">
        <v>183.5</v>
      </c>
      <c r="AQ38">
        <v>1.93</v>
      </c>
      <c r="AR38">
        <v>14.49</v>
      </c>
      <c r="AS38">
        <v>72.44</v>
      </c>
      <c r="AT38">
        <v>0</v>
      </c>
      <c r="AU38">
        <v>111.36</v>
      </c>
      <c r="AV38">
        <v>0.35</v>
      </c>
      <c r="AW38">
        <v>0</v>
      </c>
      <c r="AX38">
        <v>37.31</v>
      </c>
      <c r="AY38">
        <v>0</v>
      </c>
      <c r="AZ38">
        <v>193.16</v>
      </c>
      <c r="BA38">
        <v>11.59</v>
      </c>
      <c r="BB38">
        <v>9.66</v>
      </c>
      <c r="BC38">
        <v>96.58</v>
      </c>
      <c r="BD38">
        <v>66.819999999999993</v>
      </c>
      <c r="BE38">
        <v>0</v>
      </c>
      <c r="BF38">
        <v>0.88</v>
      </c>
      <c r="BG38">
        <v>12.44</v>
      </c>
      <c r="BH38">
        <v>24.14</v>
      </c>
      <c r="BI38">
        <v>48.29</v>
      </c>
      <c r="BJ38">
        <v>24.14</v>
      </c>
      <c r="BK38">
        <v>24.14</v>
      </c>
      <c r="BL38">
        <v>24.14</v>
      </c>
      <c r="BM38">
        <v>0</v>
      </c>
      <c r="BN38">
        <v>0</v>
      </c>
      <c r="BO38">
        <v>48.29</v>
      </c>
      <c r="BP38">
        <v>24.14</v>
      </c>
      <c r="BQ38">
        <v>38.630000000000003</v>
      </c>
      <c r="BR38">
        <v>24.69</v>
      </c>
      <c r="BS38">
        <v>13.46</v>
      </c>
      <c r="BT38">
        <v>24.14</v>
      </c>
      <c r="BU38">
        <v>48.29</v>
      </c>
      <c r="BV38">
        <v>0</v>
      </c>
      <c r="BW38">
        <v>0</v>
      </c>
    </row>
    <row r="39" spans="1:75">
      <c r="A39" t="s">
        <v>312</v>
      </c>
      <c r="G39" t="s">
        <v>81</v>
      </c>
      <c r="H39" s="73">
        <v>534.36</v>
      </c>
      <c r="I39" s="46">
        <v>92.899999999999991</v>
      </c>
      <c r="J39" s="46">
        <v>607.54</v>
      </c>
      <c r="K39" s="46">
        <v>131.47</v>
      </c>
      <c r="L39" s="46">
        <v>9.25</v>
      </c>
      <c r="M39" s="74">
        <v>0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W39">
        <v>0</v>
      </c>
      <c r="X39">
        <v>48.29</v>
      </c>
      <c r="Y39">
        <v>1.93</v>
      </c>
      <c r="Z39">
        <v>0</v>
      </c>
      <c r="AA39">
        <v>0</v>
      </c>
      <c r="AB39">
        <v>24.14</v>
      </c>
      <c r="AC39">
        <v>0.52</v>
      </c>
      <c r="AD39">
        <v>0.97</v>
      </c>
      <c r="AE39">
        <v>57.95</v>
      </c>
      <c r="AF39">
        <v>0.48</v>
      </c>
      <c r="AG39">
        <v>0</v>
      </c>
      <c r="AH39">
        <v>0</v>
      </c>
      <c r="AI39">
        <v>43.9</v>
      </c>
      <c r="AJ39">
        <v>24.14</v>
      </c>
      <c r="AK39">
        <v>48.29</v>
      </c>
      <c r="AL39">
        <v>48.29</v>
      </c>
      <c r="AM39">
        <v>5.39</v>
      </c>
      <c r="AN39">
        <v>0</v>
      </c>
      <c r="AO39">
        <v>0</v>
      </c>
      <c r="AP39">
        <v>183.5</v>
      </c>
      <c r="AQ39">
        <v>1.93</v>
      </c>
      <c r="AR39">
        <v>14.49</v>
      </c>
      <c r="AS39">
        <v>72.44</v>
      </c>
      <c r="AT39">
        <v>38.630000000000003</v>
      </c>
      <c r="AU39">
        <v>111.36</v>
      </c>
      <c r="AV39">
        <v>0.35</v>
      </c>
      <c r="AW39">
        <v>0</v>
      </c>
      <c r="AX39">
        <v>43.9</v>
      </c>
      <c r="AY39">
        <v>0</v>
      </c>
      <c r="AZ39">
        <v>193.16</v>
      </c>
      <c r="BA39">
        <v>11.59</v>
      </c>
      <c r="BB39">
        <v>9.66</v>
      </c>
      <c r="BC39">
        <v>96.58</v>
      </c>
      <c r="BD39">
        <v>66.819999999999993</v>
      </c>
      <c r="BE39">
        <v>0</v>
      </c>
      <c r="BF39">
        <v>0.88</v>
      </c>
      <c r="BG39">
        <v>14.63</v>
      </c>
      <c r="BH39">
        <v>24.14</v>
      </c>
      <c r="BI39">
        <v>48.29</v>
      </c>
      <c r="BJ39">
        <v>24.14</v>
      </c>
      <c r="BK39">
        <v>24.14</v>
      </c>
      <c r="BL39">
        <v>24.14</v>
      </c>
      <c r="BM39">
        <v>0</v>
      </c>
      <c r="BN39">
        <v>0</v>
      </c>
      <c r="BO39">
        <v>0</v>
      </c>
      <c r="BP39">
        <v>24.14</v>
      </c>
      <c r="BQ39">
        <v>0</v>
      </c>
      <c r="BR39">
        <v>29.04</v>
      </c>
      <c r="BS39">
        <v>13.28</v>
      </c>
      <c r="BT39">
        <v>0</v>
      </c>
      <c r="BU39">
        <v>0</v>
      </c>
      <c r="BV39">
        <v>0</v>
      </c>
      <c r="BW39">
        <v>0</v>
      </c>
    </row>
    <row r="40" spans="1:75">
      <c r="A40" t="s">
        <v>329</v>
      </c>
      <c r="G40" t="s">
        <v>82</v>
      </c>
      <c r="H40" s="73">
        <v>534.36</v>
      </c>
      <c r="I40" s="46">
        <v>92.899999999999991</v>
      </c>
      <c r="J40" s="46">
        <v>607.54</v>
      </c>
      <c r="K40" s="46">
        <v>131.47</v>
      </c>
      <c r="L40" s="46">
        <v>9.32</v>
      </c>
      <c r="M40" s="74">
        <v>0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W40">
        <v>0</v>
      </c>
      <c r="X40">
        <v>48.29</v>
      </c>
      <c r="Y40">
        <v>1.93</v>
      </c>
      <c r="Z40">
        <v>0</v>
      </c>
      <c r="AA40">
        <v>0</v>
      </c>
      <c r="AB40">
        <v>24.14</v>
      </c>
      <c r="AC40">
        <v>0.52</v>
      </c>
      <c r="AD40">
        <v>0.97</v>
      </c>
      <c r="AE40">
        <v>57.95</v>
      </c>
      <c r="AF40">
        <v>0.48</v>
      </c>
      <c r="AG40">
        <v>0</v>
      </c>
      <c r="AH40">
        <v>0</v>
      </c>
      <c r="AI40">
        <v>43.9</v>
      </c>
      <c r="AJ40">
        <v>24.14</v>
      </c>
      <c r="AK40">
        <v>48.29</v>
      </c>
      <c r="AL40">
        <v>48.29</v>
      </c>
      <c r="AM40">
        <v>5.46</v>
      </c>
      <c r="AN40">
        <v>0</v>
      </c>
      <c r="AO40">
        <v>0</v>
      </c>
      <c r="AP40">
        <v>183.5</v>
      </c>
      <c r="AQ40">
        <v>1.93</v>
      </c>
      <c r="AR40">
        <v>14.49</v>
      </c>
      <c r="AS40">
        <v>72.44</v>
      </c>
      <c r="AT40">
        <v>38.630000000000003</v>
      </c>
      <c r="AU40">
        <v>111.36</v>
      </c>
      <c r="AV40">
        <v>0.35</v>
      </c>
      <c r="AW40">
        <v>0</v>
      </c>
      <c r="AX40">
        <v>43.9</v>
      </c>
      <c r="AY40">
        <v>0</v>
      </c>
      <c r="AZ40">
        <v>193.16</v>
      </c>
      <c r="BA40">
        <v>11.59</v>
      </c>
      <c r="BB40">
        <v>9.66</v>
      </c>
      <c r="BC40">
        <v>96.58</v>
      </c>
      <c r="BD40">
        <v>66.819999999999993</v>
      </c>
      <c r="BE40">
        <v>0</v>
      </c>
      <c r="BF40">
        <v>0.88</v>
      </c>
      <c r="BG40">
        <v>14.63</v>
      </c>
      <c r="BH40">
        <v>24.14</v>
      </c>
      <c r="BI40">
        <v>48.29</v>
      </c>
      <c r="BJ40">
        <v>24.14</v>
      </c>
      <c r="BK40">
        <v>24.14</v>
      </c>
      <c r="BL40">
        <v>24.14</v>
      </c>
      <c r="BM40">
        <v>0</v>
      </c>
      <c r="BN40">
        <v>0</v>
      </c>
      <c r="BO40">
        <v>0</v>
      </c>
      <c r="BP40">
        <v>24.14</v>
      </c>
      <c r="BQ40">
        <v>0</v>
      </c>
      <c r="BR40">
        <v>29.04</v>
      </c>
      <c r="BS40">
        <v>13.28</v>
      </c>
      <c r="BT40">
        <v>0</v>
      </c>
      <c r="BU40">
        <v>0</v>
      </c>
      <c r="BV40">
        <v>0</v>
      </c>
      <c r="BW40">
        <v>0</v>
      </c>
    </row>
    <row r="41" spans="1:75">
      <c r="A41" t="s">
        <v>330</v>
      </c>
      <c r="G41" t="s">
        <v>83</v>
      </c>
      <c r="H41" s="73">
        <v>534.36</v>
      </c>
      <c r="I41" s="46">
        <v>92.899999999999991</v>
      </c>
      <c r="J41" s="46">
        <v>607.54</v>
      </c>
      <c r="K41" s="46">
        <v>131.47</v>
      </c>
      <c r="L41" s="46">
        <v>9.41</v>
      </c>
      <c r="M41" s="74">
        <v>0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W41">
        <v>0</v>
      </c>
      <c r="X41">
        <v>48.29</v>
      </c>
      <c r="Y41">
        <v>1.93</v>
      </c>
      <c r="Z41">
        <v>0</v>
      </c>
      <c r="AA41">
        <v>0</v>
      </c>
      <c r="AB41">
        <v>24.14</v>
      </c>
      <c r="AC41">
        <v>0.52</v>
      </c>
      <c r="AD41">
        <v>0.97</v>
      </c>
      <c r="AE41">
        <v>57.95</v>
      </c>
      <c r="AF41">
        <v>0.48</v>
      </c>
      <c r="AG41">
        <v>0</v>
      </c>
      <c r="AH41">
        <v>0</v>
      </c>
      <c r="AI41">
        <v>43.9</v>
      </c>
      <c r="AJ41">
        <v>24.14</v>
      </c>
      <c r="AK41">
        <v>48.29</v>
      </c>
      <c r="AL41">
        <v>48.29</v>
      </c>
      <c r="AM41">
        <v>5.55</v>
      </c>
      <c r="AN41">
        <v>0</v>
      </c>
      <c r="AO41">
        <v>0</v>
      </c>
      <c r="AP41">
        <v>183.5</v>
      </c>
      <c r="AQ41">
        <v>1.93</v>
      </c>
      <c r="AR41">
        <v>14.49</v>
      </c>
      <c r="AS41">
        <v>72.44</v>
      </c>
      <c r="AT41">
        <v>38.630000000000003</v>
      </c>
      <c r="AU41">
        <v>111.36</v>
      </c>
      <c r="AV41">
        <v>0.35</v>
      </c>
      <c r="AW41">
        <v>0</v>
      </c>
      <c r="AX41">
        <v>43.9</v>
      </c>
      <c r="AY41">
        <v>0</v>
      </c>
      <c r="AZ41">
        <v>193.16</v>
      </c>
      <c r="BA41">
        <v>11.59</v>
      </c>
      <c r="BB41">
        <v>9.66</v>
      </c>
      <c r="BC41">
        <v>96.58</v>
      </c>
      <c r="BD41">
        <v>66.819999999999993</v>
      </c>
      <c r="BE41">
        <v>0</v>
      </c>
      <c r="BF41">
        <v>0.88</v>
      </c>
      <c r="BG41">
        <v>14.63</v>
      </c>
      <c r="BH41">
        <v>24.14</v>
      </c>
      <c r="BI41">
        <v>48.29</v>
      </c>
      <c r="BJ41">
        <v>24.14</v>
      </c>
      <c r="BK41">
        <v>24.14</v>
      </c>
      <c r="BL41">
        <v>24.14</v>
      </c>
      <c r="BM41">
        <v>0</v>
      </c>
      <c r="BN41">
        <v>0</v>
      </c>
      <c r="BO41">
        <v>0</v>
      </c>
      <c r="BP41">
        <v>24.14</v>
      </c>
      <c r="BQ41">
        <v>0</v>
      </c>
      <c r="BR41">
        <v>29.04</v>
      </c>
      <c r="BS41">
        <v>13.28</v>
      </c>
      <c r="BT41">
        <v>0</v>
      </c>
      <c r="BU41">
        <v>0</v>
      </c>
      <c r="BV41">
        <v>0</v>
      </c>
      <c r="BW41">
        <v>0</v>
      </c>
    </row>
    <row r="42" spans="1:75">
      <c r="A42" t="s">
        <v>331</v>
      </c>
      <c r="G42" t="s">
        <v>84</v>
      </c>
      <c r="H42" s="73">
        <v>534.36</v>
      </c>
      <c r="I42" s="46">
        <v>92.899999999999991</v>
      </c>
      <c r="J42" s="46">
        <v>607.54</v>
      </c>
      <c r="K42" s="46">
        <v>131.47</v>
      </c>
      <c r="L42" s="46">
        <v>9.61</v>
      </c>
      <c r="M42" s="74">
        <v>0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W42">
        <v>0</v>
      </c>
      <c r="X42">
        <v>48.29</v>
      </c>
      <c r="Y42">
        <v>1.93</v>
      </c>
      <c r="Z42">
        <v>0</v>
      </c>
      <c r="AA42">
        <v>0</v>
      </c>
      <c r="AB42">
        <v>24.14</v>
      </c>
      <c r="AC42">
        <v>0.52</v>
      </c>
      <c r="AD42">
        <v>0.97</v>
      </c>
      <c r="AE42">
        <v>57.95</v>
      </c>
      <c r="AF42">
        <v>0.48</v>
      </c>
      <c r="AG42">
        <v>0</v>
      </c>
      <c r="AH42">
        <v>0</v>
      </c>
      <c r="AI42">
        <v>43.9</v>
      </c>
      <c r="AJ42">
        <v>24.14</v>
      </c>
      <c r="AK42">
        <v>48.29</v>
      </c>
      <c r="AL42">
        <v>48.29</v>
      </c>
      <c r="AM42">
        <v>5.75</v>
      </c>
      <c r="AN42">
        <v>0</v>
      </c>
      <c r="AO42">
        <v>0</v>
      </c>
      <c r="AP42">
        <v>183.5</v>
      </c>
      <c r="AQ42">
        <v>1.93</v>
      </c>
      <c r="AR42">
        <v>14.49</v>
      </c>
      <c r="AS42">
        <v>72.44</v>
      </c>
      <c r="AT42">
        <v>38.630000000000003</v>
      </c>
      <c r="AU42">
        <v>111.36</v>
      </c>
      <c r="AV42">
        <v>0.35</v>
      </c>
      <c r="AW42">
        <v>0</v>
      </c>
      <c r="AX42">
        <v>43.9</v>
      </c>
      <c r="AY42">
        <v>0</v>
      </c>
      <c r="AZ42">
        <v>193.16</v>
      </c>
      <c r="BA42">
        <v>11.59</v>
      </c>
      <c r="BB42">
        <v>9.66</v>
      </c>
      <c r="BC42">
        <v>96.58</v>
      </c>
      <c r="BD42">
        <v>66.819999999999993</v>
      </c>
      <c r="BE42">
        <v>0</v>
      </c>
      <c r="BF42">
        <v>0.88</v>
      </c>
      <c r="BG42">
        <v>14.63</v>
      </c>
      <c r="BH42">
        <v>24.14</v>
      </c>
      <c r="BI42">
        <v>48.29</v>
      </c>
      <c r="BJ42">
        <v>24.14</v>
      </c>
      <c r="BK42">
        <v>24.14</v>
      </c>
      <c r="BL42">
        <v>24.14</v>
      </c>
      <c r="BM42">
        <v>0</v>
      </c>
      <c r="BN42">
        <v>0</v>
      </c>
      <c r="BO42">
        <v>0</v>
      </c>
      <c r="BP42">
        <v>24.14</v>
      </c>
      <c r="BQ42">
        <v>0</v>
      </c>
      <c r="BR42">
        <v>29.04</v>
      </c>
      <c r="BS42">
        <v>13.28</v>
      </c>
      <c r="BT42">
        <v>0</v>
      </c>
      <c r="BU42">
        <v>0</v>
      </c>
      <c r="BV42">
        <v>0</v>
      </c>
      <c r="BW42">
        <v>0</v>
      </c>
    </row>
    <row r="43" spans="1:75">
      <c r="A43" t="s">
        <v>337</v>
      </c>
      <c r="G43" t="s">
        <v>85</v>
      </c>
      <c r="H43" s="73">
        <v>538.21999999999991</v>
      </c>
      <c r="I43" s="46">
        <v>92.899999999999991</v>
      </c>
      <c r="J43" s="46">
        <v>607.43999999999994</v>
      </c>
      <c r="K43" s="46">
        <v>131.47</v>
      </c>
      <c r="L43" s="46">
        <v>9.65</v>
      </c>
      <c r="M43" s="74">
        <v>0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W43">
        <v>0</v>
      </c>
      <c r="X43">
        <v>48.29</v>
      </c>
      <c r="Y43">
        <v>1.93</v>
      </c>
      <c r="Z43">
        <v>0</v>
      </c>
      <c r="AA43">
        <v>0</v>
      </c>
      <c r="AB43">
        <v>24.14</v>
      </c>
      <c r="AC43">
        <v>0.52</v>
      </c>
      <c r="AD43">
        <v>0.97</v>
      </c>
      <c r="AE43">
        <v>57.95</v>
      </c>
      <c r="AF43">
        <v>0.48</v>
      </c>
      <c r="AG43">
        <v>0</v>
      </c>
      <c r="AH43">
        <v>0</v>
      </c>
      <c r="AI43">
        <v>43.9</v>
      </c>
      <c r="AJ43">
        <v>24.14</v>
      </c>
      <c r="AK43">
        <v>48.29</v>
      </c>
      <c r="AL43">
        <v>48.29</v>
      </c>
      <c r="AM43">
        <v>5.79</v>
      </c>
      <c r="AN43">
        <v>0</v>
      </c>
      <c r="AO43">
        <v>0</v>
      </c>
      <c r="AP43">
        <v>183.5</v>
      </c>
      <c r="AQ43">
        <v>1.93</v>
      </c>
      <c r="AR43">
        <v>14.49</v>
      </c>
      <c r="AS43">
        <v>72.44</v>
      </c>
      <c r="AT43">
        <v>38.630000000000003</v>
      </c>
      <c r="AU43">
        <v>111.36</v>
      </c>
      <c r="AV43">
        <v>0.35</v>
      </c>
      <c r="AW43">
        <v>0</v>
      </c>
      <c r="AX43">
        <v>43.9</v>
      </c>
      <c r="AY43">
        <v>0</v>
      </c>
      <c r="AZ43">
        <v>193.16</v>
      </c>
      <c r="BA43">
        <v>11.59</v>
      </c>
      <c r="BB43">
        <v>13.52</v>
      </c>
      <c r="BC43">
        <v>96.58</v>
      </c>
      <c r="BD43">
        <v>66.819999999999993</v>
      </c>
      <c r="BE43">
        <v>0</v>
      </c>
      <c r="BF43">
        <v>0.88</v>
      </c>
      <c r="BG43">
        <v>14.63</v>
      </c>
      <c r="BH43">
        <v>24.14</v>
      </c>
      <c r="BI43">
        <v>48.29</v>
      </c>
      <c r="BJ43">
        <v>24.14</v>
      </c>
      <c r="BK43">
        <v>24.14</v>
      </c>
      <c r="BL43">
        <v>24.14</v>
      </c>
      <c r="BM43">
        <v>0</v>
      </c>
      <c r="BN43">
        <v>0</v>
      </c>
      <c r="BO43">
        <v>0</v>
      </c>
      <c r="BP43">
        <v>24.14</v>
      </c>
      <c r="BQ43">
        <v>0</v>
      </c>
      <c r="BR43">
        <v>29.04</v>
      </c>
      <c r="BS43">
        <v>13.18</v>
      </c>
      <c r="BT43">
        <v>0</v>
      </c>
      <c r="BU43">
        <v>0</v>
      </c>
      <c r="BV43">
        <v>0</v>
      </c>
      <c r="BW43">
        <v>0</v>
      </c>
    </row>
    <row r="44" spans="1:75">
      <c r="A44" t="s">
        <v>339</v>
      </c>
      <c r="G44" t="s">
        <v>86</v>
      </c>
      <c r="H44" s="73">
        <v>538.21999999999991</v>
      </c>
      <c r="I44" s="46">
        <v>92.899999999999991</v>
      </c>
      <c r="J44" s="46">
        <v>607.43999999999994</v>
      </c>
      <c r="K44" s="46">
        <v>131.47</v>
      </c>
      <c r="L44" s="46">
        <v>9.85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W44">
        <v>0</v>
      </c>
      <c r="X44">
        <v>48.29</v>
      </c>
      <c r="Y44">
        <v>1.93</v>
      </c>
      <c r="Z44">
        <v>0</v>
      </c>
      <c r="AA44">
        <v>0</v>
      </c>
      <c r="AB44">
        <v>24.14</v>
      </c>
      <c r="AC44">
        <v>0.52</v>
      </c>
      <c r="AD44">
        <v>0.97</v>
      </c>
      <c r="AE44">
        <v>57.95</v>
      </c>
      <c r="AF44">
        <v>0.48</v>
      </c>
      <c r="AG44">
        <v>0</v>
      </c>
      <c r="AH44">
        <v>0</v>
      </c>
      <c r="AI44">
        <v>43.9</v>
      </c>
      <c r="AJ44">
        <v>24.14</v>
      </c>
      <c r="AK44">
        <v>48.29</v>
      </c>
      <c r="AL44">
        <v>48.29</v>
      </c>
      <c r="AM44">
        <v>5.99</v>
      </c>
      <c r="AN44">
        <v>0</v>
      </c>
      <c r="AO44">
        <v>0</v>
      </c>
      <c r="AP44">
        <v>183.5</v>
      </c>
      <c r="AQ44">
        <v>1.93</v>
      </c>
      <c r="AR44">
        <v>14.49</v>
      </c>
      <c r="AS44">
        <v>72.44</v>
      </c>
      <c r="AT44">
        <v>38.630000000000003</v>
      </c>
      <c r="AU44">
        <v>111.36</v>
      </c>
      <c r="AV44">
        <v>0.35</v>
      </c>
      <c r="AW44">
        <v>0</v>
      </c>
      <c r="AX44">
        <v>43.9</v>
      </c>
      <c r="AY44">
        <v>0</v>
      </c>
      <c r="AZ44">
        <v>193.16</v>
      </c>
      <c r="BA44">
        <v>11.59</v>
      </c>
      <c r="BB44">
        <v>13.52</v>
      </c>
      <c r="BC44">
        <v>96.58</v>
      </c>
      <c r="BD44">
        <v>66.819999999999993</v>
      </c>
      <c r="BE44">
        <v>0</v>
      </c>
      <c r="BF44">
        <v>0.88</v>
      </c>
      <c r="BG44">
        <v>14.63</v>
      </c>
      <c r="BH44">
        <v>24.14</v>
      </c>
      <c r="BI44">
        <v>48.29</v>
      </c>
      <c r="BJ44">
        <v>24.14</v>
      </c>
      <c r="BK44">
        <v>24.14</v>
      </c>
      <c r="BL44">
        <v>24.14</v>
      </c>
      <c r="BM44">
        <v>0</v>
      </c>
      <c r="BN44">
        <v>0</v>
      </c>
      <c r="BO44">
        <v>0</v>
      </c>
      <c r="BP44">
        <v>24.14</v>
      </c>
      <c r="BQ44">
        <v>0</v>
      </c>
      <c r="BR44">
        <v>29.04</v>
      </c>
      <c r="BS44">
        <v>13.18</v>
      </c>
      <c r="BT44">
        <v>0</v>
      </c>
      <c r="BU44">
        <v>0</v>
      </c>
      <c r="BV44">
        <v>0</v>
      </c>
      <c r="BW44">
        <v>0</v>
      </c>
    </row>
    <row r="45" spans="1:75">
      <c r="A45" t="s">
        <v>358</v>
      </c>
      <c r="G45" t="s">
        <v>87</v>
      </c>
      <c r="H45" s="73">
        <v>538.21999999999991</v>
      </c>
      <c r="I45" s="46">
        <v>92.899999999999991</v>
      </c>
      <c r="J45" s="46">
        <v>607.43999999999994</v>
      </c>
      <c r="K45" s="46">
        <v>131.47</v>
      </c>
      <c r="L45" s="46">
        <v>10.09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W45">
        <v>0</v>
      </c>
      <c r="X45">
        <v>48.29</v>
      </c>
      <c r="Y45">
        <v>1.93</v>
      </c>
      <c r="Z45">
        <v>0</v>
      </c>
      <c r="AA45">
        <v>0</v>
      </c>
      <c r="AB45">
        <v>24.14</v>
      </c>
      <c r="AC45">
        <v>0.52</v>
      </c>
      <c r="AD45">
        <v>0.97</v>
      </c>
      <c r="AE45">
        <v>57.95</v>
      </c>
      <c r="AF45">
        <v>0.48</v>
      </c>
      <c r="AG45">
        <v>0</v>
      </c>
      <c r="AH45">
        <v>0</v>
      </c>
      <c r="AI45">
        <v>43.9</v>
      </c>
      <c r="AJ45">
        <v>24.14</v>
      </c>
      <c r="AK45">
        <v>48.29</v>
      </c>
      <c r="AL45">
        <v>48.29</v>
      </c>
      <c r="AM45">
        <v>6.23</v>
      </c>
      <c r="AN45">
        <v>0</v>
      </c>
      <c r="AO45">
        <v>0</v>
      </c>
      <c r="AP45">
        <v>183.5</v>
      </c>
      <c r="AQ45">
        <v>1.93</v>
      </c>
      <c r="AR45">
        <v>14.49</v>
      </c>
      <c r="AS45">
        <v>72.44</v>
      </c>
      <c r="AT45">
        <v>38.630000000000003</v>
      </c>
      <c r="AU45">
        <v>111.36</v>
      </c>
      <c r="AV45">
        <v>0.35</v>
      </c>
      <c r="AW45">
        <v>0</v>
      </c>
      <c r="AX45">
        <v>43.9</v>
      </c>
      <c r="AY45">
        <v>0</v>
      </c>
      <c r="AZ45">
        <v>193.16</v>
      </c>
      <c r="BA45">
        <v>11.59</v>
      </c>
      <c r="BB45">
        <v>13.52</v>
      </c>
      <c r="BC45">
        <v>96.58</v>
      </c>
      <c r="BD45">
        <v>66.819999999999993</v>
      </c>
      <c r="BE45">
        <v>0</v>
      </c>
      <c r="BF45">
        <v>0.88</v>
      </c>
      <c r="BG45">
        <v>14.63</v>
      </c>
      <c r="BH45">
        <v>24.14</v>
      </c>
      <c r="BI45">
        <v>48.29</v>
      </c>
      <c r="BJ45">
        <v>24.14</v>
      </c>
      <c r="BK45">
        <v>24.14</v>
      </c>
      <c r="BL45">
        <v>24.14</v>
      </c>
      <c r="BM45">
        <v>0</v>
      </c>
      <c r="BN45">
        <v>0</v>
      </c>
      <c r="BO45">
        <v>0</v>
      </c>
      <c r="BP45">
        <v>24.14</v>
      </c>
      <c r="BQ45">
        <v>0</v>
      </c>
      <c r="BR45">
        <v>29.04</v>
      </c>
      <c r="BS45">
        <v>13.18</v>
      </c>
      <c r="BT45">
        <v>0</v>
      </c>
      <c r="BU45">
        <v>0</v>
      </c>
      <c r="BV45">
        <v>0</v>
      </c>
      <c r="BW45">
        <v>0</v>
      </c>
    </row>
    <row r="46" spans="1:75">
      <c r="A46" t="s">
        <v>359</v>
      </c>
      <c r="G46" t="s">
        <v>88</v>
      </c>
      <c r="H46" s="73">
        <v>538.21999999999991</v>
      </c>
      <c r="I46" s="46">
        <v>92.899999999999991</v>
      </c>
      <c r="J46" s="46">
        <v>607.43999999999994</v>
      </c>
      <c r="K46" s="46">
        <v>131.47</v>
      </c>
      <c r="L46" s="46">
        <v>10.23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W46">
        <v>0</v>
      </c>
      <c r="X46">
        <v>48.29</v>
      </c>
      <c r="Y46">
        <v>1.93</v>
      </c>
      <c r="Z46">
        <v>0</v>
      </c>
      <c r="AA46">
        <v>0</v>
      </c>
      <c r="AB46">
        <v>24.14</v>
      </c>
      <c r="AC46">
        <v>0.52</v>
      </c>
      <c r="AD46">
        <v>0.97</v>
      </c>
      <c r="AE46">
        <v>57.95</v>
      </c>
      <c r="AF46">
        <v>0.48</v>
      </c>
      <c r="AG46">
        <v>0</v>
      </c>
      <c r="AH46">
        <v>0</v>
      </c>
      <c r="AI46">
        <v>43.9</v>
      </c>
      <c r="AJ46">
        <v>24.14</v>
      </c>
      <c r="AK46">
        <v>48.29</v>
      </c>
      <c r="AL46">
        <v>48.29</v>
      </c>
      <c r="AM46">
        <v>6.37</v>
      </c>
      <c r="AN46">
        <v>0</v>
      </c>
      <c r="AO46">
        <v>0</v>
      </c>
      <c r="AP46">
        <v>183.5</v>
      </c>
      <c r="AQ46">
        <v>1.93</v>
      </c>
      <c r="AR46">
        <v>14.49</v>
      </c>
      <c r="AS46">
        <v>72.44</v>
      </c>
      <c r="AT46">
        <v>38.630000000000003</v>
      </c>
      <c r="AU46">
        <v>111.36</v>
      </c>
      <c r="AV46">
        <v>0.35</v>
      </c>
      <c r="AW46">
        <v>0</v>
      </c>
      <c r="AX46">
        <v>43.9</v>
      </c>
      <c r="AY46">
        <v>0</v>
      </c>
      <c r="AZ46">
        <v>193.16</v>
      </c>
      <c r="BA46">
        <v>11.59</v>
      </c>
      <c r="BB46">
        <v>13.52</v>
      </c>
      <c r="BC46">
        <v>96.58</v>
      </c>
      <c r="BD46">
        <v>66.819999999999993</v>
      </c>
      <c r="BE46">
        <v>0</v>
      </c>
      <c r="BF46">
        <v>0.88</v>
      </c>
      <c r="BG46">
        <v>14.63</v>
      </c>
      <c r="BH46">
        <v>24.14</v>
      </c>
      <c r="BI46">
        <v>48.29</v>
      </c>
      <c r="BJ46">
        <v>24.14</v>
      </c>
      <c r="BK46">
        <v>24.14</v>
      </c>
      <c r="BL46">
        <v>24.14</v>
      </c>
      <c r="BM46">
        <v>0</v>
      </c>
      <c r="BN46">
        <v>0</v>
      </c>
      <c r="BO46">
        <v>0</v>
      </c>
      <c r="BP46">
        <v>24.14</v>
      </c>
      <c r="BQ46">
        <v>0</v>
      </c>
      <c r="BR46">
        <v>29.04</v>
      </c>
      <c r="BS46">
        <v>13.18</v>
      </c>
      <c r="BT46">
        <v>0</v>
      </c>
      <c r="BU46">
        <v>0</v>
      </c>
      <c r="BV46">
        <v>0</v>
      </c>
      <c r="BW46">
        <v>0</v>
      </c>
    </row>
    <row r="47" spans="1:75">
      <c r="A47" t="s">
        <v>360</v>
      </c>
      <c r="G47" t="s">
        <v>89</v>
      </c>
      <c r="H47" s="73">
        <v>538.21999999999991</v>
      </c>
      <c r="I47" s="46">
        <v>92.899999999999991</v>
      </c>
      <c r="J47" s="46">
        <v>607.36</v>
      </c>
      <c r="K47" s="46">
        <v>131.47</v>
      </c>
      <c r="L47" s="46">
        <v>10.379999999999999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W47">
        <v>0</v>
      </c>
      <c r="X47">
        <v>48.29</v>
      </c>
      <c r="Y47">
        <v>1.93</v>
      </c>
      <c r="Z47">
        <v>0</v>
      </c>
      <c r="AA47">
        <v>0</v>
      </c>
      <c r="AB47">
        <v>24.14</v>
      </c>
      <c r="AC47">
        <v>0.52</v>
      </c>
      <c r="AD47">
        <v>0.97</v>
      </c>
      <c r="AE47">
        <v>57.95</v>
      </c>
      <c r="AF47">
        <v>0.48</v>
      </c>
      <c r="AG47">
        <v>0</v>
      </c>
      <c r="AH47">
        <v>0</v>
      </c>
      <c r="AI47">
        <v>43.9</v>
      </c>
      <c r="AJ47">
        <v>24.14</v>
      </c>
      <c r="AK47">
        <v>48.29</v>
      </c>
      <c r="AL47">
        <v>48.29</v>
      </c>
      <c r="AM47">
        <v>6.52</v>
      </c>
      <c r="AN47">
        <v>0</v>
      </c>
      <c r="AO47">
        <v>0</v>
      </c>
      <c r="AP47">
        <v>183.5</v>
      </c>
      <c r="AQ47">
        <v>1.93</v>
      </c>
      <c r="AR47">
        <v>14.49</v>
      </c>
      <c r="AS47">
        <v>72.44</v>
      </c>
      <c r="AT47">
        <v>38.630000000000003</v>
      </c>
      <c r="AU47">
        <v>111.36</v>
      </c>
      <c r="AV47">
        <v>0.35</v>
      </c>
      <c r="AW47">
        <v>0</v>
      </c>
      <c r="AX47">
        <v>43.9</v>
      </c>
      <c r="AY47">
        <v>0</v>
      </c>
      <c r="AZ47">
        <v>193.16</v>
      </c>
      <c r="BA47">
        <v>11.59</v>
      </c>
      <c r="BB47">
        <v>13.52</v>
      </c>
      <c r="BC47">
        <v>96.58</v>
      </c>
      <c r="BD47">
        <v>66.819999999999993</v>
      </c>
      <c r="BE47">
        <v>0</v>
      </c>
      <c r="BF47">
        <v>0.88</v>
      </c>
      <c r="BG47">
        <v>14.63</v>
      </c>
      <c r="BH47">
        <v>24.14</v>
      </c>
      <c r="BI47">
        <v>48.29</v>
      </c>
      <c r="BJ47">
        <v>24.14</v>
      </c>
      <c r="BK47">
        <v>24.14</v>
      </c>
      <c r="BL47">
        <v>24.14</v>
      </c>
      <c r="BM47">
        <v>0</v>
      </c>
      <c r="BN47">
        <v>0</v>
      </c>
      <c r="BO47">
        <v>0</v>
      </c>
      <c r="BP47">
        <v>24.14</v>
      </c>
      <c r="BQ47">
        <v>0</v>
      </c>
      <c r="BR47">
        <v>29.04</v>
      </c>
      <c r="BS47">
        <v>13.1</v>
      </c>
      <c r="BT47">
        <v>0</v>
      </c>
      <c r="BU47">
        <v>0</v>
      </c>
      <c r="BV47">
        <v>0</v>
      </c>
      <c r="BW47">
        <v>0</v>
      </c>
    </row>
    <row r="48" spans="1:75">
      <c r="A48" t="s">
        <v>364</v>
      </c>
      <c r="G48" t="s">
        <v>90</v>
      </c>
      <c r="H48" s="73">
        <v>538.21999999999991</v>
      </c>
      <c r="I48" s="46">
        <v>92.899999999999991</v>
      </c>
      <c r="J48" s="46">
        <v>607.36</v>
      </c>
      <c r="K48" s="46">
        <v>131.47</v>
      </c>
      <c r="L48" s="46">
        <v>10.43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W48">
        <v>0</v>
      </c>
      <c r="X48">
        <v>48.29</v>
      </c>
      <c r="Y48">
        <v>1.93</v>
      </c>
      <c r="Z48">
        <v>0</v>
      </c>
      <c r="AA48">
        <v>0</v>
      </c>
      <c r="AB48">
        <v>24.14</v>
      </c>
      <c r="AC48">
        <v>0.52</v>
      </c>
      <c r="AD48">
        <v>0.97</v>
      </c>
      <c r="AE48">
        <v>57.95</v>
      </c>
      <c r="AF48">
        <v>0.48</v>
      </c>
      <c r="AG48">
        <v>0</v>
      </c>
      <c r="AH48">
        <v>0</v>
      </c>
      <c r="AI48">
        <v>43.9</v>
      </c>
      <c r="AJ48">
        <v>24.14</v>
      </c>
      <c r="AK48">
        <v>48.29</v>
      </c>
      <c r="AL48">
        <v>48.29</v>
      </c>
      <c r="AM48">
        <v>6.57</v>
      </c>
      <c r="AN48">
        <v>0</v>
      </c>
      <c r="AO48">
        <v>0</v>
      </c>
      <c r="AP48">
        <v>183.5</v>
      </c>
      <c r="AQ48">
        <v>1.93</v>
      </c>
      <c r="AR48">
        <v>14.49</v>
      </c>
      <c r="AS48">
        <v>72.44</v>
      </c>
      <c r="AT48">
        <v>38.630000000000003</v>
      </c>
      <c r="AU48">
        <v>111.36</v>
      </c>
      <c r="AV48">
        <v>0.35</v>
      </c>
      <c r="AW48">
        <v>0</v>
      </c>
      <c r="AX48">
        <v>43.9</v>
      </c>
      <c r="AY48">
        <v>0</v>
      </c>
      <c r="AZ48">
        <v>193.16</v>
      </c>
      <c r="BA48">
        <v>11.59</v>
      </c>
      <c r="BB48">
        <v>13.52</v>
      </c>
      <c r="BC48">
        <v>96.58</v>
      </c>
      <c r="BD48">
        <v>66.819999999999993</v>
      </c>
      <c r="BE48">
        <v>0</v>
      </c>
      <c r="BF48">
        <v>0.88</v>
      </c>
      <c r="BG48">
        <v>14.63</v>
      </c>
      <c r="BH48">
        <v>24.14</v>
      </c>
      <c r="BI48">
        <v>48.29</v>
      </c>
      <c r="BJ48">
        <v>24.14</v>
      </c>
      <c r="BK48">
        <v>24.14</v>
      </c>
      <c r="BL48">
        <v>24.14</v>
      </c>
      <c r="BM48">
        <v>0</v>
      </c>
      <c r="BN48">
        <v>0</v>
      </c>
      <c r="BO48">
        <v>0</v>
      </c>
      <c r="BP48">
        <v>24.14</v>
      </c>
      <c r="BQ48">
        <v>0</v>
      </c>
      <c r="BR48">
        <v>29.04</v>
      </c>
      <c r="BS48">
        <v>13.1</v>
      </c>
      <c r="BT48">
        <v>0</v>
      </c>
      <c r="BU48">
        <v>0</v>
      </c>
      <c r="BV48">
        <v>0</v>
      </c>
      <c r="BW48">
        <v>0</v>
      </c>
    </row>
    <row r="49" spans="1:75">
      <c r="A49" t="s">
        <v>365</v>
      </c>
      <c r="G49" t="s">
        <v>91</v>
      </c>
      <c r="H49" s="73">
        <v>538.21999999999991</v>
      </c>
      <c r="I49" s="46">
        <v>92.899999999999991</v>
      </c>
      <c r="J49" s="46">
        <v>607.36</v>
      </c>
      <c r="K49" s="46">
        <v>131.47</v>
      </c>
      <c r="L49" s="46">
        <v>10.81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W49">
        <v>0</v>
      </c>
      <c r="X49">
        <v>48.29</v>
      </c>
      <c r="Y49">
        <v>1.93</v>
      </c>
      <c r="Z49">
        <v>0</v>
      </c>
      <c r="AA49">
        <v>0</v>
      </c>
      <c r="AB49">
        <v>24.14</v>
      </c>
      <c r="AC49">
        <v>0.52</v>
      </c>
      <c r="AD49">
        <v>0.97</v>
      </c>
      <c r="AE49">
        <v>57.95</v>
      </c>
      <c r="AF49">
        <v>0.48</v>
      </c>
      <c r="AG49">
        <v>0</v>
      </c>
      <c r="AH49">
        <v>0</v>
      </c>
      <c r="AI49">
        <v>43.9</v>
      </c>
      <c r="AJ49">
        <v>24.14</v>
      </c>
      <c r="AK49">
        <v>48.29</v>
      </c>
      <c r="AL49">
        <v>48.29</v>
      </c>
      <c r="AM49">
        <v>6.95</v>
      </c>
      <c r="AN49">
        <v>0</v>
      </c>
      <c r="AO49">
        <v>0</v>
      </c>
      <c r="AP49">
        <v>183.5</v>
      </c>
      <c r="AQ49">
        <v>1.93</v>
      </c>
      <c r="AR49">
        <v>14.49</v>
      </c>
      <c r="AS49">
        <v>72.44</v>
      </c>
      <c r="AT49">
        <v>38.630000000000003</v>
      </c>
      <c r="AU49">
        <v>111.36</v>
      </c>
      <c r="AV49">
        <v>0.35</v>
      </c>
      <c r="AW49">
        <v>0</v>
      </c>
      <c r="AX49">
        <v>43.9</v>
      </c>
      <c r="AY49">
        <v>0</v>
      </c>
      <c r="AZ49">
        <v>193.16</v>
      </c>
      <c r="BA49">
        <v>11.59</v>
      </c>
      <c r="BB49">
        <v>13.52</v>
      </c>
      <c r="BC49">
        <v>96.58</v>
      </c>
      <c r="BD49">
        <v>66.819999999999993</v>
      </c>
      <c r="BE49">
        <v>0</v>
      </c>
      <c r="BF49">
        <v>0.88</v>
      </c>
      <c r="BG49">
        <v>14.63</v>
      </c>
      <c r="BH49">
        <v>24.14</v>
      </c>
      <c r="BI49">
        <v>48.29</v>
      </c>
      <c r="BJ49">
        <v>24.14</v>
      </c>
      <c r="BK49">
        <v>24.14</v>
      </c>
      <c r="BL49">
        <v>24.14</v>
      </c>
      <c r="BM49">
        <v>0</v>
      </c>
      <c r="BN49">
        <v>0</v>
      </c>
      <c r="BO49">
        <v>0</v>
      </c>
      <c r="BP49">
        <v>24.14</v>
      </c>
      <c r="BQ49">
        <v>0</v>
      </c>
      <c r="BR49">
        <v>29.04</v>
      </c>
      <c r="BS49">
        <v>13.1</v>
      </c>
      <c r="BT49">
        <v>0</v>
      </c>
      <c r="BU49">
        <v>0</v>
      </c>
      <c r="BV49">
        <v>0</v>
      </c>
      <c r="BW49">
        <v>0</v>
      </c>
    </row>
    <row r="50" spans="1:75">
      <c r="A50" t="s">
        <v>366</v>
      </c>
      <c r="G50" t="s">
        <v>92</v>
      </c>
      <c r="H50" s="73">
        <v>538.21999999999991</v>
      </c>
      <c r="I50" s="46">
        <v>92.899999999999991</v>
      </c>
      <c r="J50" s="46">
        <v>607.36</v>
      </c>
      <c r="K50" s="46">
        <v>131.47</v>
      </c>
      <c r="L50" s="46">
        <v>11.1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W50">
        <v>0</v>
      </c>
      <c r="X50">
        <v>48.29</v>
      </c>
      <c r="Y50">
        <v>1.93</v>
      </c>
      <c r="Z50">
        <v>0</v>
      </c>
      <c r="AA50">
        <v>0</v>
      </c>
      <c r="AB50">
        <v>24.14</v>
      </c>
      <c r="AC50">
        <v>0.52</v>
      </c>
      <c r="AD50">
        <v>0.97</v>
      </c>
      <c r="AE50">
        <v>57.95</v>
      </c>
      <c r="AF50">
        <v>0.48</v>
      </c>
      <c r="AG50">
        <v>0</v>
      </c>
      <c r="AH50">
        <v>0</v>
      </c>
      <c r="AI50">
        <v>43.9</v>
      </c>
      <c r="AJ50">
        <v>24.14</v>
      </c>
      <c r="AK50">
        <v>48.29</v>
      </c>
      <c r="AL50">
        <v>48.29</v>
      </c>
      <c r="AM50">
        <v>7.24</v>
      </c>
      <c r="AN50">
        <v>0</v>
      </c>
      <c r="AO50">
        <v>0</v>
      </c>
      <c r="AP50">
        <v>183.5</v>
      </c>
      <c r="AQ50">
        <v>1.93</v>
      </c>
      <c r="AR50">
        <v>14.49</v>
      </c>
      <c r="AS50">
        <v>72.44</v>
      </c>
      <c r="AT50">
        <v>38.630000000000003</v>
      </c>
      <c r="AU50">
        <v>111.36</v>
      </c>
      <c r="AV50">
        <v>0.35</v>
      </c>
      <c r="AW50">
        <v>0</v>
      </c>
      <c r="AX50">
        <v>43.9</v>
      </c>
      <c r="AY50">
        <v>0</v>
      </c>
      <c r="AZ50">
        <v>193.16</v>
      </c>
      <c r="BA50">
        <v>11.59</v>
      </c>
      <c r="BB50">
        <v>13.52</v>
      </c>
      <c r="BC50">
        <v>96.58</v>
      </c>
      <c r="BD50">
        <v>66.819999999999993</v>
      </c>
      <c r="BE50">
        <v>0</v>
      </c>
      <c r="BF50">
        <v>0.88</v>
      </c>
      <c r="BG50">
        <v>14.63</v>
      </c>
      <c r="BH50">
        <v>24.14</v>
      </c>
      <c r="BI50">
        <v>48.29</v>
      </c>
      <c r="BJ50">
        <v>24.14</v>
      </c>
      <c r="BK50">
        <v>24.14</v>
      </c>
      <c r="BL50">
        <v>24.14</v>
      </c>
      <c r="BM50">
        <v>0</v>
      </c>
      <c r="BN50">
        <v>0</v>
      </c>
      <c r="BO50">
        <v>0</v>
      </c>
      <c r="BP50">
        <v>24.14</v>
      </c>
      <c r="BQ50">
        <v>0</v>
      </c>
      <c r="BR50">
        <v>29.04</v>
      </c>
      <c r="BS50">
        <v>13.1</v>
      </c>
      <c r="BT50">
        <v>0</v>
      </c>
      <c r="BU50">
        <v>0</v>
      </c>
      <c r="BV50">
        <v>0</v>
      </c>
      <c r="BW50">
        <v>0</v>
      </c>
    </row>
    <row r="51" spans="1:75">
      <c r="A51" t="s">
        <v>367</v>
      </c>
      <c r="G51" t="s">
        <v>93</v>
      </c>
      <c r="H51" s="73">
        <v>538.21999999999991</v>
      </c>
      <c r="I51" s="46">
        <v>106.41999999999999</v>
      </c>
      <c r="J51" s="46">
        <v>607.16999999999996</v>
      </c>
      <c r="K51" s="46">
        <v>131.47</v>
      </c>
      <c r="L51" s="46">
        <v>11.39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W51">
        <v>0</v>
      </c>
      <c r="X51">
        <v>48.29</v>
      </c>
      <c r="Y51">
        <v>1.93</v>
      </c>
      <c r="Z51">
        <v>0</v>
      </c>
      <c r="AA51">
        <v>0</v>
      </c>
      <c r="AB51">
        <v>24.14</v>
      </c>
      <c r="AC51">
        <v>0.52</v>
      </c>
      <c r="AD51">
        <v>0.97</v>
      </c>
      <c r="AE51">
        <v>57.95</v>
      </c>
      <c r="AF51">
        <v>0.48</v>
      </c>
      <c r="AG51">
        <v>0</v>
      </c>
      <c r="AH51">
        <v>0</v>
      </c>
      <c r="AI51">
        <v>43.9</v>
      </c>
      <c r="AJ51">
        <v>24.14</v>
      </c>
      <c r="AK51">
        <v>48.29</v>
      </c>
      <c r="AL51">
        <v>48.29</v>
      </c>
      <c r="AM51">
        <v>7.53</v>
      </c>
      <c r="AN51">
        <v>0</v>
      </c>
      <c r="AO51">
        <v>0</v>
      </c>
      <c r="AP51">
        <v>183.5</v>
      </c>
      <c r="AQ51">
        <v>1.93</v>
      </c>
      <c r="AR51">
        <v>14.49</v>
      </c>
      <c r="AS51">
        <v>72.44</v>
      </c>
      <c r="AT51">
        <v>38.630000000000003</v>
      </c>
      <c r="AU51">
        <v>111.36</v>
      </c>
      <c r="AV51">
        <v>0.35</v>
      </c>
      <c r="AW51">
        <v>0</v>
      </c>
      <c r="AX51">
        <v>43.9</v>
      </c>
      <c r="AY51">
        <v>0</v>
      </c>
      <c r="AZ51">
        <v>193.16</v>
      </c>
      <c r="BA51">
        <v>11.59</v>
      </c>
      <c r="BB51">
        <v>13.52</v>
      </c>
      <c r="BC51">
        <v>96.58</v>
      </c>
      <c r="BD51">
        <v>66.819999999999993</v>
      </c>
      <c r="BE51">
        <v>13.52</v>
      </c>
      <c r="BF51">
        <v>0.88</v>
      </c>
      <c r="BG51">
        <v>14.63</v>
      </c>
      <c r="BH51">
        <v>24.14</v>
      </c>
      <c r="BI51">
        <v>48.29</v>
      </c>
      <c r="BJ51">
        <v>24.14</v>
      </c>
      <c r="BK51">
        <v>24.14</v>
      </c>
      <c r="BL51">
        <v>24.14</v>
      </c>
      <c r="BM51">
        <v>0</v>
      </c>
      <c r="BN51">
        <v>0</v>
      </c>
      <c r="BO51">
        <v>0</v>
      </c>
      <c r="BP51">
        <v>24.14</v>
      </c>
      <c r="BQ51">
        <v>0</v>
      </c>
      <c r="BR51">
        <v>29.04</v>
      </c>
      <c r="BS51">
        <v>12.91</v>
      </c>
      <c r="BT51">
        <v>0</v>
      </c>
      <c r="BU51">
        <v>0</v>
      </c>
      <c r="BV51">
        <v>0</v>
      </c>
      <c r="BW51">
        <v>0</v>
      </c>
    </row>
    <row r="52" spans="1:75">
      <c r="A52" t="s">
        <v>368</v>
      </c>
      <c r="G52" t="s">
        <v>94</v>
      </c>
      <c r="H52" s="73">
        <v>538.21999999999991</v>
      </c>
      <c r="I52" s="46">
        <v>106.41999999999999</v>
      </c>
      <c r="J52" s="46">
        <v>607.16999999999996</v>
      </c>
      <c r="K52" s="46">
        <v>131.47</v>
      </c>
      <c r="L52" s="46">
        <v>11.59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W52">
        <v>0</v>
      </c>
      <c r="X52">
        <v>48.29</v>
      </c>
      <c r="Y52">
        <v>1.93</v>
      </c>
      <c r="Z52">
        <v>0</v>
      </c>
      <c r="AA52">
        <v>0</v>
      </c>
      <c r="AB52">
        <v>24.14</v>
      </c>
      <c r="AC52">
        <v>0.52</v>
      </c>
      <c r="AD52">
        <v>0.97</v>
      </c>
      <c r="AE52">
        <v>57.95</v>
      </c>
      <c r="AF52">
        <v>0.48</v>
      </c>
      <c r="AG52">
        <v>0</v>
      </c>
      <c r="AH52">
        <v>0</v>
      </c>
      <c r="AI52">
        <v>43.9</v>
      </c>
      <c r="AJ52">
        <v>24.14</v>
      </c>
      <c r="AK52">
        <v>48.29</v>
      </c>
      <c r="AL52">
        <v>48.29</v>
      </c>
      <c r="AM52">
        <v>7.73</v>
      </c>
      <c r="AN52">
        <v>0</v>
      </c>
      <c r="AO52">
        <v>0</v>
      </c>
      <c r="AP52">
        <v>183.5</v>
      </c>
      <c r="AQ52">
        <v>1.93</v>
      </c>
      <c r="AR52">
        <v>14.49</v>
      </c>
      <c r="AS52">
        <v>72.44</v>
      </c>
      <c r="AT52">
        <v>38.630000000000003</v>
      </c>
      <c r="AU52">
        <v>111.36</v>
      </c>
      <c r="AV52">
        <v>0.35</v>
      </c>
      <c r="AW52">
        <v>0</v>
      </c>
      <c r="AX52">
        <v>43.9</v>
      </c>
      <c r="AY52">
        <v>0</v>
      </c>
      <c r="AZ52">
        <v>193.16</v>
      </c>
      <c r="BA52">
        <v>11.59</v>
      </c>
      <c r="BB52">
        <v>13.52</v>
      </c>
      <c r="BC52">
        <v>96.58</v>
      </c>
      <c r="BD52">
        <v>66.819999999999993</v>
      </c>
      <c r="BE52">
        <v>13.52</v>
      </c>
      <c r="BF52">
        <v>0.88</v>
      </c>
      <c r="BG52">
        <v>14.63</v>
      </c>
      <c r="BH52">
        <v>24.14</v>
      </c>
      <c r="BI52">
        <v>48.29</v>
      </c>
      <c r="BJ52">
        <v>24.14</v>
      </c>
      <c r="BK52">
        <v>24.14</v>
      </c>
      <c r="BL52">
        <v>24.14</v>
      </c>
      <c r="BM52">
        <v>0</v>
      </c>
      <c r="BN52">
        <v>0</v>
      </c>
      <c r="BO52">
        <v>0</v>
      </c>
      <c r="BP52">
        <v>24.14</v>
      </c>
      <c r="BQ52">
        <v>0</v>
      </c>
      <c r="BR52">
        <v>29.04</v>
      </c>
      <c r="BS52">
        <v>12.91</v>
      </c>
      <c r="BT52">
        <v>0</v>
      </c>
      <c r="BU52">
        <v>0</v>
      </c>
      <c r="BV52">
        <v>0</v>
      </c>
      <c r="BW52">
        <v>0</v>
      </c>
    </row>
    <row r="53" spans="1:75">
      <c r="A53" t="s">
        <v>400</v>
      </c>
      <c r="G53" t="s">
        <v>95</v>
      </c>
      <c r="H53" s="73">
        <v>538.21999999999991</v>
      </c>
      <c r="I53" s="46">
        <v>106.41999999999999</v>
      </c>
      <c r="J53" s="46">
        <v>607.16999999999996</v>
      </c>
      <c r="K53" s="46">
        <v>131.47</v>
      </c>
      <c r="L53" s="46">
        <v>11.86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W53">
        <v>0</v>
      </c>
      <c r="X53">
        <v>48.29</v>
      </c>
      <c r="Y53">
        <v>1.93</v>
      </c>
      <c r="Z53">
        <v>0</v>
      </c>
      <c r="AA53">
        <v>0</v>
      </c>
      <c r="AB53">
        <v>24.14</v>
      </c>
      <c r="AC53">
        <v>0.52</v>
      </c>
      <c r="AD53">
        <v>0.97</v>
      </c>
      <c r="AE53">
        <v>57.95</v>
      </c>
      <c r="AF53">
        <v>0.48</v>
      </c>
      <c r="AG53">
        <v>0</v>
      </c>
      <c r="AH53">
        <v>0</v>
      </c>
      <c r="AI53">
        <v>43.9</v>
      </c>
      <c r="AJ53">
        <v>24.14</v>
      </c>
      <c r="AK53">
        <v>48.29</v>
      </c>
      <c r="AL53">
        <v>48.29</v>
      </c>
      <c r="AM53">
        <v>8</v>
      </c>
      <c r="AN53">
        <v>0</v>
      </c>
      <c r="AO53">
        <v>0</v>
      </c>
      <c r="AP53">
        <v>183.5</v>
      </c>
      <c r="AQ53">
        <v>1.93</v>
      </c>
      <c r="AR53">
        <v>14.49</v>
      </c>
      <c r="AS53">
        <v>72.44</v>
      </c>
      <c r="AT53">
        <v>38.630000000000003</v>
      </c>
      <c r="AU53">
        <v>111.36</v>
      </c>
      <c r="AV53">
        <v>0.35</v>
      </c>
      <c r="AW53">
        <v>0</v>
      </c>
      <c r="AX53">
        <v>43.9</v>
      </c>
      <c r="AY53">
        <v>0</v>
      </c>
      <c r="AZ53">
        <v>193.16</v>
      </c>
      <c r="BA53">
        <v>11.59</v>
      </c>
      <c r="BB53">
        <v>13.52</v>
      </c>
      <c r="BC53">
        <v>96.58</v>
      </c>
      <c r="BD53">
        <v>66.819999999999993</v>
      </c>
      <c r="BE53">
        <v>13.52</v>
      </c>
      <c r="BF53">
        <v>0.88</v>
      </c>
      <c r="BG53">
        <v>14.63</v>
      </c>
      <c r="BH53">
        <v>24.14</v>
      </c>
      <c r="BI53">
        <v>48.29</v>
      </c>
      <c r="BJ53">
        <v>24.14</v>
      </c>
      <c r="BK53">
        <v>24.14</v>
      </c>
      <c r="BL53">
        <v>24.14</v>
      </c>
      <c r="BM53">
        <v>0</v>
      </c>
      <c r="BN53">
        <v>0</v>
      </c>
      <c r="BO53">
        <v>0</v>
      </c>
      <c r="BP53">
        <v>24.14</v>
      </c>
      <c r="BQ53">
        <v>0</v>
      </c>
      <c r="BR53">
        <v>29.04</v>
      </c>
      <c r="BS53">
        <v>12.91</v>
      </c>
      <c r="BT53">
        <v>0</v>
      </c>
      <c r="BU53">
        <v>0</v>
      </c>
      <c r="BV53">
        <v>0</v>
      </c>
      <c r="BW53">
        <v>0</v>
      </c>
    </row>
    <row r="54" spans="1:75">
      <c r="A54" t="s">
        <v>399</v>
      </c>
      <c r="G54" t="s">
        <v>96</v>
      </c>
      <c r="H54" s="73">
        <v>538.21999999999991</v>
      </c>
      <c r="I54" s="46">
        <v>106.41999999999999</v>
      </c>
      <c r="J54" s="46">
        <v>607.16999999999996</v>
      </c>
      <c r="K54" s="46">
        <v>131.47</v>
      </c>
      <c r="L54" s="46">
        <v>11.92</v>
      </c>
      <c r="M54" s="74">
        <v>0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W54">
        <v>0</v>
      </c>
      <c r="X54">
        <v>48.29</v>
      </c>
      <c r="Y54">
        <v>1.93</v>
      </c>
      <c r="Z54">
        <v>0</v>
      </c>
      <c r="AA54">
        <v>0</v>
      </c>
      <c r="AB54">
        <v>24.14</v>
      </c>
      <c r="AC54">
        <v>0.52</v>
      </c>
      <c r="AD54">
        <v>0.97</v>
      </c>
      <c r="AE54">
        <v>57.95</v>
      </c>
      <c r="AF54">
        <v>0.48</v>
      </c>
      <c r="AG54">
        <v>0</v>
      </c>
      <c r="AH54">
        <v>0</v>
      </c>
      <c r="AI54">
        <v>43.9</v>
      </c>
      <c r="AJ54">
        <v>24.14</v>
      </c>
      <c r="AK54">
        <v>48.29</v>
      </c>
      <c r="AL54">
        <v>48.29</v>
      </c>
      <c r="AM54">
        <v>8.06</v>
      </c>
      <c r="AN54">
        <v>0</v>
      </c>
      <c r="AO54">
        <v>0</v>
      </c>
      <c r="AP54">
        <v>183.5</v>
      </c>
      <c r="AQ54">
        <v>1.93</v>
      </c>
      <c r="AR54">
        <v>14.49</v>
      </c>
      <c r="AS54">
        <v>72.44</v>
      </c>
      <c r="AT54">
        <v>38.630000000000003</v>
      </c>
      <c r="AU54">
        <v>111.36</v>
      </c>
      <c r="AV54">
        <v>0.35</v>
      </c>
      <c r="AW54">
        <v>0</v>
      </c>
      <c r="AX54">
        <v>43.9</v>
      </c>
      <c r="AY54">
        <v>0</v>
      </c>
      <c r="AZ54">
        <v>193.16</v>
      </c>
      <c r="BA54">
        <v>11.59</v>
      </c>
      <c r="BB54">
        <v>13.52</v>
      </c>
      <c r="BC54">
        <v>96.58</v>
      </c>
      <c r="BD54">
        <v>66.819999999999993</v>
      </c>
      <c r="BE54">
        <v>13.52</v>
      </c>
      <c r="BF54">
        <v>0.88</v>
      </c>
      <c r="BG54">
        <v>14.63</v>
      </c>
      <c r="BH54">
        <v>24.14</v>
      </c>
      <c r="BI54">
        <v>48.29</v>
      </c>
      <c r="BJ54">
        <v>24.14</v>
      </c>
      <c r="BK54">
        <v>24.14</v>
      </c>
      <c r="BL54">
        <v>24.14</v>
      </c>
      <c r="BM54">
        <v>0</v>
      </c>
      <c r="BN54">
        <v>0</v>
      </c>
      <c r="BO54">
        <v>0</v>
      </c>
      <c r="BP54">
        <v>24.14</v>
      </c>
      <c r="BQ54">
        <v>0</v>
      </c>
      <c r="BR54">
        <v>29.04</v>
      </c>
      <c r="BS54">
        <v>12.91</v>
      </c>
      <c r="BT54">
        <v>0</v>
      </c>
      <c r="BU54">
        <v>0</v>
      </c>
      <c r="BV54">
        <v>0</v>
      </c>
      <c r="BW54">
        <v>0</v>
      </c>
    </row>
    <row r="55" spans="1:75">
      <c r="A55" t="s">
        <v>401</v>
      </c>
      <c r="G55" t="s">
        <v>97</v>
      </c>
      <c r="H55" s="73">
        <v>538.21999999999991</v>
      </c>
      <c r="I55" s="46">
        <v>106.41999999999999</v>
      </c>
      <c r="J55" s="46">
        <v>606.98</v>
      </c>
      <c r="K55" s="46">
        <v>131.47</v>
      </c>
      <c r="L55" s="46">
        <v>12.41</v>
      </c>
      <c r="M55" s="74">
        <v>0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W55">
        <v>0</v>
      </c>
      <c r="X55">
        <v>48.29</v>
      </c>
      <c r="Y55">
        <v>1.93</v>
      </c>
      <c r="Z55">
        <v>0</v>
      </c>
      <c r="AA55">
        <v>0</v>
      </c>
      <c r="AB55">
        <v>24.14</v>
      </c>
      <c r="AC55">
        <v>0.52</v>
      </c>
      <c r="AD55">
        <v>0.97</v>
      </c>
      <c r="AE55">
        <v>57.95</v>
      </c>
      <c r="AF55">
        <v>0.48</v>
      </c>
      <c r="AG55">
        <v>0</v>
      </c>
      <c r="AH55">
        <v>0</v>
      </c>
      <c r="AI55">
        <v>43.9</v>
      </c>
      <c r="AJ55">
        <v>24.14</v>
      </c>
      <c r="AK55">
        <v>48.29</v>
      </c>
      <c r="AL55">
        <v>48.29</v>
      </c>
      <c r="AM55">
        <v>8.5500000000000007</v>
      </c>
      <c r="AN55">
        <v>0</v>
      </c>
      <c r="AO55">
        <v>0</v>
      </c>
      <c r="AP55">
        <v>183.5</v>
      </c>
      <c r="AQ55">
        <v>1.93</v>
      </c>
      <c r="AR55">
        <v>14.49</v>
      </c>
      <c r="AS55">
        <v>72.44</v>
      </c>
      <c r="AT55">
        <v>38.630000000000003</v>
      </c>
      <c r="AU55">
        <v>111.36</v>
      </c>
      <c r="AV55">
        <v>0.35</v>
      </c>
      <c r="AW55">
        <v>0</v>
      </c>
      <c r="AX55">
        <v>43.9</v>
      </c>
      <c r="AY55">
        <v>0</v>
      </c>
      <c r="AZ55">
        <v>193.16</v>
      </c>
      <c r="BA55">
        <v>11.59</v>
      </c>
      <c r="BB55">
        <v>13.52</v>
      </c>
      <c r="BC55">
        <v>96.58</v>
      </c>
      <c r="BD55">
        <v>66.819999999999993</v>
      </c>
      <c r="BE55">
        <v>13.52</v>
      </c>
      <c r="BF55">
        <v>0.88</v>
      </c>
      <c r="BG55">
        <v>14.63</v>
      </c>
      <c r="BH55">
        <v>24.14</v>
      </c>
      <c r="BI55">
        <v>48.29</v>
      </c>
      <c r="BJ55">
        <v>24.14</v>
      </c>
      <c r="BK55">
        <v>24.14</v>
      </c>
      <c r="BL55">
        <v>24.14</v>
      </c>
      <c r="BM55">
        <v>0</v>
      </c>
      <c r="BN55">
        <v>0</v>
      </c>
      <c r="BO55">
        <v>0</v>
      </c>
      <c r="BP55">
        <v>24.14</v>
      </c>
      <c r="BQ55">
        <v>0</v>
      </c>
      <c r="BR55">
        <v>29.04</v>
      </c>
      <c r="BS55">
        <v>12.72</v>
      </c>
      <c r="BT55">
        <v>0</v>
      </c>
      <c r="BU55">
        <v>0</v>
      </c>
      <c r="BV55">
        <v>0</v>
      </c>
      <c r="BW55">
        <v>0</v>
      </c>
    </row>
    <row r="56" spans="1:75">
      <c r="A56" t="s">
        <v>401</v>
      </c>
      <c r="G56" t="s">
        <v>98</v>
      </c>
      <c r="H56" s="73">
        <v>538.21999999999991</v>
      </c>
      <c r="I56" s="46">
        <v>106.41999999999999</v>
      </c>
      <c r="J56" s="46">
        <v>606.98</v>
      </c>
      <c r="K56" s="46">
        <v>131.47</v>
      </c>
      <c r="L56" s="46">
        <v>12.889999999999999</v>
      </c>
      <c r="M56" s="74">
        <v>0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W56">
        <v>0</v>
      </c>
      <c r="X56">
        <v>48.29</v>
      </c>
      <c r="Y56">
        <v>1.93</v>
      </c>
      <c r="Z56">
        <v>0</v>
      </c>
      <c r="AA56">
        <v>0</v>
      </c>
      <c r="AB56">
        <v>24.14</v>
      </c>
      <c r="AC56">
        <v>0.52</v>
      </c>
      <c r="AD56">
        <v>0.97</v>
      </c>
      <c r="AE56">
        <v>57.95</v>
      </c>
      <c r="AF56">
        <v>0.48</v>
      </c>
      <c r="AG56">
        <v>0</v>
      </c>
      <c r="AH56">
        <v>0</v>
      </c>
      <c r="AI56">
        <v>43.9</v>
      </c>
      <c r="AJ56">
        <v>24.14</v>
      </c>
      <c r="AK56">
        <v>48.29</v>
      </c>
      <c r="AL56">
        <v>48.29</v>
      </c>
      <c r="AM56">
        <v>9.0299999999999994</v>
      </c>
      <c r="AN56">
        <v>0</v>
      </c>
      <c r="AO56">
        <v>0</v>
      </c>
      <c r="AP56">
        <v>183.5</v>
      </c>
      <c r="AQ56">
        <v>1.93</v>
      </c>
      <c r="AR56">
        <v>14.49</v>
      </c>
      <c r="AS56">
        <v>72.44</v>
      </c>
      <c r="AT56">
        <v>38.630000000000003</v>
      </c>
      <c r="AU56">
        <v>111.36</v>
      </c>
      <c r="AV56">
        <v>0.35</v>
      </c>
      <c r="AW56">
        <v>0</v>
      </c>
      <c r="AX56">
        <v>43.9</v>
      </c>
      <c r="AY56">
        <v>0</v>
      </c>
      <c r="AZ56">
        <v>193.16</v>
      </c>
      <c r="BA56">
        <v>11.59</v>
      </c>
      <c r="BB56">
        <v>13.52</v>
      </c>
      <c r="BC56">
        <v>96.58</v>
      </c>
      <c r="BD56">
        <v>66.819999999999993</v>
      </c>
      <c r="BE56">
        <v>13.52</v>
      </c>
      <c r="BF56">
        <v>0.88</v>
      </c>
      <c r="BG56">
        <v>14.63</v>
      </c>
      <c r="BH56">
        <v>24.14</v>
      </c>
      <c r="BI56">
        <v>48.29</v>
      </c>
      <c r="BJ56">
        <v>24.14</v>
      </c>
      <c r="BK56">
        <v>24.14</v>
      </c>
      <c r="BL56">
        <v>24.14</v>
      </c>
      <c r="BM56">
        <v>0</v>
      </c>
      <c r="BN56">
        <v>0</v>
      </c>
      <c r="BO56">
        <v>0</v>
      </c>
      <c r="BP56">
        <v>24.14</v>
      </c>
      <c r="BQ56">
        <v>0</v>
      </c>
      <c r="BR56">
        <v>29.04</v>
      </c>
      <c r="BS56">
        <v>12.72</v>
      </c>
      <c r="BT56">
        <v>0</v>
      </c>
      <c r="BU56">
        <v>0</v>
      </c>
      <c r="BV56">
        <v>0</v>
      </c>
      <c r="BW56">
        <v>0</v>
      </c>
    </row>
    <row r="57" spans="1:75">
      <c r="G57" t="s">
        <v>99</v>
      </c>
      <c r="H57" s="73">
        <v>538.21999999999991</v>
      </c>
      <c r="I57" s="46">
        <v>106.41999999999999</v>
      </c>
      <c r="J57" s="46">
        <v>606.98</v>
      </c>
      <c r="K57" s="46">
        <v>131.47</v>
      </c>
      <c r="L57" s="46">
        <v>12.5</v>
      </c>
      <c r="M57" s="74">
        <v>0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W57">
        <v>0</v>
      </c>
      <c r="X57">
        <v>48.29</v>
      </c>
      <c r="Y57">
        <v>1.93</v>
      </c>
      <c r="Z57">
        <v>0</v>
      </c>
      <c r="AA57">
        <v>0</v>
      </c>
      <c r="AB57">
        <v>24.14</v>
      </c>
      <c r="AC57">
        <v>0.52</v>
      </c>
      <c r="AD57">
        <v>0.97</v>
      </c>
      <c r="AE57">
        <v>57.95</v>
      </c>
      <c r="AF57">
        <v>0.48</v>
      </c>
      <c r="AG57">
        <v>0</v>
      </c>
      <c r="AH57">
        <v>0</v>
      </c>
      <c r="AI57">
        <v>43.9</v>
      </c>
      <c r="AJ57">
        <v>24.14</v>
      </c>
      <c r="AK57">
        <v>48.29</v>
      </c>
      <c r="AL57">
        <v>48.29</v>
      </c>
      <c r="AM57">
        <v>8.64</v>
      </c>
      <c r="AN57">
        <v>0</v>
      </c>
      <c r="AO57">
        <v>0</v>
      </c>
      <c r="AP57">
        <v>183.5</v>
      </c>
      <c r="AQ57">
        <v>1.93</v>
      </c>
      <c r="AR57">
        <v>14.49</v>
      </c>
      <c r="AS57">
        <v>72.44</v>
      </c>
      <c r="AT57">
        <v>38.630000000000003</v>
      </c>
      <c r="AU57">
        <v>111.36</v>
      </c>
      <c r="AV57">
        <v>0.35</v>
      </c>
      <c r="AW57">
        <v>0</v>
      </c>
      <c r="AX57">
        <v>43.9</v>
      </c>
      <c r="AY57">
        <v>0</v>
      </c>
      <c r="AZ57">
        <v>193.16</v>
      </c>
      <c r="BA57">
        <v>11.59</v>
      </c>
      <c r="BB57">
        <v>13.52</v>
      </c>
      <c r="BC57">
        <v>96.58</v>
      </c>
      <c r="BD57">
        <v>66.819999999999993</v>
      </c>
      <c r="BE57">
        <v>13.52</v>
      </c>
      <c r="BF57">
        <v>0.88</v>
      </c>
      <c r="BG57">
        <v>14.63</v>
      </c>
      <c r="BH57">
        <v>24.14</v>
      </c>
      <c r="BI57">
        <v>48.29</v>
      </c>
      <c r="BJ57">
        <v>24.14</v>
      </c>
      <c r="BK57">
        <v>24.14</v>
      </c>
      <c r="BL57">
        <v>24.14</v>
      </c>
      <c r="BM57">
        <v>0</v>
      </c>
      <c r="BN57">
        <v>0</v>
      </c>
      <c r="BO57">
        <v>0</v>
      </c>
      <c r="BP57">
        <v>24.14</v>
      </c>
      <c r="BQ57">
        <v>0</v>
      </c>
      <c r="BR57">
        <v>29.04</v>
      </c>
      <c r="BS57">
        <v>12.72</v>
      </c>
      <c r="BT57">
        <v>0</v>
      </c>
      <c r="BU57">
        <v>0</v>
      </c>
      <c r="BV57">
        <v>0</v>
      </c>
      <c r="BW57">
        <v>0</v>
      </c>
    </row>
    <row r="58" spans="1:75">
      <c r="G58" t="s">
        <v>100</v>
      </c>
      <c r="H58" s="73">
        <v>538.21999999999991</v>
      </c>
      <c r="I58" s="46">
        <v>106.41999999999999</v>
      </c>
      <c r="J58" s="46">
        <v>606.98</v>
      </c>
      <c r="K58" s="46">
        <v>131.47</v>
      </c>
      <c r="L58" s="46">
        <v>12.36</v>
      </c>
      <c r="M58" s="74">
        <v>0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W58">
        <v>0</v>
      </c>
      <c r="X58">
        <v>48.29</v>
      </c>
      <c r="Y58">
        <v>1.93</v>
      </c>
      <c r="Z58">
        <v>0</v>
      </c>
      <c r="AA58">
        <v>0</v>
      </c>
      <c r="AB58">
        <v>24.14</v>
      </c>
      <c r="AC58">
        <v>0.52</v>
      </c>
      <c r="AD58">
        <v>0.97</v>
      </c>
      <c r="AE58">
        <v>57.95</v>
      </c>
      <c r="AF58">
        <v>0.48</v>
      </c>
      <c r="AG58">
        <v>0</v>
      </c>
      <c r="AH58">
        <v>0</v>
      </c>
      <c r="AI58">
        <v>43.9</v>
      </c>
      <c r="AJ58">
        <v>24.14</v>
      </c>
      <c r="AK58">
        <v>48.29</v>
      </c>
      <c r="AL58">
        <v>48.29</v>
      </c>
      <c r="AM58">
        <v>8.5</v>
      </c>
      <c r="AN58">
        <v>0</v>
      </c>
      <c r="AO58">
        <v>0</v>
      </c>
      <c r="AP58">
        <v>183.5</v>
      </c>
      <c r="AQ58">
        <v>1.93</v>
      </c>
      <c r="AR58">
        <v>14.49</v>
      </c>
      <c r="AS58">
        <v>72.44</v>
      </c>
      <c r="AT58">
        <v>38.630000000000003</v>
      </c>
      <c r="AU58">
        <v>111.36</v>
      </c>
      <c r="AV58">
        <v>0.35</v>
      </c>
      <c r="AW58">
        <v>0</v>
      </c>
      <c r="AX58">
        <v>43.9</v>
      </c>
      <c r="AY58">
        <v>0</v>
      </c>
      <c r="AZ58">
        <v>193.16</v>
      </c>
      <c r="BA58">
        <v>11.59</v>
      </c>
      <c r="BB58">
        <v>13.52</v>
      </c>
      <c r="BC58">
        <v>96.58</v>
      </c>
      <c r="BD58">
        <v>66.819999999999993</v>
      </c>
      <c r="BE58">
        <v>13.52</v>
      </c>
      <c r="BF58">
        <v>0.88</v>
      </c>
      <c r="BG58">
        <v>14.63</v>
      </c>
      <c r="BH58">
        <v>24.14</v>
      </c>
      <c r="BI58">
        <v>48.29</v>
      </c>
      <c r="BJ58">
        <v>24.14</v>
      </c>
      <c r="BK58">
        <v>24.14</v>
      </c>
      <c r="BL58">
        <v>24.14</v>
      </c>
      <c r="BM58">
        <v>0</v>
      </c>
      <c r="BN58">
        <v>0</v>
      </c>
      <c r="BO58">
        <v>0</v>
      </c>
      <c r="BP58">
        <v>24.14</v>
      </c>
      <c r="BQ58">
        <v>0</v>
      </c>
      <c r="BR58">
        <v>29.04</v>
      </c>
      <c r="BS58">
        <v>12.72</v>
      </c>
      <c r="BT58">
        <v>0</v>
      </c>
      <c r="BU58">
        <v>0</v>
      </c>
      <c r="BV58">
        <v>0</v>
      </c>
      <c r="BW58">
        <v>0</v>
      </c>
    </row>
    <row r="59" spans="1:75">
      <c r="G59" t="s">
        <v>101</v>
      </c>
      <c r="H59" s="73">
        <v>538.21999999999991</v>
      </c>
      <c r="I59" s="46">
        <v>106.41999999999999</v>
      </c>
      <c r="J59" s="46">
        <v>606.98</v>
      </c>
      <c r="K59" s="46">
        <v>131.47</v>
      </c>
      <c r="L59" s="46">
        <v>11.92</v>
      </c>
      <c r="M59" s="74">
        <v>0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W59">
        <v>0</v>
      </c>
      <c r="X59">
        <v>48.29</v>
      </c>
      <c r="Y59">
        <v>1.93</v>
      </c>
      <c r="Z59">
        <v>0</v>
      </c>
      <c r="AA59">
        <v>0</v>
      </c>
      <c r="AB59">
        <v>24.14</v>
      </c>
      <c r="AC59">
        <v>0.52</v>
      </c>
      <c r="AD59">
        <v>0.97</v>
      </c>
      <c r="AE59">
        <v>57.95</v>
      </c>
      <c r="AF59">
        <v>0.48</v>
      </c>
      <c r="AG59">
        <v>0</v>
      </c>
      <c r="AH59">
        <v>0</v>
      </c>
      <c r="AI59">
        <v>43.9</v>
      </c>
      <c r="AJ59">
        <v>24.14</v>
      </c>
      <c r="AK59">
        <v>48.29</v>
      </c>
      <c r="AL59">
        <v>48.29</v>
      </c>
      <c r="AM59">
        <v>8.06</v>
      </c>
      <c r="AN59">
        <v>0</v>
      </c>
      <c r="AO59">
        <v>0</v>
      </c>
      <c r="AP59">
        <v>183.5</v>
      </c>
      <c r="AQ59">
        <v>1.93</v>
      </c>
      <c r="AR59">
        <v>14.49</v>
      </c>
      <c r="AS59">
        <v>72.44</v>
      </c>
      <c r="AT59">
        <v>38.630000000000003</v>
      </c>
      <c r="AU59">
        <v>111.36</v>
      </c>
      <c r="AV59">
        <v>0.35</v>
      </c>
      <c r="AW59">
        <v>0</v>
      </c>
      <c r="AX59">
        <v>43.9</v>
      </c>
      <c r="AY59">
        <v>0</v>
      </c>
      <c r="AZ59">
        <v>193.16</v>
      </c>
      <c r="BA59">
        <v>11.59</v>
      </c>
      <c r="BB59">
        <v>13.52</v>
      </c>
      <c r="BC59">
        <v>96.58</v>
      </c>
      <c r="BD59">
        <v>66.819999999999993</v>
      </c>
      <c r="BE59">
        <v>13.52</v>
      </c>
      <c r="BF59">
        <v>0.88</v>
      </c>
      <c r="BG59">
        <v>14.63</v>
      </c>
      <c r="BH59">
        <v>24.14</v>
      </c>
      <c r="BI59">
        <v>48.29</v>
      </c>
      <c r="BJ59">
        <v>24.14</v>
      </c>
      <c r="BK59">
        <v>24.14</v>
      </c>
      <c r="BL59">
        <v>24.14</v>
      </c>
      <c r="BM59">
        <v>0</v>
      </c>
      <c r="BN59">
        <v>0</v>
      </c>
      <c r="BO59">
        <v>0</v>
      </c>
      <c r="BP59">
        <v>24.14</v>
      </c>
      <c r="BQ59">
        <v>0</v>
      </c>
      <c r="BR59">
        <v>29.04</v>
      </c>
      <c r="BS59">
        <v>12.72</v>
      </c>
      <c r="BT59">
        <v>0</v>
      </c>
      <c r="BU59">
        <v>0</v>
      </c>
      <c r="BV59">
        <v>0</v>
      </c>
      <c r="BW59">
        <v>0</v>
      </c>
    </row>
    <row r="60" spans="1:75">
      <c r="G60" t="s">
        <v>102</v>
      </c>
      <c r="H60" s="73">
        <v>538.21999999999991</v>
      </c>
      <c r="I60" s="46">
        <v>106.41999999999999</v>
      </c>
      <c r="J60" s="46">
        <v>606.98</v>
      </c>
      <c r="K60" s="46">
        <v>131.47</v>
      </c>
      <c r="L60" s="46">
        <v>11.54</v>
      </c>
      <c r="M60" s="74">
        <v>0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W60">
        <v>0</v>
      </c>
      <c r="X60">
        <v>48.29</v>
      </c>
      <c r="Y60">
        <v>1.93</v>
      </c>
      <c r="Z60">
        <v>0</v>
      </c>
      <c r="AA60">
        <v>0</v>
      </c>
      <c r="AB60">
        <v>24.14</v>
      </c>
      <c r="AC60">
        <v>0.52</v>
      </c>
      <c r="AD60">
        <v>0.97</v>
      </c>
      <c r="AE60">
        <v>57.95</v>
      </c>
      <c r="AF60">
        <v>0.48</v>
      </c>
      <c r="AG60">
        <v>0</v>
      </c>
      <c r="AH60">
        <v>0</v>
      </c>
      <c r="AI60">
        <v>43.9</v>
      </c>
      <c r="AJ60">
        <v>24.14</v>
      </c>
      <c r="AK60">
        <v>48.29</v>
      </c>
      <c r="AL60">
        <v>48.29</v>
      </c>
      <c r="AM60">
        <v>7.68</v>
      </c>
      <c r="AN60">
        <v>0</v>
      </c>
      <c r="AO60">
        <v>0</v>
      </c>
      <c r="AP60">
        <v>183.5</v>
      </c>
      <c r="AQ60">
        <v>1.93</v>
      </c>
      <c r="AR60">
        <v>14.49</v>
      </c>
      <c r="AS60">
        <v>72.44</v>
      </c>
      <c r="AT60">
        <v>38.630000000000003</v>
      </c>
      <c r="AU60">
        <v>111.36</v>
      </c>
      <c r="AV60">
        <v>0.35</v>
      </c>
      <c r="AW60">
        <v>0</v>
      </c>
      <c r="AX60">
        <v>43.9</v>
      </c>
      <c r="AY60">
        <v>0</v>
      </c>
      <c r="AZ60">
        <v>193.16</v>
      </c>
      <c r="BA60">
        <v>11.59</v>
      </c>
      <c r="BB60">
        <v>13.52</v>
      </c>
      <c r="BC60">
        <v>96.58</v>
      </c>
      <c r="BD60">
        <v>66.819999999999993</v>
      </c>
      <c r="BE60">
        <v>13.52</v>
      </c>
      <c r="BF60">
        <v>0.88</v>
      </c>
      <c r="BG60">
        <v>14.63</v>
      </c>
      <c r="BH60">
        <v>24.14</v>
      </c>
      <c r="BI60">
        <v>48.29</v>
      </c>
      <c r="BJ60">
        <v>24.14</v>
      </c>
      <c r="BK60">
        <v>24.14</v>
      </c>
      <c r="BL60">
        <v>24.14</v>
      </c>
      <c r="BM60">
        <v>0</v>
      </c>
      <c r="BN60">
        <v>0</v>
      </c>
      <c r="BO60">
        <v>0</v>
      </c>
      <c r="BP60">
        <v>24.14</v>
      </c>
      <c r="BQ60">
        <v>0</v>
      </c>
      <c r="BR60">
        <v>29.04</v>
      </c>
      <c r="BS60">
        <v>12.72</v>
      </c>
      <c r="BT60">
        <v>0</v>
      </c>
      <c r="BU60">
        <v>0</v>
      </c>
      <c r="BV60">
        <v>0</v>
      </c>
      <c r="BW60">
        <v>0</v>
      </c>
    </row>
    <row r="61" spans="1:75">
      <c r="G61" t="s">
        <v>103</v>
      </c>
      <c r="H61" s="73">
        <v>538.21999999999991</v>
      </c>
      <c r="I61" s="46">
        <v>106.41999999999999</v>
      </c>
      <c r="J61" s="46">
        <v>606.98</v>
      </c>
      <c r="K61" s="46">
        <v>131.47</v>
      </c>
      <c r="L61" s="46">
        <v>11.1</v>
      </c>
      <c r="M61" s="74">
        <v>0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W61">
        <v>0</v>
      </c>
      <c r="X61">
        <v>48.29</v>
      </c>
      <c r="Y61">
        <v>1.93</v>
      </c>
      <c r="Z61">
        <v>0</v>
      </c>
      <c r="AA61">
        <v>0</v>
      </c>
      <c r="AB61">
        <v>24.14</v>
      </c>
      <c r="AC61">
        <v>0.52</v>
      </c>
      <c r="AD61">
        <v>0.97</v>
      </c>
      <c r="AE61">
        <v>57.95</v>
      </c>
      <c r="AF61">
        <v>0.48</v>
      </c>
      <c r="AG61">
        <v>0</v>
      </c>
      <c r="AH61">
        <v>0</v>
      </c>
      <c r="AI61">
        <v>43.9</v>
      </c>
      <c r="AJ61">
        <v>24.14</v>
      </c>
      <c r="AK61">
        <v>48.29</v>
      </c>
      <c r="AL61">
        <v>48.29</v>
      </c>
      <c r="AM61">
        <v>7.24</v>
      </c>
      <c r="AN61">
        <v>0</v>
      </c>
      <c r="AO61">
        <v>0</v>
      </c>
      <c r="AP61">
        <v>183.5</v>
      </c>
      <c r="AQ61">
        <v>1.93</v>
      </c>
      <c r="AR61">
        <v>14.49</v>
      </c>
      <c r="AS61">
        <v>72.44</v>
      </c>
      <c r="AT61">
        <v>38.630000000000003</v>
      </c>
      <c r="AU61">
        <v>111.36</v>
      </c>
      <c r="AV61">
        <v>0.35</v>
      </c>
      <c r="AW61">
        <v>0</v>
      </c>
      <c r="AX61">
        <v>43.9</v>
      </c>
      <c r="AY61">
        <v>0</v>
      </c>
      <c r="AZ61">
        <v>193.16</v>
      </c>
      <c r="BA61">
        <v>11.59</v>
      </c>
      <c r="BB61">
        <v>13.52</v>
      </c>
      <c r="BC61">
        <v>96.58</v>
      </c>
      <c r="BD61">
        <v>66.819999999999993</v>
      </c>
      <c r="BE61">
        <v>13.52</v>
      </c>
      <c r="BF61">
        <v>0.88</v>
      </c>
      <c r="BG61">
        <v>14.63</v>
      </c>
      <c r="BH61">
        <v>24.14</v>
      </c>
      <c r="BI61">
        <v>48.29</v>
      </c>
      <c r="BJ61">
        <v>24.14</v>
      </c>
      <c r="BK61">
        <v>24.14</v>
      </c>
      <c r="BL61">
        <v>24.14</v>
      </c>
      <c r="BM61">
        <v>0</v>
      </c>
      <c r="BN61">
        <v>0</v>
      </c>
      <c r="BO61">
        <v>0</v>
      </c>
      <c r="BP61">
        <v>24.14</v>
      </c>
      <c r="BQ61">
        <v>0</v>
      </c>
      <c r="BR61">
        <v>29.04</v>
      </c>
      <c r="BS61">
        <v>12.72</v>
      </c>
      <c r="BT61">
        <v>0</v>
      </c>
      <c r="BU61">
        <v>0</v>
      </c>
      <c r="BV61">
        <v>0</v>
      </c>
      <c r="BW61">
        <v>0</v>
      </c>
    </row>
    <row r="62" spans="1:75">
      <c r="G62" t="s">
        <v>104</v>
      </c>
      <c r="H62" s="73">
        <v>538.21999999999991</v>
      </c>
      <c r="I62" s="46">
        <v>106.41999999999999</v>
      </c>
      <c r="J62" s="46">
        <v>606.98</v>
      </c>
      <c r="K62" s="46">
        <v>131.47</v>
      </c>
      <c r="L62" s="46">
        <v>10.91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W62">
        <v>0</v>
      </c>
      <c r="X62">
        <v>48.29</v>
      </c>
      <c r="Y62">
        <v>1.93</v>
      </c>
      <c r="Z62">
        <v>0</v>
      </c>
      <c r="AA62">
        <v>0</v>
      </c>
      <c r="AB62">
        <v>24.14</v>
      </c>
      <c r="AC62">
        <v>0.52</v>
      </c>
      <c r="AD62">
        <v>0.97</v>
      </c>
      <c r="AE62">
        <v>57.95</v>
      </c>
      <c r="AF62">
        <v>0.48</v>
      </c>
      <c r="AG62">
        <v>0</v>
      </c>
      <c r="AH62">
        <v>0</v>
      </c>
      <c r="AI62">
        <v>43.9</v>
      </c>
      <c r="AJ62">
        <v>24.14</v>
      </c>
      <c r="AK62">
        <v>48.29</v>
      </c>
      <c r="AL62">
        <v>48.29</v>
      </c>
      <c r="AM62">
        <v>7.05</v>
      </c>
      <c r="AN62">
        <v>0</v>
      </c>
      <c r="AO62">
        <v>0</v>
      </c>
      <c r="AP62">
        <v>183.5</v>
      </c>
      <c r="AQ62">
        <v>1.93</v>
      </c>
      <c r="AR62">
        <v>14.49</v>
      </c>
      <c r="AS62">
        <v>72.44</v>
      </c>
      <c r="AT62">
        <v>38.630000000000003</v>
      </c>
      <c r="AU62">
        <v>111.36</v>
      </c>
      <c r="AV62">
        <v>0.35</v>
      </c>
      <c r="AW62">
        <v>0</v>
      </c>
      <c r="AX62">
        <v>43.9</v>
      </c>
      <c r="AY62">
        <v>0</v>
      </c>
      <c r="AZ62">
        <v>193.16</v>
      </c>
      <c r="BA62">
        <v>11.59</v>
      </c>
      <c r="BB62">
        <v>13.52</v>
      </c>
      <c r="BC62">
        <v>96.58</v>
      </c>
      <c r="BD62">
        <v>66.819999999999993</v>
      </c>
      <c r="BE62">
        <v>13.52</v>
      </c>
      <c r="BF62">
        <v>0.88</v>
      </c>
      <c r="BG62">
        <v>14.63</v>
      </c>
      <c r="BH62">
        <v>24.14</v>
      </c>
      <c r="BI62">
        <v>48.29</v>
      </c>
      <c r="BJ62">
        <v>24.14</v>
      </c>
      <c r="BK62">
        <v>24.14</v>
      </c>
      <c r="BL62">
        <v>24.14</v>
      </c>
      <c r="BM62">
        <v>0</v>
      </c>
      <c r="BN62">
        <v>0</v>
      </c>
      <c r="BO62">
        <v>0</v>
      </c>
      <c r="BP62">
        <v>24.14</v>
      </c>
      <c r="BQ62">
        <v>0</v>
      </c>
      <c r="BR62">
        <v>29.04</v>
      </c>
      <c r="BS62">
        <v>12.72</v>
      </c>
      <c r="BT62">
        <v>0</v>
      </c>
      <c r="BU62">
        <v>0</v>
      </c>
      <c r="BV62">
        <v>0</v>
      </c>
      <c r="BW62">
        <v>0</v>
      </c>
    </row>
    <row r="63" spans="1:75">
      <c r="G63" t="s">
        <v>105</v>
      </c>
      <c r="H63" s="73">
        <v>538.21999999999991</v>
      </c>
      <c r="I63" s="46">
        <v>106.41999999999999</v>
      </c>
      <c r="J63" s="46">
        <v>606.98</v>
      </c>
      <c r="K63" s="46">
        <v>131.47</v>
      </c>
      <c r="L63" s="46">
        <v>10.43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W63">
        <v>0</v>
      </c>
      <c r="X63">
        <v>48.29</v>
      </c>
      <c r="Y63">
        <v>1.93</v>
      </c>
      <c r="Z63">
        <v>0</v>
      </c>
      <c r="AA63">
        <v>0</v>
      </c>
      <c r="AB63">
        <v>24.14</v>
      </c>
      <c r="AC63">
        <v>0.52</v>
      </c>
      <c r="AD63">
        <v>0.97</v>
      </c>
      <c r="AE63">
        <v>57.95</v>
      </c>
      <c r="AF63">
        <v>0.48</v>
      </c>
      <c r="AG63">
        <v>0</v>
      </c>
      <c r="AH63">
        <v>0</v>
      </c>
      <c r="AI63">
        <v>43.9</v>
      </c>
      <c r="AJ63">
        <v>24.14</v>
      </c>
      <c r="AK63">
        <v>48.29</v>
      </c>
      <c r="AL63">
        <v>48.29</v>
      </c>
      <c r="AM63">
        <v>6.57</v>
      </c>
      <c r="AN63">
        <v>0</v>
      </c>
      <c r="AO63">
        <v>0</v>
      </c>
      <c r="AP63">
        <v>183.5</v>
      </c>
      <c r="AQ63">
        <v>1.93</v>
      </c>
      <c r="AR63">
        <v>14.49</v>
      </c>
      <c r="AS63">
        <v>72.44</v>
      </c>
      <c r="AT63">
        <v>38.630000000000003</v>
      </c>
      <c r="AU63">
        <v>111.36</v>
      </c>
      <c r="AV63">
        <v>0.35</v>
      </c>
      <c r="AW63">
        <v>0</v>
      </c>
      <c r="AX63">
        <v>43.9</v>
      </c>
      <c r="AY63">
        <v>0</v>
      </c>
      <c r="AZ63">
        <v>193.16</v>
      </c>
      <c r="BA63">
        <v>11.59</v>
      </c>
      <c r="BB63">
        <v>13.52</v>
      </c>
      <c r="BC63">
        <v>96.58</v>
      </c>
      <c r="BD63">
        <v>66.819999999999993</v>
      </c>
      <c r="BE63">
        <v>13.52</v>
      </c>
      <c r="BF63">
        <v>0.88</v>
      </c>
      <c r="BG63">
        <v>14.63</v>
      </c>
      <c r="BH63">
        <v>24.14</v>
      </c>
      <c r="BI63">
        <v>48.29</v>
      </c>
      <c r="BJ63">
        <v>24.14</v>
      </c>
      <c r="BK63">
        <v>24.14</v>
      </c>
      <c r="BL63">
        <v>24.14</v>
      </c>
      <c r="BM63">
        <v>0</v>
      </c>
      <c r="BN63">
        <v>0</v>
      </c>
      <c r="BO63">
        <v>0</v>
      </c>
      <c r="BP63">
        <v>24.14</v>
      </c>
      <c r="BQ63">
        <v>0</v>
      </c>
      <c r="BR63">
        <v>29.04</v>
      </c>
      <c r="BS63">
        <v>12.72</v>
      </c>
      <c r="BT63">
        <v>0</v>
      </c>
      <c r="BU63">
        <v>0</v>
      </c>
      <c r="BV63">
        <v>0</v>
      </c>
      <c r="BW63">
        <v>0</v>
      </c>
    </row>
    <row r="64" spans="1:75">
      <c r="G64" t="s">
        <v>106</v>
      </c>
      <c r="H64" s="73">
        <v>538.21999999999991</v>
      </c>
      <c r="I64" s="46">
        <v>106.41999999999999</v>
      </c>
      <c r="J64" s="46">
        <v>606.98</v>
      </c>
      <c r="K64" s="46">
        <v>131.47</v>
      </c>
      <c r="L64" s="46">
        <v>9.9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W64">
        <v>0</v>
      </c>
      <c r="X64">
        <v>48.29</v>
      </c>
      <c r="Y64">
        <v>1.93</v>
      </c>
      <c r="Z64">
        <v>0</v>
      </c>
      <c r="AA64">
        <v>0</v>
      </c>
      <c r="AB64">
        <v>24.14</v>
      </c>
      <c r="AC64">
        <v>0.52</v>
      </c>
      <c r="AD64">
        <v>0.97</v>
      </c>
      <c r="AE64">
        <v>57.95</v>
      </c>
      <c r="AF64">
        <v>0.48</v>
      </c>
      <c r="AG64">
        <v>0</v>
      </c>
      <c r="AH64">
        <v>0</v>
      </c>
      <c r="AI64">
        <v>43.9</v>
      </c>
      <c r="AJ64">
        <v>24.14</v>
      </c>
      <c r="AK64">
        <v>48.29</v>
      </c>
      <c r="AL64">
        <v>48.29</v>
      </c>
      <c r="AM64">
        <v>6.04</v>
      </c>
      <c r="AN64">
        <v>0</v>
      </c>
      <c r="AO64">
        <v>0</v>
      </c>
      <c r="AP64">
        <v>183.5</v>
      </c>
      <c r="AQ64">
        <v>1.93</v>
      </c>
      <c r="AR64">
        <v>14.49</v>
      </c>
      <c r="AS64">
        <v>72.44</v>
      </c>
      <c r="AT64">
        <v>38.630000000000003</v>
      </c>
      <c r="AU64">
        <v>111.36</v>
      </c>
      <c r="AV64">
        <v>0.35</v>
      </c>
      <c r="AW64">
        <v>0</v>
      </c>
      <c r="AX64">
        <v>43.9</v>
      </c>
      <c r="AY64">
        <v>0</v>
      </c>
      <c r="AZ64">
        <v>193.16</v>
      </c>
      <c r="BA64">
        <v>11.59</v>
      </c>
      <c r="BB64">
        <v>13.52</v>
      </c>
      <c r="BC64">
        <v>96.58</v>
      </c>
      <c r="BD64">
        <v>66.819999999999993</v>
      </c>
      <c r="BE64">
        <v>13.52</v>
      </c>
      <c r="BF64">
        <v>0.88</v>
      </c>
      <c r="BG64">
        <v>14.63</v>
      </c>
      <c r="BH64">
        <v>24.14</v>
      </c>
      <c r="BI64">
        <v>48.29</v>
      </c>
      <c r="BJ64">
        <v>24.14</v>
      </c>
      <c r="BK64">
        <v>24.14</v>
      </c>
      <c r="BL64">
        <v>24.14</v>
      </c>
      <c r="BM64">
        <v>0</v>
      </c>
      <c r="BN64">
        <v>0</v>
      </c>
      <c r="BO64">
        <v>0</v>
      </c>
      <c r="BP64">
        <v>24.14</v>
      </c>
      <c r="BQ64">
        <v>0</v>
      </c>
      <c r="BR64">
        <v>29.04</v>
      </c>
      <c r="BS64">
        <v>12.72</v>
      </c>
      <c r="BT64">
        <v>0</v>
      </c>
      <c r="BU64">
        <v>0</v>
      </c>
      <c r="BV64">
        <v>0</v>
      </c>
      <c r="BW64">
        <v>0</v>
      </c>
    </row>
    <row r="65" spans="7:75">
      <c r="G65" t="s">
        <v>107</v>
      </c>
      <c r="H65" s="73">
        <v>538.21999999999991</v>
      </c>
      <c r="I65" s="46">
        <v>106.41999999999999</v>
      </c>
      <c r="J65" s="46">
        <v>606.98</v>
      </c>
      <c r="K65" s="46">
        <v>131.47</v>
      </c>
      <c r="L65" s="46">
        <v>9.17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W65">
        <v>0</v>
      </c>
      <c r="X65">
        <v>48.29</v>
      </c>
      <c r="Y65">
        <v>1.93</v>
      </c>
      <c r="Z65">
        <v>0</v>
      </c>
      <c r="AA65">
        <v>0</v>
      </c>
      <c r="AB65">
        <v>24.14</v>
      </c>
      <c r="AC65">
        <v>0.52</v>
      </c>
      <c r="AD65">
        <v>0.97</v>
      </c>
      <c r="AE65">
        <v>57.95</v>
      </c>
      <c r="AF65">
        <v>0.48</v>
      </c>
      <c r="AG65">
        <v>0</v>
      </c>
      <c r="AH65">
        <v>0</v>
      </c>
      <c r="AI65">
        <v>43.9</v>
      </c>
      <c r="AJ65">
        <v>24.14</v>
      </c>
      <c r="AK65">
        <v>48.29</v>
      </c>
      <c r="AL65">
        <v>48.29</v>
      </c>
      <c r="AM65">
        <v>5.31</v>
      </c>
      <c r="AN65">
        <v>0</v>
      </c>
      <c r="AO65">
        <v>0</v>
      </c>
      <c r="AP65">
        <v>183.5</v>
      </c>
      <c r="AQ65">
        <v>1.93</v>
      </c>
      <c r="AR65">
        <v>14.49</v>
      </c>
      <c r="AS65">
        <v>72.44</v>
      </c>
      <c r="AT65">
        <v>38.630000000000003</v>
      </c>
      <c r="AU65">
        <v>111.36</v>
      </c>
      <c r="AV65">
        <v>0.35</v>
      </c>
      <c r="AW65">
        <v>0</v>
      </c>
      <c r="AX65">
        <v>43.9</v>
      </c>
      <c r="AY65">
        <v>0</v>
      </c>
      <c r="AZ65">
        <v>193.16</v>
      </c>
      <c r="BA65">
        <v>11.59</v>
      </c>
      <c r="BB65">
        <v>13.52</v>
      </c>
      <c r="BC65">
        <v>96.58</v>
      </c>
      <c r="BD65">
        <v>66.819999999999993</v>
      </c>
      <c r="BE65">
        <v>13.52</v>
      </c>
      <c r="BF65">
        <v>0.88</v>
      </c>
      <c r="BG65">
        <v>14.63</v>
      </c>
      <c r="BH65">
        <v>24.14</v>
      </c>
      <c r="BI65">
        <v>48.29</v>
      </c>
      <c r="BJ65">
        <v>24.14</v>
      </c>
      <c r="BK65">
        <v>24.14</v>
      </c>
      <c r="BL65">
        <v>24.14</v>
      </c>
      <c r="BM65">
        <v>0</v>
      </c>
      <c r="BN65">
        <v>0</v>
      </c>
      <c r="BO65">
        <v>0</v>
      </c>
      <c r="BP65">
        <v>24.14</v>
      </c>
      <c r="BQ65">
        <v>0</v>
      </c>
      <c r="BR65">
        <v>29.04</v>
      </c>
      <c r="BS65">
        <v>12.72</v>
      </c>
      <c r="BT65">
        <v>0</v>
      </c>
      <c r="BU65">
        <v>0</v>
      </c>
      <c r="BV65">
        <v>0</v>
      </c>
      <c r="BW65">
        <v>0</v>
      </c>
    </row>
    <row r="66" spans="7:75">
      <c r="G66" t="s">
        <v>108</v>
      </c>
      <c r="H66" s="73">
        <v>538.21999999999991</v>
      </c>
      <c r="I66" s="46">
        <v>106.41999999999999</v>
      </c>
      <c r="J66" s="46">
        <v>606.98</v>
      </c>
      <c r="K66" s="46">
        <v>131.47</v>
      </c>
      <c r="L66" s="46">
        <v>8.5</v>
      </c>
      <c r="M66" s="74">
        <v>0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W66">
        <v>0</v>
      </c>
      <c r="X66">
        <v>48.29</v>
      </c>
      <c r="Y66">
        <v>1.93</v>
      </c>
      <c r="Z66">
        <v>0</v>
      </c>
      <c r="AA66">
        <v>0</v>
      </c>
      <c r="AB66">
        <v>24.14</v>
      </c>
      <c r="AC66">
        <v>0.52</v>
      </c>
      <c r="AD66">
        <v>0.97</v>
      </c>
      <c r="AE66">
        <v>57.95</v>
      </c>
      <c r="AF66">
        <v>0.48</v>
      </c>
      <c r="AG66">
        <v>0</v>
      </c>
      <c r="AH66">
        <v>0</v>
      </c>
      <c r="AI66">
        <v>43.9</v>
      </c>
      <c r="AJ66">
        <v>24.14</v>
      </c>
      <c r="AK66">
        <v>48.29</v>
      </c>
      <c r="AL66">
        <v>48.29</v>
      </c>
      <c r="AM66">
        <v>4.6399999999999997</v>
      </c>
      <c r="AN66">
        <v>0</v>
      </c>
      <c r="AO66">
        <v>0</v>
      </c>
      <c r="AP66">
        <v>183.5</v>
      </c>
      <c r="AQ66">
        <v>1.93</v>
      </c>
      <c r="AR66">
        <v>14.49</v>
      </c>
      <c r="AS66">
        <v>72.44</v>
      </c>
      <c r="AT66">
        <v>38.630000000000003</v>
      </c>
      <c r="AU66">
        <v>111.36</v>
      </c>
      <c r="AV66">
        <v>0.35</v>
      </c>
      <c r="AW66">
        <v>0</v>
      </c>
      <c r="AX66">
        <v>43.9</v>
      </c>
      <c r="AY66">
        <v>0</v>
      </c>
      <c r="AZ66">
        <v>193.16</v>
      </c>
      <c r="BA66">
        <v>11.59</v>
      </c>
      <c r="BB66">
        <v>13.52</v>
      </c>
      <c r="BC66">
        <v>96.58</v>
      </c>
      <c r="BD66">
        <v>66.819999999999993</v>
      </c>
      <c r="BE66">
        <v>13.52</v>
      </c>
      <c r="BF66">
        <v>0.88</v>
      </c>
      <c r="BG66">
        <v>14.63</v>
      </c>
      <c r="BH66">
        <v>24.14</v>
      </c>
      <c r="BI66">
        <v>48.29</v>
      </c>
      <c r="BJ66">
        <v>24.14</v>
      </c>
      <c r="BK66">
        <v>24.14</v>
      </c>
      <c r="BL66">
        <v>24.14</v>
      </c>
      <c r="BM66">
        <v>0</v>
      </c>
      <c r="BN66">
        <v>0</v>
      </c>
      <c r="BO66">
        <v>0</v>
      </c>
      <c r="BP66">
        <v>24.14</v>
      </c>
      <c r="BQ66">
        <v>0</v>
      </c>
      <c r="BR66">
        <v>29.04</v>
      </c>
      <c r="BS66">
        <v>12.72</v>
      </c>
      <c r="BT66">
        <v>0</v>
      </c>
      <c r="BU66">
        <v>0</v>
      </c>
      <c r="BV66">
        <v>0</v>
      </c>
      <c r="BW66">
        <v>0</v>
      </c>
    </row>
    <row r="67" spans="7:75">
      <c r="G67" t="s">
        <v>109</v>
      </c>
      <c r="H67" s="73">
        <v>538.06999999999994</v>
      </c>
      <c r="I67" s="46">
        <v>106.41999999999999</v>
      </c>
      <c r="J67" s="46">
        <v>607.16999999999996</v>
      </c>
      <c r="K67" s="46">
        <v>131.47</v>
      </c>
      <c r="L67" s="46">
        <v>7.14</v>
      </c>
      <c r="M67" s="74">
        <v>0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W67">
        <v>0</v>
      </c>
      <c r="X67">
        <v>0</v>
      </c>
      <c r="Y67">
        <v>1.93</v>
      </c>
      <c r="Z67">
        <v>0</v>
      </c>
      <c r="AA67">
        <v>0</v>
      </c>
      <c r="AB67">
        <v>24.14</v>
      </c>
      <c r="AC67">
        <v>0.52</v>
      </c>
      <c r="AD67">
        <v>0.82</v>
      </c>
      <c r="AE67">
        <v>57.95</v>
      </c>
      <c r="AF67">
        <v>0.48</v>
      </c>
      <c r="AG67">
        <v>0</v>
      </c>
      <c r="AH67">
        <v>0</v>
      </c>
      <c r="AI67">
        <v>43.9</v>
      </c>
      <c r="AJ67">
        <v>0</v>
      </c>
      <c r="AK67">
        <v>0</v>
      </c>
      <c r="AL67">
        <v>48.29</v>
      </c>
      <c r="AM67">
        <v>3.28</v>
      </c>
      <c r="AN67">
        <v>0</v>
      </c>
      <c r="AO67">
        <v>0</v>
      </c>
      <c r="AP67">
        <v>183.5</v>
      </c>
      <c r="AQ67">
        <v>1.93</v>
      </c>
      <c r="AR67">
        <v>14.49</v>
      </c>
      <c r="AS67">
        <v>72.44</v>
      </c>
      <c r="AT67">
        <v>0</v>
      </c>
      <c r="AU67">
        <v>111.36</v>
      </c>
      <c r="AV67">
        <v>0.35</v>
      </c>
      <c r="AW67">
        <v>0</v>
      </c>
      <c r="AX67">
        <v>43.9</v>
      </c>
      <c r="AY67">
        <v>0</v>
      </c>
      <c r="AZ67">
        <v>193.16</v>
      </c>
      <c r="BA67">
        <v>11.59</v>
      </c>
      <c r="BB67">
        <v>13.52</v>
      </c>
      <c r="BC67">
        <v>96.58</v>
      </c>
      <c r="BD67">
        <v>66.819999999999993</v>
      </c>
      <c r="BE67">
        <v>13.52</v>
      </c>
      <c r="BF67">
        <v>0.88</v>
      </c>
      <c r="BG67">
        <v>14.63</v>
      </c>
      <c r="BH67">
        <v>24.14</v>
      </c>
      <c r="BI67">
        <v>48.29</v>
      </c>
      <c r="BJ67">
        <v>24.14</v>
      </c>
      <c r="BK67">
        <v>24.14</v>
      </c>
      <c r="BL67">
        <v>24.14</v>
      </c>
      <c r="BM67">
        <v>0</v>
      </c>
      <c r="BN67">
        <v>0</v>
      </c>
      <c r="BO67">
        <v>48.29</v>
      </c>
      <c r="BP67">
        <v>24.14</v>
      </c>
      <c r="BQ67">
        <v>38.630000000000003</v>
      </c>
      <c r="BR67">
        <v>29.04</v>
      </c>
      <c r="BS67">
        <v>12.91</v>
      </c>
      <c r="BT67">
        <v>24.14</v>
      </c>
      <c r="BU67">
        <v>48.29</v>
      </c>
      <c r="BV67">
        <v>0</v>
      </c>
      <c r="BW67">
        <v>0</v>
      </c>
    </row>
    <row r="68" spans="7:75">
      <c r="G68" t="s">
        <v>110</v>
      </c>
      <c r="H68" s="73">
        <v>538.06999999999994</v>
      </c>
      <c r="I68" s="46">
        <v>106.41999999999999</v>
      </c>
      <c r="J68" s="46">
        <v>607.16999999999996</v>
      </c>
      <c r="K68" s="46">
        <v>131.47</v>
      </c>
      <c r="L68" s="46">
        <v>6.76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W68">
        <v>0</v>
      </c>
      <c r="X68">
        <v>0</v>
      </c>
      <c r="Y68">
        <v>1.93</v>
      </c>
      <c r="Z68">
        <v>0</v>
      </c>
      <c r="AA68">
        <v>0</v>
      </c>
      <c r="AB68">
        <v>24.14</v>
      </c>
      <c r="AC68">
        <v>0.52</v>
      </c>
      <c r="AD68">
        <v>0.82</v>
      </c>
      <c r="AE68">
        <v>57.95</v>
      </c>
      <c r="AF68">
        <v>0.48</v>
      </c>
      <c r="AG68">
        <v>0</v>
      </c>
      <c r="AH68">
        <v>0</v>
      </c>
      <c r="AI68">
        <v>43.9</v>
      </c>
      <c r="AJ68">
        <v>0</v>
      </c>
      <c r="AK68">
        <v>0</v>
      </c>
      <c r="AL68">
        <v>48.29</v>
      </c>
      <c r="AM68">
        <v>2.9</v>
      </c>
      <c r="AN68">
        <v>0</v>
      </c>
      <c r="AO68">
        <v>0</v>
      </c>
      <c r="AP68">
        <v>183.5</v>
      </c>
      <c r="AQ68">
        <v>1.93</v>
      </c>
      <c r="AR68">
        <v>14.49</v>
      </c>
      <c r="AS68">
        <v>72.44</v>
      </c>
      <c r="AT68">
        <v>0</v>
      </c>
      <c r="AU68">
        <v>111.36</v>
      </c>
      <c r="AV68">
        <v>0.35</v>
      </c>
      <c r="AW68">
        <v>0</v>
      </c>
      <c r="AX68">
        <v>43.9</v>
      </c>
      <c r="AY68">
        <v>0</v>
      </c>
      <c r="AZ68">
        <v>193.16</v>
      </c>
      <c r="BA68">
        <v>11.59</v>
      </c>
      <c r="BB68">
        <v>13.52</v>
      </c>
      <c r="BC68">
        <v>96.58</v>
      </c>
      <c r="BD68">
        <v>66.819999999999993</v>
      </c>
      <c r="BE68">
        <v>13.52</v>
      </c>
      <c r="BF68">
        <v>0.88</v>
      </c>
      <c r="BG68">
        <v>14.63</v>
      </c>
      <c r="BH68">
        <v>24.14</v>
      </c>
      <c r="BI68">
        <v>48.29</v>
      </c>
      <c r="BJ68">
        <v>24.14</v>
      </c>
      <c r="BK68">
        <v>24.14</v>
      </c>
      <c r="BL68">
        <v>24.14</v>
      </c>
      <c r="BM68">
        <v>0</v>
      </c>
      <c r="BN68">
        <v>0</v>
      </c>
      <c r="BO68">
        <v>48.29</v>
      </c>
      <c r="BP68">
        <v>24.14</v>
      </c>
      <c r="BQ68">
        <v>38.630000000000003</v>
      </c>
      <c r="BR68">
        <v>29.04</v>
      </c>
      <c r="BS68">
        <v>12.91</v>
      </c>
      <c r="BT68">
        <v>24.14</v>
      </c>
      <c r="BU68">
        <v>48.29</v>
      </c>
      <c r="BV68">
        <v>0</v>
      </c>
      <c r="BW68">
        <v>0</v>
      </c>
    </row>
    <row r="69" spans="7:75">
      <c r="G69" t="s">
        <v>111</v>
      </c>
      <c r="H69" s="73">
        <v>538.06999999999994</v>
      </c>
      <c r="I69" s="46">
        <v>106.41999999999999</v>
      </c>
      <c r="J69" s="46">
        <v>607.16999999999996</v>
      </c>
      <c r="K69" s="46">
        <v>131.47</v>
      </c>
      <c r="L69" s="46">
        <v>6.01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W69">
        <v>0</v>
      </c>
      <c r="X69">
        <v>0</v>
      </c>
      <c r="Y69">
        <v>1.93</v>
      </c>
      <c r="Z69">
        <v>0</v>
      </c>
      <c r="AA69">
        <v>0</v>
      </c>
      <c r="AB69">
        <v>24.14</v>
      </c>
      <c r="AC69">
        <v>0.52</v>
      </c>
      <c r="AD69">
        <v>0.82</v>
      </c>
      <c r="AE69">
        <v>57.95</v>
      </c>
      <c r="AF69">
        <v>0.48</v>
      </c>
      <c r="AG69">
        <v>0</v>
      </c>
      <c r="AH69">
        <v>0</v>
      </c>
      <c r="AI69">
        <v>43.9</v>
      </c>
      <c r="AJ69">
        <v>0</v>
      </c>
      <c r="AK69">
        <v>0</v>
      </c>
      <c r="AL69">
        <v>48.29</v>
      </c>
      <c r="AM69">
        <v>2.15</v>
      </c>
      <c r="AN69">
        <v>0</v>
      </c>
      <c r="AO69">
        <v>0</v>
      </c>
      <c r="AP69">
        <v>183.5</v>
      </c>
      <c r="AQ69">
        <v>1.93</v>
      </c>
      <c r="AR69">
        <v>14.49</v>
      </c>
      <c r="AS69">
        <v>72.44</v>
      </c>
      <c r="AT69">
        <v>0</v>
      </c>
      <c r="AU69">
        <v>111.36</v>
      </c>
      <c r="AV69">
        <v>0.35</v>
      </c>
      <c r="AW69">
        <v>0</v>
      </c>
      <c r="AX69">
        <v>43.9</v>
      </c>
      <c r="AY69">
        <v>0</v>
      </c>
      <c r="AZ69">
        <v>193.16</v>
      </c>
      <c r="BA69">
        <v>11.59</v>
      </c>
      <c r="BB69">
        <v>13.52</v>
      </c>
      <c r="BC69">
        <v>96.58</v>
      </c>
      <c r="BD69">
        <v>66.819999999999993</v>
      </c>
      <c r="BE69">
        <v>13.52</v>
      </c>
      <c r="BF69">
        <v>0.88</v>
      </c>
      <c r="BG69">
        <v>14.63</v>
      </c>
      <c r="BH69">
        <v>24.14</v>
      </c>
      <c r="BI69">
        <v>48.29</v>
      </c>
      <c r="BJ69">
        <v>24.14</v>
      </c>
      <c r="BK69">
        <v>24.14</v>
      </c>
      <c r="BL69">
        <v>24.14</v>
      </c>
      <c r="BM69">
        <v>0</v>
      </c>
      <c r="BN69">
        <v>0</v>
      </c>
      <c r="BO69">
        <v>48.29</v>
      </c>
      <c r="BP69">
        <v>24.14</v>
      </c>
      <c r="BQ69">
        <v>38.630000000000003</v>
      </c>
      <c r="BR69">
        <v>29.04</v>
      </c>
      <c r="BS69">
        <v>12.91</v>
      </c>
      <c r="BT69">
        <v>24.14</v>
      </c>
      <c r="BU69">
        <v>48.29</v>
      </c>
      <c r="BV69">
        <v>0</v>
      </c>
      <c r="BW69">
        <v>0</v>
      </c>
    </row>
    <row r="70" spans="7:75">
      <c r="G70" t="s">
        <v>112</v>
      </c>
      <c r="H70" s="73">
        <v>538.06999999999994</v>
      </c>
      <c r="I70" s="46">
        <v>106.41999999999999</v>
      </c>
      <c r="J70" s="46">
        <v>607.16999999999996</v>
      </c>
      <c r="K70" s="46">
        <v>131.47</v>
      </c>
      <c r="L70" s="46">
        <v>5.29</v>
      </c>
      <c r="M70" s="74">
        <v>0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W70">
        <v>0</v>
      </c>
      <c r="X70">
        <v>0</v>
      </c>
      <c r="Y70">
        <v>1.93</v>
      </c>
      <c r="Z70">
        <v>0</v>
      </c>
      <c r="AA70">
        <v>0</v>
      </c>
      <c r="AB70">
        <v>24.14</v>
      </c>
      <c r="AC70">
        <v>0.52</v>
      </c>
      <c r="AD70">
        <v>0.82</v>
      </c>
      <c r="AE70">
        <v>57.95</v>
      </c>
      <c r="AF70">
        <v>0.48</v>
      </c>
      <c r="AG70">
        <v>0</v>
      </c>
      <c r="AH70">
        <v>0</v>
      </c>
      <c r="AI70">
        <v>43.9</v>
      </c>
      <c r="AJ70">
        <v>0</v>
      </c>
      <c r="AK70">
        <v>0</v>
      </c>
      <c r="AL70">
        <v>48.29</v>
      </c>
      <c r="AM70">
        <v>1.43</v>
      </c>
      <c r="AN70">
        <v>0</v>
      </c>
      <c r="AO70">
        <v>0</v>
      </c>
      <c r="AP70">
        <v>183.5</v>
      </c>
      <c r="AQ70">
        <v>1.93</v>
      </c>
      <c r="AR70">
        <v>14.49</v>
      </c>
      <c r="AS70">
        <v>72.44</v>
      </c>
      <c r="AT70">
        <v>0</v>
      </c>
      <c r="AU70">
        <v>111.36</v>
      </c>
      <c r="AV70">
        <v>0.35</v>
      </c>
      <c r="AW70">
        <v>0</v>
      </c>
      <c r="AX70">
        <v>43.9</v>
      </c>
      <c r="AY70">
        <v>0</v>
      </c>
      <c r="AZ70">
        <v>193.16</v>
      </c>
      <c r="BA70">
        <v>11.59</v>
      </c>
      <c r="BB70">
        <v>13.52</v>
      </c>
      <c r="BC70">
        <v>96.58</v>
      </c>
      <c r="BD70">
        <v>66.819999999999993</v>
      </c>
      <c r="BE70">
        <v>13.52</v>
      </c>
      <c r="BF70">
        <v>0.88</v>
      </c>
      <c r="BG70">
        <v>14.63</v>
      </c>
      <c r="BH70">
        <v>24.14</v>
      </c>
      <c r="BI70">
        <v>48.29</v>
      </c>
      <c r="BJ70">
        <v>24.14</v>
      </c>
      <c r="BK70">
        <v>24.14</v>
      </c>
      <c r="BL70">
        <v>24.14</v>
      </c>
      <c r="BM70">
        <v>0</v>
      </c>
      <c r="BN70">
        <v>0</v>
      </c>
      <c r="BO70">
        <v>48.29</v>
      </c>
      <c r="BP70">
        <v>24.14</v>
      </c>
      <c r="BQ70">
        <v>38.630000000000003</v>
      </c>
      <c r="BR70">
        <v>29.04</v>
      </c>
      <c r="BS70">
        <v>12.91</v>
      </c>
      <c r="BT70">
        <v>24.14</v>
      </c>
      <c r="BU70">
        <v>48.29</v>
      </c>
      <c r="BV70">
        <v>0</v>
      </c>
      <c r="BW70">
        <v>0</v>
      </c>
    </row>
    <row r="71" spans="7:75">
      <c r="G71" t="s">
        <v>113</v>
      </c>
      <c r="H71" s="73">
        <v>538.06999999999994</v>
      </c>
      <c r="I71" s="46">
        <v>106.41999999999999</v>
      </c>
      <c r="J71" s="46">
        <v>588.12</v>
      </c>
      <c r="K71" s="46">
        <v>131.47</v>
      </c>
      <c r="L71" s="46">
        <v>5.14</v>
      </c>
      <c r="M71" s="74">
        <v>0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W71">
        <v>0</v>
      </c>
      <c r="X71">
        <v>0</v>
      </c>
      <c r="Y71">
        <v>1.93</v>
      </c>
      <c r="Z71">
        <v>0</v>
      </c>
      <c r="AA71">
        <v>0</v>
      </c>
      <c r="AB71">
        <v>24.14</v>
      </c>
      <c r="AC71">
        <v>0.52</v>
      </c>
      <c r="AD71">
        <v>0.82</v>
      </c>
      <c r="AE71">
        <v>38.630000000000003</v>
      </c>
      <c r="AF71">
        <v>0.48</v>
      </c>
      <c r="AG71">
        <v>0</v>
      </c>
      <c r="AH71">
        <v>0</v>
      </c>
      <c r="AI71">
        <v>43.9</v>
      </c>
      <c r="AJ71">
        <v>0</v>
      </c>
      <c r="AK71">
        <v>0</v>
      </c>
      <c r="AL71">
        <v>48.29</v>
      </c>
      <c r="AM71">
        <v>1.28</v>
      </c>
      <c r="AN71">
        <v>0</v>
      </c>
      <c r="AO71">
        <v>0</v>
      </c>
      <c r="AP71">
        <v>183.5</v>
      </c>
      <c r="AQ71">
        <v>1.93</v>
      </c>
      <c r="AR71">
        <v>14.49</v>
      </c>
      <c r="AS71">
        <v>72.44</v>
      </c>
      <c r="AT71">
        <v>0</v>
      </c>
      <c r="AU71">
        <v>111.36</v>
      </c>
      <c r="AV71">
        <v>0.35</v>
      </c>
      <c r="AW71">
        <v>0</v>
      </c>
      <c r="AX71">
        <v>43.9</v>
      </c>
      <c r="AY71">
        <v>0</v>
      </c>
      <c r="AZ71">
        <v>193.16</v>
      </c>
      <c r="BA71">
        <v>11.59</v>
      </c>
      <c r="BB71">
        <v>13.52</v>
      </c>
      <c r="BC71">
        <v>96.58</v>
      </c>
      <c r="BD71">
        <v>66.819999999999993</v>
      </c>
      <c r="BE71">
        <v>13.52</v>
      </c>
      <c r="BF71">
        <v>0.88</v>
      </c>
      <c r="BG71">
        <v>14.63</v>
      </c>
      <c r="BH71">
        <v>24.14</v>
      </c>
      <c r="BI71">
        <v>48.29</v>
      </c>
      <c r="BJ71">
        <v>24.14</v>
      </c>
      <c r="BK71">
        <v>24.14</v>
      </c>
      <c r="BL71">
        <v>24.14</v>
      </c>
      <c r="BM71">
        <v>0</v>
      </c>
      <c r="BN71">
        <v>0</v>
      </c>
      <c r="BO71">
        <v>48.29</v>
      </c>
      <c r="BP71">
        <v>24.14</v>
      </c>
      <c r="BQ71">
        <v>38.630000000000003</v>
      </c>
      <c r="BR71">
        <v>29.04</v>
      </c>
      <c r="BS71">
        <v>13.18</v>
      </c>
      <c r="BT71">
        <v>24.14</v>
      </c>
      <c r="BU71">
        <v>48.29</v>
      </c>
      <c r="BV71">
        <v>0</v>
      </c>
      <c r="BW71">
        <v>0</v>
      </c>
    </row>
    <row r="72" spans="7:75">
      <c r="G72" t="s">
        <v>114</v>
      </c>
      <c r="H72" s="73">
        <v>538.06999999999994</v>
      </c>
      <c r="I72" s="46">
        <v>106.41999999999999</v>
      </c>
      <c r="J72" s="46">
        <v>588.12</v>
      </c>
      <c r="K72" s="46">
        <v>131.47</v>
      </c>
      <c r="L72" s="46">
        <v>4.5199999999999996</v>
      </c>
      <c r="M72" s="74">
        <v>0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W72">
        <v>0</v>
      </c>
      <c r="X72">
        <v>0</v>
      </c>
      <c r="Y72">
        <v>1.93</v>
      </c>
      <c r="Z72">
        <v>0</v>
      </c>
      <c r="AA72">
        <v>0</v>
      </c>
      <c r="AB72">
        <v>24.14</v>
      </c>
      <c r="AC72">
        <v>0.52</v>
      </c>
      <c r="AD72">
        <v>0.82</v>
      </c>
      <c r="AE72">
        <v>38.630000000000003</v>
      </c>
      <c r="AF72">
        <v>0.48</v>
      </c>
      <c r="AG72">
        <v>0</v>
      </c>
      <c r="AH72">
        <v>0</v>
      </c>
      <c r="AI72">
        <v>43.9</v>
      </c>
      <c r="AJ72">
        <v>0</v>
      </c>
      <c r="AK72">
        <v>0</v>
      </c>
      <c r="AL72">
        <v>48.29</v>
      </c>
      <c r="AM72">
        <v>0.66</v>
      </c>
      <c r="AN72">
        <v>0</v>
      </c>
      <c r="AO72">
        <v>0</v>
      </c>
      <c r="AP72">
        <v>183.5</v>
      </c>
      <c r="AQ72">
        <v>1.93</v>
      </c>
      <c r="AR72">
        <v>14.49</v>
      </c>
      <c r="AS72">
        <v>72.44</v>
      </c>
      <c r="AT72">
        <v>0</v>
      </c>
      <c r="AU72">
        <v>111.36</v>
      </c>
      <c r="AV72">
        <v>0.35</v>
      </c>
      <c r="AW72">
        <v>0</v>
      </c>
      <c r="AX72">
        <v>43.9</v>
      </c>
      <c r="AY72">
        <v>0</v>
      </c>
      <c r="AZ72">
        <v>193.16</v>
      </c>
      <c r="BA72">
        <v>11.59</v>
      </c>
      <c r="BB72">
        <v>13.52</v>
      </c>
      <c r="BC72">
        <v>96.58</v>
      </c>
      <c r="BD72">
        <v>66.819999999999993</v>
      </c>
      <c r="BE72">
        <v>13.52</v>
      </c>
      <c r="BF72">
        <v>0.88</v>
      </c>
      <c r="BG72">
        <v>14.63</v>
      </c>
      <c r="BH72">
        <v>24.14</v>
      </c>
      <c r="BI72">
        <v>48.29</v>
      </c>
      <c r="BJ72">
        <v>24.14</v>
      </c>
      <c r="BK72">
        <v>24.14</v>
      </c>
      <c r="BL72">
        <v>24.14</v>
      </c>
      <c r="BM72">
        <v>0</v>
      </c>
      <c r="BN72">
        <v>0</v>
      </c>
      <c r="BO72">
        <v>48.29</v>
      </c>
      <c r="BP72">
        <v>24.14</v>
      </c>
      <c r="BQ72">
        <v>38.630000000000003</v>
      </c>
      <c r="BR72">
        <v>29.04</v>
      </c>
      <c r="BS72">
        <v>13.18</v>
      </c>
      <c r="BT72">
        <v>24.14</v>
      </c>
      <c r="BU72">
        <v>48.29</v>
      </c>
      <c r="BV72">
        <v>0</v>
      </c>
      <c r="BW72">
        <v>0</v>
      </c>
    </row>
    <row r="73" spans="7:75">
      <c r="G73" t="s">
        <v>115</v>
      </c>
      <c r="H73" s="73">
        <v>538.06999999999994</v>
      </c>
      <c r="I73" s="46">
        <v>106.41999999999999</v>
      </c>
      <c r="J73" s="46">
        <v>588.12</v>
      </c>
      <c r="K73" s="46">
        <v>131.47</v>
      </c>
      <c r="L73" s="46">
        <v>4.38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W73">
        <v>0</v>
      </c>
      <c r="X73">
        <v>0</v>
      </c>
      <c r="Y73">
        <v>1.93</v>
      </c>
      <c r="Z73">
        <v>0</v>
      </c>
      <c r="AA73">
        <v>0</v>
      </c>
      <c r="AB73">
        <v>24.14</v>
      </c>
      <c r="AC73">
        <v>0.52</v>
      </c>
      <c r="AD73">
        <v>0.82</v>
      </c>
      <c r="AE73">
        <v>38.630000000000003</v>
      </c>
      <c r="AF73">
        <v>0.48</v>
      </c>
      <c r="AG73">
        <v>0</v>
      </c>
      <c r="AH73">
        <v>0</v>
      </c>
      <c r="AI73">
        <v>43.9</v>
      </c>
      <c r="AJ73">
        <v>0</v>
      </c>
      <c r="AK73">
        <v>0</v>
      </c>
      <c r="AL73">
        <v>48.29</v>
      </c>
      <c r="AM73">
        <v>0.52</v>
      </c>
      <c r="AN73">
        <v>0</v>
      </c>
      <c r="AO73">
        <v>0</v>
      </c>
      <c r="AP73">
        <v>183.5</v>
      </c>
      <c r="AQ73">
        <v>1.93</v>
      </c>
      <c r="AR73">
        <v>14.49</v>
      </c>
      <c r="AS73">
        <v>72.44</v>
      </c>
      <c r="AT73">
        <v>0</v>
      </c>
      <c r="AU73">
        <v>111.36</v>
      </c>
      <c r="AV73">
        <v>0.35</v>
      </c>
      <c r="AW73">
        <v>0</v>
      </c>
      <c r="AX73">
        <v>43.9</v>
      </c>
      <c r="AY73">
        <v>0</v>
      </c>
      <c r="AZ73">
        <v>193.16</v>
      </c>
      <c r="BA73">
        <v>11.59</v>
      </c>
      <c r="BB73">
        <v>13.52</v>
      </c>
      <c r="BC73">
        <v>96.58</v>
      </c>
      <c r="BD73">
        <v>66.819999999999993</v>
      </c>
      <c r="BE73">
        <v>13.52</v>
      </c>
      <c r="BF73">
        <v>0.88</v>
      </c>
      <c r="BG73">
        <v>14.63</v>
      </c>
      <c r="BH73">
        <v>24.14</v>
      </c>
      <c r="BI73">
        <v>48.29</v>
      </c>
      <c r="BJ73">
        <v>24.14</v>
      </c>
      <c r="BK73">
        <v>24.14</v>
      </c>
      <c r="BL73">
        <v>24.14</v>
      </c>
      <c r="BM73">
        <v>0</v>
      </c>
      <c r="BN73">
        <v>0</v>
      </c>
      <c r="BO73">
        <v>48.29</v>
      </c>
      <c r="BP73">
        <v>24.14</v>
      </c>
      <c r="BQ73">
        <v>38.630000000000003</v>
      </c>
      <c r="BR73">
        <v>29.04</v>
      </c>
      <c r="BS73">
        <v>13.18</v>
      </c>
      <c r="BT73">
        <v>24.14</v>
      </c>
      <c r="BU73">
        <v>48.29</v>
      </c>
      <c r="BV73">
        <v>0</v>
      </c>
      <c r="BW73">
        <v>0</v>
      </c>
    </row>
    <row r="74" spans="7:75">
      <c r="G74" t="s">
        <v>116</v>
      </c>
      <c r="H74" s="73">
        <v>538.06999999999994</v>
      </c>
      <c r="I74" s="46">
        <v>106.41999999999999</v>
      </c>
      <c r="J74" s="46">
        <v>588.12</v>
      </c>
      <c r="K74" s="46">
        <v>131.47</v>
      </c>
      <c r="L74" s="46">
        <v>4.2699999999999996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W74">
        <v>0</v>
      </c>
      <c r="X74">
        <v>0</v>
      </c>
      <c r="Y74">
        <v>1.93</v>
      </c>
      <c r="Z74">
        <v>0</v>
      </c>
      <c r="AA74">
        <v>0</v>
      </c>
      <c r="AB74">
        <v>24.14</v>
      </c>
      <c r="AC74">
        <v>0.52</v>
      </c>
      <c r="AD74">
        <v>0.82</v>
      </c>
      <c r="AE74">
        <v>38.630000000000003</v>
      </c>
      <c r="AF74">
        <v>0.48</v>
      </c>
      <c r="AG74">
        <v>0</v>
      </c>
      <c r="AH74">
        <v>0</v>
      </c>
      <c r="AI74">
        <v>43.9</v>
      </c>
      <c r="AJ74">
        <v>0</v>
      </c>
      <c r="AK74">
        <v>0</v>
      </c>
      <c r="AL74">
        <v>48.29</v>
      </c>
      <c r="AM74">
        <v>0.41</v>
      </c>
      <c r="AN74">
        <v>0</v>
      </c>
      <c r="AO74">
        <v>0</v>
      </c>
      <c r="AP74">
        <v>183.5</v>
      </c>
      <c r="AQ74">
        <v>1.93</v>
      </c>
      <c r="AR74">
        <v>14.49</v>
      </c>
      <c r="AS74">
        <v>72.44</v>
      </c>
      <c r="AT74">
        <v>0</v>
      </c>
      <c r="AU74">
        <v>111.36</v>
      </c>
      <c r="AV74">
        <v>0.35</v>
      </c>
      <c r="AW74">
        <v>0</v>
      </c>
      <c r="AX74">
        <v>43.9</v>
      </c>
      <c r="AY74">
        <v>0</v>
      </c>
      <c r="AZ74">
        <v>193.16</v>
      </c>
      <c r="BA74">
        <v>11.59</v>
      </c>
      <c r="BB74">
        <v>13.52</v>
      </c>
      <c r="BC74">
        <v>96.58</v>
      </c>
      <c r="BD74">
        <v>66.819999999999993</v>
      </c>
      <c r="BE74">
        <v>13.52</v>
      </c>
      <c r="BF74">
        <v>0.88</v>
      </c>
      <c r="BG74">
        <v>14.63</v>
      </c>
      <c r="BH74">
        <v>24.14</v>
      </c>
      <c r="BI74">
        <v>48.29</v>
      </c>
      <c r="BJ74">
        <v>24.14</v>
      </c>
      <c r="BK74">
        <v>24.14</v>
      </c>
      <c r="BL74">
        <v>24.14</v>
      </c>
      <c r="BM74">
        <v>0</v>
      </c>
      <c r="BN74">
        <v>0</v>
      </c>
      <c r="BO74">
        <v>48.29</v>
      </c>
      <c r="BP74">
        <v>24.14</v>
      </c>
      <c r="BQ74">
        <v>38.630000000000003</v>
      </c>
      <c r="BR74">
        <v>29.04</v>
      </c>
      <c r="BS74">
        <v>13.18</v>
      </c>
      <c r="BT74">
        <v>24.14</v>
      </c>
      <c r="BU74">
        <v>48.29</v>
      </c>
      <c r="BV74">
        <v>0</v>
      </c>
      <c r="BW74">
        <v>0</v>
      </c>
    </row>
    <row r="75" spans="7:75">
      <c r="G75" t="s">
        <v>117</v>
      </c>
      <c r="H75" s="73">
        <v>538.06999999999994</v>
      </c>
      <c r="I75" s="46">
        <v>106.41999999999999</v>
      </c>
      <c r="J75" s="46">
        <v>631.66</v>
      </c>
      <c r="K75" s="46">
        <v>131.47</v>
      </c>
      <c r="L75" s="46">
        <v>4.08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W75">
        <v>0</v>
      </c>
      <c r="X75">
        <v>0</v>
      </c>
      <c r="Y75">
        <v>1.93</v>
      </c>
      <c r="Z75">
        <v>0</v>
      </c>
      <c r="AA75">
        <v>0</v>
      </c>
      <c r="AB75">
        <v>24.14</v>
      </c>
      <c r="AC75">
        <v>0.52</v>
      </c>
      <c r="AD75">
        <v>0.82</v>
      </c>
      <c r="AE75">
        <v>26.08</v>
      </c>
      <c r="AF75">
        <v>0.48</v>
      </c>
      <c r="AG75">
        <v>0</v>
      </c>
      <c r="AH75">
        <v>0</v>
      </c>
      <c r="AI75">
        <v>43.9</v>
      </c>
      <c r="AJ75">
        <v>0</v>
      </c>
      <c r="AK75">
        <v>0</v>
      </c>
      <c r="AL75">
        <v>48.29</v>
      </c>
      <c r="AM75">
        <v>0.22</v>
      </c>
      <c r="AN75">
        <v>0</v>
      </c>
      <c r="AO75">
        <v>0</v>
      </c>
      <c r="AP75">
        <v>183.5</v>
      </c>
      <c r="AQ75">
        <v>1.93</v>
      </c>
      <c r="AR75">
        <v>14.49</v>
      </c>
      <c r="AS75">
        <v>72.44</v>
      </c>
      <c r="AT75">
        <v>0</v>
      </c>
      <c r="AU75">
        <v>167.08</v>
      </c>
      <c r="AV75">
        <v>0.35</v>
      </c>
      <c r="AW75">
        <v>0</v>
      </c>
      <c r="AX75">
        <v>43.9</v>
      </c>
      <c r="AY75">
        <v>0</v>
      </c>
      <c r="AZ75">
        <v>193.16</v>
      </c>
      <c r="BA75">
        <v>11.59</v>
      </c>
      <c r="BB75">
        <v>13.52</v>
      </c>
      <c r="BC75">
        <v>96.58</v>
      </c>
      <c r="BD75">
        <v>66.819999999999993</v>
      </c>
      <c r="BE75">
        <v>13.52</v>
      </c>
      <c r="BF75">
        <v>0.88</v>
      </c>
      <c r="BG75">
        <v>14.63</v>
      </c>
      <c r="BH75">
        <v>24.14</v>
      </c>
      <c r="BI75">
        <v>48.29</v>
      </c>
      <c r="BJ75">
        <v>24.14</v>
      </c>
      <c r="BK75">
        <v>24.14</v>
      </c>
      <c r="BL75">
        <v>24.14</v>
      </c>
      <c r="BM75">
        <v>0</v>
      </c>
      <c r="BN75">
        <v>0</v>
      </c>
      <c r="BO75">
        <v>48.29</v>
      </c>
      <c r="BP75">
        <v>24.14</v>
      </c>
      <c r="BQ75">
        <v>38.630000000000003</v>
      </c>
      <c r="BR75">
        <v>29.04</v>
      </c>
      <c r="BS75">
        <v>13.55</v>
      </c>
      <c r="BT75">
        <v>24.14</v>
      </c>
      <c r="BU75">
        <v>48.29</v>
      </c>
      <c r="BV75">
        <v>0</v>
      </c>
      <c r="BW75">
        <v>0</v>
      </c>
    </row>
    <row r="76" spans="7:75">
      <c r="G76" t="s">
        <v>118</v>
      </c>
      <c r="H76" s="73">
        <v>538.06999999999994</v>
      </c>
      <c r="I76" s="46">
        <v>106.41999999999999</v>
      </c>
      <c r="J76" s="46">
        <v>631.66</v>
      </c>
      <c r="K76" s="46">
        <v>131.47</v>
      </c>
      <c r="L76" s="46">
        <v>3.96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W76">
        <v>0</v>
      </c>
      <c r="X76">
        <v>0</v>
      </c>
      <c r="Y76">
        <v>1.93</v>
      </c>
      <c r="Z76">
        <v>0</v>
      </c>
      <c r="AA76">
        <v>0</v>
      </c>
      <c r="AB76">
        <v>24.14</v>
      </c>
      <c r="AC76">
        <v>0.52</v>
      </c>
      <c r="AD76">
        <v>0.82</v>
      </c>
      <c r="AE76">
        <v>26.08</v>
      </c>
      <c r="AF76">
        <v>0.48</v>
      </c>
      <c r="AG76">
        <v>0</v>
      </c>
      <c r="AH76">
        <v>0</v>
      </c>
      <c r="AI76">
        <v>43.9</v>
      </c>
      <c r="AJ76">
        <v>0</v>
      </c>
      <c r="AK76">
        <v>0</v>
      </c>
      <c r="AL76">
        <v>48.29</v>
      </c>
      <c r="AM76">
        <v>0.1</v>
      </c>
      <c r="AN76">
        <v>0</v>
      </c>
      <c r="AO76">
        <v>0</v>
      </c>
      <c r="AP76">
        <v>183.5</v>
      </c>
      <c r="AQ76">
        <v>1.93</v>
      </c>
      <c r="AR76">
        <v>14.49</v>
      </c>
      <c r="AS76">
        <v>72.44</v>
      </c>
      <c r="AT76">
        <v>0</v>
      </c>
      <c r="AU76">
        <v>167.08</v>
      </c>
      <c r="AV76">
        <v>0.35</v>
      </c>
      <c r="AW76">
        <v>0</v>
      </c>
      <c r="AX76">
        <v>43.9</v>
      </c>
      <c r="AY76">
        <v>0</v>
      </c>
      <c r="AZ76">
        <v>193.16</v>
      </c>
      <c r="BA76">
        <v>11.59</v>
      </c>
      <c r="BB76">
        <v>13.52</v>
      </c>
      <c r="BC76">
        <v>96.58</v>
      </c>
      <c r="BD76">
        <v>66.819999999999993</v>
      </c>
      <c r="BE76">
        <v>13.52</v>
      </c>
      <c r="BF76">
        <v>0.88</v>
      </c>
      <c r="BG76">
        <v>14.63</v>
      </c>
      <c r="BH76">
        <v>24.14</v>
      </c>
      <c r="BI76">
        <v>48.29</v>
      </c>
      <c r="BJ76">
        <v>24.14</v>
      </c>
      <c r="BK76">
        <v>24.14</v>
      </c>
      <c r="BL76">
        <v>24.14</v>
      </c>
      <c r="BM76">
        <v>0</v>
      </c>
      <c r="BN76">
        <v>0</v>
      </c>
      <c r="BO76">
        <v>48.29</v>
      </c>
      <c r="BP76">
        <v>24.14</v>
      </c>
      <c r="BQ76">
        <v>38.630000000000003</v>
      </c>
      <c r="BR76">
        <v>29.04</v>
      </c>
      <c r="BS76">
        <v>13.55</v>
      </c>
      <c r="BT76">
        <v>24.14</v>
      </c>
      <c r="BU76">
        <v>48.29</v>
      </c>
      <c r="BV76">
        <v>0</v>
      </c>
      <c r="BW76">
        <v>0</v>
      </c>
    </row>
    <row r="77" spans="7:75">
      <c r="G77" t="s">
        <v>119</v>
      </c>
      <c r="H77" s="73">
        <v>538.06999999999994</v>
      </c>
      <c r="I77" s="46">
        <v>106.41999999999999</v>
      </c>
      <c r="J77" s="46">
        <v>631.66</v>
      </c>
      <c r="K77" s="46">
        <v>131.47</v>
      </c>
      <c r="L77" s="46">
        <v>3.86</v>
      </c>
      <c r="M77" s="74">
        <v>0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W77">
        <v>0</v>
      </c>
      <c r="X77">
        <v>0</v>
      </c>
      <c r="Y77">
        <v>1.93</v>
      </c>
      <c r="Z77">
        <v>0</v>
      </c>
      <c r="AA77">
        <v>0</v>
      </c>
      <c r="AB77">
        <v>24.14</v>
      </c>
      <c r="AC77">
        <v>0.52</v>
      </c>
      <c r="AD77">
        <v>0.82</v>
      </c>
      <c r="AE77">
        <v>26.08</v>
      </c>
      <c r="AF77">
        <v>0.48</v>
      </c>
      <c r="AG77">
        <v>0</v>
      </c>
      <c r="AH77">
        <v>0</v>
      </c>
      <c r="AI77">
        <v>43.9</v>
      </c>
      <c r="AJ77">
        <v>0</v>
      </c>
      <c r="AK77">
        <v>0</v>
      </c>
      <c r="AL77">
        <v>48.29</v>
      </c>
      <c r="AM77">
        <v>0</v>
      </c>
      <c r="AN77">
        <v>0</v>
      </c>
      <c r="AO77">
        <v>0</v>
      </c>
      <c r="AP77">
        <v>183.5</v>
      </c>
      <c r="AQ77">
        <v>1.93</v>
      </c>
      <c r="AR77">
        <v>14.49</v>
      </c>
      <c r="AS77">
        <v>72.44</v>
      </c>
      <c r="AT77">
        <v>0</v>
      </c>
      <c r="AU77">
        <v>167.08</v>
      </c>
      <c r="AV77">
        <v>0.35</v>
      </c>
      <c r="AW77">
        <v>0</v>
      </c>
      <c r="AX77">
        <v>43.9</v>
      </c>
      <c r="AY77">
        <v>0</v>
      </c>
      <c r="AZ77">
        <v>193.16</v>
      </c>
      <c r="BA77">
        <v>11.59</v>
      </c>
      <c r="BB77">
        <v>13.52</v>
      </c>
      <c r="BC77">
        <v>96.58</v>
      </c>
      <c r="BD77">
        <v>66.819999999999993</v>
      </c>
      <c r="BE77">
        <v>13.52</v>
      </c>
      <c r="BF77">
        <v>0.88</v>
      </c>
      <c r="BG77">
        <v>14.63</v>
      </c>
      <c r="BH77">
        <v>24.14</v>
      </c>
      <c r="BI77">
        <v>48.29</v>
      </c>
      <c r="BJ77">
        <v>24.14</v>
      </c>
      <c r="BK77">
        <v>24.14</v>
      </c>
      <c r="BL77">
        <v>24.14</v>
      </c>
      <c r="BM77">
        <v>0</v>
      </c>
      <c r="BN77">
        <v>0</v>
      </c>
      <c r="BO77">
        <v>48.29</v>
      </c>
      <c r="BP77">
        <v>24.14</v>
      </c>
      <c r="BQ77">
        <v>38.630000000000003</v>
      </c>
      <c r="BR77">
        <v>29.04</v>
      </c>
      <c r="BS77">
        <v>13.55</v>
      </c>
      <c r="BT77">
        <v>24.14</v>
      </c>
      <c r="BU77">
        <v>48.29</v>
      </c>
      <c r="BV77">
        <v>0</v>
      </c>
      <c r="BW77">
        <v>0</v>
      </c>
    </row>
    <row r="78" spans="7:75">
      <c r="G78" t="s">
        <v>120</v>
      </c>
      <c r="H78" s="73">
        <v>538.06999999999994</v>
      </c>
      <c r="I78" s="46">
        <v>106.41999999999999</v>
      </c>
      <c r="J78" s="46">
        <v>631.66</v>
      </c>
      <c r="K78" s="46">
        <v>131.47</v>
      </c>
      <c r="L78" s="46">
        <v>3.86</v>
      </c>
      <c r="M78" s="74">
        <v>0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W78">
        <v>0</v>
      </c>
      <c r="X78">
        <v>0</v>
      </c>
      <c r="Y78">
        <v>1.93</v>
      </c>
      <c r="Z78">
        <v>0</v>
      </c>
      <c r="AA78">
        <v>0</v>
      </c>
      <c r="AB78">
        <v>24.14</v>
      </c>
      <c r="AC78">
        <v>0.52</v>
      </c>
      <c r="AD78">
        <v>0.82</v>
      </c>
      <c r="AE78">
        <v>26.08</v>
      </c>
      <c r="AF78">
        <v>0.48</v>
      </c>
      <c r="AG78">
        <v>0</v>
      </c>
      <c r="AH78">
        <v>0</v>
      </c>
      <c r="AI78">
        <v>43.9</v>
      </c>
      <c r="AJ78">
        <v>0</v>
      </c>
      <c r="AK78">
        <v>0</v>
      </c>
      <c r="AL78">
        <v>48.29</v>
      </c>
      <c r="AM78">
        <v>0</v>
      </c>
      <c r="AN78">
        <v>0</v>
      </c>
      <c r="AO78">
        <v>0</v>
      </c>
      <c r="AP78">
        <v>183.5</v>
      </c>
      <c r="AQ78">
        <v>1.93</v>
      </c>
      <c r="AR78">
        <v>14.49</v>
      </c>
      <c r="AS78">
        <v>72.44</v>
      </c>
      <c r="AT78">
        <v>0</v>
      </c>
      <c r="AU78">
        <v>167.08</v>
      </c>
      <c r="AV78">
        <v>0.35</v>
      </c>
      <c r="AW78">
        <v>0</v>
      </c>
      <c r="AX78">
        <v>43.9</v>
      </c>
      <c r="AY78">
        <v>0</v>
      </c>
      <c r="AZ78">
        <v>193.16</v>
      </c>
      <c r="BA78">
        <v>11.59</v>
      </c>
      <c r="BB78">
        <v>13.52</v>
      </c>
      <c r="BC78">
        <v>96.58</v>
      </c>
      <c r="BD78">
        <v>66.819999999999993</v>
      </c>
      <c r="BE78">
        <v>13.52</v>
      </c>
      <c r="BF78">
        <v>0.88</v>
      </c>
      <c r="BG78">
        <v>14.63</v>
      </c>
      <c r="BH78">
        <v>24.14</v>
      </c>
      <c r="BI78">
        <v>48.29</v>
      </c>
      <c r="BJ78">
        <v>24.14</v>
      </c>
      <c r="BK78">
        <v>24.14</v>
      </c>
      <c r="BL78">
        <v>24.14</v>
      </c>
      <c r="BM78">
        <v>0</v>
      </c>
      <c r="BN78">
        <v>0</v>
      </c>
      <c r="BO78">
        <v>48.29</v>
      </c>
      <c r="BP78">
        <v>24.14</v>
      </c>
      <c r="BQ78">
        <v>38.630000000000003</v>
      </c>
      <c r="BR78">
        <v>29.04</v>
      </c>
      <c r="BS78">
        <v>13.55</v>
      </c>
      <c r="BT78">
        <v>24.14</v>
      </c>
      <c r="BU78">
        <v>48.29</v>
      </c>
      <c r="BV78">
        <v>0</v>
      </c>
      <c r="BW78">
        <v>0</v>
      </c>
    </row>
    <row r="79" spans="7:75">
      <c r="G79" t="s">
        <v>121</v>
      </c>
      <c r="H79" s="73">
        <v>805.5899999999998</v>
      </c>
      <c r="I79" s="46">
        <v>106.41999999999999</v>
      </c>
      <c r="J79" s="46">
        <v>663.99</v>
      </c>
      <c r="K79" s="46">
        <v>131.47</v>
      </c>
      <c r="L79" s="46">
        <v>3.86</v>
      </c>
      <c r="M79" s="74">
        <v>0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W79">
        <v>130.38</v>
      </c>
      <c r="X79">
        <v>0</v>
      </c>
      <c r="Y79">
        <v>1.93</v>
      </c>
      <c r="Z79">
        <v>137.13999999999999</v>
      </c>
      <c r="AA79">
        <v>0</v>
      </c>
      <c r="AB79">
        <v>24.14</v>
      </c>
      <c r="AC79">
        <v>0.52</v>
      </c>
      <c r="AD79">
        <v>0.82</v>
      </c>
      <c r="AE79">
        <v>0</v>
      </c>
      <c r="AF79">
        <v>0.48</v>
      </c>
      <c r="AG79">
        <v>0</v>
      </c>
      <c r="AH79">
        <v>0</v>
      </c>
      <c r="AI79">
        <v>43.9</v>
      </c>
      <c r="AJ79">
        <v>0</v>
      </c>
      <c r="AK79">
        <v>0</v>
      </c>
      <c r="AL79">
        <v>48.29</v>
      </c>
      <c r="AM79">
        <v>0</v>
      </c>
      <c r="AN79">
        <v>0</v>
      </c>
      <c r="AO79">
        <v>0</v>
      </c>
      <c r="AP79">
        <v>241.45</v>
      </c>
      <c r="AQ79">
        <v>1.93</v>
      </c>
      <c r="AR79">
        <v>14.49</v>
      </c>
      <c r="AS79">
        <v>72.44</v>
      </c>
      <c r="AT79">
        <v>0</v>
      </c>
      <c r="AU79">
        <v>167.08</v>
      </c>
      <c r="AV79">
        <v>0.35</v>
      </c>
      <c r="AW79">
        <v>0</v>
      </c>
      <c r="AX79">
        <v>43.9</v>
      </c>
      <c r="AY79">
        <v>0</v>
      </c>
      <c r="AZ79">
        <v>193.16</v>
      </c>
      <c r="BA79">
        <v>11.59</v>
      </c>
      <c r="BB79">
        <v>13.52</v>
      </c>
      <c r="BC79">
        <v>96.58</v>
      </c>
      <c r="BD79">
        <v>66.819999999999993</v>
      </c>
      <c r="BE79">
        <v>13.52</v>
      </c>
      <c r="BF79">
        <v>0.88</v>
      </c>
      <c r="BG79">
        <v>14.63</v>
      </c>
      <c r="BH79">
        <v>24.14</v>
      </c>
      <c r="BI79">
        <v>48.29</v>
      </c>
      <c r="BJ79">
        <v>24.14</v>
      </c>
      <c r="BK79">
        <v>24.14</v>
      </c>
      <c r="BL79">
        <v>24.14</v>
      </c>
      <c r="BM79">
        <v>0</v>
      </c>
      <c r="BN79">
        <v>0</v>
      </c>
      <c r="BO79">
        <v>48.29</v>
      </c>
      <c r="BP79">
        <v>24.14</v>
      </c>
      <c r="BQ79">
        <v>38.630000000000003</v>
      </c>
      <c r="BR79">
        <v>29.04</v>
      </c>
      <c r="BS79">
        <v>14.01</v>
      </c>
      <c r="BT79">
        <v>24.14</v>
      </c>
      <c r="BU79">
        <v>48.29</v>
      </c>
      <c r="BV79">
        <v>0</v>
      </c>
      <c r="BW79">
        <v>0</v>
      </c>
    </row>
    <row r="80" spans="7:75">
      <c r="G80" t="s">
        <v>122</v>
      </c>
      <c r="H80" s="73">
        <v>789.16999999999973</v>
      </c>
      <c r="I80" s="46">
        <v>106.41999999999999</v>
      </c>
      <c r="J80" s="46">
        <v>663.99</v>
      </c>
      <c r="K80" s="46">
        <v>131.47</v>
      </c>
      <c r="L80" s="46">
        <v>3.86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W80">
        <v>130.38</v>
      </c>
      <c r="X80">
        <v>0</v>
      </c>
      <c r="Y80">
        <v>1.93</v>
      </c>
      <c r="Z80">
        <v>120.72</v>
      </c>
      <c r="AA80">
        <v>0</v>
      </c>
      <c r="AB80">
        <v>24.14</v>
      </c>
      <c r="AC80">
        <v>0.52</v>
      </c>
      <c r="AD80">
        <v>0.82</v>
      </c>
      <c r="AE80">
        <v>0</v>
      </c>
      <c r="AF80">
        <v>0.48</v>
      </c>
      <c r="AG80">
        <v>0</v>
      </c>
      <c r="AH80">
        <v>0</v>
      </c>
      <c r="AI80">
        <v>43.9</v>
      </c>
      <c r="AJ80">
        <v>0</v>
      </c>
      <c r="AK80">
        <v>0</v>
      </c>
      <c r="AL80">
        <v>48.29</v>
      </c>
      <c r="AM80">
        <v>0</v>
      </c>
      <c r="AN80">
        <v>0</v>
      </c>
      <c r="AO80">
        <v>0</v>
      </c>
      <c r="AP80">
        <v>241.45</v>
      </c>
      <c r="AQ80">
        <v>1.93</v>
      </c>
      <c r="AR80">
        <v>14.49</v>
      </c>
      <c r="AS80">
        <v>72.44</v>
      </c>
      <c r="AT80">
        <v>0</v>
      </c>
      <c r="AU80">
        <v>167.08</v>
      </c>
      <c r="AV80">
        <v>0.35</v>
      </c>
      <c r="AW80">
        <v>0</v>
      </c>
      <c r="AX80">
        <v>43.9</v>
      </c>
      <c r="AY80">
        <v>0</v>
      </c>
      <c r="AZ80">
        <v>193.16</v>
      </c>
      <c r="BA80">
        <v>11.59</v>
      </c>
      <c r="BB80">
        <v>13.52</v>
      </c>
      <c r="BC80">
        <v>96.58</v>
      </c>
      <c r="BD80">
        <v>66.819999999999993</v>
      </c>
      <c r="BE80">
        <v>13.52</v>
      </c>
      <c r="BF80">
        <v>0.88</v>
      </c>
      <c r="BG80">
        <v>14.63</v>
      </c>
      <c r="BH80">
        <v>24.14</v>
      </c>
      <c r="BI80">
        <v>48.29</v>
      </c>
      <c r="BJ80">
        <v>24.14</v>
      </c>
      <c r="BK80">
        <v>24.14</v>
      </c>
      <c r="BL80">
        <v>24.14</v>
      </c>
      <c r="BM80">
        <v>0</v>
      </c>
      <c r="BN80">
        <v>0</v>
      </c>
      <c r="BO80">
        <v>48.29</v>
      </c>
      <c r="BP80">
        <v>24.14</v>
      </c>
      <c r="BQ80">
        <v>38.630000000000003</v>
      </c>
      <c r="BR80">
        <v>29.04</v>
      </c>
      <c r="BS80">
        <v>14.01</v>
      </c>
      <c r="BT80">
        <v>24.14</v>
      </c>
      <c r="BU80">
        <v>48.29</v>
      </c>
      <c r="BV80">
        <v>0</v>
      </c>
      <c r="BW80">
        <v>0</v>
      </c>
    </row>
    <row r="81" spans="7:75">
      <c r="G81" t="s">
        <v>123</v>
      </c>
      <c r="H81" s="73">
        <v>807.52999999999986</v>
      </c>
      <c r="I81" s="46">
        <v>106.41999999999999</v>
      </c>
      <c r="J81" s="46">
        <v>663.44</v>
      </c>
      <c r="K81" s="46">
        <v>131.47</v>
      </c>
      <c r="L81" s="46">
        <v>3.86</v>
      </c>
      <c r="M81" s="74">
        <v>0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W81">
        <v>130.38</v>
      </c>
      <c r="X81">
        <v>0</v>
      </c>
      <c r="Y81">
        <v>1.93</v>
      </c>
      <c r="Z81">
        <v>139.08000000000001</v>
      </c>
      <c r="AA81">
        <v>0</v>
      </c>
      <c r="AB81">
        <v>24.14</v>
      </c>
      <c r="AC81">
        <v>0.52</v>
      </c>
      <c r="AD81">
        <v>0.82</v>
      </c>
      <c r="AE81">
        <v>0</v>
      </c>
      <c r="AF81">
        <v>0.48</v>
      </c>
      <c r="AG81">
        <v>0</v>
      </c>
      <c r="AH81">
        <v>0</v>
      </c>
      <c r="AI81">
        <v>43.9</v>
      </c>
      <c r="AJ81">
        <v>0</v>
      </c>
      <c r="AK81">
        <v>0</v>
      </c>
      <c r="AL81">
        <v>48.29</v>
      </c>
      <c r="AM81">
        <v>0</v>
      </c>
      <c r="AN81">
        <v>0</v>
      </c>
      <c r="AO81">
        <v>0</v>
      </c>
      <c r="AP81">
        <v>241.45</v>
      </c>
      <c r="AQ81">
        <v>1.93</v>
      </c>
      <c r="AR81">
        <v>14.49</v>
      </c>
      <c r="AS81">
        <v>72.44</v>
      </c>
      <c r="AT81">
        <v>0</v>
      </c>
      <c r="AU81">
        <v>167.08</v>
      </c>
      <c r="AV81">
        <v>0.35</v>
      </c>
      <c r="AW81">
        <v>0</v>
      </c>
      <c r="AX81">
        <v>43.9</v>
      </c>
      <c r="AY81">
        <v>0</v>
      </c>
      <c r="AZ81">
        <v>193.16</v>
      </c>
      <c r="BA81">
        <v>11.59</v>
      </c>
      <c r="BB81">
        <v>13.52</v>
      </c>
      <c r="BC81">
        <v>96.58</v>
      </c>
      <c r="BD81">
        <v>66.819999999999993</v>
      </c>
      <c r="BE81">
        <v>13.52</v>
      </c>
      <c r="BF81">
        <v>0.88</v>
      </c>
      <c r="BG81">
        <v>14.63</v>
      </c>
      <c r="BH81">
        <v>24.14</v>
      </c>
      <c r="BI81">
        <v>48.29</v>
      </c>
      <c r="BJ81">
        <v>24.14</v>
      </c>
      <c r="BK81">
        <v>24.14</v>
      </c>
      <c r="BL81">
        <v>24.14</v>
      </c>
      <c r="BM81">
        <v>0</v>
      </c>
      <c r="BN81">
        <v>0</v>
      </c>
      <c r="BO81">
        <v>48.29</v>
      </c>
      <c r="BP81">
        <v>24.14</v>
      </c>
      <c r="BQ81">
        <v>38.630000000000003</v>
      </c>
      <c r="BR81">
        <v>29.04</v>
      </c>
      <c r="BS81">
        <v>13.46</v>
      </c>
      <c r="BT81">
        <v>24.14</v>
      </c>
      <c r="BU81">
        <v>48.29</v>
      </c>
      <c r="BV81">
        <v>0</v>
      </c>
      <c r="BW81">
        <v>0</v>
      </c>
    </row>
    <row r="82" spans="7:75">
      <c r="G82" t="s">
        <v>124</v>
      </c>
      <c r="H82" s="73">
        <v>809.45999999999981</v>
      </c>
      <c r="I82" s="46">
        <v>106.41999999999999</v>
      </c>
      <c r="J82" s="46">
        <v>663.44</v>
      </c>
      <c r="K82" s="46">
        <v>131.47</v>
      </c>
      <c r="L82" s="46">
        <v>3.86</v>
      </c>
      <c r="M82" s="74">
        <v>0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W82">
        <v>130.38</v>
      </c>
      <c r="X82">
        <v>0</v>
      </c>
      <c r="Y82">
        <v>1.93</v>
      </c>
      <c r="Z82">
        <v>141.01</v>
      </c>
      <c r="AA82">
        <v>0</v>
      </c>
      <c r="AB82">
        <v>24.14</v>
      </c>
      <c r="AC82">
        <v>0.52</v>
      </c>
      <c r="AD82">
        <v>0.82</v>
      </c>
      <c r="AE82">
        <v>0</v>
      </c>
      <c r="AF82">
        <v>0.48</v>
      </c>
      <c r="AG82">
        <v>0</v>
      </c>
      <c r="AH82">
        <v>0</v>
      </c>
      <c r="AI82">
        <v>43.9</v>
      </c>
      <c r="AJ82">
        <v>0</v>
      </c>
      <c r="AK82">
        <v>0</v>
      </c>
      <c r="AL82">
        <v>48.29</v>
      </c>
      <c r="AM82">
        <v>0</v>
      </c>
      <c r="AN82">
        <v>0</v>
      </c>
      <c r="AO82">
        <v>0</v>
      </c>
      <c r="AP82">
        <v>241.45</v>
      </c>
      <c r="AQ82">
        <v>1.93</v>
      </c>
      <c r="AR82">
        <v>14.49</v>
      </c>
      <c r="AS82">
        <v>72.44</v>
      </c>
      <c r="AT82">
        <v>0</v>
      </c>
      <c r="AU82">
        <v>167.08</v>
      </c>
      <c r="AV82">
        <v>0.35</v>
      </c>
      <c r="AW82">
        <v>0</v>
      </c>
      <c r="AX82">
        <v>43.9</v>
      </c>
      <c r="AY82">
        <v>0</v>
      </c>
      <c r="AZ82">
        <v>193.16</v>
      </c>
      <c r="BA82">
        <v>11.59</v>
      </c>
      <c r="BB82">
        <v>13.52</v>
      </c>
      <c r="BC82">
        <v>96.58</v>
      </c>
      <c r="BD82">
        <v>66.819999999999993</v>
      </c>
      <c r="BE82">
        <v>13.52</v>
      </c>
      <c r="BF82">
        <v>0.88</v>
      </c>
      <c r="BG82">
        <v>14.63</v>
      </c>
      <c r="BH82">
        <v>24.14</v>
      </c>
      <c r="BI82">
        <v>48.29</v>
      </c>
      <c r="BJ82">
        <v>24.14</v>
      </c>
      <c r="BK82">
        <v>24.14</v>
      </c>
      <c r="BL82">
        <v>24.14</v>
      </c>
      <c r="BM82">
        <v>0</v>
      </c>
      <c r="BN82">
        <v>0</v>
      </c>
      <c r="BO82">
        <v>48.29</v>
      </c>
      <c r="BP82">
        <v>24.14</v>
      </c>
      <c r="BQ82">
        <v>38.630000000000003</v>
      </c>
      <c r="BR82">
        <v>29.04</v>
      </c>
      <c r="BS82">
        <v>13.46</v>
      </c>
      <c r="BT82">
        <v>24.14</v>
      </c>
      <c r="BU82">
        <v>48.29</v>
      </c>
      <c r="BV82">
        <v>0</v>
      </c>
      <c r="BW82">
        <v>0</v>
      </c>
    </row>
    <row r="83" spans="7:75">
      <c r="G83" t="s">
        <v>125</v>
      </c>
      <c r="H83" s="73">
        <v>795.92999999999984</v>
      </c>
      <c r="I83" s="46">
        <v>174.98999999999998</v>
      </c>
      <c r="J83" s="46">
        <v>663.63</v>
      </c>
      <c r="K83" s="46">
        <v>131.47</v>
      </c>
      <c r="L83" s="46">
        <v>3.86</v>
      </c>
      <c r="M83" s="74">
        <v>0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W83">
        <v>130.38</v>
      </c>
      <c r="X83">
        <v>0</v>
      </c>
      <c r="Y83">
        <v>1.93</v>
      </c>
      <c r="Z83">
        <v>132.31</v>
      </c>
      <c r="AA83">
        <v>0</v>
      </c>
      <c r="AB83">
        <v>24.14</v>
      </c>
      <c r="AC83">
        <v>0.52</v>
      </c>
      <c r="AD83">
        <v>0.82</v>
      </c>
      <c r="AE83">
        <v>0</v>
      </c>
      <c r="AF83">
        <v>0.48</v>
      </c>
      <c r="AG83">
        <v>0</v>
      </c>
      <c r="AH83">
        <v>0</v>
      </c>
      <c r="AI83">
        <v>43.9</v>
      </c>
      <c r="AJ83">
        <v>0</v>
      </c>
      <c r="AK83">
        <v>0</v>
      </c>
      <c r="AL83">
        <v>48.29</v>
      </c>
      <c r="AM83">
        <v>0</v>
      </c>
      <c r="AN83">
        <v>0</v>
      </c>
      <c r="AO83">
        <v>0</v>
      </c>
      <c r="AP83">
        <v>241.45</v>
      </c>
      <c r="AQ83">
        <v>1.93</v>
      </c>
      <c r="AR83">
        <v>14.49</v>
      </c>
      <c r="AS83">
        <v>72.44</v>
      </c>
      <c r="AT83">
        <v>0</v>
      </c>
      <c r="AU83">
        <v>167.08</v>
      </c>
      <c r="AV83">
        <v>0.35</v>
      </c>
      <c r="AW83">
        <v>68.569999999999993</v>
      </c>
      <c r="AX83">
        <v>43.9</v>
      </c>
      <c r="AY83">
        <v>0</v>
      </c>
      <c r="AZ83">
        <v>193.16</v>
      </c>
      <c r="BA83">
        <v>11.59</v>
      </c>
      <c r="BB83">
        <v>8.69</v>
      </c>
      <c r="BC83">
        <v>96.58</v>
      </c>
      <c r="BD83">
        <v>66.819999999999993</v>
      </c>
      <c r="BE83">
        <v>13.52</v>
      </c>
      <c r="BF83">
        <v>0.88</v>
      </c>
      <c r="BG83">
        <v>14.63</v>
      </c>
      <c r="BH83">
        <v>24.14</v>
      </c>
      <c r="BI83">
        <v>48.29</v>
      </c>
      <c r="BJ83">
        <v>24.14</v>
      </c>
      <c r="BK83">
        <v>24.14</v>
      </c>
      <c r="BL83">
        <v>24.14</v>
      </c>
      <c r="BM83">
        <v>0</v>
      </c>
      <c r="BN83">
        <v>0</v>
      </c>
      <c r="BO83">
        <v>48.29</v>
      </c>
      <c r="BP83">
        <v>24.14</v>
      </c>
      <c r="BQ83">
        <v>38.630000000000003</v>
      </c>
      <c r="BR83">
        <v>29.04</v>
      </c>
      <c r="BS83">
        <v>13.65</v>
      </c>
      <c r="BT83">
        <v>24.14</v>
      </c>
      <c r="BU83">
        <v>48.29</v>
      </c>
      <c r="BV83">
        <v>0</v>
      </c>
      <c r="BW83">
        <v>0</v>
      </c>
    </row>
    <row r="84" spans="7:75">
      <c r="G84" t="s">
        <v>126</v>
      </c>
      <c r="H84" s="73">
        <v>805.58999999999992</v>
      </c>
      <c r="I84" s="46">
        <v>174.98999999999998</v>
      </c>
      <c r="J84" s="46">
        <v>663.63</v>
      </c>
      <c r="K84" s="46">
        <v>131.47</v>
      </c>
      <c r="L84" s="46">
        <v>3.86</v>
      </c>
      <c r="M84" s="74">
        <v>0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W84">
        <v>130.38</v>
      </c>
      <c r="X84">
        <v>0</v>
      </c>
      <c r="Y84">
        <v>1.93</v>
      </c>
      <c r="Z84">
        <v>141.97</v>
      </c>
      <c r="AA84">
        <v>0</v>
      </c>
      <c r="AB84">
        <v>24.14</v>
      </c>
      <c r="AC84">
        <v>0.52</v>
      </c>
      <c r="AD84">
        <v>0.82</v>
      </c>
      <c r="AE84">
        <v>0</v>
      </c>
      <c r="AF84">
        <v>0.48</v>
      </c>
      <c r="AG84">
        <v>0</v>
      </c>
      <c r="AH84">
        <v>0</v>
      </c>
      <c r="AI84">
        <v>43.9</v>
      </c>
      <c r="AJ84">
        <v>0</v>
      </c>
      <c r="AK84">
        <v>0</v>
      </c>
      <c r="AL84">
        <v>48.29</v>
      </c>
      <c r="AM84">
        <v>0</v>
      </c>
      <c r="AN84">
        <v>0</v>
      </c>
      <c r="AO84">
        <v>0</v>
      </c>
      <c r="AP84">
        <v>241.45</v>
      </c>
      <c r="AQ84">
        <v>1.93</v>
      </c>
      <c r="AR84">
        <v>14.49</v>
      </c>
      <c r="AS84">
        <v>72.44</v>
      </c>
      <c r="AT84">
        <v>0</v>
      </c>
      <c r="AU84">
        <v>167.08</v>
      </c>
      <c r="AV84">
        <v>0.35</v>
      </c>
      <c r="AW84">
        <v>68.569999999999993</v>
      </c>
      <c r="AX84">
        <v>43.9</v>
      </c>
      <c r="AY84">
        <v>0</v>
      </c>
      <c r="AZ84">
        <v>193.16</v>
      </c>
      <c r="BA84">
        <v>11.59</v>
      </c>
      <c r="BB84">
        <v>8.69</v>
      </c>
      <c r="BC84">
        <v>96.58</v>
      </c>
      <c r="BD84">
        <v>66.819999999999993</v>
      </c>
      <c r="BE84">
        <v>13.52</v>
      </c>
      <c r="BF84">
        <v>0.88</v>
      </c>
      <c r="BG84">
        <v>14.63</v>
      </c>
      <c r="BH84">
        <v>24.14</v>
      </c>
      <c r="BI84">
        <v>48.29</v>
      </c>
      <c r="BJ84">
        <v>24.14</v>
      </c>
      <c r="BK84">
        <v>24.14</v>
      </c>
      <c r="BL84">
        <v>24.14</v>
      </c>
      <c r="BM84">
        <v>0</v>
      </c>
      <c r="BN84">
        <v>0</v>
      </c>
      <c r="BO84">
        <v>48.29</v>
      </c>
      <c r="BP84">
        <v>24.14</v>
      </c>
      <c r="BQ84">
        <v>38.630000000000003</v>
      </c>
      <c r="BR84">
        <v>29.04</v>
      </c>
      <c r="BS84">
        <v>13.65</v>
      </c>
      <c r="BT84">
        <v>24.14</v>
      </c>
      <c r="BU84">
        <v>48.29</v>
      </c>
      <c r="BV84">
        <v>0</v>
      </c>
      <c r="BW84">
        <v>0</v>
      </c>
    </row>
    <row r="85" spans="7:75">
      <c r="G85" t="s">
        <v>127</v>
      </c>
      <c r="H85" s="73">
        <v>810.41999999999985</v>
      </c>
      <c r="I85" s="46">
        <v>174.98999999999998</v>
      </c>
      <c r="J85" s="46">
        <v>663.63</v>
      </c>
      <c r="K85" s="46">
        <v>131.47</v>
      </c>
      <c r="L85" s="46">
        <v>3.86</v>
      </c>
      <c r="M85" s="74">
        <v>0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W85">
        <v>130.38</v>
      </c>
      <c r="X85">
        <v>0</v>
      </c>
      <c r="Y85">
        <v>1.93</v>
      </c>
      <c r="Z85">
        <v>146.80000000000001</v>
      </c>
      <c r="AA85">
        <v>0</v>
      </c>
      <c r="AB85">
        <v>24.14</v>
      </c>
      <c r="AC85">
        <v>0.52</v>
      </c>
      <c r="AD85">
        <v>0.82</v>
      </c>
      <c r="AE85">
        <v>0</v>
      </c>
      <c r="AF85">
        <v>0.48</v>
      </c>
      <c r="AG85">
        <v>0</v>
      </c>
      <c r="AH85">
        <v>0</v>
      </c>
      <c r="AI85">
        <v>43.9</v>
      </c>
      <c r="AJ85">
        <v>0</v>
      </c>
      <c r="AK85">
        <v>0</v>
      </c>
      <c r="AL85">
        <v>48.29</v>
      </c>
      <c r="AM85">
        <v>0</v>
      </c>
      <c r="AN85">
        <v>0</v>
      </c>
      <c r="AO85">
        <v>0</v>
      </c>
      <c r="AP85">
        <v>241.45</v>
      </c>
      <c r="AQ85">
        <v>1.93</v>
      </c>
      <c r="AR85">
        <v>14.49</v>
      </c>
      <c r="AS85">
        <v>72.44</v>
      </c>
      <c r="AT85">
        <v>0</v>
      </c>
      <c r="AU85">
        <v>167.08</v>
      </c>
      <c r="AV85">
        <v>0.35</v>
      </c>
      <c r="AW85">
        <v>68.569999999999993</v>
      </c>
      <c r="AX85">
        <v>43.9</v>
      </c>
      <c r="AY85">
        <v>0</v>
      </c>
      <c r="AZ85">
        <v>193.16</v>
      </c>
      <c r="BA85">
        <v>11.59</v>
      </c>
      <c r="BB85">
        <v>8.69</v>
      </c>
      <c r="BC85">
        <v>96.58</v>
      </c>
      <c r="BD85">
        <v>66.819999999999993</v>
      </c>
      <c r="BE85">
        <v>13.52</v>
      </c>
      <c r="BF85">
        <v>0.88</v>
      </c>
      <c r="BG85">
        <v>14.63</v>
      </c>
      <c r="BH85">
        <v>24.14</v>
      </c>
      <c r="BI85">
        <v>48.29</v>
      </c>
      <c r="BJ85">
        <v>24.14</v>
      </c>
      <c r="BK85">
        <v>24.14</v>
      </c>
      <c r="BL85">
        <v>24.14</v>
      </c>
      <c r="BM85">
        <v>0</v>
      </c>
      <c r="BN85">
        <v>0</v>
      </c>
      <c r="BO85">
        <v>48.29</v>
      </c>
      <c r="BP85">
        <v>24.14</v>
      </c>
      <c r="BQ85">
        <v>38.630000000000003</v>
      </c>
      <c r="BR85">
        <v>29.04</v>
      </c>
      <c r="BS85">
        <v>13.65</v>
      </c>
      <c r="BT85">
        <v>24.14</v>
      </c>
      <c r="BU85">
        <v>48.29</v>
      </c>
      <c r="BV85">
        <v>0</v>
      </c>
      <c r="BW85">
        <v>0</v>
      </c>
    </row>
    <row r="86" spans="7:75">
      <c r="G86" t="s">
        <v>128</v>
      </c>
      <c r="H86" s="73">
        <v>815.24999999999989</v>
      </c>
      <c r="I86" s="46">
        <v>174.98999999999998</v>
      </c>
      <c r="J86" s="46">
        <v>663.63</v>
      </c>
      <c r="K86" s="46">
        <v>131.47</v>
      </c>
      <c r="L86" s="46">
        <v>3.86</v>
      </c>
      <c r="M86" s="74">
        <v>0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W86">
        <v>130.38</v>
      </c>
      <c r="X86">
        <v>0</v>
      </c>
      <c r="Y86">
        <v>1.93</v>
      </c>
      <c r="Z86">
        <v>151.63</v>
      </c>
      <c r="AA86">
        <v>0</v>
      </c>
      <c r="AB86">
        <v>24.14</v>
      </c>
      <c r="AC86">
        <v>0.52</v>
      </c>
      <c r="AD86">
        <v>0.82</v>
      </c>
      <c r="AE86">
        <v>0</v>
      </c>
      <c r="AF86">
        <v>0.48</v>
      </c>
      <c r="AG86">
        <v>0</v>
      </c>
      <c r="AH86">
        <v>0</v>
      </c>
      <c r="AI86">
        <v>43.9</v>
      </c>
      <c r="AJ86">
        <v>0</v>
      </c>
      <c r="AK86">
        <v>0</v>
      </c>
      <c r="AL86">
        <v>48.29</v>
      </c>
      <c r="AM86">
        <v>0</v>
      </c>
      <c r="AN86">
        <v>0</v>
      </c>
      <c r="AO86">
        <v>0</v>
      </c>
      <c r="AP86">
        <v>241.45</v>
      </c>
      <c r="AQ86">
        <v>1.93</v>
      </c>
      <c r="AR86">
        <v>14.49</v>
      </c>
      <c r="AS86">
        <v>72.44</v>
      </c>
      <c r="AT86">
        <v>0</v>
      </c>
      <c r="AU86">
        <v>167.08</v>
      </c>
      <c r="AV86">
        <v>0.35</v>
      </c>
      <c r="AW86">
        <v>68.569999999999993</v>
      </c>
      <c r="AX86">
        <v>43.9</v>
      </c>
      <c r="AY86">
        <v>0</v>
      </c>
      <c r="AZ86">
        <v>193.16</v>
      </c>
      <c r="BA86">
        <v>11.59</v>
      </c>
      <c r="BB86">
        <v>8.69</v>
      </c>
      <c r="BC86">
        <v>96.58</v>
      </c>
      <c r="BD86">
        <v>66.819999999999993</v>
      </c>
      <c r="BE86">
        <v>13.52</v>
      </c>
      <c r="BF86">
        <v>0.88</v>
      </c>
      <c r="BG86">
        <v>14.63</v>
      </c>
      <c r="BH86">
        <v>24.14</v>
      </c>
      <c r="BI86">
        <v>48.29</v>
      </c>
      <c r="BJ86">
        <v>24.14</v>
      </c>
      <c r="BK86">
        <v>24.14</v>
      </c>
      <c r="BL86">
        <v>24.14</v>
      </c>
      <c r="BM86">
        <v>0</v>
      </c>
      <c r="BN86">
        <v>0</v>
      </c>
      <c r="BO86">
        <v>48.29</v>
      </c>
      <c r="BP86">
        <v>24.14</v>
      </c>
      <c r="BQ86">
        <v>38.630000000000003</v>
      </c>
      <c r="BR86">
        <v>29.04</v>
      </c>
      <c r="BS86">
        <v>13.65</v>
      </c>
      <c r="BT86">
        <v>24.14</v>
      </c>
      <c r="BU86">
        <v>48.29</v>
      </c>
      <c r="BV86">
        <v>0</v>
      </c>
      <c r="BW86">
        <v>0</v>
      </c>
    </row>
    <row r="87" spans="7:75">
      <c r="G87" t="s">
        <v>129</v>
      </c>
      <c r="H87" s="73">
        <v>820.02999999999986</v>
      </c>
      <c r="I87" s="46">
        <v>202.23</v>
      </c>
      <c r="J87" s="46">
        <v>663.63</v>
      </c>
      <c r="K87" s="46">
        <v>131.47</v>
      </c>
      <c r="L87" s="46">
        <v>3.86</v>
      </c>
      <c r="M87" s="74">
        <v>0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W87">
        <v>130.38</v>
      </c>
      <c r="X87">
        <v>0</v>
      </c>
      <c r="Y87">
        <v>1.93</v>
      </c>
      <c r="Z87">
        <v>156.46</v>
      </c>
      <c r="AA87">
        <v>0</v>
      </c>
      <c r="AB87">
        <v>24.14</v>
      </c>
      <c r="AC87">
        <v>0.52</v>
      </c>
      <c r="AD87">
        <v>0.77</v>
      </c>
      <c r="AE87">
        <v>0</v>
      </c>
      <c r="AF87">
        <v>0.48</v>
      </c>
      <c r="AG87">
        <v>0</v>
      </c>
      <c r="AH87">
        <v>0</v>
      </c>
      <c r="AI87">
        <v>43.9</v>
      </c>
      <c r="AJ87">
        <v>0</v>
      </c>
      <c r="AK87">
        <v>0</v>
      </c>
      <c r="AL87">
        <v>48.29</v>
      </c>
      <c r="AM87">
        <v>0</v>
      </c>
      <c r="AN87">
        <v>0</v>
      </c>
      <c r="AO87">
        <v>0</v>
      </c>
      <c r="AP87">
        <v>241.45</v>
      </c>
      <c r="AQ87">
        <v>1.93</v>
      </c>
      <c r="AR87">
        <v>14.49</v>
      </c>
      <c r="AS87">
        <v>72.44</v>
      </c>
      <c r="AT87">
        <v>0</v>
      </c>
      <c r="AU87">
        <v>167.08</v>
      </c>
      <c r="AV87">
        <v>0.35</v>
      </c>
      <c r="AW87">
        <v>68.569999999999993</v>
      </c>
      <c r="AX87">
        <v>43.9</v>
      </c>
      <c r="AY87">
        <v>27.24</v>
      </c>
      <c r="AZ87">
        <v>193.16</v>
      </c>
      <c r="BA87">
        <v>11.59</v>
      </c>
      <c r="BB87">
        <v>8.69</v>
      </c>
      <c r="BC87">
        <v>96.58</v>
      </c>
      <c r="BD87">
        <v>66.819999999999993</v>
      </c>
      <c r="BE87">
        <v>13.52</v>
      </c>
      <c r="BF87">
        <v>0.88</v>
      </c>
      <c r="BG87">
        <v>14.63</v>
      </c>
      <c r="BH87">
        <v>24.14</v>
      </c>
      <c r="BI87">
        <v>48.29</v>
      </c>
      <c r="BJ87">
        <v>24.14</v>
      </c>
      <c r="BK87">
        <v>24.14</v>
      </c>
      <c r="BL87">
        <v>24.14</v>
      </c>
      <c r="BM87">
        <v>0</v>
      </c>
      <c r="BN87">
        <v>0</v>
      </c>
      <c r="BO87">
        <v>48.29</v>
      </c>
      <c r="BP87">
        <v>24.14</v>
      </c>
      <c r="BQ87">
        <v>38.630000000000003</v>
      </c>
      <c r="BR87">
        <v>29.04</v>
      </c>
      <c r="BS87">
        <v>13.65</v>
      </c>
      <c r="BT87">
        <v>24.14</v>
      </c>
      <c r="BU87">
        <v>48.29</v>
      </c>
      <c r="BV87">
        <v>0</v>
      </c>
      <c r="BW87">
        <v>0</v>
      </c>
    </row>
    <row r="88" spans="7:75">
      <c r="G88" t="s">
        <v>130</v>
      </c>
      <c r="H88" s="73">
        <v>824.85999999999979</v>
      </c>
      <c r="I88" s="46">
        <v>202.23</v>
      </c>
      <c r="J88" s="46">
        <v>663.63</v>
      </c>
      <c r="K88" s="46">
        <v>131.47</v>
      </c>
      <c r="L88" s="46">
        <v>3.86</v>
      </c>
      <c r="M88" s="74">
        <v>0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W88">
        <v>130.38</v>
      </c>
      <c r="X88">
        <v>0</v>
      </c>
      <c r="Y88">
        <v>1.93</v>
      </c>
      <c r="Z88">
        <v>161.29</v>
      </c>
      <c r="AA88">
        <v>0</v>
      </c>
      <c r="AB88">
        <v>24.14</v>
      </c>
      <c r="AC88">
        <v>0.52</v>
      </c>
      <c r="AD88">
        <v>0.77</v>
      </c>
      <c r="AE88">
        <v>0</v>
      </c>
      <c r="AF88">
        <v>0.48</v>
      </c>
      <c r="AG88">
        <v>0</v>
      </c>
      <c r="AH88">
        <v>0</v>
      </c>
      <c r="AI88">
        <v>43.9</v>
      </c>
      <c r="AJ88">
        <v>0</v>
      </c>
      <c r="AK88">
        <v>0</v>
      </c>
      <c r="AL88">
        <v>48.29</v>
      </c>
      <c r="AM88">
        <v>0</v>
      </c>
      <c r="AN88">
        <v>0</v>
      </c>
      <c r="AO88">
        <v>0</v>
      </c>
      <c r="AP88">
        <v>241.45</v>
      </c>
      <c r="AQ88">
        <v>1.93</v>
      </c>
      <c r="AR88">
        <v>14.49</v>
      </c>
      <c r="AS88">
        <v>72.44</v>
      </c>
      <c r="AT88">
        <v>0</v>
      </c>
      <c r="AU88">
        <v>167.08</v>
      </c>
      <c r="AV88">
        <v>0.35</v>
      </c>
      <c r="AW88">
        <v>68.569999999999993</v>
      </c>
      <c r="AX88">
        <v>43.9</v>
      </c>
      <c r="AY88">
        <v>27.24</v>
      </c>
      <c r="AZ88">
        <v>193.16</v>
      </c>
      <c r="BA88">
        <v>11.59</v>
      </c>
      <c r="BB88">
        <v>8.69</v>
      </c>
      <c r="BC88">
        <v>96.58</v>
      </c>
      <c r="BD88">
        <v>66.819999999999993</v>
      </c>
      <c r="BE88">
        <v>13.52</v>
      </c>
      <c r="BF88">
        <v>0.88</v>
      </c>
      <c r="BG88">
        <v>14.63</v>
      </c>
      <c r="BH88">
        <v>24.14</v>
      </c>
      <c r="BI88">
        <v>48.29</v>
      </c>
      <c r="BJ88">
        <v>24.14</v>
      </c>
      <c r="BK88">
        <v>24.14</v>
      </c>
      <c r="BL88">
        <v>24.14</v>
      </c>
      <c r="BM88">
        <v>0</v>
      </c>
      <c r="BN88">
        <v>0</v>
      </c>
      <c r="BO88">
        <v>48.29</v>
      </c>
      <c r="BP88">
        <v>24.14</v>
      </c>
      <c r="BQ88">
        <v>38.630000000000003</v>
      </c>
      <c r="BR88">
        <v>29.04</v>
      </c>
      <c r="BS88">
        <v>13.65</v>
      </c>
      <c r="BT88">
        <v>24.14</v>
      </c>
      <c r="BU88">
        <v>48.29</v>
      </c>
      <c r="BV88">
        <v>0</v>
      </c>
      <c r="BW88">
        <v>0</v>
      </c>
    </row>
    <row r="89" spans="7:75">
      <c r="G89" t="s">
        <v>131</v>
      </c>
      <c r="H89" s="73">
        <v>826.78999999999985</v>
      </c>
      <c r="I89" s="46">
        <v>202.23</v>
      </c>
      <c r="J89" s="46">
        <v>663.63</v>
      </c>
      <c r="K89" s="46">
        <v>131.47</v>
      </c>
      <c r="L89" s="46">
        <v>3.86</v>
      </c>
      <c r="M89" s="74">
        <v>0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W89">
        <v>130.38</v>
      </c>
      <c r="X89">
        <v>0</v>
      </c>
      <c r="Y89">
        <v>1.93</v>
      </c>
      <c r="Z89">
        <v>163.22</v>
      </c>
      <c r="AA89">
        <v>0</v>
      </c>
      <c r="AB89">
        <v>24.14</v>
      </c>
      <c r="AC89">
        <v>0.52</v>
      </c>
      <c r="AD89">
        <v>0.77</v>
      </c>
      <c r="AE89">
        <v>0</v>
      </c>
      <c r="AF89">
        <v>0.48</v>
      </c>
      <c r="AG89">
        <v>0</v>
      </c>
      <c r="AH89">
        <v>0</v>
      </c>
      <c r="AI89">
        <v>43.9</v>
      </c>
      <c r="AJ89">
        <v>0</v>
      </c>
      <c r="AK89">
        <v>0</v>
      </c>
      <c r="AL89">
        <v>48.29</v>
      </c>
      <c r="AM89">
        <v>0</v>
      </c>
      <c r="AN89">
        <v>0</v>
      </c>
      <c r="AO89">
        <v>0</v>
      </c>
      <c r="AP89">
        <v>241.45</v>
      </c>
      <c r="AQ89">
        <v>1.93</v>
      </c>
      <c r="AR89">
        <v>14.49</v>
      </c>
      <c r="AS89">
        <v>72.44</v>
      </c>
      <c r="AT89">
        <v>0</v>
      </c>
      <c r="AU89">
        <v>167.08</v>
      </c>
      <c r="AV89">
        <v>0.35</v>
      </c>
      <c r="AW89">
        <v>68.569999999999993</v>
      </c>
      <c r="AX89">
        <v>43.9</v>
      </c>
      <c r="AY89">
        <v>27.24</v>
      </c>
      <c r="AZ89">
        <v>193.16</v>
      </c>
      <c r="BA89">
        <v>11.59</v>
      </c>
      <c r="BB89">
        <v>8.69</v>
      </c>
      <c r="BC89">
        <v>96.58</v>
      </c>
      <c r="BD89">
        <v>66.819999999999993</v>
      </c>
      <c r="BE89">
        <v>13.52</v>
      </c>
      <c r="BF89">
        <v>0.88</v>
      </c>
      <c r="BG89">
        <v>14.63</v>
      </c>
      <c r="BH89">
        <v>24.14</v>
      </c>
      <c r="BI89">
        <v>48.29</v>
      </c>
      <c r="BJ89">
        <v>24.14</v>
      </c>
      <c r="BK89">
        <v>24.14</v>
      </c>
      <c r="BL89">
        <v>24.14</v>
      </c>
      <c r="BM89">
        <v>0</v>
      </c>
      <c r="BN89">
        <v>0</v>
      </c>
      <c r="BO89">
        <v>48.29</v>
      </c>
      <c r="BP89">
        <v>24.14</v>
      </c>
      <c r="BQ89">
        <v>38.630000000000003</v>
      </c>
      <c r="BR89">
        <v>29.04</v>
      </c>
      <c r="BS89">
        <v>13.65</v>
      </c>
      <c r="BT89">
        <v>24.14</v>
      </c>
      <c r="BU89">
        <v>48.29</v>
      </c>
      <c r="BV89">
        <v>0</v>
      </c>
      <c r="BW89">
        <v>0</v>
      </c>
    </row>
    <row r="90" spans="7:75">
      <c r="G90" t="s">
        <v>132</v>
      </c>
      <c r="H90" s="73">
        <v>831.61999999999989</v>
      </c>
      <c r="I90" s="46">
        <v>202.23</v>
      </c>
      <c r="J90" s="46">
        <v>663.63</v>
      </c>
      <c r="K90" s="46">
        <v>131.47</v>
      </c>
      <c r="L90" s="46">
        <v>3.86</v>
      </c>
      <c r="M90" s="74">
        <v>0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W90">
        <v>130.38</v>
      </c>
      <c r="X90">
        <v>0</v>
      </c>
      <c r="Y90">
        <v>1.93</v>
      </c>
      <c r="Z90">
        <v>168.05</v>
      </c>
      <c r="AA90">
        <v>0</v>
      </c>
      <c r="AB90">
        <v>24.14</v>
      </c>
      <c r="AC90">
        <v>0.52</v>
      </c>
      <c r="AD90">
        <v>0.77</v>
      </c>
      <c r="AE90">
        <v>0</v>
      </c>
      <c r="AF90">
        <v>0.48</v>
      </c>
      <c r="AG90">
        <v>0</v>
      </c>
      <c r="AH90">
        <v>0</v>
      </c>
      <c r="AI90">
        <v>43.9</v>
      </c>
      <c r="AJ90">
        <v>0</v>
      </c>
      <c r="AK90">
        <v>0</v>
      </c>
      <c r="AL90">
        <v>48.29</v>
      </c>
      <c r="AM90">
        <v>0</v>
      </c>
      <c r="AN90">
        <v>0</v>
      </c>
      <c r="AO90">
        <v>0</v>
      </c>
      <c r="AP90">
        <v>241.45</v>
      </c>
      <c r="AQ90">
        <v>1.93</v>
      </c>
      <c r="AR90">
        <v>14.49</v>
      </c>
      <c r="AS90">
        <v>72.44</v>
      </c>
      <c r="AT90">
        <v>0</v>
      </c>
      <c r="AU90">
        <v>167.08</v>
      </c>
      <c r="AV90">
        <v>0.35</v>
      </c>
      <c r="AW90">
        <v>68.569999999999993</v>
      </c>
      <c r="AX90">
        <v>43.9</v>
      </c>
      <c r="AY90">
        <v>27.24</v>
      </c>
      <c r="AZ90">
        <v>193.16</v>
      </c>
      <c r="BA90">
        <v>11.59</v>
      </c>
      <c r="BB90">
        <v>8.69</v>
      </c>
      <c r="BC90">
        <v>96.58</v>
      </c>
      <c r="BD90">
        <v>66.819999999999993</v>
      </c>
      <c r="BE90">
        <v>13.52</v>
      </c>
      <c r="BF90">
        <v>0.88</v>
      </c>
      <c r="BG90">
        <v>14.63</v>
      </c>
      <c r="BH90">
        <v>24.14</v>
      </c>
      <c r="BI90">
        <v>48.29</v>
      </c>
      <c r="BJ90">
        <v>24.14</v>
      </c>
      <c r="BK90">
        <v>24.14</v>
      </c>
      <c r="BL90">
        <v>24.14</v>
      </c>
      <c r="BM90">
        <v>0</v>
      </c>
      <c r="BN90">
        <v>0</v>
      </c>
      <c r="BO90">
        <v>48.29</v>
      </c>
      <c r="BP90">
        <v>24.14</v>
      </c>
      <c r="BQ90">
        <v>38.630000000000003</v>
      </c>
      <c r="BR90">
        <v>29.04</v>
      </c>
      <c r="BS90">
        <v>13.65</v>
      </c>
      <c r="BT90">
        <v>24.14</v>
      </c>
      <c r="BU90">
        <v>48.29</v>
      </c>
      <c r="BV90">
        <v>0</v>
      </c>
      <c r="BW90">
        <v>0</v>
      </c>
    </row>
    <row r="91" spans="7:75">
      <c r="G91" t="s">
        <v>133</v>
      </c>
      <c r="H91" s="73">
        <v>1070.8499999999999</v>
      </c>
      <c r="I91" s="46">
        <v>248.84</v>
      </c>
      <c r="J91" s="46">
        <v>656.19999999999993</v>
      </c>
      <c r="K91" s="46">
        <v>131.47</v>
      </c>
      <c r="L91" s="46">
        <v>3.86</v>
      </c>
      <c r="M91" s="74">
        <v>0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W91">
        <v>130.38</v>
      </c>
      <c r="X91">
        <v>0</v>
      </c>
      <c r="Y91">
        <v>1.93</v>
      </c>
      <c r="Z91">
        <v>147.77000000000001</v>
      </c>
      <c r="AA91">
        <v>96.58</v>
      </c>
      <c r="AB91">
        <v>24.14</v>
      </c>
      <c r="AC91">
        <v>0.52</v>
      </c>
      <c r="AD91">
        <v>0.72</v>
      </c>
      <c r="AE91">
        <v>0</v>
      </c>
      <c r="AF91">
        <v>0.48</v>
      </c>
      <c r="AG91">
        <v>54.33</v>
      </c>
      <c r="AH91">
        <v>0</v>
      </c>
      <c r="AI91">
        <v>43.9</v>
      </c>
      <c r="AJ91">
        <v>0</v>
      </c>
      <c r="AK91">
        <v>0</v>
      </c>
      <c r="AL91">
        <v>48.29</v>
      </c>
      <c r="AM91">
        <v>0</v>
      </c>
      <c r="AN91">
        <v>162.97999999999999</v>
      </c>
      <c r="AO91">
        <v>48.29</v>
      </c>
      <c r="AP91">
        <v>241.45</v>
      </c>
      <c r="AQ91">
        <v>1.93</v>
      </c>
      <c r="AR91">
        <v>14.49</v>
      </c>
      <c r="AS91">
        <v>72.44</v>
      </c>
      <c r="AT91">
        <v>0</v>
      </c>
      <c r="AU91">
        <v>111.36</v>
      </c>
      <c r="AV91">
        <v>0.35</v>
      </c>
      <c r="AW91">
        <v>60.85</v>
      </c>
      <c r="AX91">
        <v>43.9</v>
      </c>
      <c r="AY91">
        <v>27.24</v>
      </c>
      <c r="AZ91">
        <v>193.16</v>
      </c>
      <c r="BA91">
        <v>11.59</v>
      </c>
      <c r="BB91">
        <v>8.69</v>
      </c>
      <c r="BC91">
        <v>96.58</v>
      </c>
      <c r="BD91">
        <v>66.819999999999993</v>
      </c>
      <c r="BE91">
        <v>13.52</v>
      </c>
      <c r="BF91">
        <v>0.88</v>
      </c>
      <c r="BG91">
        <v>14.63</v>
      </c>
      <c r="BH91">
        <v>24.14</v>
      </c>
      <c r="BI91">
        <v>48.29</v>
      </c>
      <c r="BJ91">
        <v>24.14</v>
      </c>
      <c r="BK91">
        <v>24.14</v>
      </c>
      <c r="BL91">
        <v>24.14</v>
      </c>
      <c r="BM91">
        <v>0</v>
      </c>
      <c r="BN91">
        <v>0</v>
      </c>
      <c r="BO91">
        <v>48.29</v>
      </c>
      <c r="BP91">
        <v>24.14</v>
      </c>
      <c r="BQ91">
        <v>38.630000000000003</v>
      </c>
      <c r="BR91">
        <v>29.04</v>
      </c>
      <c r="BS91">
        <v>13.65</v>
      </c>
      <c r="BT91">
        <v>24.14</v>
      </c>
      <c r="BU91">
        <v>48.29</v>
      </c>
      <c r="BV91">
        <v>0</v>
      </c>
      <c r="BW91">
        <v>0</v>
      </c>
    </row>
    <row r="92" spans="7:75">
      <c r="G92" t="s">
        <v>134</v>
      </c>
      <c r="H92" s="73">
        <v>1071.81</v>
      </c>
      <c r="I92" s="46">
        <v>248.84</v>
      </c>
      <c r="J92" s="46">
        <v>656.19999999999993</v>
      </c>
      <c r="K92" s="46">
        <v>131.47</v>
      </c>
      <c r="L92" s="46">
        <v>3.86</v>
      </c>
      <c r="M92" s="74">
        <v>0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W92">
        <v>130.38</v>
      </c>
      <c r="X92">
        <v>0</v>
      </c>
      <c r="Y92">
        <v>1.93</v>
      </c>
      <c r="Z92">
        <v>148.72999999999999</v>
      </c>
      <c r="AA92">
        <v>96.58</v>
      </c>
      <c r="AB92">
        <v>24.14</v>
      </c>
      <c r="AC92">
        <v>0.52</v>
      </c>
      <c r="AD92">
        <v>0.72</v>
      </c>
      <c r="AE92">
        <v>0</v>
      </c>
      <c r="AF92">
        <v>0.48</v>
      </c>
      <c r="AG92">
        <v>54.33</v>
      </c>
      <c r="AH92">
        <v>0</v>
      </c>
      <c r="AI92">
        <v>43.9</v>
      </c>
      <c r="AJ92">
        <v>0</v>
      </c>
      <c r="AK92">
        <v>0</v>
      </c>
      <c r="AL92">
        <v>48.29</v>
      </c>
      <c r="AM92">
        <v>0</v>
      </c>
      <c r="AN92">
        <v>162.97999999999999</v>
      </c>
      <c r="AO92">
        <v>48.29</v>
      </c>
      <c r="AP92">
        <v>241.45</v>
      </c>
      <c r="AQ92">
        <v>1.93</v>
      </c>
      <c r="AR92">
        <v>14.49</v>
      </c>
      <c r="AS92">
        <v>72.44</v>
      </c>
      <c r="AT92">
        <v>0</v>
      </c>
      <c r="AU92">
        <v>111.36</v>
      </c>
      <c r="AV92">
        <v>0.35</v>
      </c>
      <c r="AW92">
        <v>60.85</v>
      </c>
      <c r="AX92">
        <v>43.9</v>
      </c>
      <c r="AY92">
        <v>27.24</v>
      </c>
      <c r="AZ92">
        <v>193.16</v>
      </c>
      <c r="BA92">
        <v>11.59</v>
      </c>
      <c r="BB92">
        <v>8.69</v>
      </c>
      <c r="BC92">
        <v>96.58</v>
      </c>
      <c r="BD92">
        <v>66.819999999999993</v>
      </c>
      <c r="BE92">
        <v>13.52</v>
      </c>
      <c r="BF92">
        <v>0.88</v>
      </c>
      <c r="BG92">
        <v>14.63</v>
      </c>
      <c r="BH92">
        <v>24.14</v>
      </c>
      <c r="BI92">
        <v>48.29</v>
      </c>
      <c r="BJ92">
        <v>24.14</v>
      </c>
      <c r="BK92">
        <v>24.14</v>
      </c>
      <c r="BL92">
        <v>24.14</v>
      </c>
      <c r="BM92">
        <v>0</v>
      </c>
      <c r="BN92">
        <v>0</v>
      </c>
      <c r="BO92">
        <v>48.29</v>
      </c>
      <c r="BP92">
        <v>24.14</v>
      </c>
      <c r="BQ92">
        <v>38.630000000000003</v>
      </c>
      <c r="BR92">
        <v>29.04</v>
      </c>
      <c r="BS92">
        <v>13.65</v>
      </c>
      <c r="BT92">
        <v>24.14</v>
      </c>
      <c r="BU92">
        <v>48.29</v>
      </c>
      <c r="BV92">
        <v>0</v>
      </c>
      <c r="BW92">
        <v>0</v>
      </c>
    </row>
    <row r="93" spans="7:75">
      <c r="G93" t="s">
        <v>135</v>
      </c>
      <c r="H93" s="73">
        <v>1031.25</v>
      </c>
      <c r="I93" s="46">
        <v>248.84</v>
      </c>
      <c r="J93" s="46">
        <v>656.19999999999993</v>
      </c>
      <c r="K93" s="46">
        <v>131.47</v>
      </c>
      <c r="L93" s="46">
        <v>3.86</v>
      </c>
      <c r="M93" s="74">
        <v>0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W93">
        <v>130.38</v>
      </c>
      <c r="X93">
        <v>0</v>
      </c>
      <c r="Y93">
        <v>1.93</v>
      </c>
      <c r="Z93">
        <v>146.80000000000001</v>
      </c>
      <c r="AA93">
        <v>96.58</v>
      </c>
      <c r="AB93">
        <v>24.14</v>
      </c>
      <c r="AC93">
        <v>0.52</v>
      </c>
      <c r="AD93">
        <v>0.72</v>
      </c>
      <c r="AE93">
        <v>0</v>
      </c>
      <c r="AF93">
        <v>0.48</v>
      </c>
      <c r="AG93">
        <v>54.33</v>
      </c>
      <c r="AH93">
        <v>0</v>
      </c>
      <c r="AI93">
        <v>43.9</v>
      </c>
      <c r="AJ93">
        <v>0</v>
      </c>
      <c r="AK93">
        <v>0</v>
      </c>
      <c r="AL93">
        <v>48.29</v>
      </c>
      <c r="AM93">
        <v>0</v>
      </c>
      <c r="AN93">
        <v>162.97999999999999</v>
      </c>
      <c r="AO93">
        <v>48.29</v>
      </c>
      <c r="AP93">
        <v>241.45</v>
      </c>
      <c r="AQ93">
        <v>1.93</v>
      </c>
      <c r="AR93">
        <v>14.49</v>
      </c>
      <c r="AS93">
        <v>72.44</v>
      </c>
      <c r="AT93">
        <v>0</v>
      </c>
      <c r="AU93">
        <v>111.36</v>
      </c>
      <c r="AV93">
        <v>0.35</v>
      </c>
      <c r="AW93">
        <v>60.85</v>
      </c>
      <c r="AX93">
        <v>43.9</v>
      </c>
      <c r="AY93">
        <v>27.24</v>
      </c>
      <c r="AZ93">
        <v>193.16</v>
      </c>
      <c r="BA93">
        <v>11.59</v>
      </c>
      <c r="BB93">
        <v>8.69</v>
      </c>
      <c r="BC93">
        <v>96.58</v>
      </c>
      <c r="BD93">
        <v>66.819999999999993</v>
      </c>
      <c r="BE93">
        <v>13.52</v>
      </c>
      <c r="BF93">
        <v>0.88</v>
      </c>
      <c r="BG93">
        <v>14.63</v>
      </c>
      <c r="BH93">
        <v>24.14</v>
      </c>
      <c r="BI93">
        <v>48.29</v>
      </c>
      <c r="BJ93">
        <v>24.14</v>
      </c>
      <c r="BK93">
        <v>24.14</v>
      </c>
      <c r="BL93">
        <v>24.14</v>
      </c>
      <c r="BM93">
        <v>0</v>
      </c>
      <c r="BN93">
        <v>0</v>
      </c>
      <c r="BO93">
        <v>48.29</v>
      </c>
      <c r="BP93">
        <v>24.14</v>
      </c>
      <c r="BQ93">
        <v>0</v>
      </c>
      <c r="BR93">
        <v>29.04</v>
      </c>
      <c r="BS93">
        <v>13.65</v>
      </c>
      <c r="BT93">
        <v>24.14</v>
      </c>
      <c r="BU93">
        <v>48.29</v>
      </c>
      <c r="BV93">
        <v>0</v>
      </c>
      <c r="BW93">
        <v>0</v>
      </c>
    </row>
    <row r="94" spans="7:75">
      <c r="G94" t="s">
        <v>136</v>
      </c>
      <c r="H94" s="73">
        <v>1038.9799999999998</v>
      </c>
      <c r="I94" s="46">
        <v>248.84</v>
      </c>
      <c r="J94" s="46">
        <v>656.19999999999993</v>
      </c>
      <c r="K94" s="46">
        <v>131.47</v>
      </c>
      <c r="L94" s="46">
        <v>3.86</v>
      </c>
      <c r="M94" s="74">
        <v>0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W94">
        <v>130.38</v>
      </c>
      <c r="X94">
        <v>0</v>
      </c>
      <c r="Y94">
        <v>1.93</v>
      </c>
      <c r="Z94">
        <v>154.53</v>
      </c>
      <c r="AA94">
        <v>96.58</v>
      </c>
      <c r="AB94">
        <v>24.14</v>
      </c>
      <c r="AC94">
        <v>0.52</v>
      </c>
      <c r="AD94">
        <v>0.72</v>
      </c>
      <c r="AE94">
        <v>0</v>
      </c>
      <c r="AF94">
        <v>0.48</v>
      </c>
      <c r="AG94">
        <v>54.33</v>
      </c>
      <c r="AH94">
        <v>0</v>
      </c>
      <c r="AI94">
        <v>43.9</v>
      </c>
      <c r="AJ94">
        <v>0</v>
      </c>
      <c r="AK94">
        <v>0</v>
      </c>
      <c r="AL94">
        <v>48.29</v>
      </c>
      <c r="AM94">
        <v>0</v>
      </c>
      <c r="AN94">
        <v>162.97999999999999</v>
      </c>
      <c r="AO94">
        <v>48.29</v>
      </c>
      <c r="AP94">
        <v>241.45</v>
      </c>
      <c r="AQ94">
        <v>1.93</v>
      </c>
      <c r="AR94">
        <v>14.49</v>
      </c>
      <c r="AS94">
        <v>72.44</v>
      </c>
      <c r="AT94">
        <v>0</v>
      </c>
      <c r="AU94">
        <v>111.36</v>
      </c>
      <c r="AV94">
        <v>0.35</v>
      </c>
      <c r="AW94">
        <v>60.85</v>
      </c>
      <c r="AX94">
        <v>43.9</v>
      </c>
      <c r="AY94">
        <v>27.24</v>
      </c>
      <c r="AZ94">
        <v>193.16</v>
      </c>
      <c r="BA94">
        <v>11.59</v>
      </c>
      <c r="BB94">
        <v>8.69</v>
      </c>
      <c r="BC94">
        <v>96.58</v>
      </c>
      <c r="BD94">
        <v>66.819999999999993</v>
      </c>
      <c r="BE94">
        <v>13.52</v>
      </c>
      <c r="BF94">
        <v>0.88</v>
      </c>
      <c r="BG94">
        <v>14.63</v>
      </c>
      <c r="BH94">
        <v>24.14</v>
      </c>
      <c r="BI94">
        <v>48.29</v>
      </c>
      <c r="BJ94">
        <v>24.14</v>
      </c>
      <c r="BK94">
        <v>24.14</v>
      </c>
      <c r="BL94">
        <v>24.14</v>
      </c>
      <c r="BM94">
        <v>0</v>
      </c>
      <c r="BN94">
        <v>0</v>
      </c>
      <c r="BO94">
        <v>48.29</v>
      </c>
      <c r="BP94">
        <v>24.14</v>
      </c>
      <c r="BQ94">
        <v>0</v>
      </c>
      <c r="BR94">
        <v>29.04</v>
      </c>
      <c r="BS94">
        <v>13.65</v>
      </c>
      <c r="BT94">
        <v>24.14</v>
      </c>
      <c r="BU94">
        <v>48.29</v>
      </c>
      <c r="BV94">
        <v>0</v>
      </c>
      <c r="BW94">
        <v>0</v>
      </c>
    </row>
    <row r="95" spans="7:75">
      <c r="G95" t="s">
        <v>137</v>
      </c>
      <c r="H95" s="73">
        <v>1245.5700000000004</v>
      </c>
      <c r="I95" s="46">
        <v>248.84</v>
      </c>
      <c r="J95" s="46">
        <v>656.19999999999993</v>
      </c>
      <c r="K95" s="46">
        <v>131.47</v>
      </c>
      <c r="L95" s="46">
        <v>3.86</v>
      </c>
      <c r="M95" s="74">
        <v>0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W95">
        <v>130.38</v>
      </c>
      <c r="X95">
        <v>0</v>
      </c>
      <c r="Y95">
        <v>1.93</v>
      </c>
      <c r="Z95">
        <v>168.05</v>
      </c>
      <c r="AA95">
        <v>96.58</v>
      </c>
      <c r="AB95">
        <v>24.14</v>
      </c>
      <c r="AC95">
        <v>0.52</v>
      </c>
      <c r="AD95">
        <v>0.63</v>
      </c>
      <c r="AE95">
        <v>0</v>
      </c>
      <c r="AF95">
        <v>0.48</v>
      </c>
      <c r="AG95">
        <v>54.33</v>
      </c>
      <c r="AH95">
        <v>193.16</v>
      </c>
      <c r="AI95">
        <v>43.9</v>
      </c>
      <c r="AJ95">
        <v>0</v>
      </c>
      <c r="AK95">
        <v>0</v>
      </c>
      <c r="AL95">
        <v>48.29</v>
      </c>
      <c r="AM95">
        <v>0</v>
      </c>
      <c r="AN95">
        <v>162.97999999999999</v>
      </c>
      <c r="AO95">
        <v>48.29</v>
      </c>
      <c r="AP95">
        <v>241.45</v>
      </c>
      <c r="AQ95">
        <v>1.93</v>
      </c>
      <c r="AR95">
        <v>14.49</v>
      </c>
      <c r="AS95">
        <v>72.44</v>
      </c>
      <c r="AT95">
        <v>0</v>
      </c>
      <c r="AU95">
        <v>111.36</v>
      </c>
      <c r="AV95">
        <v>0.35</v>
      </c>
      <c r="AW95">
        <v>60.85</v>
      </c>
      <c r="AX95">
        <v>43.9</v>
      </c>
      <c r="AY95">
        <v>27.24</v>
      </c>
      <c r="AZ95">
        <v>193.16</v>
      </c>
      <c r="BA95">
        <v>11.59</v>
      </c>
      <c r="BB95">
        <v>8.69</v>
      </c>
      <c r="BC95">
        <v>96.58</v>
      </c>
      <c r="BD95">
        <v>66.819999999999993</v>
      </c>
      <c r="BE95">
        <v>13.52</v>
      </c>
      <c r="BF95">
        <v>0.88</v>
      </c>
      <c r="BG95">
        <v>14.63</v>
      </c>
      <c r="BH95">
        <v>24.14</v>
      </c>
      <c r="BI95">
        <v>48.29</v>
      </c>
      <c r="BJ95">
        <v>24.14</v>
      </c>
      <c r="BK95">
        <v>24.14</v>
      </c>
      <c r="BL95">
        <v>24.14</v>
      </c>
      <c r="BM95">
        <v>0</v>
      </c>
      <c r="BN95">
        <v>0</v>
      </c>
      <c r="BO95">
        <v>48.29</v>
      </c>
      <c r="BP95">
        <v>24.14</v>
      </c>
      <c r="BQ95">
        <v>0</v>
      </c>
      <c r="BR95">
        <v>29.04</v>
      </c>
      <c r="BS95">
        <v>13.65</v>
      </c>
      <c r="BT95">
        <v>24.14</v>
      </c>
      <c r="BU95">
        <v>48.29</v>
      </c>
      <c r="BV95">
        <v>0</v>
      </c>
      <c r="BW95">
        <v>0</v>
      </c>
    </row>
    <row r="96" spans="7:75">
      <c r="G96" t="s">
        <v>138</v>
      </c>
      <c r="H96" s="73">
        <v>1251.3600000000006</v>
      </c>
      <c r="I96" s="46">
        <v>248.84</v>
      </c>
      <c r="J96" s="46">
        <v>656.19999999999993</v>
      </c>
      <c r="K96" s="46">
        <v>131.47</v>
      </c>
      <c r="L96" s="46">
        <v>3.86</v>
      </c>
      <c r="M96" s="74">
        <v>0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W96">
        <v>130.38</v>
      </c>
      <c r="X96">
        <v>0</v>
      </c>
      <c r="Y96">
        <v>1.93</v>
      </c>
      <c r="Z96">
        <v>173.84</v>
      </c>
      <c r="AA96">
        <v>96.58</v>
      </c>
      <c r="AB96">
        <v>24.14</v>
      </c>
      <c r="AC96">
        <v>0.52</v>
      </c>
      <c r="AD96">
        <v>0.63</v>
      </c>
      <c r="AE96">
        <v>0</v>
      </c>
      <c r="AF96">
        <v>0.48</v>
      </c>
      <c r="AG96">
        <v>54.33</v>
      </c>
      <c r="AH96">
        <v>193.16</v>
      </c>
      <c r="AI96">
        <v>43.9</v>
      </c>
      <c r="AJ96">
        <v>0</v>
      </c>
      <c r="AK96">
        <v>0</v>
      </c>
      <c r="AL96">
        <v>48.29</v>
      </c>
      <c r="AM96">
        <v>0</v>
      </c>
      <c r="AN96">
        <v>162.97999999999999</v>
      </c>
      <c r="AO96">
        <v>48.29</v>
      </c>
      <c r="AP96">
        <v>241.45</v>
      </c>
      <c r="AQ96">
        <v>1.93</v>
      </c>
      <c r="AR96">
        <v>14.49</v>
      </c>
      <c r="AS96">
        <v>72.44</v>
      </c>
      <c r="AT96">
        <v>0</v>
      </c>
      <c r="AU96">
        <v>111.36</v>
      </c>
      <c r="AV96">
        <v>0.35</v>
      </c>
      <c r="AW96">
        <v>60.85</v>
      </c>
      <c r="AX96">
        <v>43.9</v>
      </c>
      <c r="AY96">
        <v>27.24</v>
      </c>
      <c r="AZ96">
        <v>193.16</v>
      </c>
      <c r="BA96">
        <v>11.59</v>
      </c>
      <c r="BB96">
        <v>8.69</v>
      </c>
      <c r="BC96">
        <v>96.58</v>
      </c>
      <c r="BD96">
        <v>66.819999999999993</v>
      </c>
      <c r="BE96">
        <v>13.52</v>
      </c>
      <c r="BF96">
        <v>0.88</v>
      </c>
      <c r="BG96">
        <v>14.63</v>
      </c>
      <c r="BH96">
        <v>24.14</v>
      </c>
      <c r="BI96">
        <v>48.29</v>
      </c>
      <c r="BJ96">
        <v>24.14</v>
      </c>
      <c r="BK96">
        <v>24.14</v>
      </c>
      <c r="BL96">
        <v>24.14</v>
      </c>
      <c r="BM96">
        <v>0</v>
      </c>
      <c r="BN96">
        <v>0</v>
      </c>
      <c r="BO96">
        <v>48.29</v>
      </c>
      <c r="BP96">
        <v>24.14</v>
      </c>
      <c r="BQ96">
        <v>0</v>
      </c>
      <c r="BR96">
        <v>29.04</v>
      </c>
      <c r="BS96">
        <v>13.65</v>
      </c>
      <c r="BT96">
        <v>24.14</v>
      </c>
      <c r="BU96">
        <v>48.29</v>
      </c>
      <c r="BV96">
        <v>0</v>
      </c>
      <c r="BW96">
        <v>0</v>
      </c>
    </row>
    <row r="97" spans="1:133">
      <c r="G97" t="s">
        <v>139</v>
      </c>
      <c r="H97" s="73">
        <v>1261.9900000000005</v>
      </c>
      <c r="I97" s="46">
        <v>248.84</v>
      </c>
      <c r="J97" s="46">
        <v>656.19999999999993</v>
      </c>
      <c r="K97" s="46">
        <v>131.47</v>
      </c>
      <c r="L97" s="46">
        <v>3.86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W97">
        <v>130.38</v>
      </c>
      <c r="X97">
        <v>0</v>
      </c>
      <c r="Y97">
        <v>1.93</v>
      </c>
      <c r="Z97">
        <v>184.47</v>
      </c>
      <c r="AA97">
        <v>96.58</v>
      </c>
      <c r="AB97">
        <v>24.14</v>
      </c>
      <c r="AC97">
        <v>0.52</v>
      </c>
      <c r="AD97">
        <v>0.63</v>
      </c>
      <c r="AE97">
        <v>0</v>
      </c>
      <c r="AF97">
        <v>0.48</v>
      </c>
      <c r="AG97">
        <v>54.33</v>
      </c>
      <c r="AH97">
        <v>193.16</v>
      </c>
      <c r="AI97">
        <v>43.9</v>
      </c>
      <c r="AJ97">
        <v>0</v>
      </c>
      <c r="AK97">
        <v>0</v>
      </c>
      <c r="AL97">
        <v>48.29</v>
      </c>
      <c r="AM97">
        <v>0</v>
      </c>
      <c r="AN97">
        <v>162.97999999999999</v>
      </c>
      <c r="AO97">
        <v>48.29</v>
      </c>
      <c r="AP97">
        <v>241.45</v>
      </c>
      <c r="AQ97">
        <v>1.93</v>
      </c>
      <c r="AR97">
        <v>14.49</v>
      </c>
      <c r="AS97">
        <v>72.44</v>
      </c>
      <c r="AT97">
        <v>0</v>
      </c>
      <c r="AU97">
        <v>111.36</v>
      </c>
      <c r="AV97">
        <v>0.35</v>
      </c>
      <c r="AW97">
        <v>60.85</v>
      </c>
      <c r="AX97">
        <v>43.9</v>
      </c>
      <c r="AY97">
        <v>27.24</v>
      </c>
      <c r="AZ97">
        <v>193.16</v>
      </c>
      <c r="BA97">
        <v>11.59</v>
      </c>
      <c r="BB97">
        <v>8.69</v>
      </c>
      <c r="BC97">
        <v>96.58</v>
      </c>
      <c r="BD97">
        <v>66.819999999999993</v>
      </c>
      <c r="BE97">
        <v>13.52</v>
      </c>
      <c r="BF97">
        <v>0.88</v>
      </c>
      <c r="BG97">
        <v>14.63</v>
      </c>
      <c r="BH97">
        <v>24.14</v>
      </c>
      <c r="BI97">
        <v>48.29</v>
      </c>
      <c r="BJ97">
        <v>24.14</v>
      </c>
      <c r="BK97">
        <v>24.14</v>
      </c>
      <c r="BL97">
        <v>24.14</v>
      </c>
      <c r="BM97">
        <v>0</v>
      </c>
      <c r="BN97">
        <v>0</v>
      </c>
      <c r="BO97">
        <v>48.29</v>
      </c>
      <c r="BP97">
        <v>24.14</v>
      </c>
      <c r="BQ97">
        <v>0</v>
      </c>
      <c r="BR97">
        <v>29.04</v>
      </c>
      <c r="BS97">
        <v>13.65</v>
      </c>
      <c r="BT97">
        <v>24.14</v>
      </c>
      <c r="BU97">
        <v>48.29</v>
      </c>
      <c r="BV97">
        <v>0</v>
      </c>
      <c r="BW97">
        <v>0</v>
      </c>
    </row>
    <row r="98" spans="1:133">
      <c r="G98" t="s">
        <v>140</v>
      </c>
      <c r="H98" s="73">
        <v>1289.0300000000004</v>
      </c>
      <c r="I98" s="46">
        <v>248.84</v>
      </c>
      <c r="J98" s="46">
        <v>656.19999999999993</v>
      </c>
      <c r="K98" s="46">
        <v>131.47</v>
      </c>
      <c r="L98" s="46">
        <v>3.86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W98">
        <v>130.38</v>
      </c>
      <c r="X98">
        <v>0</v>
      </c>
      <c r="Y98">
        <v>1.93</v>
      </c>
      <c r="Z98">
        <v>211.51</v>
      </c>
      <c r="AA98">
        <v>96.58</v>
      </c>
      <c r="AB98">
        <v>24.14</v>
      </c>
      <c r="AC98">
        <v>0.52</v>
      </c>
      <c r="AD98">
        <v>0.63</v>
      </c>
      <c r="AE98">
        <v>0</v>
      </c>
      <c r="AF98">
        <v>0.48</v>
      </c>
      <c r="AG98">
        <v>54.33</v>
      </c>
      <c r="AH98">
        <v>193.16</v>
      </c>
      <c r="AI98">
        <v>43.9</v>
      </c>
      <c r="AJ98">
        <v>0</v>
      </c>
      <c r="AK98">
        <v>0</v>
      </c>
      <c r="AL98">
        <v>48.29</v>
      </c>
      <c r="AM98">
        <v>0</v>
      </c>
      <c r="AN98">
        <v>162.97999999999999</v>
      </c>
      <c r="AO98">
        <v>48.29</v>
      </c>
      <c r="AP98">
        <v>241.45</v>
      </c>
      <c r="AQ98">
        <v>1.93</v>
      </c>
      <c r="AR98">
        <v>14.49</v>
      </c>
      <c r="AS98">
        <v>72.44</v>
      </c>
      <c r="AT98">
        <v>0</v>
      </c>
      <c r="AU98">
        <v>111.36</v>
      </c>
      <c r="AV98">
        <v>0.35</v>
      </c>
      <c r="AW98">
        <v>60.85</v>
      </c>
      <c r="AX98">
        <v>43.9</v>
      </c>
      <c r="AY98">
        <v>27.24</v>
      </c>
      <c r="AZ98">
        <v>193.16</v>
      </c>
      <c r="BA98">
        <v>11.59</v>
      </c>
      <c r="BB98">
        <v>8.69</v>
      </c>
      <c r="BC98">
        <v>96.58</v>
      </c>
      <c r="BD98">
        <v>66.819999999999993</v>
      </c>
      <c r="BE98">
        <v>13.52</v>
      </c>
      <c r="BF98">
        <v>0.88</v>
      </c>
      <c r="BG98">
        <v>14.63</v>
      </c>
      <c r="BH98">
        <v>24.14</v>
      </c>
      <c r="BI98">
        <v>48.29</v>
      </c>
      <c r="BJ98">
        <v>24.14</v>
      </c>
      <c r="BK98">
        <v>24.14</v>
      </c>
      <c r="BL98">
        <v>24.14</v>
      </c>
      <c r="BM98">
        <v>0</v>
      </c>
      <c r="BN98">
        <v>0</v>
      </c>
      <c r="BO98">
        <v>48.29</v>
      </c>
      <c r="BP98">
        <v>24.14</v>
      </c>
      <c r="BQ98">
        <v>0</v>
      </c>
      <c r="BR98">
        <v>29.04</v>
      </c>
      <c r="BS98">
        <v>13.65</v>
      </c>
      <c r="BT98">
        <v>24.14</v>
      </c>
      <c r="BU98">
        <v>48.29</v>
      </c>
      <c r="BV98">
        <v>0</v>
      </c>
      <c r="BW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17.306312500000008</v>
      </c>
      <c r="I99" s="69">
        <f t="shared" ref="I99:BU99" si="1">SUM(I3:I98)/4000</f>
        <v>3.3450399999999982</v>
      </c>
      <c r="J99" s="69">
        <f t="shared" si="1"/>
        <v>14.936945000000001</v>
      </c>
      <c r="K99" s="69">
        <f t="shared" si="1"/>
        <v>3.017239999999997</v>
      </c>
      <c r="L99" s="69">
        <f t="shared" si="1"/>
        <v>0.15064000000000011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W99">
        <f t="shared" si="1"/>
        <v>0.91266000000000058</v>
      </c>
      <c r="X99">
        <f t="shared" si="1"/>
        <v>0.33802999999999989</v>
      </c>
      <c r="Y99">
        <f t="shared" si="1"/>
        <v>4.6320000000000104E-2</v>
      </c>
      <c r="Z99">
        <f t="shared" si="1"/>
        <v>1.2190775000000003</v>
      </c>
      <c r="AA99">
        <f t="shared" si="1"/>
        <v>0.38631999999999994</v>
      </c>
      <c r="AB99">
        <f t="shared" si="1"/>
        <v>0.57936000000000054</v>
      </c>
      <c r="AC99">
        <f t="shared" si="1"/>
        <v>1.2480000000000022E-2</v>
      </c>
      <c r="AD99">
        <f t="shared" si="1"/>
        <v>1.8669999999999978E-2</v>
      </c>
      <c r="AE99">
        <f t="shared" si="1"/>
        <v>0.85670999999999931</v>
      </c>
      <c r="AF99">
        <f t="shared" si="1"/>
        <v>1.1519999999999983E-2</v>
      </c>
      <c r="AG99">
        <f t="shared" si="1"/>
        <v>0.4346399999999998</v>
      </c>
      <c r="AH99">
        <f t="shared" si="1"/>
        <v>0.57948</v>
      </c>
      <c r="AI99">
        <f t="shared" si="1"/>
        <v>1.007470000000001</v>
      </c>
      <c r="AJ99">
        <f t="shared" si="1"/>
        <v>0.16897999999999994</v>
      </c>
      <c r="AK99">
        <f t="shared" si="1"/>
        <v>0.33802999999999989</v>
      </c>
      <c r="AL99">
        <f t="shared" si="1"/>
        <v>1.1589599999999993</v>
      </c>
      <c r="AM99">
        <f t="shared" si="1"/>
        <v>5.8000000000000003E-2</v>
      </c>
      <c r="AN99">
        <f t="shared" si="1"/>
        <v>1.3038399999999992</v>
      </c>
      <c r="AO99">
        <f t="shared" si="1"/>
        <v>0.19315999999999997</v>
      </c>
      <c r="AP99">
        <f t="shared" si="1"/>
        <v>4.867600000000003</v>
      </c>
      <c r="AQ99">
        <f t="shared" si="1"/>
        <v>4.6320000000000104E-2</v>
      </c>
      <c r="AR99">
        <f t="shared" si="1"/>
        <v>0.34776000000000018</v>
      </c>
      <c r="AS99">
        <f t="shared" si="1"/>
        <v>1.7385599999999968</v>
      </c>
      <c r="AT99">
        <f t="shared" si="1"/>
        <v>0.27041000000000004</v>
      </c>
      <c r="AU99">
        <f t="shared" si="1"/>
        <v>2.8955199999999985</v>
      </c>
      <c r="AV99">
        <f t="shared" si="1"/>
        <v>8.4000000000000151E-3</v>
      </c>
      <c r="AW99">
        <f t="shared" si="1"/>
        <v>0.31485999999999992</v>
      </c>
      <c r="AX99">
        <f t="shared" si="1"/>
        <v>1.007470000000001</v>
      </c>
      <c r="AY99">
        <f t="shared" si="1"/>
        <v>0.12258000000000002</v>
      </c>
      <c r="AZ99">
        <f t="shared" si="1"/>
        <v>4.6358399999999973</v>
      </c>
      <c r="BA99">
        <f t="shared" si="1"/>
        <v>0.27816000000000007</v>
      </c>
      <c r="BB99">
        <f t="shared" si="1"/>
        <v>0.25880000000000009</v>
      </c>
      <c r="BC99">
        <f t="shared" si="1"/>
        <v>2.3179199999999986</v>
      </c>
      <c r="BD99">
        <f t="shared" si="1"/>
        <v>1.6036799999999984</v>
      </c>
      <c r="BE99">
        <f t="shared" si="1"/>
        <v>0.2433599999999998</v>
      </c>
      <c r="BF99">
        <f t="shared" si="1"/>
        <v>2.1119999999999993E-2</v>
      </c>
      <c r="BG99">
        <f t="shared" si="1"/>
        <v>0.33579000000000053</v>
      </c>
      <c r="BH99">
        <f t="shared" si="1"/>
        <v>0.57936000000000054</v>
      </c>
      <c r="BI99">
        <f t="shared" si="1"/>
        <v>1.1589599999999993</v>
      </c>
      <c r="BJ99">
        <f t="shared" si="1"/>
        <v>0.57936000000000054</v>
      </c>
      <c r="BK99">
        <f t="shared" si="1"/>
        <v>0.57936000000000054</v>
      </c>
      <c r="BL99">
        <f t="shared" si="1"/>
        <v>0.57936000000000054</v>
      </c>
      <c r="BM99">
        <f t="shared" si="1"/>
        <v>0</v>
      </c>
      <c r="BN99">
        <f t="shared" si="1"/>
        <v>0</v>
      </c>
      <c r="BO99">
        <f t="shared" si="1"/>
        <v>0.82092999999999949</v>
      </c>
      <c r="BP99">
        <f t="shared" si="1"/>
        <v>0.57936000000000054</v>
      </c>
      <c r="BQ99">
        <f t="shared" si="1"/>
        <v>0.59876500000000088</v>
      </c>
      <c r="BR99">
        <f t="shared" si="1"/>
        <v>0.66650999999999971</v>
      </c>
      <c r="BS99">
        <f t="shared" si="1"/>
        <v>0.32915500000000031</v>
      </c>
      <c r="BT99">
        <f t="shared" si="1"/>
        <v>0.41038000000000052</v>
      </c>
      <c r="BU99">
        <f t="shared" si="1"/>
        <v>0.82092999999999949</v>
      </c>
      <c r="BV99">
        <f t="shared" ref="BV99:EC99" si="2">SUM(BV3:BV98)/4000</f>
        <v>0.11589000000000001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0" spans="1:133">
      <c r="W100" t="s">
        <v>539</v>
      </c>
      <c r="X100" t="s">
        <v>541</v>
      </c>
      <c r="Y100" t="s">
        <v>543</v>
      </c>
      <c r="Z100" t="s">
        <v>545</v>
      </c>
      <c r="AA100" t="s">
        <v>547</v>
      </c>
      <c r="AB100" t="s">
        <v>549</v>
      </c>
      <c r="AC100" t="s">
        <v>551</v>
      </c>
      <c r="AD100" t="s">
        <v>553</v>
      </c>
      <c r="AE100" t="s">
        <v>555</v>
      </c>
      <c r="AF100" t="s">
        <v>556</v>
      </c>
      <c r="AG100" t="s">
        <v>558</v>
      </c>
      <c r="AH100" t="s">
        <v>559</v>
      </c>
      <c r="AI100" t="s">
        <v>561</v>
      </c>
      <c r="AJ100" t="s">
        <v>563</v>
      </c>
      <c r="AK100" t="s">
        <v>565</v>
      </c>
      <c r="AL100" t="s">
        <v>567</v>
      </c>
      <c r="AM100" t="s">
        <v>569</v>
      </c>
      <c r="AN100" t="s">
        <v>570</v>
      </c>
      <c r="AO100" t="s">
        <v>571</v>
      </c>
      <c r="AP100" t="s">
        <v>572</v>
      </c>
      <c r="AQ100" t="s">
        <v>574</v>
      </c>
      <c r="AR100" t="s">
        <v>576</v>
      </c>
      <c r="AS100" t="s">
        <v>577</v>
      </c>
      <c r="AT100" t="s">
        <v>579</v>
      </c>
      <c r="AU100" t="s">
        <v>581</v>
      </c>
      <c r="AV100" t="s">
        <v>582</v>
      </c>
      <c r="AW100" t="s">
        <v>584</v>
      </c>
      <c r="AX100" t="s">
        <v>585</v>
      </c>
      <c r="AY100" t="s">
        <v>587</v>
      </c>
      <c r="AZ100" t="s">
        <v>589</v>
      </c>
      <c r="BA100" t="s">
        <v>591</v>
      </c>
      <c r="BB100" t="s">
        <v>593</v>
      </c>
      <c r="BC100" t="s">
        <v>594</v>
      </c>
      <c r="BD100" t="s">
        <v>596</v>
      </c>
      <c r="BE100" t="s">
        <v>598</v>
      </c>
      <c r="BF100" t="s">
        <v>599</v>
      </c>
      <c r="BG100" t="s">
        <v>600</v>
      </c>
      <c r="BH100" t="s">
        <v>602</v>
      </c>
      <c r="BI100" t="s">
        <v>604</v>
      </c>
      <c r="BJ100" t="s">
        <v>606</v>
      </c>
      <c r="BK100" t="s">
        <v>608</v>
      </c>
      <c r="BL100" t="s">
        <v>609</v>
      </c>
      <c r="BM100" t="s">
        <v>611</v>
      </c>
      <c r="BN100" t="s">
        <v>613</v>
      </c>
      <c r="BO100" t="s">
        <v>614</v>
      </c>
      <c r="BP100" t="s">
        <v>616</v>
      </c>
      <c r="BQ100" t="s">
        <v>617</v>
      </c>
      <c r="BR100" t="s">
        <v>619</v>
      </c>
      <c r="BS100" t="s">
        <v>621</v>
      </c>
      <c r="BT100" t="s">
        <v>622</v>
      </c>
      <c r="BU100" t="s">
        <v>623</v>
      </c>
      <c r="BV100" t="s">
        <v>625</v>
      </c>
      <c r="BW100" t="s">
        <v>627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39"/>
      <c r="F1" s="139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45448</v>
      </c>
      <c r="U2" s="73" t="s">
        <v>225</v>
      </c>
      <c r="V2" s="74" t="s">
        <v>224</v>
      </c>
      <c r="W2" s="28" t="s">
        <v>273</v>
      </c>
    </row>
    <row r="3" spans="1:23">
      <c r="A3" t="s">
        <v>398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T3" activePane="bottomRight" state="frozen"/>
      <selection sqref="A1:D35"/>
      <selection pane="topRight" sqref="A1:D35"/>
      <selection pane="bottomLeft" sqref="A1:D35"/>
      <selection pane="bottomRight" activeCell="W2" sqref="W2:AC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9">
      <c r="A1" s="220" t="s">
        <v>223</v>
      </c>
      <c r="B1" s="220"/>
      <c r="C1" s="220"/>
      <c r="D1" s="220"/>
      <c r="E1" s="139"/>
      <c r="F1" s="139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4</v>
      </c>
      <c r="U1" s="224" t="s">
        <v>317</v>
      </c>
      <c r="V1" s="225"/>
    </row>
    <row r="2" spans="1:29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45448</v>
      </c>
      <c r="U2" s="73" t="s">
        <v>225</v>
      </c>
      <c r="V2" s="74" t="s">
        <v>224</v>
      </c>
      <c r="W2" s="28" t="s">
        <v>256</v>
      </c>
      <c r="X2" t="s">
        <v>257</v>
      </c>
      <c r="Y2" t="s">
        <v>629</v>
      </c>
      <c r="Z2" t="s">
        <v>333</v>
      </c>
      <c r="AA2" t="s">
        <v>439</v>
      </c>
      <c r="AB2" t="s">
        <v>334</v>
      </c>
      <c r="AC2" t="s">
        <v>265</v>
      </c>
    </row>
    <row r="3" spans="1:29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0.42</v>
      </c>
      <c r="M3" s="72">
        <v>7.0000000000000007E-2</v>
      </c>
      <c r="N3" s="71">
        <v>-105</v>
      </c>
      <c r="O3" s="53">
        <v>0</v>
      </c>
      <c r="P3" s="53">
        <v>-17</v>
      </c>
      <c r="Q3" s="53">
        <v>-10</v>
      </c>
      <c r="R3" s="53">
        <v>0</v>
      </c>
      <c r="S3" s="72">
        <v>0</v>
      </c>
      <c r="T3" t="s">
        <v>629</v>
      </c>
      <c r="U3" s="73">
        <v>0.49</v>
      </c>
      <c r="V3" s="74">
        <v>-132</v>
      </c>
      <c r="W3">
        <v>-105</v>
      </c>
      <c r="X3">
        <v>0</v>
      </c>
      <c r="Y3">
        <v>0</v>
      </c>
      <c r="Z3">
        <v>0.42</v>
      </c>
      <c r="AA3">
        <v>-10</v>
      </c>
      <c r="AB3">
        <v>7.0000000000000007E-2</v>
      </c>
      <c r="AC3">
        <v>-17</v>
      </c>
    </row>
    <row r="4" spans="1:29">
      <c r="B4" t="s">
        <v>257</v>
      </c>
      <c r="D4" t="s">
        <v>439</v>
      </c>
      <c r="F4" t="s">
        <v>438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0.39</v>
      </c>
      <c r="M4" s="74">
        <v>0.14000000000000001</v>
      </c>
      <c r="N4" s="73">
        <v>-64</v>
      </c>
      <c r="O4" s="46">
        <v>-20</v>
      </c>
      <c r="P4" s="46">
        <v>-6</v>
      </c>
      <c r="Q4" s="46">
        <v>-10</v>
      </c>
      <c r="R4" s="46">
        <v>0</v>
      </c>
      <c r="S4" s="74">
        <v>0</v>
      </c>
      <c r="U4" s="73">
        <v>0.53</v>
      </c>
      <c r="V4" s="74">
        <v>-100</v>
      </c>
      <c r="W4">
        <v>-64</v>
      </c>
      <c r="X4">
        <v>-20</v>
      </c>
      <c r="Y4">
        <v>0</v>
      </c>
      <c r="Z4">
        <v>0.39</v>
      </c>
      <c r="AA4">
        <v>-10</v>
      </c>
      <c r="AB4">
        <v>0.14000000000000001</v>
      </c>
      <c r="AC4">
        <v>-6</v>
      </c>
    </row>
    <row r="5" spans="1:29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0.41</v>
      </c>
      <c r="M5" s="74">
        <v>0</v>
      </c>
      <c r="N5" s="73">
        <v>-15</v>
      </c>
      <c r="O5" s="46">
        <v>-35</v>
      </c>
      <c r="P5" s="46">
        <v>-19</v>
      </c>
      <c r="Q5" s="46">
        <v>-10</v>
      </c>
      <c r="R5" s="46">
        <v>0</v>
      </c>
      <c r="S5" s="74">
        <v>0</v>
      </c>
      <c r="U5" s="73">
        <v>0.41</v>
      </c>
      <c r="V5" s="74">
        <v>-79</v>
      </c>
      <c r="W5">
        <v>-15</v>
      </c>
      <c r="X5">
        <v>-35</v>
      </c>
      <c r="Y5">
        <v>0</v>
      </c>
      <c r="Z5">
        <v>0.41</v>
      </c>
      <c r="AA5">
        <v>-10</v>
      </c>
      <c r="AB5">
        <v>0</v>
      </c>
      <c r="AC5">
        <v>-19</v>
      </c>
    </row>
    <row r="6" spans="1:29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0.42</v>
      </c>
      <c r="M6" s="74">
        <v>0</v>
      </c>
      <c r="N6" s="73">
        <v>-17</v>
      </c>
      <c r="O6" s="46">
        <v>-50</v>
      </c>
      <c r="P6" s="46">
        <v>-37</v>
      </c>
      <c r="Q6" s="46">
        <v>-10</v>
      </c>
      <c r="R6" s="46">
        <v>0</v>
      </c>
      <c r="S6" s="74">
        <v>0</v>
      </c>
      <c r="U6" s="73">
        <v>0.42</v>
      </c>
      <c r="V6" s="74">
        <v>-114</v>
      </c>
      <c r="W6">
        <v>-17</v>
      </c>
      <c r="X6">
        <v>-50</v>
      </c>
      <c r="Y6">
        <v>0</v>
      </c>
      <c r="Z6">
        <v>0.42</v>
      </c>
      <c r="AA6">
        <v>-10</v>
      </c>
      <c r="AB6">
        <v>0</v>
      </c>
      <c r="AC6">
        <v>-37</v>
      </c>
    </row>
    <row r="7" spans="1:29">
      <c r="G7" t="s">
        <v>49</v>
      </c>
      <c r="H7" s="73">
        <v>0</v>
      </c>
      <c r="I7" s="46">
        <v>6.75</v>
      </c>
      <c r="J7" s="46">
        <v>0</v>
      </c>
      <c r="K7" s="46">
        <v>0</v>
      </c>
      <c r="L7" s="46">
        <v>0.57999999999999996</v>
      </c>
      <c r="M7" s="74">
        <v>0</v>
      </c>
      <c r="N7" s="73">
        <v>-112</v>
      </c>
      <c r="O7" s="46">
        <v>0</v>
      </c>
      <c r="P7" s="46">
        <v>-60</v>
      </c>
      <c r="Q7" s="46">
        <v>0</v>
      </c>
      <c r="R7" s="46">
        <v>0</v>
      </c>
      <c r="S7" s="74">
        <v>0</v>
      </c>
      <c r="U7" s="73">
        <v>7.33</v>
      </c>
      <c r="V7" s="74">
        <v>-172</v>
      </c>
      <c r="W7">
        <v>-112</v>
      </c>
      <c r="X7">
        <v>6.75</v>
      </c>
      <c r="Y7">
        <v>0</v>
      </c>
      <c r="Z7">
        <v>0.57999999999999996</v>
      </c>
      <c r="AA7">
        <v>0</v>
      </c>
      <c r="AB7">
        <v>0</v>
      </c>
      <c r="AC7">
        <v>-60</v>
      </c>
    </row>
    <row r="8" spans="1:29">
      <c r="G8" t="s">
        <v>50</v>
      </c>
      <c r="H8" s="73">
        <v>0</v>
      </c>
      <c r="I8" s="46">
        <v>4.1100000000000003</v>
      </c>
      <c r="J8" s="46">
        <v>0</v>
      </c>
      <c r="K8" s="46">
        <v>0</v>
      </c>
      <c r="L8" s="46">
        <v>0.53</v>
      </c>
      <c r="M8" s="74">
        <v>0</v>
      </c>
      <c r="N8" s="73">
        <v>-152</v>
      </c>
      <c r="O8" s="46">
        <v>0</v>
      </c>
      <c r="P8" s="46">
        <v>-77</v>
      </c>
      <c r="Q8" s="46">
        <v>0</v>
      </c>
      <c r="R8" s="46">
        <v>0</v>
      </c>
      <c r="S8" s="74">
        <v>0</v>
      </c>
      <c r="U8" s="73">
        <v>4.6399999999999997</v>
      </c>
      <c r="V8" s="74">
        <v>-229</v>
      </c>
      <c r="W8">
        <v>-152</v>
      </c>
      <c r="X8">
        <v>4.1100000000000003</v>
      </c>
      <c r="Y8">
        <v>0</v>
      </c>
      <c r="Z8">
        <v>0.53</v>
      </c>
      <c r="AA8">
        <v>0</v>
      </c>
      <c r="AB8">
        <v>0</v>
      </c>
      <c r="AC8">
        <v>-77</v>
      </c>
    </row>
    <row r="9" spans="1:29">
      <c r="G9" t="s">
        <v>51</v>
      </c>
      <c r="H9" s="73">
        <v>0</v>
      </c>
      <c r="I9" s="46">
        <v>34.450000000000003</v>
      </c>
      <c r="J9" s="46">
        <v>0</v>
      </c>
      <c r="K9" s="46">
        <v>0</v>
      </c>
      <c r="L9" s="46">
        <v>1.1000000000000001</v>
      </c>
      <c r="M9" s="74">
        <v>0</v>
      </c>
      <c r="N9" s="73">
        <v>-183</v>
      </c>
      <c r="O9" s="46">
        <v>0</v>
      </c>
      <c r="P9" s="46">
        <v>-58</v>
      </c>
      <c r="Q9" s="46">
        <v>0</v>
      </c>
      <c r="R9" s="46">
        <v>0</v>
      </c>
      <c r="S9" s="74">
        <v>0</v>
      </c>
      <c r="U9" s="73">
        <v>35.549999999999997</v>
      </c>
      <c r="V9" s="74">
        <v>-241</v>
      </c>
      <c r="W9">
        <v>-183</v>
      </c>
      <c r="X9">
        <v>34.450000000000003</v>
      </c>
      <c r="Y9">
        <v>0</v>
      </c>
      <c r="Z9">
        <v>1.1000000000000001</v>
      </c>
      <c r="AA9">
        <v>0</v>
      </c>
      <c r="AB9">
        <v>0</v>
      </c>
      <c r="AC9">
        <v>-58</v>
      </c>
    </row>
    <row r="10" spans="1:29">
      <c r="G10" t="s">
        <v>52</v>
      </c>
      <c r="H10" s="73">
        <v>0</v>
      </c>
      <c r="I10" s="46">
        <v>23.52</v>
      </c>
      <c r="J10" s="46">
        <v>0</v>
      </c>
      <c r="K10" s="46">
        <v>0</v>
      </c>
      <c r="L10" s="46">
        <v>1.1499999999999999</v>
      </c>
      <c r="M10" s="74">
        <v>0</v>
      </c>
      <c r="N10" s="73">
        <v>-231</v>
      </c>
      <c r="O10" s="46">
        <v>0</v>
      </c>
      <c r="P10" s="46">
        <v>-83</v>
      </c>
      <c r="Q10" s="46">
        <v>0</v>
      </c>
      <c r="R10" s="46">
        <v>0</v>
      </c>
      <c r="S10" s="74">
        <v>0</v>
      </c>
      <c r="U10" s="73">
        <v>24.67</v>
      </c>
      <c r="V10" s="74">
        <v>-314</v>
      </c>
      <c r="W10">
        <v>-231</v>
      </c>
      <c r="X10">
        <v>23.52</v>
      </c>
      <c r="Y10">
        <v>0</v>
      </c>
      <c r="Z10">
        <v>1.1499999999999999</v>
      </c>
      <c r="AA10">
        <v>0</v>
      </c>
      <c r="AB10">
        <v>0</v>
      </c>
      <c r="AC10">
        <v>-83</v>
      </c>
    </row>
    <row r="11" spans="1:29">
      <c r="G11" t="s">
        <v>53</v>
      </c>
      <c r="H11" s="73">
        <v>212.17</v>
      </c>
      <c r="I11" s="46">
        <v>0</v>
      </c>
      <c r="J11" s="46">
        <v>0</v>
      </c>
      <c r="K11" s="46">
        <v>0</v>
      </c>
      <c r="L11" s="46">
        <v>1.42</v>
      </c>
      <c r="M11" s="74">
        <v>0</v>
      </c>
      <c r="N11" s="73">
        <v>0</v>
      </c>
      <c r="O11" s="46">
        <v>0</v>
      </c>
      <c r="P11" s="46">
        <v>-47</v>
      </c>
      <c r="Q11" s="46">
        <v>-10</v>
      </c>
      <c r="R11" s="46">
        <v>0</v>
      </c>
      <c r="S11" s="74">
        <v>0</v>
      </c>
      <c r="U11" s="73">
        <v>213.59</v>
      </c>
      <c r="V11" s="74">
        <v>-57</v>
      </c>
      <c r="W11">
        <v>212.17</v>
      </c>
      <c r="X11">
        <v>0</v>
      </c>
      <c r="Y11">
        <v>0</v>
      </c>
      <c r="Z11">
        <v>1.42</v>
      </c>
      <c r="AA11">
        <v>-10</v>
      </c>
      <c r="AB11">
        <v>0</v>
      </c>
      <c r="AC11">
        <v>-47</v>
      </c>
    </row>
    <row r="12" spans="1:29">
      <c r="G12" t="s">
        <v>54</v>
      </c>
      <c r="H12" s="73">
        <v>129.31</v>
      </c>
      <c r="I12" s="46">
        <v>0</v>
      </c>
      <c r="J12" s="46">
        <v>0</v>
      </c>
      <c r="K12" s="46">
        <v>0</v>
      </c>
      <c r="L12" s="46">
        <v>1.26</v>
      </c>
      <c r="M12" s="74">
        <v>0</v>
      </c>
      <c r="N12" s="73">
        <v>0</v>
      </c>
      <c r="O12" s="46">
        <v>0</v>
      </c>
      <c r="P12" s="46">
        <v>-63</v>
      </c>
      <c r="Q12" s="46">
        <v>-10</v>
      </c>
      <c r="R12" s="46">
        <v>0</v>
      </c>
      <c r="S12" s="74">
        <v>0</v>
      </c>
      <c r="U12" s="73">
        <v>130.57</v>
      </c>
      <c r="V12" s="74">
        <v>-73</v>
      </c>
      <c r="W12">
        <v>129.31</v>
      </c>
      <c r="X12">
        <v>0</v>
      </c>
      <c r="Y12">
        <v>0</v>
      </c>
      <c r="Z12">
        <v>1.26</v>
      </c>
      <c r="AA12">
        <v>-10</v>
      </c>
      <c r="AB12">
        <v>0</v>
      </c>
      <c r="AC12">
        <v>-63</v>
      </c>
    </row>
    <row r="13" spans="1:29">
      <c r="G13" t="s">
        <v>55</v>
      </c>
      <c r="H13" s="73">
        <v>111.07</v>
      </c>
      <c r="I13" s="46">
        <v>0</v>
      </c>
      <c r="J13" s="46">
        <v>0</v>
      </c>
      <c r="K13" s="46">
        <v>0</v>
      </c>
      <c r="L13" s="46">
        <v>1.45</v>
      </c>
      <c r="M13" s="74">
        <v>0</v>
      </c>
      <c r="N13" s="73">
        <v>0</v>
      </c>
      <c r="O13" s="46">
        <v>-19</v>
      </c>
      <c r="P13" s="46">
        <v>-21</v>
      </c>
      <c r="Q13" s="46">
        <v>-10</v>
      </c>
      <c r="R13" s="46">
        <v>0</v>
      </c>
      <c r="S13" s="74">
        <v>0</v>
      </c>
      <c r="U13" s="73">
        <v>112.52</v>
      </c>
      <c r="V13" s="74">
        <v>-50</v>
      </c>
      <c r="W13">
        <v>111.07</v>
      </c>
      <c r="X13">
        <v>-19</v>
      </c>
      <c r="Y13">
        <v>0</v>
      </c>
      <c r="Z13">
        <v>1.45</v>
      </c>
      <c r="AA13">
        <v>-10</v>
      </c>
      <c r="AB13">
        <v>0</v>
      </c>
      <c r="AC13">
        <v>-21</v>
      </c>
    </row>
    <row r="14" spans="1:29">
      <c r="G14" t="s">
        <v>56</v>
      </c>
      <c r="H14" s="73">
        <v>121.69</v>
      </c>
      <c r="I14" s="46">
        <v>0</v>
      </c>
      <c r="J14" s="46">
        <v>0</v>
      </c>
      <c r="K14" s="46">
        <v>0</v>
      </c>
      <c r="L14" s="46">
        <v>1.35</v>
      </c>
      <c r="M14" s="74">
        <v>0</v>
      </c>
      <c r="N14" s="73">
        <v>0</v>
      </c>
      <c r="O14" s="46">
        <v>-4</v>
      </c>
      <c r="P14" s="46">
        <v>-50</v>
      </c>
      <c r="Q14" s="46">
        <v>-10</v>
      </c>
      <c r="R14" s="46">
        <v>0</v>
      </c>
      <c r="S14" s="74">
        <v>0</v>
      </c>
      <c r="U14" s="73">
        <v>123.04</v>
      </c>
      <c r="V14" s="74">
        <v>-64</v>
      </c>
      <c r="W14">
        <v>121.69</v>
      </c>
      <c r="X14">
        <v>-4</v>
      </c>
      <c r="Y14">
        <v>0</v>
      </c>
      <c r="Z14">
        <v>1.35</v>
      </c>
      <c r="AA14">
        <v>-10</v>
      </c>
      <c r="AB14">
        <v>0</v>
      </c>
      <c r="AC14">
        <v>-50</v>
      </c>
    </row>
    <row r="15" spans="1:29">
      <c r="G15" t="s">
        <v>57</v>
      </c>
      <c r="H15" s="73">
        <v>158.38999999999999</v>
      </c>
      <c r="I15" s="46">
        <v>0</v>
      </c>
      <c r="J15" s="46">
        <v>6.76</v>
      </c>
      <c r="K15" s="46">
        <v>0</v>
      </c>
      <c r="L15" s="46">
        <v>0.97</v>
      </c>
      <c r="M15" s="74">
        <v>0</v>
      </c>
      <c r="N15" s="73">
        <v>0</v>
      </c>
      <c r="O15" s="46">
        <v>-15</v>
      </c>
      <c r="P15" s="46">
        <v>0</v>
      </c>
      <c r="Q15" s="46">
        <v>-20</v>
      </c>
      <c r="R15" s="46">
        <v>0</v>
      </c>
      <c r="S15" s="74">
        <v>0</v>
      </c>
      <c r="U15" s="73">
        <v>166.12</v>
      </c>
      <c r="V15" s="74">
        <v>-35</v>
      </c>
      <c r="W15">
        <v>158.38999999999999</v>
      </c>
      <c r="X15">
        <v>-15</v>
      </c>
      <c r="Y15">
        <v>0</v>
      </c>
      <c r="Z15">
        <v>0.97</v>
      </c>
      <c r="AA15">
        <v>-20</v>
      </c>
      <c r="AB15">
        <v>0</v>
      </c>
      <c r="AC15">
        <v>6.76</v>
      </c>
    </row>
    <row r="16" spans="1:29">
      <c r="G16" t="s">
        <v>58</v>
      </c>
      <c r="H16" s="73">
        <v>158.38999999999999</v>
      </c>
      <c r="I16" s="46">
        <v>0</v>
      </c>
      <c r="J16" s="46">
        <v>3.86</v>
      </c>
      <c r="K16" s="46">
        <v>0</v>
      </c>
      <c r="L16" s="46">
        <v>0.87</v>
      </c>
      <c r="M16" s="74">
        <v>0</v>
      </c>
      <c r="N16" s="73">
        <v>0</v>
      </c>
      <c r="O16" s="46">
        <v>-35</v>
      </c>
      <c r="P16" s="46">
        <v>0</v>
      </c>
      <c r="Q16" s="46">
        <v>-20</v>
      </c>
      <c r="R16" s="46">
        <v>0</v>
      </c>
      <c r="S16" s="74">
        <v>0</v>
      </c>
      <c r="U16" s="73">
        <v>163.12</v>
      </c>
      <c r="V16" s="74">
        <v>-55</v>
      </c>
      <c r="W16">
        <v>158.38999999999999</v>
      </c>
      <c r="X16">
        <v>-35</v>
      </c>
      <c r="Y16">
        <v>0</v>
      </c>
      <c r="Z16">
        <v>0.87</v>
      </c>
      <c r="AA16">
        <v>-20</v>
      </c>
      <c r="AB16">
        <v>0</v>
      </c>
      <c r="AC16">
        <v>3.86</v>
      </c>
    </row>
    <row r="17" spans="7:29">
      <c r="G17" t="s">
        <v>59</v>
      </c>
      <c r="H17" s="73">
        <v>137.13999999999999</v>
      </c>
      <c r="I17" s="46">
        <v>0</v>
      </c>
      <c r="J17" s="46">
        <v>0</v>
      </c>
      <c r="K17" s="46">
        <v>0</v>
      </c>
      <c r="L17" s="46">
        <v>0.57999999999999996</v>
      </c>
      <c r="M17" s="74">
        <v>0</v>
      </c>
      <c r="N17" s="73">
        <v>0</v>
      </c>
      <c r="O17" s="46">
        <v>-53</v>
      </c>
      <c r="P17" s="46">
        <v>-12</v>
      </c>
      <c r="Q17" s="46">
        <v>-20</v>
      </c>
      <c r="R17" s="46">
        <v>0</v>
      </c>
      <c r="S17" s="74">
        <v>0</v>
      </c>
      <c r="U17" s="73">
        <v>137.72</v>
      </c>
      <c r="V17" s="74">
        <v>-85</v>
      </c>
      <c r="W17">
        <v>137.13999999999999</v>
      </c>
      <c r="X17">
        <v>-53</v>
      </c>
      <c r="Y17">
        <v>0</v>
      </c>
      <c r="Z17">
        <v>0.57999999999999996</v>
      </c>
      <c r="AA17">
        <v>-20</v>
      </c>
      <c r="AB17">
        <v>0</v>
      </c>
      <c r="AC17">
        <v>-12</v>
      </c>
    </row>
    <row r="18" spans="7:29">
      <c r="G18" t="s">
        <v>60</v>
      </c>
      <c r="H18" s="73">
        <v>131.35</v>
      </c>
      <c r="I18" s="46">
        <v>0</v>
      </c>
      <c r="J18" s="46">
        <v>0</v>
      </c>
      <c r="K18" s="46">
        <v>0</v>
      </c>
      <c r="L18" s="46">
        <v>0.39</v>
      </c>
      <c r="M18" s="74">
        <v>0</v>
      </c>
      <c r="N18" s="73">
        <v>0</v>
      </c>
      <c r="O18" s="46">
        <v>-71</v>
      </c>
      <c r="P18" s="46">
        <v>-13</v>
      </c>
      <c r="Q18" s="46">
        <v>-20</v>
      </c>
      <c r="R18" s="46">
        <v>0</v>
      </c>
      <c r="S18" s="74">
        <v>0</v>
      </c>
      <c r="U18" s="73">
        <v>131.74</v>
      </c>
      <c r="V18" s="74">
        <v>-104</v>
      </c>
      <c r="W18">
        <v>131.35</v>
      </c>
      <c r="X18">
        <v>-71</v>
      </c>
      <c r="Y18">
        <v>0</v>
      </c>
      <c r="Z18">
        <v>0.39</v>
      </c>
      <c r="AA18">
        <v>-20</v>
      </c>
      <c r="AB18">
        <v>0</v>
      </c>
      <c r="AC18">
        <v>-13</v>
      </c>
    </row>
    <row r="19" spans="7:29">
      <c r="G19" t="s">
        <v>61</v>
      </c>
      <c r="H19" s="73">
        <v>201.85</v>
      </c>
      <c r="I19" s="46">
        <v>0</v>
      </c>
      <c r="J19" s="46">
        <v>0</v>
      </c>
      <c r="K19" s="46">
        <v>0</v>
      </c>
      <c r="L19" s="46">
        <v>0</v>
      </c>
      <c r="M19" s="74">
        <v>1.45</v>
      </c>
      <c r="N19" s="73">
        <v>0</v>
      </c>
      <c r="O19" s="46">
        <v>-27</v>
      </c>
      <c r="P19" s="46">
        <v>-11</v>
      </c>
      <c r="Q19" s="46">
        <v>-20</v>
      </c>
      <c r="R19" s="46">
        <v>0</v>
      </c>
      <c r="S19" s="74">
        <v>0</v>
      </c>
      <c r="U19" s="73">
        <v>203.3</v>
      </c>
      <c r="V19" s="74">
        <v>-58</v>
      </c>
      <c r="W19">
        <v>201.85</v>
      </c>
      <c r="X19">
        <v>-27</v>
      </c>
      <c r="Y19">
        <v>0</v>
      </c>
      <c r="Z19">
        <v>0</v>
      </c>
      <c r="AA19">
        <v>-20</v>
      </c>
      <c r="AB19">
        <v>1.45</v>
      </c>
      <c r="AC19">
        <v>-11</v>
      </c>
    </row>
    <row r="20" spans="7:29">
      <c r="G20" t="s">
        <v>62</v>
      </c>
      <c r="H20" s="73">
        <v>188.33</v>
      </c>
      <c r="I20" s="46">
        <v>0</v>
      </c>
      <c r="J20" s="46">
        <v>0</v>
      </c>
      <c r="K20" s="46">
        <v>0</v>
      </c>
      <c r="L20" s="46">
        <v>0</v>
      </c>
      <c r="M20" s="74">
        <v>0.68</v>
      </c>
      <c r="N20" s="73">
        <v>0</v>
      </c>
      <c r="O20" s="46">
        <v>-29</v>
      </c>
      <c r="P20" s="46">
        <v>-9</v>
      </c>
      <c r="Q20" s="46">
        <v>-20</v>
      </c>
      <c r="R20" s="46">
        <v>0</v>
      </c>
      <c r="S20" s="74">
        <v>0</v>
      </c>
      <c r="U20" s="73">
        <v>189.01</v>
      </c>
      <c r="V20" s="74">
        <v>-58</v>
      </c>
      <c r="W20">
        <v>188.33</v>
      </c>
      <c r="X20">
        <v>-29</v>
      </c>
      <c r="Y20">
        <v>0</v>
      </c>
      <c r="Z20">
        <v>0</v>
      </c>
      <c r="AA20">
        <v>-20</v>
      </c>
      <c r="AB20">
        <v>0.68</v>
      </c>
      <c r="AC20">
        <v>-9</v>
      </c>
    </row>
    <row r="21" spans="7:29">
      <c r="G21" t="s">
        <v>63</v>
      </c>
      <c r="H21" s="73">
        <v>141.97</v>
      </c>
      <c r="I21" s="46">
        <v>0</v>
      </c>
      <c r="J21" s="46">
        <v>0</v>
      </c>
      <c r="K21" s="46">
        <v>0</v>
      </c>
      <c r="L21" s="46">
        <v>0</v>
      </c>
      <c r="M21" s="74">
        <v>2.5099999999999998</v>
      </c>
      <c r="N21" s="73">
        <v>0</v>
      </c>
      <c r="O21" s="46">
        <v>0</v>
      </c>
      <c r="P21" s="46">
        <v>-12</v>
      </c>
      <c r="Q21" s="46">
        <v>-20</v>
      </c>
      <c r="R21" s="46">
        <v>0</v>
      </c>
      <c r="S21" s="74">
        <v>0</v>
      </c>
      <c r="U21" s="73">
        <v>144.47999999999999</v>
      </c>
      <c r="V21" s="74">
        <v>-32</v>
      </c>
      <c r="W21">
        <v>141.97</v>
      </c>
      <c r="X21">
        <v>0</v>
      </c>
      <c r="Y21">
        <v>0</v>
      </c>
      <c r="Z21">
        <v>0</v>
      </c>
      <c r="AA21">
        <v>-20</v>
      </c>
      <c r="AB21">
        <v>2.5099999999999998</v>
      </c>
      <c r="AC21">
        <v>-12</v>
      </c>
    </row>
    <row r="22" spans="7:29">
      <c r="G22" t="s">
        <v>64</v>
      </c>
      <c r="H22" s="73">
        <v>135.21</v>
      </c>
      <c r="I22" s="46">
        <v>0</v>
      </c>
      <c r="J22" s="46">
        <v>0</v>
      </c>
      <c r="K22" s="46">
        <v>0</v>
      </c>
      <c r="L22" s="46">
        <v>0</v>
      </c>
      <c r="M22" s="74">
        <v>2.61</v>
      </c>
      <c r="N22" s="73">
        <v>0</v>
      </c>
      <c r="O22" s="46">
        <v>0</v>
      </c>
      <c r="P22" s="46">
        <v>-31</v>
      </c>
      <c r="Q22" s="46">
        <v>-20</v>
      </c>
      <c r="R22" s="46">
        <v>0</v>
      </c>
      <c r="S22" s="74">
        <v>0</v>
      </c>
      <c r="U22" s="73">
        <v>137.82</v>
      </c>
      <c r="V22" s="74">
        <v>-51</v>
      </c>
      <c r="W22">
        <v>135.21</v>
      </c>
      <c r="X22">
        <v>0</v>
      </c>
      <c r="Y22">
        <v>0</v>
      </c>
      <c r="Z22">
        <v>0</v>
      </c>
      <c r="AA22">
        <v>-20</v>
      </c>
      <c r="AB22">
        <v>2.61</v>
      </c>
      <c r="AC22">
        <v>-31</v>
      </c>
    </row>
    <row r="23" spans="7:29">
      <c r="G23" t="s">
        <v>65</v>
      </c>
      <c r="H23" s="73">
        <v>127.48</v>
      </c>
      <c r="I23" s="46">
        <v>9.66</v>
      </c>
      <c r="J23" s="46">
        <v>0</v>
      </c>
      <c r="K23" s="46">
        <v>0</v>
      </c>
      <c r="L23" s="46">
        <v>0</v>
      </c>
      <c r="M23" s="74">
        <v>3.96</v>
      </c>
      <c r="N23" s="73">
        <v>0</v>
      </c>
      <c r="O23" s="46">
        <v>0</v>
      </c>
      <c r="P23" s="46">
        <v>0</v>
      </c>
      <c r="Q23" s="46">
        <v>-30</v>
      </c>
      <c r="R23" s="46">
        <v>0</v>
      </c>
      <c r="S23" s="74">
        <v>0</v>
      </c>
      <c r="U23" s="73">
        <v>141.1</v>
      </c>
      <c r="V23" s="74">
        <v>-30</v>
      </c>
      <c r="W23">
        <v>127.48</v>
      </c>
      <c r="X23">
        <v>9.66</v>
      </c>
      <c r="Y23">
        <v>0</v>
      </c>
      <c r="Z23">
        <v>0</v>
      </c>
      <c r="AA23">
        <v>-30</v>
      </c>
      <c r="AB23">
        <v>3.96</v>
      </c>
      <c r="AC23">
        <v>0</v>
      </c>
    </row>
    <row r="24" spans="7:29">
      <c r="G24" t="s">
        <v>66</v>
      </c>
      <c r="H24" s="73">
        <v>95.62</v>
      </c>
      <c r="I24" s="46">
        <v>13.52</v>
      </c>
      <c r="J24" s="46">
        <v>4.83</v>
      </c>
      <c r="K24" s="46">
        <v>0</v>
      </c>
      <c r="L24" s="46">
        <v>0</v>
      </c>
      <c r="M24" s="74">
        <v>6.95</v>
      </c>
      <c r="N24" s="73">
        <v>0</v>
      </c>
      <c r="O24" s="46">
        <v>0</v>
      </c>
      <c r="P24" s="46">
        <v>0</v>
      </c>
      <c r="Q24" s="46">
        <v>-30</v>
      </c>
      <c r="R24" s="46">
        <v>0</v>
      </c>
      <c r="S24" s="74">
        <v>0</v>
      </c>
      <c r="U24" s="73">
        <v>120.92</v>
      </c>
      <c r="V24" s="74">
        <v>-30</v>
      </c>
      <c r="W24">
        <v>95.62</v>
      </c>
      <c r="X24">
        <v>13.52</v>
      </c>
      <c r="Y24">
        <v>0</v>
      </c>
      <c r="Z24">
        <v>0</v>
      </c>
      <c r="AA24">
        <v>-30</v>
      </c>
      <c r="AB24">
        <v>6.95</v>
      </c>
      <c r="AC24">
        <v>4.83</v>
      </c>
    </row>
    <row r="25" spans="7:29">
      <c r="G25" t="s">
        <v>67</v>
      </c>
      <c r="H25" s="73">
        <v>32.840000000000003</v>
      </c>
      <c r="I25" s="46">
        <v>9.66</v>
      </c>
      <c r="J25" s="46">
        <v>0</v>
      </c>
      <c r="K25" s="46">
        <v>0</v>
      </c>
      <c r="L25" s="46">
        <v>0</v>
      </c>
      <c r="M25" s="74">
        <v>7.63</v>
      </c>
      <c r="N25" s="73">
        <v>0</v>
      </c>
      <c r="O25" s="46">
        <v>0</v>
      </c>
      <c r="P25" s="46">
        <v>-23</v>
      </c>
      <c r="Q25" s="46">
        <v>-30</v>
      </c>
      <c r="R25" s="46">
        <v>0</v>
      </c>
      <c r="S25" s="74">
        <v>0</v>
      </c>
      <c r="U25" s="73">
        <v>50.13</v>
      </c>
      <c r="V25" s="74">
        <v>-53</v>
      </c>
      <c r="W25">
        <v>32.840000000000003</v>
      </c>
      <c r="X25">
        <v>9.66</v>
      </c>
      <c r="Y25">
        <v>0</v>
      </c>
      <c r="Z25">
        <v>0</v>
      </c>
      <c r="AA25">
        <v>-30</v>
      </c>
      <c r="AB25">
        <v>7.63</v>
      </c>
      <c r="AC25">
        <v>-23</v>
      </c>
    </row>
    <row r="26" spans="7:29">
      <c r="G26" t="s">
        <v>68</v>
      </c>
      <c r="H26" s="73">
        <v>0</v>
      </c>
      <c r="I26" s="46">
        <v>4.83</v>
      </c>
      <c r="J26" s="46">
        <v>0</v>
      </c>
      <c r="K26" s="46">
        <v>0</v>
      </c>
      <c r="L26" s="46">
        <v>0</v>
      </c>
      <c r="M26" s="74">
        <v>5.79</v>
      </c>
      <c r="N26" s="73">
        <v>-21</v>
      </c>
      <c r="O26" s="46">
        <v>0</v>
      </c>
      <c r="P26" s="46">
        <v>-34</v>
      </c>
      <c r="Q26" s="46">
        <v>-30</v>
      </c>
      <c r="R26" s="46">
        <v>0</v>
      </c>
      <c r="S26" s="74">
        <v>0</v>
      </c>
      <c r="U26" s="73">
        <v>10.62</v>
      </c>
      <c r="V26" s="74">
        <v>-85</v>
      </c>
      <c r="W26">
        <v>-21</v>
      </c>
      <c r="X26">
        <v>4.83</v>
      </c>
      <c r="Y26">
        <v>0</v>
      </c>
      <c r="Z26">
        <v>0</v>
      </c>
      <c r="AA26">
        <v>-30</v>
      </c>
      <c r="AB26">
        <v>5.79</v>
      </c>
      <c r="AC26">
        <v>-34</v>
      </c>
    </row>
    <row r="27" spans="7:29">
      <c r="G27" t="s">
        <v>69</v>
      </c>
      <c r="H27" s="73">
        <v>84.02</v>
      </c>
      <c r="I27" s="46">
        <v>9.66</v>
      </c>
      <c r="J27" s="46">
        <v>0</v>
      </c>
      <c r="K27" s="46">
        <v>0</v>
      </c>
      <c r="L27" s="46">
        <v>0</v>
      </c>
      <c r="M27" s="74">
        <v>0</v>
      </c>
      <c r="N27" s="73">
        <v>0</v>
      </c>
      <c r="O27" s="46">
        <v>0</v>
      </c>
      <c r="P27" s="46">
        <v>-4</v>
      </c>
      <c r="Q27" s="46">
        <v>-30</v>
      </c>
      <c r="R27" s="46">
        <v>0</v>
      </c>
      <c r="S27" s="74">
        <v>0</v>
      </c>
      <c r="U27" s="73">
        <v>93.68</v>
      </c>
      <c r="V27" s="74">
        <v>-34</v>
      </c>
      <c r="W27">
        <v>84.02</v>
      </c>
      <c r="X27">
        <v>9.66</v>
      </c>
      <c r="Y27">
        <v>0</v>
      </c>
      <c r="Z27">
        <v>0</v>
      </c>
      <c r="AA27">
        <v>-30</v>
      </c>
      <c r="AB27">
        <v>0</v>
      </c>
      <c r="AC27">
        <v>-4</v>
      </c>
    </row>
    <row r="28" spans="7:29">
      <c r="G28" t="s">
        <v>70</v>
      </c>
      <c r="H28" s="73">
        <v>28.97</v>
      </c>
      <c r="I28" s="46">
        <v>16.420000000000002</v>
      </c>
      <c r="J28" s="46">
        <v>30.91</v>
      </c>
      <c r="K28" s="46">
        <v>0</v>
      </c>
      <c r="L28" s="46">
        <v>0</v>
      </c>
      <c r="M28" s="74">
        <v>0</v>
      </c>
      <c r="N28" s="73">
        <v>0</v>
      </c>
      <c r="O28" s="46">
        <v>0</v>
      </c>
      <c r="P28" s="46">
        <v>0</v>
      </c>
      <c r="Q28" s="46">
        <v>-30</v>
      </c>
      <c r="R28" s="46">
        <v>0</v>
      </c>
      <c r="S28" s="74">
        <v>0</v>
      </c>
      <c r="U28" s="73">
        <v>76.3</v>
      </c>
      <c r="V28" s="74">
        <v>-30</v>
      </c>
      <c r="W28">
        <v>28.97</v>
      </c>
      <c r="X28">
        <v>16.420000000000002</v>
      </c>
      <c r="Y28">
        <v>0</v>
      </c>
      <c r="Z28">
        <v>0</v>
      </c>
      <c r="AA28">
        <v>-30</v>
      </c>
      <c r="AB28">
        <v>0</v>
      </c>
      <c r="AC28">
        <v>30.91</v>
      </c>
    </row>
    <row r="29" spans="7:29">
      <c r="G29" t="s">
        <v>71</v>
      </c>
      <c r="H29" s="73">
        <v>53.12</v>
      </c>
      <c r="I29" s="46">
        <v>0</v>
      </c>
      <c r="J29" s="46">
        <v>0</v>
      </c>
      <c r="K29" s="46">
        <v>0</v>
      </c>
      <c r="L29" s="46">
        <v>0</v>
      </c>
      <c r="M29" s="74">
        <v>0</v>
      </c>
      <c r="N29" s="73">
        <v>0</v>
      </c>
      <c r="O29" s="46">
        <v>0</v>
      </c>
      <c r="P29" s="46">
        <v>-64</v>
      </c>
      <c r="Q29" s="46">
        <v>-30</v>
      </c>
      <c r="R29" s="46">
        <v>0</v>
      </c>
      <c r="S29" s="74">
        <v>0</v>
      </c>
      <c r="U29" s="73">
        <v>53.12</v>
      </c>
      <c r="V29" s="74">
        <v>-94</v>
      </c>
      <c r="W29">
        <v>53.12</v>
      </c>
      <c r="X29">
        <v>0</v>
      </c>
      <c r="Y29">
        <v>0</v>
      </c>
      <c r="Z29">
        <v>0</v>
      </c>
      <c r="AA29">
        <v>-30</v>
      </c>
      <c r="AB29">
        <v>0</v>
      </c>
      <c r="AC29">
        <v>-64</v>
      </c>
    </row>
    <row r="30" spans="7:29">
      <c r="G30" t="s">
        <v>72</v>
      </c>
      <c r="H30" s="73">
        <v>53.12</v>
      </c>
      <c r="I30" s="46">
        <v>0</v>
      </c>
      <c r="J30" s="46">
        <v>0</v>
      </c>
      <c r="K30" s="46">
        <v>0</v>
      </c>
      <c r="L30" s="46">
        <v>0</v>
      </c>
      <c r="M30" s="74">
        <v>0.1</v>
      </c>
      <c r="N30" s="73">
        <v>0</v>
      </c>
      <c r="O30" s="46">
        <v>0</v>
      </c>
      <c r="P30" s="46">
        <v>-17</v>
      </c>
      <c r="Q30" s="46">
        <v>-30</v>
      </c>
      <c r="R30" s="46">
        <v>0</v>
      </c>
      <c r="S30" s="74">
        <v>0</v>
      </c>
      <c r="U30" s="73">
        <v>53.22</v>
      </c>
      <c r="V30" s="74">
        <v>-47</v>
      </c>
      <c r="W30">
        <v>53.12</v>
      </c>
      <c r="X30">
        <v>0</v>
      </c>
      <c r="Y30">
        <v>0</v>
      </c>
      <c r="Z30">
        <v>0</v>
      </c>
      <c r="AA30">
        <v>-30</v>
      </c>
      <c r="AB30">
        <v>0.1</v>
      </c>
      <c r="AC30">
        <v>-17</v>
      </c>
    </row>
    <row r="31" spans="7:29">
      <c r="G31" t="s">
        <v>73</v>
      </c>
      <c r="H31" s="73">
        <v>108.17</v>
      </c>
      <c r="I31" s="46">
        <v>0</v>
      </c>
      <c r="J31" s="46">
        <v>0</v>
      </c>
      <c r="K31" s="46">
        <v>0</v>
      </c>
      <c r="L31" s="46">
        <v>0</v>
      </c>
      <c r="M31" s="74">
        <v>0</v>
      </c>
      <c r="N31" s="73">
        <v>0</v>
      </c>
      <c r="O31" s="46">
        <v>0</v>
      </c>
      <c r="P31" s="46">
        <v>-6</v>
      </c>
      <c r="Q31" s="46">
        <v>-41</v>
      </c>
      <c r="R31" s="46">
        <v>0</v>
      </c>
      <c r="S31" s="74">
        <v>0</v>
      </c>
      <c r="U31" s="73">
        <v>108.17</v>
      </c>
      <c r="V31" s="74">
        <v>-49.5</v>
      </c>
      <c r="W31">
        <v>108.17</v>
      </c>
      <c r="X31">
        <v>0</v>
      </c>
      <c r="Y31">
        <v>-2.5</v>
      </c>
      <c r="Z31">
        <v>0</v>
      </c>
      <c r="AA31">
        <v>-41</v>
      </c>
      <c r="AB31">
        <v>0</v>
      </c>
      <c r="AC31">
        <v>-6</v>
      </c>
    </row>
    <row r="32" spans="7:29">
      <c r="G32" t="s">
        <v>74</v>
      </c>
      <c r="H32" s="73">
        <v>66.64</v>
      </c>
      <c r="I32" s="46">
        <v>0</v>
      </c>
      <c r="J32" s="46">
        <v>0</v>
      </c>
      <c r="K32" s="46">
        <v>0</v>
      </c>
      <c r="L32" s="46">
        <v>0</v>
      </c>
      <c r="M32" s="74">
        <v>0</v>
      </c>
      <c r="N32" s="73">
        <v>0</v>
      </c>
      <c r="O32" s="46">
        <v>0</v>
      </c>
      <c r="P32" s="46">
        <v>-4</v>
      </c>
      <c r="Q32" s="46">
        <v>-49</v>
      </c>
      <c r="R32" s="46">
        <v>0</v>
      </c>
      <c r="S32" s="74">
        <v>0</v>
      </c>
      <c r="U32" s="73">
        <v>66.64</v>
      </c>
      <c r="V32" s="74">
        <v>-55.5</v>
      </c>
      <c r="W32">
        <v>66.64</v>
      </c>
      <c r="X32">
        <v>0</v>
      </c>
      <c r="Y32">
        <v>-2.5</v>
      </c>
      <c r="Z32">
        <v>0</v>
      </c>
      <c r="AA32">
        <v>-49</v>
      </c>
      <c r="AB32">
        <v>0</v>
      </c>
      <c r="AC32">
        <v>-4</v>
      </c>
    </row>
    <row r="33" spans="7:29">
      <c r="G33" t="s">
        <v>75</v>
      </c>
      <c r="H33" s="73">
        <v>0</v>
      </c>
      <c r="I33" s="46">
        <v>9.66</v>
      </c>
      <c r="J33" s="46">
        <v>5.79</v>
      </c>
      <c r="K33" s="46">
        <v>0</v>
      </c>
      <c r="L33" s="46">
        <v>0.19</v>
      </c>
      <c r="M33" s="74">
        <v>0.1</v>
      </c>
      <c r="N33" s="73">
        <v>0</v>
      </c>
      <c r="O33" s="46">
        <v>0</v>
      </c>
      <c r="P33" s="46">
        <v>0</v>
      </c>
      <c r="Q33" s="46">
        <v>-36</v>
      </c>
      <c r="R33" s="46">
        <v>0</v>
      </c>
      <c r="S33" s="74">
        <v>0</v>
      </c>
      <c r="U33" s="73">
        <v>15.74</v>
      </c>
      <c r="V33" s="74">
        <v>-38.5</v>
      </c>
      <c r="W33">
        <v>0</v>
      </c>
      <c r="X33">
        <v>9.66</v>
      </c>
      <c r="Y33">
        <v>-2.5</v>
      </c>
      <c r="Z33">
        <v>0.19</v>
      </c>
      <c r="AA33">
        <v>-36</v>
      </c>
      <c r="AB33">
        <v>0.1</v>
      </c>
      <c r="AC33">
        <v>5.79</v>
      </c>
    </row>
    <row r="34" spans="7:29">
      <c r="G34" t="s">
        <v>76</v>
      </c>
      <c r="H34" s="73">
        <v>0</v>
      </c>
      <c r="I34" s="46">
        <v>0</v>
      </c>
      <c r="J34" s="46">
        <v>15.45</v>
      </c>
      <c r="K34" s="46">
        <v>0</v>
      </c>
      <c r="L34" s="46">
        <v>1.35</v>
      </c>
      <c r="M34" s="74">
        <v>0</v>
      </c>
      <c r="N34" s="73">
        <v>-29</v>
      </c>
      <c r="O34" s="46">
        <v>-15</v>
      </c>
      <c r="P34" s="46">
        <v>0</v>
      </c>
      <c r="Q34" s="46">
        <v>-36</v>
      </c>
      <c r="R34" s="46">
        <v>0</v>
      </c>
      <c r="S34" s="74">
        <v>0</v>
      </c>
      <c r="U34" s="73">
        <v>16.8</v>
      </c>
      <c r="V34" s="74">
        <v>-82.5</v>
      </c>
      <c r="W34">
        <v>-29</v>
      </c>
      <c r="X34">
        <v>-15</v>
      </c>
      <c r="Y34">
        <v>-2.5</v>
      </c>
      <c r="Z34">
        <v>1.35</v>
      </c>
      <c r="AA34">
        <v>-36</v>
      </c>
      <c r="AB34">
        <v>0</v>
      </c>
      <c r="AC34">
        <v>15.45</v>
      </c>
    </row>
    <row r="35" spans="7:29">
      <c r="G35" t="s">
        <v>77</v>
      </c>
      <c r="H35" s="73">
        <v>0</v>
      </c>
      <c r="I35" s="46">
        <v>0</v>
      </c>
      <c r="J35" s="46">
        <v>3.86</v>
      </c>
      <c r="K35" s="46">
        <v>0</v>
      </c>
      <c r="L35" s="46">
        <v>2.0299999999999998</v>
      </c>
      <c r="M35" s="74">
        <v>0</v>
      </c>
      <c r="N35" s="73">
        <v>-32</v>
      </c>
      <c r="O35" s="46">
        <v>-20</v>
      </c>
      <c r="P35" s="46">
        <v>0</v>
      </c>
      <c r="Q35" s="46">
        <v>-54</v>
      </c>
      <c r="R35" s="46">
        <v>0</v>
      </c>
      <c r="S35" s="74">
        <v>0</v>
      </c>
      <c r="U35" s="73">
        <v>5.89</v>
      </c>
      <c r="V35" s="74">
        <v>-108.5</v>
      </c>
      <c r="W35">
        <v>-32</v>
      </c>
      <c r="X35">
        <v>-20</v>
      </c>
      <c r="Y35">
        <v>-2.5</v>
      </c>
      <c r="Z35">
        <v>2.0299999999999998</v>
      </c>
      <c r="AA35">
        <v>-54</v>
      </c>
      <c r="AB35">
        <v>0</v>
      </c>
      <c r="AC35">
        <v>3.86</v>
      </c>
    </row>
    <row r="36" spans="7:29">
      <c r="G36" t="s">
        <v>78</v>
      </c>
      <c r="H36" s="73">
        <v>0</v>
      </c>
      <c r="I36" s="46">
        <v>0</v>
      </c>
      <c r="J36" s="46">
        <v>22.21</v>
      </c>
      <c r="K36" s="46">
        <v>0</v>
      </c>
      <c r="L36" s="46">
        <v>3.38</v>
      </c>
      <c r="M36" s="74">
        <v>0</v>
      </c>
      <c r="N36" s="73">
        <v>-19</v>
      </c>
      <c r="O36" s="46">
        <v>0</v>
      </c>
      <c r="P36" s="46">
        <v>0</v>
      </c>
      <c r="Q36" s="46">
        <v>-39</v>
      </c>
      <c r="R36" s="46">
        <v>0</v>
      </c>
      <c r="S36" s="74">
        <v>0</v>
      </c>
      <c r="U36" s="73">
        <v>25.59</v>
      </c>
      <c r="V36" s="74">
        <v>-60.5</v>
      </c>
      <c r="W36">
        <v>-19</v>
      </c>
      <c r="X36">
        <v>0</v>
      </c>
      <c r="Y36">
        <v>-2.5</v>
      </c>
      <c r="Z36">
        <v>3.38</v>
      </c>
      <c r="AA36">
        <v>-39</v>
      </c>
      <c r="AB36">
        <v>0</v>
      </c>
      <c r="AC36">
        <v>22.21</v>
      </c>
    </row>
    <row r="37" spans="7:29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3.67</v>
      </c>
      <c r="M37" s="74">
        <v>0</v>
      </c>
      <c r="N37" s="73">
        <v>-69</v>
      </c>
      <c r="O37" s="46">
        <v>-10</v>
      </c>
      <c r="P37" s="46">
        <v>-95</v>
      </c>
      <c r="Q37" s="46">
        <v>-23</v>
      </c>
      <c r="R37" s="46">
        <v>0</v>
      </c>
      <c r="S37" s="74">
        <v>0</v>
      </c>
      <c r="U37" s="73">
        <v>3.67</v>
      </c>
      <c r="V37" s="74">
        <v>-199.5</v>
      </c>
      <c r="W37">
        <v>-69</v>
      </c>
      <c r="X37">
        <v>-10</v>
      </c>
      <c r="Y37">
        <v>-2.5</v>
      </c>
      <c r="Z37">
        <v>3.67</v>
      </c>
      <c r="AA37">
        <v>-23</v>
      </c>
      <c r="AB37">
        <v>0</v>
      </c>
      <c r="AC37">
        <v>-95</v>
      </c>
    </row>
    <row r="38" spans="7:29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4.83</v>
      </c>
      <c r="M38" s="74">
        <v>0</v>
      </c>
      <c r="N38" s="73">
        <v>-59</v>
      </c>
      <c r="O38" s="46">
        <v>0</v>
      </c>
      <c r="P38" s="46">
        <v>-206</v>
      </c>
      <c r="Q38" s="46">
        <v>-7</v>
      </c>
      <c r="R38" s="46">
        <v>0</v>
      </c>
      <c r="S38" s="74">
        <v>0</v>
      </c>
      <c r="U38" s="73">
        <v>4.83</v>
      </c>
      <c r="V38" s="74">
        <v>-274.5</v>
      </c>
      <c r="W38">
        <v>-59</v>
      </c>
      <c r="X38">
        <v>0</v>
      </c>
      <c r="Y38">
        <v>-2.5</v>
      </c>
      <c r="Z38">
        <v>4.83</v>
      </c>
      <c r="AA38">
        <v>-7</v>
      </c>
      <c r="AB38">
        <v>0</v>
      </c>
      <c r="AC38">
        <v>-206</v>
      </c>
    </row>
    <row r="39" spans="7:29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5.99</v>
      </c>
      <c r="M39" s="74">
        <v>0</v>
      </c>
      <c r="N39" s="73">
        <v>-71</v>
      </c>
      <c r="O39" s="46">
        <v>-12</v>
      </c>
      <c r="P39" s="46">
        <v>-3</v>
      </c>
      <c r="Q39" s="46">
        <v>-49</v>
      </c>
      <c r="R39" s="46">
        <v>0</v>
      </c>
      <c r="S39" s="74">
        <v>0</v>
      </c>
      <c r="U39" s="73">
        <v>5.99</v>
      </c>
      <c r="V39" s="74">
        <v>-137.5</v>
      </c>
      <c r="W39">
        <v>-71</v>
      </c>
      <c r="X39">
        <v>-12</v>
      </c>
      <c r="Y39">
        <v>-2.5</v>
      </c>
      <c r="Z39">
        <v>5.99</v>
      </c>
      <c r="AA39">
        <v>-49</v>
      </c>
      <c r="AB39">
        <v>0</v>
      </c>
      <c r="AC39">
        <v>-3</v>
      </c>
    </row>
    <row r="40" spans="7:29">
      <c r="G40" t="s">
        <v>82</v>
      </c>
      <c r="H40" s="73">
        <v>0</v>
      </c>
      <c r="I40" s="46">
        <v>0</v>
      </c>
      <c r="J40" s="46">
        <v>10.63</v>
      </c>
      <c r="K40" s="46">
        <v>0</v>
      </c>
      <c r="L40" s="46">
        <v>7.24</v>
      </c>
      <c r="M40" s="74">
        <v>0</v>
      </c>
      <c r="N40" s="73">
        <v>-44</v>
      </c>
      <c r="O40" s="46">
        <v>-5</v>
      </c>
      <c r="P40" s="46">
        <v>0</v>
      </c>
      <c r="Q40" s="46">
        <v>-33</v>
      </c>
      <c r="R40" s="46">
        <v>0</v>
      </c>
      <c r="S40" s="74">
        <v>0</v>
      </c>
      <c r="U40" s="73">
        <v>17.87</v>
      </c>
      <c r="V40" s="74">
        <v>-84.5</v>
      </c>
      <c r="W40">
        <v>-44</v>
      </c>
      <c r="X40">
        <v>-5</v>
      </c>
      <c r="Y40">
        <v>-2.5</v>
      </c>
      <c r="Z40">
        <v>7.24</v>
      </c>
      <c r="AA40">
        <v>-33</v>
      </c>
      <c r="AB40">
        <v>0</v>
      </c>
      <c r="AC40">
        <v>10.63</v>
      </c>
    </row>
    <row r="41" spans="7:29">
      <c r="G41" t="s">
        <v>83</v>
      </c>
      <c r="H41" s="73">
        <v>0</v>
      </c>
      <c r="I41" s="46">
        <v>0</v>
      </c>
      <c r="J41" s="46">
        <v>13.52</v>
      </c>
      <c r="K41" s="46">
        <v>0</v>
      </c>
      <c r="L41" s="46">
        <v>7.53</v>
      </c>
      <c r="M41" s="74">
        <v>0</v>
      </c>
      <c r="N41" s="73">
        <v>-21</v>
      </c>
      <c r="O41" s="46">
        <v>-25</v>
      </c>
      <c r="P41" s="46">
        <v>0</v>
      </c>
      <c r="Q41" s="46">
        <v>-17</v>
      </c>
      <c r="R41" s="46">
        <v>0</v>
      </c>
      <c r="S41" s="74">
        <v>0</v>
      </c>
      <c r="U41" s="73">
        <v>21.05</v>
      </c>
      <c r="V41" s="74">
        <v>-65.5</v>
      </c>
      <c r="W41">
        <v>-21</v>
      </c>
      <c r="X41">
        <v>-25</v>
      </c>
      <c r="Y41">
        <v>-2.5</v>
      </c>
      <c r="Z41">
        <v>7.53</v>
      </c>
      <c r="AA41">
        <v>-17</v>
      </c>
      <c r="AB41">
        <v>0</v>
      </c>
      <c r="AC41">
        <v>13.52</v>
      </c>
    </row>
    <row r="42" spans="7:29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8.02</v>
      </c>
      <c r="M42" s="74">
        <v>0</v>
      </c>
      <c r="N42" s="73">
        <v>0</v>
      </c>
      <c r="O42" s="46">
        <v>-35</v>
      </c>
      <c r="P42" s="46">
        <v>-17</v>
      </c>
      <c r="Q42" s="46">
        <v>-3</v>
      </c>
      <c r="R42" s="46">
        <v>0</v>
      </c>
      <c r="S42" s="74">
        <v>0</v>
      </c>
      <c r="U42" s="73">
        <v>8.02</v>
      </c>
      <c r="V42" s="74">
        <v>-57.5</v>
      </c>
      <c r="W42">
        <v>0</v>
      </c>
      <c r="X42">
        <v>-35</v>
      </c>
      <c r="Y42">
        <v>-2.5</v>
      </c>
      <c r="Z42">
        <v>8.02</v>
      </c>
      <c r="AA42">
        <v>-3</v>
      </c>
      <c r="AB42">
        <v>0</v>
      </c>
      <c r="AC42">
        <v>-17</v>
      </c>
    </row>
    <row r="43" spans="7:29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8.2100000000000009</v>
      </c>
      <c r="M43" s="74">
        <v>0</v>
      </c>
      <c r="N43" s="73">
        <v>-52</v>
      </c>
      <c r="O43" s="46">
        <v>-19</v>
      </c>
      <c r="P43" s="46">
        <v>-155</v>
      </c>
      <c r="Q43" s="46">
        <v>-13</v>
      </c>
      <c r="R43" s="46">
        <v>0</v>
      </c>
      <c r="S43" s="74">
        <v>0</v>
      </c>
      <c r="U43" s="73">
        <v>8.2100000000000009</v>
      </c>
      <c r="V43" s="74">
        <v>-240</v>
      </c>
      <c r="W43">
        <v>-52</v>
      </c>
      <c r="X43">
        <v>-19</v>
      </c>
      <c r="Y43">
        <v>-1</v>
      </c>
      <c r="Z43">
        <v>8.2100000000000009</v>
      </c>
      <c r="AA43">
        <v>-13</v>
      </c>
      <c r="AB43">
        <v>0</v>
      </c>
      <c r="AC43">
        <v>-155</v>
      </c>
    </row>
    <row r="44" spans="7:29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8.6</v>
      </c>
      <c r="M44" s="74">
        <v>0</v>
      </c>
      <c r="N44" s="73">
        <v>-84</v>
      </c>
      <c r="O44" s="46">
        <v>-19</v>
      </c>
      <c r="P44" s="46">
        <v>-8</v>
      </c>
      <c r="Q44" s="46">
        <v>-10</v>
      </c>
      <c r="R44" s="46">
        <v>0</v>
      </c>
      <c r="S44" s="74">
        <v>0</v>
      </c>
      <c r="U44" s="73">
        <v>8.6</v>
      </c>
      <c r="V44" s="74">
        <v>-122</v>
      </c>
      <c r="W44">
        <v>-84</v>
      </c>
      <c r="X44">
        <v>-19</v>
      </c>
      <c r="Y44">
        <v>-1</v>
      </c>
      <c r="Z44">
        <v>8.6</v>
      </c>
      <c r="AA44">
        <v>-10</v>
      </c>
      <c r="AB44">
        <v>0</v>
      </c>
      <c r="AC44">
        <v>-8</v>
      </c>
    </row>
    <row r="45" spans="7:29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8.2100000000000009</v>
      </c>
      <c r="M45" s="74">
        <v>0</v>
      </c>
      <c r="N45" s="73">
        <v>-121</v>
      </c>
      <c r="O45" s="46">
        <v>-24</v>
      </c>
      <c r="P45" s="46">
        <v>0</v>
      </c>
      <c r="Q45" s="46">
        <v>-10</v>
      </c>
      <c r="R45" s="46">
        <v>0</v>
      </c>
      <c r="S45" s="74">
        <v>0</v>
      </c>
      <c r="U45" s="73">
        <v>8.2100000000000009</v>
      </c>
      <c r="V45" s="74">
        <v>-156</v>
      </c>
      <c r="W45">
        <v>-121</v>
      </c>
      <c r="X45">
        <v>-24</v>
      </c>
      <c r="Y45">
        <v>-1</v>
      </c>
      <c r="Z45">
        <v>8.2100000000000009</v>
      </c>
      <c r="AA45">
        <v>-10</v>
      </c>
      <c r="AB45">
        <v>0</v>
      </c>
      <c r="AC45">
        <v>0</v>
      </c>
    </row>
    <row r="46" spans="7:29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8.5</v>
      </c>
      <c r="M46" s="74">
        <v>0</v>
      </c>
      <c r="N46" s="73">
        <v>-103</v>
      </c>
      <c r="O46" s="46">
        <v>-21</v>
      </c>
      <c r="P46" s="46">
        <v>0</v>
      </c>
      <c r="Q46" s="46">
        <v>-10</v>
      </c>
      <c r="R46" s="46">
        <v>0</v>
      </c>
      <c r="S46" s="74">
        <v>0</v>
      </c>
      <c r="U46" s="73">
        <v>8.5</v>
      </c>
      <c r="V46" s="74">
        <v>-135</v>
      </c>
      <c r="W46">
        <v>-103</v>
      </c>
      <c r="X46">
        <v>-21</v>
      </c>
      <c r="Y46">
        <v>-1</v>
      </c>
      <c r="Z46">
        <v>8.5</v>
      </c>
      <c r="AA46">
        <v>-10</v>
      </c>
      <c r="AB46">
        <v>0</v>
      </c>
      <c r="AC46">
        <v>0</v>
      </c>
    </row>
    <row r="47" spans="7:29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8.7899999999999991</v>
      </c>
      <c r="M47" s="74">
        <v>0</v>
      </c>
      <c r="N47" s="73">
        <v>-26</v>
      </c>
      <c r="O47" s="46">
        <v>-15</v>
      </c>
      <c r="P47" s="46">
        <v>-35</v>
      </c>
      <c r="Q47" s="46">
        <v>-10</v>
      </c>
      <c r="R47" s="46">
        <v>0</v>
      </c>
      <c r="S47" s="74">
        <v>0</v>
      </c>
      <c r="U47" s="73">
        <v>8.7899999999999991</v>
      </c>
      <c r="V47" s="74">
        <v>-87</v>
      </c>
      <c r="W47">
        <v>-26</v>
      </c>
      <c r="X47">
        <v>-15</v>
      </c>
      <c r="Y47">
        <v>-1</v>
      </c>
      <c r="Z47">
        <v>8.7899999999999991</v>
      </c>
      <c r="AA47">
        <v>-10</v>
      </c>
      <c r="AB47">
        <v>0</v>
      </c>
      <c r="AC47">
        <v>-35</v>
      </c>
    </row>
    <row r="48" spans="7:29">
      <c r="G48" t="s">
        <v>90</v>
      </c>
      <c r="H48" s="73">
        <v>0</v>
      </c>
      <c r="I48" s="46">
        <v>0</v>
      </c>
      <c r="J48" s="46">
        <v>9.66</v>
      </c>
      <c r="K48" s="46">
        <v>0</v>
      </c>
      <c r="L48" s="46">
        <v>8.69</v>
      </c>
      <c r="M48" s="74">
        <v>0</v>
      </c>
      <c r="N48" s="73">
        <v>0</v>
      </c>
      <c r="O48" s="46">
        <v>-10</v>
      </c>
      <c r="P48" s="46">
        <v>0</v>
      </c>
      <c r="Q48" s="46">
        <v>0</v>
      </c>
      <c r="R48" s="46">
        <v>0</v>
      </c>
      <c r="S48" s="74">
        <v>0</v>
      </c>
      <c r="U48" s="73">
        <v>18.350000000000001</v>
      </c>
      <c r="V48" s="74">
        <v>-11</v>
      </c>
      <c r="W48">
        <v>0</v>
      </c>
      <c r="X48">
        <v>-10</v>
      </c>
      <c r="Y48">
        <v>-1</v>
      </c>
      <c r="Z48">
        <v>8.69</v>
      </c>
      <c r="AA48">
        <v>0</v>
      </c>
      <c r="AB48">
        <v>0</v>
      </c>
      <c r="AC48">
        <v>9.66</v>
      </c>
    </row>
    <row r="49" spans="7:29">
      <c r="G49" t="s">
        <v>91</v>
      </c>
      <c r="H49" s="73">
        <v>42.49</v>
      </c>
      <c r="I49" s="46">
        <v>0</v>
      </c>
      <c r="J49" s="46">
        <v>0</v>
      </c>
      <c r="K49" s="46">
        <v>0</v>
      </c>
      <c r="L49" s="46">
        <v>11.11</v>
      </c>
      <c r="M49" s="74">
        <v>0</v>
      </c>
      <c r="N49" s="73">
        <v>0</v>
      </c>
      <c r="O49" s="46">
        <v>-10</v>
      </c>
      <c r="P49" s="46">
        <v>-20</v>
      </c>
      <c r="Q49" s="46">
        <v>0</v>
      </c>
      <c r="R49" s="46">
        <v>0</v>
      </c>
      <c r="S49" s="74">
        <v>0</v>
      </c>
      <c r="U49" s="73">
        <v>53.6</v>
      </c>
      <c r="V49" s="74">
        <v>-31</v>
      </c>
      <c r="W49">
        <v>42.49</v>
      </c>
      <c r="X49">
        <v>-10</v>
      </c>
      <c r="Y49">
        <v>-1</v>
      </c>
      <c r="Z49">
        <v>11.11</v>
      </c>
      <c r="AA49">
        <v>0</v>
      </c>
      <c r="AB49">
        <v>0</v>
      </c>
      <c r="AC49">
        <v>-20</v>
      </c>
    </row>
    <row r="50" spans="7:29">
      <c r="G50" t="s">
        <v>92</v>
      </c>
      <c r="H50" s="73">
        <v>67.61</v>
      </c>
      <c r="I50" s="46">
        <v>0</v>
      </c>
      <c r="J50" s="46">
        <v>4.83</v>
      </c>
      <c r="K50" s="46">
        <v>0</v>
      </c>
      <c r="L50" s="46">
        <v>10.62</v>
      </c>
      <c r="M50" s="74">
        <v>0</v>
      </c>
      <c r="N50" s="73">
        <v>0</v>
      </c>
      <c r="O50" s="46">
        <v>-10</v>
      </c>
      <c r="P50" s="46">
        <v>0</v>
      </c>
      <c r="Q50" s="46">
        <v>0</v>
      </c>
      <c r="R50" s="46">
        <v>0</v>
      </c>
      <c r="S50" s="74">
        <v>0</v>
      </c>
      <c r="U50" s="73">
        <v>83.06</v>
      </c>
      <c r="V50" s="74">
        <v>-11</v>
      </c>
      <c r="W50">
        <v>67.61</v>
      </c>
      <c r="X50">
        <v>-10</v>
      </c>
      <c r="Y50">
        <v>-1</v>
      </c>
      <c r="Z50">
        <v>10.62</v>
      </c>
      <c r="AA50">
        <v>0</v>
      </c>
      <c r="AB50">
        <v>0</v>
      </c>
      <c r="AC50">
        <v>4.83</v>
      </c>
    </row>
    <row r="51" spans="7:29">
      <c r="G51" t="s">
        <v>93</v>
      </c>
      <c r="H51" s="73">
        <v>18.350000000000001</v>
      </c>
      <c r="I51" s="46">
        <v>0</v>
      </c>
      <c r="J51" s="46">
        <v>0</v>
      </c>
      <c r="K51" s="46">
        <v>0</v>
      </c>
      <c r="L51" s="46">
        <v>10.62</v>
      </c>
      <c r="M51" s="74">
        <v>0</v>
      </c>
      <c r="N51" s="73">
        <v>0</v>
      </c>
      <c r="O51" s="46">
        <v>0</v>
      </c>
      <c r="P51" s="46">
        <v>-5</v>
      </c>
      <c r="Q51" s="46">
        <v>0</v>
      </c>
      <c r="R51" s="46">
        <v>0</v>
      </c>
      <c r="S51" s="74">
        <v>0</v>
      </c>
      <c r="U51" s="73">
        <v>28.97</v>
      </c>
      <c r="V51" s="74">
        <v>-6</v>
      </c>
      <c r="W51">
        <v>18.350000000000001</v>
      </c>
      <c r="X51">
        <v>0</v>
      </c>
      <c r="Y51">
        <v>-1</v>
      </c>
      <c r="Z51">
        <v>10.62</v>
      </c>
      <c r="AA51">
        <v>0</v>
      </c>
      <c r="AB51">
        <v>0</v>
      </c>
      <c r="AC51">
        <v>-5</v>
      </c>
    </row>
    <row r="52" spans="7:29">
      <c r="G52" t="s">
        <v>94</v>
      </c>
      <c r="H52" s="73">
        <v>65.67</v>
      </c>
      <c r="I52" s="46">
        <v>0</v>
      </c>
      <c r="J52" s="46">
        <v>19.32</v>
      </c>
      <c r="K52" s="46">
        <v>0</v>
      </c>
      <c r="L52" s="46">
        <v>10.62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>
        <v>95.61</v>
      </c>
      <c r="V52" s="74">
        <v>-1</v>
      </c>
      <c r="W52">
        <v>65.67</v>
      </c>
      <c r="X52">
        <v>0</v>
      </c>
      <c r="Y52">
        <v>-1</v>
      </c>
      <c r="Z52">
        <v>10.62</v>
      </c>
      <c r="AA52">
        <v>0</v>
      </c>
      <c r="AB52">
        <v>0</v>
      </c>
      <c r="AC52">
        <v>19.32</v>
      </c>
    </row>
    <row r="53" spans="7:29">
      <c r="G53" t="s">
        <v>95</v>
      </c>
      <c r="H53" s="73">
        <v>100.44</v>
      </c>
      <c r="I53" s="46">
        <v>0</v>
      </c>
      <c r="J53" s="46">
        <v>19.32</v>
      </c>
      <c r="K53" s="46">
        <v>0</v>
      </c>
      <c r="L53" s="46">
        <v>10.62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>
        <v>130.38</v>
      </c>
      <c r="V53" s="74">
        <v>-1</v>
      </c>
      <c r="W53">
        <v>100.44</v>
      </c>
      <c r="X53">
        <v>0</v>
      </c>
      <c r="Y53">
        <v>-1</v>
      </c>
      <c r="Z53">
        <v>10.62</v>
      </c>
      <c r="AA53">
        <v>0</v>
      </c>
      <c r="AB53">
        <v>0</v>
      </c>
      <c r="AC53">
        <v>19.32</v>
      </c>
    </row>
    <row r="54" spans="7:29">
      <c r="G54" t="s">
        <v>96</v>
      </c>
      <c r="H54" s="73">
        <v>121.69</v>
      </c>
      <c r="I54" s="46">
        <v>0</v>
      </c>
      <c r="J54" s="46">
        <v>24.15</v>
      </c>
      <c r="K54" s="46">
        <v>0</v>
      </c>
      <c r="L54" s="46">
        <v>10.62</v>
      </c>
      <c r="M54" s="74">
        <v>0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>
        <v>156.46</v>
      </c>
      <c r="V54" s="74">
        <v>-1</v>
      </c>
      <c r="W54">
        <v>121.69</v>
      </c>
      <c r="X54">
        <v>0</v>
      </c>
      <c r="Y54">
        <v>-1</v>
      </c>
      <c r="Z54">
        <v>10.62</v>
      </c>
      <c r="AA54">
        <v>0</v>
      </c>
      <c r="AB54">
        <v>0</v>
      </c>
      <c r="AC54">
        <v>24.15</v>
      </c>
    </row>
    <row r="55" spans="7:29">
      <c r="G55" t="s">
        <v>97</v>
      </c>
      <c r="H55" s="73">
        <v>152.6</v>
      </c>
      <c r="I55" s="46">
        <v>9.66</v>
      </c>
      <c r="J55" s="46">
        <v>28.97</v>
      </c>
      <c r="K55" s="46">
        <v>0</v>
      </c>
      <c r="L55" s="46">
        <v>10.62</v>
      </c>
      <c r="M55" s="74">
        <v>0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>
        <v>201.85</v>
      </c>
      <c r="V55" s="74">
        <v>-1</v>
      </c>
      <c r="W55">
        <v>152.6</v>
      </c>
      <c r="X55">
        <v>9.66</v>
      </c>
      <c r="Y55">
        <v>-1</v>
      </c>
      <c r="Z55">
        <v>10.62</v>
      </c>
      <c r="AA55">
        <v>0</v>
      </c>
      <c r="AB55">
        <v>0</v>
      </c>
      <c r="AC55">
        <v>28.97</v>
      </c>
    </row>
    <row r="56" spans="7:29">
      <c r="G56" t="s">
        <v>98</v>
      </c>
      <c r="H56" s="73">
        <v>193.16</v>
      </c>
      <c r="I56" s="46">
        <v>9.66</v>
      </c>
      <c r="J56" s="46">
        <v>43.46</v>
      </c>
      <c r="K56" s="46">
        <v>0</v>
      </c>
      <c r="L56" s="46">
        <v>10.62</v>
      </c>
      <c r="M56" s="74">
        <v>0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>
        <v>256.89999999999998</v>
      </c>
      <c r="V56" s="74">
        <v>-1</v>
      </c>
      <c r="W56">
        <v>193.16</v>
      </c>
      <c r="X56">
        <v>9.66</v>
      </c>
      <c r="Y56">
        <v>-1</v>
      </c>
      <c r="Z56">
        <v>10.62</v>
      </c>
      <c r="AA56">
        <v>0</v>
      </c>
      <c r="AB56">
        <v>0</v>
      </c>
      <c r="AC56">
        <v>43.46</v>
      </c>
    </row>
    <row r="57" spans="7:29">
      <c r="G57" t="s">
        <v>99</v>
      </c>
      <c r="H57" s="73">
        <v>279.12</v>
      </c>
      <c r="I57" s="46">
        <v>0</v>
      </c>
      <c r="J57" s="46">
        <v>57.95</v>
      </c>
      <c r="K57" s="46">
        <v>0</v>
      </c>
      <c r="L57" s="46">
        <v>8.69</v>
      </c>
      <c r="M57" s="74">
        <v>0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>
        <v>345.76</v>
      </c>
      <c r="V57" s="74">
        <v>-1</v>
      </c>
      <c r="W57">
        <v>279.12</v>
      </c>
      <c r="X57">
        <v>0</v>
      </c>
      <c r="Y57">
        <v>-1</v>
      </c>
      <c r="Z57">
        <v>8.69</v>
      </c>
      <c r="AA57">
        <v>0</v>
      </c>
      <c r="AB57">
        <v>0</v>
      </c>
      <c r="AC57">
        <v>57.95</v>
      </c>
    </row>
    <row r="58" spans="7:29">
      <c r="G58" t="s">
        <v>100</v>
      </c>
      <c r="H58" s="73">
        <v>342.85</v>
      </c>
      <c r="I58" s="46">
        <v>12.56</v>
      </c>
      <c r="J58" s="46">
        <v>14.49</v>
      </c>
      <c r="K58" s="46">
        <v>0</v>
      </c>
      <c r="L58" s="46">
        <v>8.69</v>
      </c>
      <c r="M58" s="74">
        <v>0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>
        <v>378.59</v>
      </c>
      <c r="V58" s="74">
        <v>-1</v>
      </c>
      <c r="W58">
        <v>342.85</v>
      </c>
      <c r="X58">
        <v>12.56</v>
      </c>
      <c r="Y58">
        <v>-1</v>
      </c>
      <c r="Z58">
        <v>8.69</v>
      </c>
      <c r="AA58">
        <v>0</v>
      </c>
      <c r="AB58">
        <v>0</v>
      </c>
      <c r="AC58">
        <v>14.49</v>
      </c>
    </row>
    <row r="59" spans="7:29">
      <c r="G59" t="s">
        <v>101</v>
      </c>
      <c r="H59" s="73">
        <v>382.46</v>
      </c>
      <c r="I59" s="46">
        <v>32.840000000000003</v>
      </c>
      <c r="J59" s="46">
        <v>0</v>
      </c>
      <c r="K59" s="46">
        <v>0</v>
      </c>
      <c r="L59" s="46">
        <v>8.69</v>
      </c>
      <c r="M59" s="74">
        <v>0</v>
      </c>
      <c r="N59" s="73">
        <v>0</v>
      </c>
      <c r="O59" s="46">
        <v>0</v>
      </c>
      <c r="P59" s="46">
        <v>-25</v>
      </c>
      <c r="Q59" s="46">
        <v>0</v>
      </c>
      <c r="R59" s="46">
        <v>0</v>
      </c>
      <c r="S59" s="74">
        <v>0</v>
      </c>
      <c r="U59" s="73">
        <v>423.99</v>
      </c>
      <c r="V59" s="74">
        <v>-26</v>
      </c>
      <c r="W59">
        <v>382.46</v>
      </c>
      <c r="X59">
        <v>32.840000000000003</v>
      </c>
      <c r="Y59">
        <v>-1</v>
      </c>
      <c r="Z59">
        <v>8.69</v>
      </c>
      <c r="AA59">
        <v>0</v>
      </c>
      <c r="AB59">
        <v>0</v>
      </c>
      <c r="AC59">
        <v>-25</v>
      </c>
    </row>
    <row r="60" spans="7:29">
      <c r="G60" t="s">
        <v>102</v>
      </c>
      <c r="H60" s="73">
        <v>360.25</v>
      </c>
      <c r="I60" s="46">
        <v>33.799999999999997</v>
      </c>
      <c r="J60" s="46">
        <v>0</v>
      </c>
      <c r="K60" s="46">
        <v>0</v>
      </c>
      <c r="L60" s="46">
        <v>8.69</v>
      </c>
      <c r="M60" s="74">
        <v>0</v>
      </c>
      <c r="N60" s="73">
        <v>0</v>
      </c>
      <c r="O60" s="46">
        <v>0</v>
      </c>
      <c r="P60" s="46">
        <v>-30</v>
      </c>
      <c r="Q60" s="46">
        <v>0</v>
      </c>
      <c r="R60" s="46">
        <v>0</v>
      </c>
      <c r="S60" s="74">
        <v>0</v>
      </c>
      <c r="U60" s="73">
        <v>402.74</v>
      </c>
      <c r="V60" s="74">
        <v>-31</v>
      </c>
      <c r="W60">
        <v>360.25</v>
      </c>
      <c r="X60">
        <v>33.799999999999997</v>
      </c>
      <c r="Y60">
        <v>-1</v>
      </c>
      <c r="Z60">
        <v>8.69</v>
      </c>
      <c r="AA60">
        <v>0</v>
      </c>
      <c r="AB60">
        <v>0</v>
      </c>
      <c r="AC60">
        <v>-30</v>
      </c>
    </row>
    <row r="61" spans="7:29">
      <c r="G61" t="s">
        <v>103</v>
      </c>
      <c r="H61" s="73">
        <v>335.13</v>
      </c>
      <c r="I61" s="46">
        <v>53.12</v>
      </c>
      <c r="J61" s="46">
        <v>0</v>
      </c>
      <c r="K61" s="46">
        <v>0</v>
      </c>
      <c r="L61" s="46">
        <v>8.69</v>
      </c>
      <c r="M61" s="74">
        <v>0</v>
      </c>
      <c r="N61" s="73">
        <v>0</v>
      </c>
      <c r="O61" s="46">
        <v>0</v>
      </c>
      <c r="P61" s="46">
        <v>-15</v>
      </c>
      <c r="Q61" s="46">
        <v>0</v>
      </c>
      <c r="R61" s="46">
        <v>0</v>
      </c>
      <c r="S61" s="74">
        <v>0</v>
      </c>
      <c r="U61" s="73">
        <v>396.94</v>
      </c>
      <c r="V61" s="74">
        <v>-16</v>
      </c>
      <c r="W61">
        <v>335.13</v>
      </c>
      <c r="X61">
        <v>53.12</v>
      </c>
      <c r="Y61">
        <v>-1</v>
      </c>
      <c r="Z61">
        <v>8.69</v>
      </c>
      <c r="AA61">
        <v>0</v>
      </c>
      <c r="AB61">
        <v>0</v>
      </c>
      <c r="AC61">
        <v>-15</v>
      </c>
    </row>
    <row r="62" spans="7:29">
      <c r="G62" t="s">
        <v>104</v>
      </c>
      <c r="H62" s="73">
        <v>284.91000000000003</v>
      </c>
      <c r="I62" s="46">
        <v>62.78</v>
      </c>
      <c r="J62" s="46">
        <v>0</v>
      </c>
      <c r="K62" s="46">
        <v>0</v>
      </c>
      <c r="L62" s="46">
        <v>9.66</v>
      </c>
      <c r="M62" s="74">
        <v>0</v>
      </c>
      <c r="N62" s="73">
        <v>0</v>
      </c>
      <c r="O62" s="46">
        <v>0</v>
      </c>
      <c r="P62" s="46">
        <v>-20</v>
      </c>
      <c r="Q62" s="46">
        <v>0</v>
      </c>
      <c r="R62" s="46">
        <v>0</v>
      </c>
      <c r="S62" s="74">
        <v>0</v>
      </c>
      <c r="U62" s="73">
        <v>357.35</v>
      </c>
      <c r="V62" s="74">
        <v>-21</v>
      </c>
      <c r="W62">
        <v>284.91000000000003</v>
      </c>
      <c r="X62">
        <v>62.78</v>
      </c>
      <c r="Y62">
        <v>-1</v>
      </c>
      <c r="Z62">
        <v>9.66</v>
      </c>
      <c r="AA62">
        <v>0</v>
      </c>
      <c r="AB62">
        <v>0</v>
      </c>
      <c r="AC62">
        <v>-20</v>
      </c>
    </row>
    <row r="63" spans="7:29">
      <c r="G63" t="s">
        <v>105</v>
      </c>
      <c r="H63" s="73">
        <v>242.42</v>
      </c>
      <c r="I63" s="46">
        <v>62.78</v>
      </c>
      <c r="J63" s="46">
        <v>0</v>
      </c>
      <c r="K63" s="46">
        <v>0</v>
      </c>
      <c r="L63" s="46">
        <v>10.62</v>
      </c>
      <c r="M63" s="74">
        <v>0</v>
      </c>
      <c r="N63" s="73">
        <v>0</v>
      </c>
      <c r="O63" s="46">
        <v>0</v>
      </c>
      <c r="P63" s="46">
        <v>-30</v>
      </c>
      <c r="Q63" s="46">
        <v>0</v>
      </c>
      <c r="R63" s="46">
        <v>0</v>
      </c>
      <c r="S63" s="74">
        <v>0</v>
      </c>
      <c r="U63" s="73">
        <v>315.82</v>
      </c>
      <c r="V63" s="74">
        <v>-31</v>
      </c>
      <c r="W63">
        <v>242.42</v>
      </c>
      <c r="X63">
        <v>62.78</v>
      </c>
      <c r="Y63">
        <v>-1</v>
      </c>
      <c r="Z63">
        <v>10.62</v>
      </c>
      <c r="AA63">
        <v>0</v>
      </c>
      <c r="AB63">
        <v>0</v>
      </c>
      <c r="AC63">
        <v>-30</v>
      </c>
    </row>
    <row r="64" spans="7:29">
      <c r="G64" t="s">
        <v>106</v>
      </c>
      <c r="H64" s="73">
        <v>273.33</v>
      </c>
      <c r="I64" s="46">
        <v>77.260000000000005</v>
      </c>
      <c r="J64" s="46">
        <v>0</v>
      </c>
      <c r="K64" s="46">
        <v>0</v>
      </c>
      <c r="L64" s="46">
        <v>11.59</v>
      </c>
      <c r="M64" s="74">
        <v>0</v>
      </c>
      <c r="N64" s="73">
        <v>0</v>
      </c>
      <c r="O64" s="46">
        <v>0</v>
      </c>
      <c r="P64" s="46">
        <v>-30</v>
      </c>
      <c r="Q64" s="46">
        <v>0</v>
      </c>
      <c r="R64" s="46">
        <v>0</v>
      </c>
      <c r="S64" s="74">
        <v>0</v>
      </c>
      <c r="U64" s="73">
        <v>362.18</v>
      </c>
      <c r="V64" s="74">
        <v>-31</v>
      </c>
      <c r="W64">
        <v>273.33</v>
      </c>
      <c r="X64">
        <v>77.260000000000005</v>
      </c>
      <c r="Y64">
        <v>-1</v>
      </c>
      <c r="Z64">
        <v>11.59</v>
      </c>
      <c r="AA64">
        <v>0</v>
      </c>
      <c r="AB64">
        <v>0</v>
      </c>
      <c r="AC64">
        <v>-30</v>
      </c>
    </row>
    <row r="65" spans="7:29">
      <c r="G65" t="s">
        <v>107</v>
      </c>
      <c r="H65" s="73">
        <v>270.42</v>
      </c>
      <c r="I65" s="46">
        <v>86.92</v>
      </c>
      <c r="J65" s="46">
        <v>0</v>
      </c>
      <c r="K65" s="46">
        <v>0</v>
      </c>
      <c r="L65" s="46">
        <v>12.56</v>
      </c>
      <c r="M65" s="74">
        <v>0</v>
      </c>
      <c r="N65" s="73">
        <v>0</v>
      </c>
      <c r="O65" s="46">
        <v>0</v>
      </c>
      <c r="P65" s="46">
        <v>-25</v>
      </c>
      <c r="Q65" s="46">
        <v>0</v>
      </c>
      <c r="R65" s="46">
        <v>0</v>
      </c>
      <c r="S65" s="74">
        <v>0</v>
      </c>
      <c r="U65" s="73">
        <v>369.9</v>
      </c>
      <c r="V65" s="74">
        <v>-26</v>
      </c>
      <c r="W65">
        <v>270.42</v>
      </c>
      <c r="X65">
        <v>86.92</v>
      </c>
      <c r="Y65">
        <v>-1</v>
      </c>
      <c r="Z65">
        <v>12.56</v>
      </c>
      <c r="AA65">
        <v>0</v>
      </c>
      <c r="AB65">
        <v>0</v>
      </c>
      <c r="AC65">
        <v>-25</v>
      </c>
    </row>
    <row r="66" spans="7:29">
      <c r="G66" t="s">
        <v>108</v>
      </c>
      <c r="H66" s="73">
        <v>234.69</v>
      </c>
      <c r="I66" s="46">
        <v>86.92</v>
      </c>
      <c r="J66" s="46">
        <v>0</v>
      </c>
      <c r="K66" s="46">
        <v>0</v>
      </c>
      <c r="L66" s="46">
        <v>13.52</v>
      </c>
      <c r="M66" s="74">
        <v>0</v>
      </c>
      <c r="N66" s="73">
        <v>0</v>
      </c>
      <c r="O66" s="46">
        <v>0</v>
      </c>
      <c r="P66" s="46">
        <v>-7</v>
      </c>
      <c r="Q66" s="46">
        <v>0</v>
      </c>
      <c r="R66" s="46">
        <v>0</v>
      </c>
      <c r="S66" s="74">
        <v>0</v>
      </c>
      <c r="U66" s="73">
        <v>335.13</v>
      </c>
      <c r="V66" s="74">
        <v>-8</v>
      </c>
      <c r="W66">
        <v>234.69</v>
      </c>
      <c r="X66">
        <v>86.92</v>
      </c>
      <c r="Y66">
        <v>-1</v>
      </c>
      <c r="Z66">
        <v>13.52</v>
      </c>
      <c r="AA66">
        <v>0</v>
      </c>
      <c r="AB66">
        <v>0</v>
      </c>
      <c r="AC66">
        <v>-7</v>
      </c>
    </row>
    <row r="67" spans="7:29">
      <c r="G67" t="s">
        <v>109</v>
      </c>
      <c r="H67" s="73">
        <v>249.18</v>
      </c>
      <c r="I67" s="46">
        <v>125.55</v>
      </c>
      <c r="J67" s="46">
        <v>82.09</v>
      </c>
      <c r="K67" s="46">
        <v>0</v>
      </c>
      <c r="L67" s="46">
        <v>14.49</v>
      </c>
      <c r="M67" s="74">
        <v>0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>
        <v>471.31</v>
      </c>
      <c r="V67" s="74">
        <v>-1</v>
      </c>
      <c r="W67">
        <v>249.18</v>
      </c>
      <c r="X67">
        <v>125.55</v>
      </c>
      <c r="Y67">
        <v>-1</v>
      </c>
      <c r="Z67">
        <v>14.49</v>
      </c>
      <c r="AA67">
        <v>0</v>
      </c>
      <c r="AB67">
        <v>0</v>
      </c>
      <c r="AC67">
        <v>82.09</v>
      </c>
    </row>
    <row r="68" spans="7:29">
      <c r="G68" t="s">
        <v>110</v>
      </c>
      <c r="H68" s="73">
        <v>213.43</v>
      </c>
      <c r="I68" s="46">
        <v>111.07</v>
      </c>
      <c r="J68" s="46">
        <v>67.61</v>
      </c>
      <c r="K68" s="46">
        <v>0</v>
      </c>
      <c r="L68" s="46">
        <v>14.49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>
        <v>406.6</v>
      </c>
      <c r="V68" s="74">
        <v>-1</v>
      </c>
      <c r="W68">
        <v>213.43</v>
      </c>
      <c r="X68">
        <v>111.07</v>
      </c>
      <c r="Y68">
        <v>-1</v>
      </c>
      <c r="Z68">
        <v>14.49</v>
      </c>
      <c r="AA68">
        <v>0</v>
      </c>
      <c r="AB68">
        <v>0</v>
      </c>
      <c r="AC68">
        <v>67.61</v>
      </c>
    </row>
    <row r="69" spans="7:29">
      <c r="G69" t="s">
        <v>111</v>
      </c>
      <c r="H69" s="73">
        <v>245.31</v>
      </c>
      <c r="I69" s="46">
        <v>106.24</v>
      </c>
      <c r="J69" s="46">
        <v>67.61</v>
      </c>
      <c r="K69" s="46">
        <v>0</v>
      </c>
      <c r="L69" s="46">
        <v>13.52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>
        <v>432.68</v>
      </c>
      <c r="V69" s="74">
        <v>-1</v>
      </c>
      <c r="W69">
        <v>245.31</v>
      </c>
      <c r="X69">
        <v>106.24</v>
      </c>
      <c r="Y69">
        <v>-1</v>
      </c>
      <c r="Z69">
        <v>13.52</v>
      </c>
      <c r="AA69">
        <v>0</v>
      </c>
      <c r="AB69">
        <v>0</v>
      </c>
      <c r="AC69">
        <v>67.61</v>
      </c>
    </row>
    <row r="70" spans="7:29">
      <c r="G70" t="s">
        <v>112</v>
      </c>
      <c r="H70" s="73">
        <v>245.32</v>
      </c>
      <c r="I70" s="46">
        <v>77.260000000000005</v>
      </c>
      <c r="J70" s="46">
        <v>48.29</v>
      </c>
      <c r="K70" s="46">
        <v>0</v>
      </c>
      <c r="L70" s="46">
        <v>13.52</v>
      </c>
      <c r="M70" s="74">
        <v>0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>
        <v>384.39</v>
      </c>
      <c r="V70" s="74">
        <v>-1</v>
      </c>
      <c r="W70">
        <v>245.32</v>
      </c>
      <c r="X70">
        <v>77.260000000000005</v>
      </c>
      <c r="Y70">
        <v>-1</v>
      </c>
      <c r="Z70">
        <v>13.52</v>
      </c>
      <c r="AA70">
        <v>0</v>
      </c>
      <c r="AB70">
        <v>0</v>
      </c>
      <c r="AC70">
        <v>48.29</v>
      </c>
    </row>
    <row r="71" spans="7:29">
      <c r="G71" t="s">
        <v>113</v>
      </c>
      <c r="H71" s="73">
        <v>244.35</v>
      </c>
      <c r="I71" s="46">
        <v>65.67</v>
      </c>
      <c r="J71" s="46">
        <v>56.98</v>
      </c>
      <c r="K71" s="46">
        <v>0</v>
      </c>
      <c r="L71" s="46">
        <v>12.56</v>
      </c>
      <c r="M71" s="74">
        <v>0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>
        <v>379.56</v>
      </c>
      <c r="V71" s="74">
        <v>-1</v>
      </c>
      <c r="W71">
        <v>244.35</v>
      </c>
      <c r="X71">
        <v>65.67</v>
      </c>
      <c r="Y71">
        <v>-1</v>
      </c>
      <c r="Z71">
        <v>12.56</v>
      </c>
      <c r="AA71">
        <v>0</v>
      </c>
      <c r="AB71">
        <v>0</v>
      </c>
      <c r="AC71">
        <v>56.98</v>
      </c>
    </row>
    <row r="72" spans="7:29">
      <c r="G72" t="s">
        <v>114</v>
      </c>
      <c r="H72" s="73">
        <v>232.76</v>
      </c>
      <c r="I72" s="46">
        <v>38.630000000000003</v>
      </c>
      <c r="J72" s="46">
        <v>19.32</v>
      </c>
      <c r="K72" s="46">
        <v>0</v>
      </c>
      <c r="L72" s="46">
        <v>10.62</v>
      </c>
      <c r="M72" s="74">
        <v>0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>
        <v>301.33</v>
      </c>
      <c r="V72" s="74">
        <v>0</v>
      </c>
      <c r="W72">
        <v>232.76</v>
      </c>
      <c r="X72">
        <v>38.630000000000003</v>
      </c>
      <c r="Y72">
        <v>0</v>
      </c>
      <c r="Z72">
        <v>10.62</v>
      </c>
      <c r="AA72">
        <v>0</v>
      </c>
      <c r="AB72">
        <v>0</v>
      </c>
      <c r="AC72">
        <v>19.32</v>
      </c>
    </row>
    <row r="73" spans="7:29">
      <c r="G73" t="s">
        <v>115</v>
      </c>
      <c r="H73" s="73">
        <v>149.69999999999999</v>
      </c>
      <c r="I73" s="46">
        <v>48.29</v>
      </c>
      <c r="J73" s="46">
        <v>19.32</v>
      </c>
      <c r="K73" s="46">
        <v>0</v>
      </c>
      <c r="L73" s="46">
        <v>8.69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>
        <v>226</v>
      </c>
      <c r="V73" s="74">
        <v>-2</v>
      </c>
      <c r="W73">
        <v>149.69999999999999</v>
      </c>
      <c r="X73">
        <v>48.29</v>
      </c>
      <c r="Y73">
        <v>-2</v>
      </c>
      <c r="Z73">
        <v>8.69</v>
      </c>
      <c r="AA73">
        <v>0</v>
      </c>
      <c r="AB73">
        <v>0</v>
      </c>
      <c r="AC73">
        <v>19.32</v>
      </c>
    </row>
    <row r="74" spans="7:29">
      <c r="G74" t="s">
        <v>116</v>
      </c>
      <c r="H74" s="73">
        <v>128.44999999999999</v>
      </c>
      <c r="I74" s="46">
        <v>24.15</v>
      </c>
      <c r="J74" s="46">
        <v>0</v>
      </c>
      <c r="K74" s="46">
        <v>0</v>
      </c>
      <c r="L74" s="46">
        <v>6.76</v>
      </c>
      <c r="M74" s="74">
        <v>0</v>
      </c>
      <c r="N74" s="73">
        <v>0</v>
      </c>
      <c r="O74" s="46">
        <v>0</v>
      </c>
      <c r="P74" s="46">
        <v>-2</v>
      </c>
      <c r="Q74" s="46">
        <v>0</v>
      </c>
      <c r="R74" s="46">
        <v>0</v>
      </c>
      <c r="S74" s="74">
        <v>0</v>
      </c>
      <c r="U74" s="73">
        <v>159.36000000000001</v>
      </c>
      <c r="V74" s="74">
        <v>-2</v>
      </c>
      <c r="W74">
        <v>128.44999999999999</v>
      </c>
      <c r="X74">
        <v>24.15</v>
      </c>
      <c r="Y74">
        <v>0</v>
      </c>
      <c r="Z74">
        <v>6.76</v>
      </c>
      <c r="AA74">
        <v>0</v>
      </c>
      <c r="AB74">
        <v>0</v>
      </c>
      <c r="AC74">
        <v>-2</v>
      </c>
    </row>
    <row r="75" spans="7:29">
      <c r="G75" t="s">
        <v>117</v>
      </c>
      <c r="H75" s="73">
        <v>192.2</v>
      </c>
      <c r="I75" s="46">
        <v>33.799999999999997</v>
      </c>
      <c r="J75" s="46">
        <v>0</v>
      </c>
      <c r="K75" s="46">
        <v>0</v>
      </c>
      <c r="L75" s="46">
        <v>5.79</v>
      </c>
      <c r="M75" s="74">
        <v>0</v>
      </c>
      <c r="N75" s="73">
        <v>0</v>
      </c>
      <c r="O75" s="46">
        <v>0</v>
      </c>
      <c r="P75" s="46">
        <v>-43</v>
      </c>
      <c r="Q75" s="46">
        <v>0</v>
      </c>
      <c r="R75" s="46">
        <v>0</v>
      </c>
      <c r="S75" s="74">
        <v>0</v>
      </c>
      <c r="U75" s="73">
        <v>231.79</v>
      </c>
      <c r="V75" s="74">
        <v>-43</v>
      </c>
      <c r="W75">
        <v>192.2</v>
      </c>
      <c r="X75">
        <v>33.799999999999997</v>
      </c>
      <c r="Y75">
        <v>0</v>
      </c>
      <c r="Z75">
        <v>5.79</v>
      </c>
      <c r="AA75">
        <v>0</v>
      </c>
      <c r="AB75">
        <v>0</v>
      </c>
      <c r="AC75">
        <v>-43</v>
      </c>
    </row>
    <row r="76" spans="7:29">
      <c r="G76" t="s">
        <v>118</v>
      </c>
      <c r="H76" s="73">
        <v>171.92</v>
      </c>
      <c r="I76" s="46">
        <v>28.97</v>
      </c>
      <c r="J76" s="46">
        <v>0</v>
      </c>
      <c r="K76" s="46">
        <v>0</v>
      </c>
      <c r="L76" s="46">
        <v>3.86</v>
      </c>
      <c r="M76" s="74">
        <v>0.1</v>
      </c>
      <c r="N76" s="73">
        <v>0</v>
      </c>
      <c r="O76" s="46">
        <v>0</v>
      </c>
      <c r="P76" s="46">
        <v>-47</v>
      </c>
      <c r="Q76" s="46">
        <v>0</v>
      </c>
      <c r="R76" s="46">
        <v>0</v>
      </c>
      <c r="S76" s="74">
        <v>0</v>
      </c>
      <c r="U76" s="73">
        <v>204.85</v>
      </c>
      <c r="V76" s="74">
        <v>-47</v>
      </c>
      <c r="W76">
        <v>171.92</v>
      </c>
      <c r="X76">
        <v>28.97</v>
      </c>
      <c r="Y76">
        <v>0</v>
      </c>
      <c r="Z76">
        <v>3.86</v>
      </c>
      <c r="AA76">
        <v>0</v>
      </c>
      <c r="AB76">
        <v>0.1</v>
      </c>
      <c r="AC76">
        <v>-47</v>
      </c>
    </row>
    <row r="77" spans="7:29">
      <c r="G77" t="s">
        <v>119</v>
      </c>
      <c r="H77" s="73">
        <v>156.46</v>
      </c>
      <c r="I77" s="46">
        <v>77.260000000000005</v>
      </c>
      <c r="J77" s="46">
        <v>0</v>
      </c>
      <c r="K77" s="46">
        <v>0</v>
      </c>
      <c r="L77" s="46">
        <v>4.83</v>
      </c>
      <c r="M77" s="74">
        <v>0</v>
      </c>
      <c r="N77" s="73">
        <v>0</v>
      </c>
      <c r="O77" s="46">
        <v>0</v>
      </c>
      <c r="P77" s="46">
        <v>-29</v>
      </c>
      <c r="Q77" s="46">
        <v>0</v>
      </c>
      <c r="R77" s="46">
        <v>0</v>
      </c>
      <c r="S77" s="74">
        <v>0</v>
      </c>
      <c r="U77" s="73">
        <v>238.55</v>
      </c>
      <c r="V77" s="74">
        <v>-29</v>
      </c>
      <c r="W77">
        <v>156.46</v>
      </c>
      <c r="X77">
        <v>77.260000000000005</v>
      </c>
      <c r="Y77">
        <v>0</v>
      </c>
      <c r="Z77">
        <v>4.83</v>
      </c>
      <c r="AA77">
        <v>0</v>
      </c>
      <c r="AB77">
        <v>0</v>
      </c>
      <c r="AC77">
        <v>-29</v>
      </c>
    </row>
    <row r="78" spans="7:29">
      <c r="G78" t="s">
        <v>120</v>
      </c>
      <c r="H78" s="73">
        <v>163.22999999999999</v>
      </c>
      <c r="I78" s="46">
        <v>77.260000000000005</v>
      </c>
      <c r="J78" s="46">
        <v>0</v>
      </c>
      <c r="K78" s="46">
        <v>0</v>
      </c>
      <c r="L78" s="46">
        <v>3.86</v>
      </c>
      <c r="M78" s="74">
        <v>0</v>
      </c>
      <c r="N78" s="73">
        <v>0</v>
      </c>
      <c r="O78" s="46">
        <v>0</v>
      </c>
      <c r="P78" s="46">
        <v>-30</v>
      </c>
      <c r="Q78" s="46">
        <v>-50</v>
      </c>
      <c r="R78" s="46">
        <v>0</v>
      </c>
      <c r="S78" s="74">
        <v>0</v>
      </c>
      <c r="U78" s="73">
        <v>244.35</v>
      </c>
      <c r="V78" s="74">
        <v>-80</v>
      </c>
      <c r="W78">
        <v>163.22999999999999</v>
      </c>
      <c r="X78">
        <v>77.260000000000005</v>
      </c>
      <c r="Y78">
        <v>0</v>
      </c>
      <c r="Z78">
        <v>3.86</v>
      </c>
      <c r="AA78">
        <v>-50</v>
      </c>
      <c r="AB78">
        <v>0</v>
      </c>
      <c r="AC78">
        <v>-30</v>
      </c>
    </row>
    <row r="79" spans="7:29">
      <c r="G79" t="s">
        <v>121</v>
      </c>
      <c r="H79" s="73">
        <v>0</v>
      </c>
      <c r="I79" s="46">
        <v>48.3</v>
      </c>
      <c r="J79" s="46">
        <v>0</v>
      </c>
      <c r="K79" s="46">
        <v>0</v>
      </c>
      <c r="L79" s="46">
        <v>3.86</v>
      </c>
      <c r="M79" s="74">
        <v>4.4400000000000004</v>
      </c>
      <c r="N79" s="73">
        <v>-48</v>
      </c>
      <c r="O79" s="46">
        <v>0</v>
      </c>
      <c r="P79" s="46">
        <v>-24</v>
      </c>
      <c r="Q79" s="46">
        <v>-43</v>
      </c>
      <c r="R79" s="46">
        <v>0</v>
      </c>
      <c r="S79" s="74">
        <v>0</v>
      </c>
      <c r="U79" s="73">
        <v>56.6</v>
      </c>
      <c r="V79" s="74">
        <v>-115</v>
      </c>
      <c r="W79">
        <v>-48</v>
      </c>
      <c r="X79">
        <v>48.3</v>
      </c>
      <c r="Y79">
        <v>0</v>
      </c>
      <c r="Z79">
        <v>3.86</v>
      </c>
      <c r="AA79">
        <v>-43</v>
      </c>
      <c r="AB79">
        <v>4.4400000000000004</v>
      </c>
      <c r="AC79">
        <v>-24</v>
      </c>
    </row>
    <row r="80" spans="7:29">
      <c r="G80" t="s">
        <v>122</v>
      </c>
      <c r="H80" s="73">
        <v>0</v>
      </c>
      <c r="I80" s="46">
        <v>44.43</v>
      </c>
      <c r="J80" s="46">
        <v>0</v>
      </c>
      <c r="K80" s="46">
        <v>0</v>
      </c>
      <c r="L80" s="46">
        <v>3.86</v>
      </c>
      <c r="M80" s="74">
        <v>2.41</v>
      </c>
      <c r="N80" s="73">
        <v>-9</v>
      </c>
      <c r="O80" s="46">
        <v>0</v>
      </c>
      <c r="P80" s="46">
        <v>-26</v>
      </c>
      <c r="Q80" s="46">
        <v>-43</v>
      </c>
      <c r="R80" s="46">
        <v>0</v>
      </c>
      <c r="S80" s="74">
        <v>0</v>
      </c>
      <c r="U80" s="73">
        <v>50.7</v>
      </c>
      <c r="V80" s="74">
        <v>-78</v>
      </c>
      <c r="W80">
        <v>-9</v>
      </c>
      <c r="X80">
        <v>44.43</v>
      </c>
      <c r="Y80">
        <v>0</v>
      </c>
      <c r="Z80">
        <v>3.86</v>
      </c>
      <c r="AA80">
        <v>-43</v>
      </c>
      <c r="AB80">
        <v>2.41</v>
      </c>
      <c r="AC80">
        <v>-26</v>
      </c>
    </row>
    <row r="81" spans="7:29">
      <c r="G81" t="s">
        <v>123</v>
      </c>
      <c r="H81" s="73">
        <v>0</v>
      </c>
      <c r="I81" s="46">
        <v>9.66</v>
      </c>
      <c r="J81" s="46">
        <v>0</v>
      </c>
      <c r="K81" s="46">
        <v>0</v>
      </c>
      <c r="L81" s="46">
        <v>3.86</v>
      </c>
      <c r="M81" s="74">
        <v>0.97</v>
      </c>
      <c r="N81" s="73">
        <v>-66.989999999999995</v>
      </c>
      <c r="O81" s="46">
        <v>0</v>
      </c>
      <c r="P81" s="46">
        <v>-30</v>
      </c>
      <c r="Q81" s="46">
        <v>-40</v>
      </c>
      <c r="R81" s="46">
        <v>0</v>
      </c>
      <c r="S81" s="74">
        <v>0</v>
      </c>
      <c r="U81" s="73">
        <v>14.49</v>
      </c>
      <c r="V81" s="74">
        <v>-136.99</v>
      </c>
      <c r="W81">
        <v>-66.989999999999995</v>
      </c>
      <c r="X81">
        <v>9.66</v>
      </c>
      <c r="Y81">
        <v>0</v>
      </c>
      <c r="Z81">
        <v>3.86</v>
      </c>
      <c r="AA81">
        <v>-40</v>
      </c>
      <c r="AB81">
        <v>0.97</v>
      </c>
      <c r="AC81">
        <v>-30</v>
      </c>
    </row>
    <row r="82" spans="7:29">
      <c r="G82" t="s">
        <v>124</v>
      </c>
      <c r="H82" s="73">
        <v>0</v>
      </c>
      <c r="I82" s="46">
        <v>9.67</v>
      </c>
      <c r="J82" s="46">
        <v>0</v>
      </c>
      <c r="K82" s="46">
        <v>0</v>
      </c>
      <c r="L82" s="46">
        <v>4.1500000000000004</v>
      </c>
      <c r="M82" s="74">
        <v>2.41</v>
      </c>
      <c r="N82" s="73">
        <v>-32</v>
      </c>
      <c r="O82" s="46">
        <v>0</v>
      </c>
      <c r="P82" s="46">
        <v>-30</v>
      </c>
      <c r="Q82" s="46">
        <v>-39</v>
      </c>
      <c r="R82" s="46">
        <v>0</v>
      </c>
      <c r="S82" s="74">
        <v>0</v>
      </c>
      <c r="U82" s="73">
        <v>16.23</v>
      </c>
      <c r="V82" s="74">
        <v>-101</v>
      </c>
      <c r="W82">
        <v>-32</v>
      </c>
      <c r="X82">
        <v>9.67</v>
      </c>
      <c r="Y82">
        <v>0</v>
      </c>
      <c r="Z82">
        <v>4.1500000000000004</v>
      </c>
      <c r="AA82">
        <v>-39</v>
      </c>
      <c r="AB82">
        <v>2.41</v>
      </c>
      <c r="AC82">
        <v>-30</v>
      </c>
    </row>
    <row r="83" spans="7:29">
      <c r="G83" t="s">
        <v>125</v>
      </c>
      <c r="H83" s="73">
        <v>3.86</v>
      </c>
      <c r="I83" s="46">
        <v>14.49</v>
      </c>
      <c r="J83" s="46">
        <v>0</v>
      </c>
      <c r="K83" s="46">
        <v>0</v>
      </c>
      <c r="L83" s="46">
        <v>4.3499999999999996</v>
      </c>
      <c r="M83" s="74">
        <v>3.09</v>
      </c>
      <c r="N83" s="73">
        <v>0</v>
      </c>
      <c r="O83" s="46">
        <v>0</v>
      </c>
      <c r="P83" s="46">
        <v>-45</v>
      </c>
      <c r="Q83" s="46">
        <v>-36</v>
      </c>
      <c r="R83" s="46">
        <v>0</v>
      </c>
      <c r="S83" s="74">
        <v>0</v>
      </c>
      <c r="U83" s="73">
        <v>25.79</v>
      </c>
      <c r="V83" s="74">
        <v>-81</v>
      </c>
      <c r="W83">
        <v>3.86</v>
      </c>
      <c r="X83">
        <v>14.49</v>
      </c>
      <c r="Y83">
        <v>0</v>
      </c>
      <c r="Z83">
        <v>4.3499999999999996</v>
      </c>
      <c r="AA83">
        <v>-36</v>
      </c>
      <c r="AB83">
        <v>3.09</v>
      </c>
      <c r="AC83">
        <v>-45</v>
      </c>
    </row>
    <row r="84" spans="7:29">
      <c r="G84" t="s">
        <v>126</v>
      </c>
      <c r="H84" s="73">
        <v>42.49</v>
      </c>
      <c r="I84" s="46">
        <v>14.49</v>
      </c>
      <c r="J84" s="46">
        <v>0</v>
      </c>
      <c r="K84" s="46">
        <v>0</v>
      </c>
      <c r="L84" s="46">
        <v>4.83</v>
      </c>
      <c r="M84" s="74">
        <v>3.48</v>
      </c>
      <c r="N84" s="73">
        <v>0</v>
      </c>
      <c r="O84" s="46">
        <v>0</v>
      </c>
      <c r="P84" s="46">
        <v>-45</v>
      </c>
      <c r="Q84" s="46">
        <v>-34</v>
      </c>
      <c r="R84" s="46">
        <v>0</v>
      </c>
      <c r="S84" s="74">
        <v>0</v>
      </c>
      <c r="U84" s="73">
        <v>65.290000000000006</v>
      </c>
      <c r="V84" s="74">
        <v>-79</v>
      </c>
      <c r="W84">
        <v>42.49</v>
      </c>
      <c r="X84">
        <v>14.49</v>
      </c>
      <c r="Y84">
        <v>0</v>
      </c>
      <c r="Z84">
        <v>4.83</v>
      </c>
      <c r="AA84">
        <v>-34</v>
      </c>
      <c r="AB84">
        <v>3.48</v>
      </c>
      <c r="AC84">
        <v>-45</v>
      </c>
    </row>
    <row r="85" spans="7:29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4.83</v>
      </c>
      <c r="M85" s="74">
        <v>3.09</v>
      </c>
      <c r="N85" s="73">
        <v>0</v>
      </c>
      <c r="O85" s="46">
        <v>-67</v>
      </c>
      <c r="P85" s="46">
        <v>-44</v>
      </c>
      <c r="Q85" s="46">
        <v>-35</v>
      </c>
      <c r="R85" s="46">
        <v>0</v>
      </c>
      <c r="S85" s="74">
        <v>0</v>
      </c>
      <c r="U85" s="73">
        <v>7.92</v>
      </c>
      <c r="V85" s="74">
        <v>-146</v>
      </c>
      <c r="W85">
        <v>0</v>
      </c>
      <c r="X85">
        <v>-67</v>
      </c>
      <c r="Y85">
        <v>0</v>
      </c>
      <c r="Z85">
        <v>4.83</v>
      </c>
      <c r="AA85">
        <v>-35</v>
      </c>
      <c r="AB85">
        <v>3.09</v>
      </c>
      <c r="AC85">
        <v>-44</v>
      </c>
    </row>
    <row r="86" spans="7:29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4.83</v>
      </c>
      <c r="M86" s="74">
        <v>5.7</v>
      </c>
      <c r="N86" s="73">
        <v>0</v>
      </c>
      <c r="O86" s="46">
        <v>-36</v>
      </c>
      <c r="P86" s="46">
        <v>-44</v>
      </c>
      <c r="Q86" s="46">
        <v>-32</v>
      </c>
      <c r="R86" s="46">
        <v>0</v>
      </c>
      <c r="S86" s="74">
        <v>0</v>
      </c>
      <c r="U86" s="73">
        <v>10.53</v>
      </c>
      <c r="V86" s="74">
        <v>-112</v>
      </c>
      <c r="W86">
        <v>0</v>
      </c>
      <c r="X86">
        <v>-36</v>
      </c>
      <c r="Y86">
        <v>0</v>
      </c>
      <c r="Z86">
        <v>4.83</v>
      </c>
      <c r="AA86">
        <v>-32</v>
      </c>
      <c r="AB86">
        <v>5.7</v>
      </c>
      <c r="AC86">
        <v>-44</v>
      </c>
    </row>
    <row r="87" spans="7:29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4.83</v>
      </c>
      <c r="M87" s="74">
        <v>1.64</v>
      </c>
      <c r="N87" s="73">
        <v>-21</v>
      </c>
      <c r="O87" s="46">
        <v>-60</v>
      </c>
      <c r="P87" s="46">
        <v>-22</v>
      </c>
      <c r="Q87" s="46">
        <v>-30</v>
      </c>
      <c r="R87" s="46">
        <v>0</v>
      </c>
      <c r="S87" s="74">
        <v>0</v>
      </c>
      <c r="U87" s="73">
        <v>6.47</v>
      </c>
      <c r="V87" s="74">
        <v>-133</v>
      </c>
      <c r="W87">
        <v>-21</v>
      </c>
      <c r="X87">
        <v>-60</v>
      </c>
      <c r="Y87">
        <v>0</v>
      </c>
      <c r="Z87">
        <v>4.83</v>
      </c>
      <c r="AA87">
        <v>-30</v>
      </c>
      <c r="AB87">
        <v>1.64</v>
      </c>
      <c r="AC87">
        <v>-22</v>
      </c>
    </row>
    <row r="88" spans="7:29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6.02</v>
      </c>
      <c r="M88" s="74">
        <v>2.58</v>
      </c>
      <c r="N88" s="73">
        <v>-10</v>
      </c>
      <c r="O88" s="46">
        <v>-57</v>
      </c>
      <c r="P88" s="46">
        <v>-23</v>
      </c>
      <c r="Q88" s="46">
        <v>-29</v>
      </c>
      <c r="R88" s="46">
        <v>0</v>
      </c>
      <c r="S88" s="74">
        <v>0</v>
      </c>
      <c r="U88" s="73">
        <v>8.6</v>
      </c>
      <c r="V88" s="74">
        <v>-119</v>
      </c>
      <c r="W88">
        <v>-10</v>
      </c>
      <c r="X88">
        <v>-57</v>
      </c>
      <c r="Y88">
        <v>0</v>
      </c>
      <c r="Z88">
        <v>6.02</v>
      </c>
      <c r="AA88">
        <v>-29</v>
      </c>
      <c r="AB88">
        <v>2.58</v>
      </c>
      <c r="AC88">
        <v>-23</v>
      </c>
    </row>
    <row r="89" spans="7:29">
      <c r="G89" t="s">
        <v>131</v>
      </c>
      <c r="H89" s="73">
        <v>71.48</v>
      </c>
      <c r="I89" s="46">
        <v>33.799999999999997</v>
      </c>
      <c r="J89" s="46">
        <v>28.97</v>
      </c>
      <c r="K89" s="46">
        <v>0</v>
      </c>
      <c r="L89" s="46">
        <v>6.08</v>
      </c>
      <c r="M89" s="74">
        <v>3.77</v>
      </c>
      <c r="N89" s="73">
        <v>0</v>
      </c>
      <c r="O89" s="46">
        <v>0</v>
      </c>
      <c r="P89" s="46">
        <v>0</v>
      </c>
      <c r="Q89" s="46">
        <v>-27</v>
      </c>
      <c r="R89" s="46">
        <v>0</v>
      </c>
      <c r="S89" s="74">
        <v>0</v>
      </c>
      <c r="U89" s="73">
        <v>144.1</v>
      </c>
      <c r="V89" s="74">
        <v>-27</v>
      </c>
      <c r="W89">
        <v>71.48</v>
      </c>
      <c r="X89">
        <v>33.799999999999997</v>
      </c>
      <c r="Y89">
        <v>0</v>
      </c>
      <c r="Z89">
        <v>6.08</v>
      </c>
      <c r="AA89">
        <v>-27</v>
      </c>
      <c r="AB89">
        <v>3.77</v>
      </c>
      <c r="AC89">
        <v>28.97</v>
      </c>
    </row>
    <row r="90" spans="7:29">
      <c r="G90" t="s">
        <v>132</v>
      </c>
      <c r="H90" s="73">
        <v>103.34</v>
      </c>
      <c r="I90" s="46">
        <v>115.9</v>
      </c>
      <c r="J90" s="46">
        <v>28.97</v>
      </c>
      <c r="K90" s="46">
        <v>0</v>
      </c>
      <c r="L90" s="46">
        <v>6.08</v>
      </c>
      <c r="M90" s="74">
        <v>0.87</v>
      </c>
      <c r="N90" s="73">
        <v>0</v>
      </c>
      <c r="O90" s="46">
        <v>0</v>
      </c>
      <c r="P90" s="46">
        <v>0</v>
      </c>
      <c r="Q90" s="46">
        <v>-23</v>
      </c>
      <c r="R90" s="46">
        <v>0</v>
      </c>
      <c r="S90" s="74">
        <v>0</v>
      </c>
      <c r="U90" s="73">
        <v>255.16</v>
      </c>
      <c r="V90" s="74">
        <v>-23</v>
      </c>
      <c r="W90">
        <v>103.34</v>
      </c>
      <c r="X90">
        <v>115.9</v>
      </c>
      <c r="Y90">
        <v>0</v>
      </c>
      <c r="Z90">
        <v>6.08</v>
      </c>
      <c r="AA90">
        <v>-23</v>
      </c>
      <c r="AB90">
        <v>0.87</v>
      </c>
      <c r="AC90">
        <v>28.97</v>
      </c>
    </row>
    <row r="91" spans="7:29">
      <c r="G91" t="s">
        <v>133</v>
      </c>
      <c r="H91" s="73">
        <v>120.73</v>
      </c>
      <c r="I91" s="46">
        <v>86.92</v>
      </c>
      <c r="J91" s="46">
        <v>0</v>
      </c>
      <c r="K91" s="46">
        <v>0</v>
      </c>
      <c r="L91" s="46">
        <v>6.08</v>
      </c>
      <c r="M91" s="74">
        <v>0</v>
      </c>
      <c r="N91" s="73">
        <v>0</v>
      </c>
      <c r="O91" s="46">
        <v>0</v>
      </c>
      <c r="P91" s="46">
        <v>0</v>
      </c>
      <c r="Q91" s="46">
        <v>-23</v>
      </c>
      <c r="R91" s="46">
        <v>0</v>
      </c>
      <c r="S91" s="74">
        <v>0</v>
      </c>
      <c r="U91" s="73">
        <v>213.73</v>
      </c>
      <c r="V91" s="74">
        <v>-23</v>
      </c>
      <c r="W91">
        <v>120.73</v>
      </c>
      <c r="X91">
        <v>86.92</v>
      </c>
      <c r="Y91">
        <v>0</v>
      </c>
      <c r="Z91">
        <v>6.08</v>
      </c>
      <c r="AA91">
        <v>-23</v>
      </c>
      <c r="AB91">
        <v>0</v>
      </c>
      <c r="AC91">
        <v>0</v>
      </c>
    </row>
    <row r="92" spans="7:29">
      <c r="G92" t="s">
        <v>134</v>
      </c>
      <c r="H92" s="73">
        <v>149.71</v>
      </c>
      <c r="I92" s="46">
        <v>77.260000000000005</v>
      </c>
      <c r="J92" s="46">
        <v>25.11</v>
      </c>
      <c r="K92" s="46">
        <v>0</v>
      </c>
      <c r="L92" s="46">
        <v>6.08</v>
      </c>
      <c r="M92" s="74">
        <v>0</v>
      </c>
      <c r="N92" s="73">
        <v>0</v>
      </c>
      <c r="O92" s="46">
        <v>0</v>
      </c>
      <c r="P92" s="46">
        <v>0</v>
      </c>
      <c r="Q92" s="46">
        <v>-24</v>
      </c>
      <c r="R92" s="46">
        <v>0</v>
      </c>
      <c r="S92" s="74">
        <v>0</v>
      </c>
      <c r="U92" s="73">
        <v>258.16000000000003</v>
      </c>
      <c r="V92" s="74">
        <v>-24</v>
      </c>
      <c r="W92">
        <v>149.71</v>
      </c>
      <c r="X92">
        <v>77.260000000000005</v>
      </c>
      <c r="Y92">
        <v>0</v>
      </c>
      <c r="Z92">
        <v>6.08</v>
      </c>
      <c r="AA92">
        <v>-24</v>
      </c>
      <c r="AB92">
        <v>0</v>
      </c>
      <c r="AC92">
        <v>25.11</v>
      </c>
    </row>
    <row r="93" spans="7:29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6.08</v>
      </c>
      <c r="M93" s="74">
        <v>0.87</v>
      </c>
      <c r="N93" s="73">
        <v>-143</v>
      </c>
      <c r="O93" s="46">
        <v>0</v>
      </c>
      <c r="P93" s="46">
        <v>-200</v>
      </c>
      <c r="Q93" s="46">
        <v>-23</v>
      </c>
      <c r="R93" s="46">
        <v>0</v>
      </c>
      <c r="S93" s="74">
        <v>0</v>
      </c>
      <c r="U93" s="73">
        <v>6.95</v>
      </c>
      <c r="V93" s="74">
        <v>-366</v>
      </c>
      <c r="W93">
        <v>-143</v>
      </c>
      <c r="X93">
        <v>0</v>
      </c>
      <c r="Y93">
        <v>0</v>
      </c>
      <c r="Z93">
        <v>6.08</v>
      </c>
      <c r="AA93">
        <v>-23</v>
      </c>
      <c r="AB93">
        <v>0.87</v>
      </c>
      <c r="AC93">
        <v>-200</v>
      </c>
    </row>
    <row r="94" spans="7:29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6.09</v>
      </c>
      <c r="M94" s="74">
        <v>3.09</v>
      </c>
      <c r="N94" s="73">
        <v>-69</v>
      </c>
      <c r="O94" s="46">
        <v>0</v>
      </c>
      <c r="P94" s="46">
        <v>-180</v>
      </c>
      <c r="Q94" s="46">
        <v>-25</v>
      </c>
      <c r="R94" s="46">
        <v>0</v>
      </c>
      <c r="S94" s="74">
        <v>0</v>
      </c>
      <c r="U94" s="73">
        <v>9.18</v>
      </c>
      <c r="V94" s="74">
        <v>-274</v>
      </c>
      <c r="W94">
        <v>-69</v>
      </c>
      <c r="X94">
        <v>0</v>
      </c>
      <c r="Y94">
        <v>0</v>
      </c>
      <c r="Z94">
        <v>6.09</v>
      </c>
      <c r="AA94">
        <v>-25</v>
      </c>
      <c r="AB94">
        <v>3.09</v>
      </c>
      <c r="AC94">
        <v>-180</v>
      </c>
    </row>
    <row r="95" spans="7:29">
      <c r="G95" t="s">
        <v>137</v>
      </c>
      <c r="H95" s="73">
        <v>95.61</v>
      </c>
      <c r="I95" s="46">
        <v>0</v>
      </c>
      <c r="J95" s="46">
        <v>0</v>
      </c>
      <c r="K95" s="46">
        <v>0</v>
      </c>
      <c r="L95" s="46">
        <v>5.12</v>
      </c>
      <c r="M95" s="74">
        <v>5.99</v>
      </c>
      <c r="N95" s="73">
        <v>0</v>
      </c>
      <c r="O95" s="46">
        <v>0</v>
      </c>
      <c r="P95" s="46">
        <v>-120</v>
      </c>
      <c r="Q95" s="46">
        <v>-24</v>
      </c>
      <c r="R95" s="46">
        <v>0</v>
      </c>
      <c r="S95" s="74">
        <v>0</v>
      </c>
      <c r="U95" s="73">
        <v>106.72</v>
      </c>
      <c r="V95" s="74">
        <v>-144</v>
      </c>
      <c r="W95">
        <v>95.61</v>
      </c>
      <c r="X95">
        <v>0</v>
      </c>
      <c r="Y95">
        <v>0</v>
      </c>
      <c r="Z95">
        <v>5.12</v>
      </c>
      <c r="AA95">
        <v>-24</v>
      </c>
      <c r="AB95">
        <v>5.99</v>
      </c>
      <c r="AC95">
        <v>-120</v>
      </c>
    </row>
    <row r="96" spans="7:29">
      <c r="G96" t="s">
        <v>138</v>
      </c>
      <c r="H96" s="73">
        <v>157.43</v>
      </c>
      <c r="I96" s="46">
        <v>0</v>
      </c>
      <c r="J96" s="46">
        <v>0</v>
      </c>
      <c r="K96" s="46">
        <v>0</v>
      </c>
      <c r="L96" s="46">
        <v>4.83</v>
      </c>
      <c r="M96" s="74">
        <v>3.28</v>
      </c>
      <c r="N96" s="73">
        <v>0</v>
      </c>
      <c r="O96" s="46">
        <v>0</v>
      </c>
      <c r="P96" s="46">
        <v>-120</v>
      </c>
      <c r="Q96" s="46">
        <v>-23</v>
      </c>
      <c r="R96" s="46">
        <v>0</v>
      </c>
      <c r="S96" s="74">
        <v>0</v>
      </c>
      <c r="U96" s="73">
        <v>165.54</v>
      </c>
      <c r="V96" s="74">
        <v>-143</v>
      </c>
      <c r="W96">
        <v>157.43</v>
      </c>
      <c r="X96">
        <v>0</v>
      </c>
      <c r="Y96">
        <v>0</v>
      </c>
      <c r="Z96">
        <v>4.83</v>
      </c>
      <c r="AA96">
        <v>-23</v>
      </c>
      <c r="AB96">
        <v>3.28</v>
      </c>
      <c r="AC96">
        <v>-120</v>
      </c>
    </row>
    <row r="97" spans="1:83">
      <c r="G97" t="s">
        <v>139</v>
      </c>
      <c r="H97" s="73">
        <v>158.4</v>
      </c>
      <c r="I97" s="46">
        <v>0</v>
      </c>
      <c r="J97" s="46">
        <v>0</v>
      </c>
      <c r="K97" s="46">
        <v>0</v>
      </c>
      <c r="L97" s="46">
        <v>3.86</v>
      </c>
      <c r="M97" s="74">
        <v>6.18</v>
      </c>
      <c r="N97" s="73">
        <v>0</v>
      </c>
      <c r="O97" s="46">
        <v>-100</v>
      </c>
      <c r="P97" s="46">
        <v>-120</v>
      </c>
      <c r="Q97" s="46">
        <v>-23</v>
      </c>
      <c r="R97" s="46">
        <v>0</v>
      </c>
      <c r="S97" s="74">
        <v>0</v>
      </c>
      <c r="U97" s="73">
        <v>168.44</v>
      </c>
      <c r="V97" s="74">
        <v>-243</v>
      </c>
      <c r="W97">
        <v>158.4</v>
      </c>
      <c r="X97">
        <v>-100</v>
      </c>
      <c r="Y97">
        <v>0</v>
      </c>
      <c r="Z97">
        <v>3.86</v>
      </c>
      <c r="AA97">
        <v>-23</v>
      </c>
      <c r="AB97">
        <v>6.18</v>
      </c>
      <c r="AC97">
        <v>-120</v>
      </c>
    </row>
    <row r="98" spans="1:83">
      <c r="G98" t="s">
        <v>140</v>
      </c>
      <c r="H98" s="73">
        <v>77.260000000000005</v>
      </c>
      <c r="I98" s="46">
        <v>0</v>
      </c>
      <c r="J98" s="46">
        <v>0</v>
      </c>
      <c r="K98" s="46">
        <v>0</v>
      </c>
      <c r="L98" s="46">
        <v>3.86</v>
      </c>
      <c r="M98" s="74">
        <v>1.55</v>
      </c>
      <c r="N98" s="73">
        <v>0</v>
      </c>
      <c r="O98" s="46">
        <v>-100</v>
      </c>
      <c r="P98" s="46">
        <v>-120</v>
      </c>
      <c r="Q98" s="46">
        <v>-23</v>
      </c>
      <c r="R98" s="46">
        <v>0</v>
      </c>
      <c r="S98" s="74">
        <v>0</v>
      </c>
      <c r="U98" s="73">
        <v>82.67</v>
      </c>
      <c r="V98" s="74">
        <v>-243</v>
      </c>
      <c r="W98">
        <v>77.260000000000005</v>
      </c>
      <c r="X98">
        <v>-100</v>
      </c>
      <c r="Y98">
        <v>0</v>
      </c>
      <c r="Z98">
        <v>3.86</v>
      </c>
      <c r="AA98">
        <v>-23</v>
      </c>
      <c r="AB98">
        <v>1.55</v>
      </c>
      <c r="AC98">
        <v>-120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2.4042649999999992</v>
      </c>
      <c r="I99" s="69">
        <f t="shared" ref="I99:BQ99" si="1">SUM(I3:I98)/4000</f>
        <v>0.48490250000000007</v>
      </c>
      <c r="J99" s="69">
        <f t="shared" si="1"/>
        <v>0.19606000000000004</v>
      </c>
      <c r="K99" s="69">
        <f t="shared" si="1"/>
        <v>0</v>
      </c>
      <c r="L99" s="69">
        <f t="shared" si="1"/>
        <v>0.12698499999999996</v>
      </c>
      <c r="M99" s="69">
        <f t="shared" si="1"/>
        <v>2.1874999999999995E-2</v>
      </c>
      <c r="N99" s="68">
        <f t="shared" si="1"/>
        <v>-0.50724749999999996</v>
      </c>
      <c r="O99" s="69">
        <f t="shared" si="1"/>
        <v>-0.25700000000000001</v>
      </c>
      <c r="P99" s="69">
        <f t="shared" si="1"/>
        <v>-0.71199999999999997</v>
      </c>
      <c r="Q99" s="69">
        <f t="shared" si="1"/>
        <v>-0.39224999999999999</v>
      </c>
      <c r="R99" s="69">
        <f t="shared" si="1"/>
        <v>0</v>
      </c>
      <c r="S99" s="70">
        <f t="shared" si="1"/>
        <v>0</v>
      </c>
      <c r="U99" s="68">
        <f t="shared" si="1"/>
        <v>3.2340875000000011</v>
      </c>
      <c r="V99" s="70">
        <f t="shared" si="1"/>
        <v>-1.8837474999999999</v>
      </c>
      <c r="W99">
        <f t="shared" si="1"/>
        <v>1.8970175</v>
      </c>
      <c r="X99">
        <f t="shared" si="1"/>
        <v>0.22790249999999992</v>
      </c>
      <c r="Y99">
        <f t="shared" si="1"/>
        <v>-1.525E-2</v>
      </c>
      <c r="Z99">
        <f t="shared" si="1"/>
        <v>0.12698499999999996</v>
      </c>
      <c r="AA99">
        <f t="shared" si="1"/>
        <v>-0.39224999999999999</v>
      </c>
      <c r="AB99">
        <f t="shared" si="1"/>
        <v>2.1874999999999995E-2</v>
      </c>
      <c r="AC99">
        <f t="shared" si="1"/>
        <v>-0.51593999999999995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39"/>
      <c r="F1" s="139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45448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398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Z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6">
      <c r="A1" s="220" t="s">
        <v>223</v>
      </c>
      <c r="B1" s="220"/>
      <c r="C1" s="220"/>
      <c r="D1" s="220"/>
      <c r="E1" s="146"/>
      <c r="F1" s="146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4</v>
      </c>
      <c r="U1" s="224" t="s">
        <v>317</v>
      </c>
      <c r="V1" s="225"/>
    </row>
    <row r="2" spans="1:26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45448</v>
      </c>
      <c r="U2" s="73" t="s">
        <v>225</v>
      </c>
      <c r="V2" s="74" t="s">
        <v>224</v>
      </c>
      <c r="W2" s="28" t="s">
        <v>256</v>
      </c>
      <c r="X2" t="s">
        <v>257</v>
      </c>
      <c r="Y2" t="s">
        <v>629</v>
      </c>
      <c r="Z2" t="s">
        <v>438</v>
      </c>
    </row>
    <row r="3" spans="1:26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11.23</v>
      </c>
      <c r="I3" s="53">
        <v>0</v>
      </c>
      <c r="J3" s="53">
        <v>0</v>
      </c>
      <c r="K3" s="53">
        <v>0</v>
      </c>
      <c r="L3" s="53">
        <v>0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T3" t="s">
        <v>629</v>
      </c>
      <c r="U3" s="73">
        <v>11.23</v>
      </c>
      <c r="V3" s="74">
        <v>-2.5</v>
      </c>
      <c r="W3">
        <v>11.23</v>
      </c>
      <c r="X3">
        <v>0</v>
      </c>
      <c r="Y3">
        <v>-2.5</v>
      </c>
      <c r="Z3">
        <v>0</v>
      </c>
    </row>
    <row r="4" spans="1:26">
      <c r="A4" t="s">
        <v>377</v>
      </c>
      <c r="B4" t="s">
        <v>257</v>
      </c>
      <c r="D4" t="s">
        <v>397</v>
      </c>
      <c r="F4" t="s">
        <v>438</v>
      </c>
      <c r="G4" t="s">
        <v>46</v>
      </c>
      <c r="H4" s="73">
        <v>1.9</v>
      </c>
      <c r="I4" s="46">
        <v>0</v>
      </c>
      <c r="J4" s="46">
        <v>0</v>
      </c>
      <c r="K4" s="46">
        <v>0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U4" s="73">
        <v>1.9</v>
      </c>
      <c r="V4" s="74">
        <v>-2.5</v>
      </c>
      <c r="W4">
        <v>1.9</v>
      </c>
      <c r="X4">
        <v>0</v>
      </c>
      <c r="Y4">
        <v>-2.5</v>
      </c>
      <c r="Z4">
        <v>0</v>
      </c>
    </row>
    <row r="5" spans="1:26">
      <c r="B5" t="s">
        <v>379</v>
      </c>
      <c r="D5" t="s">
        <v>439</v>
      </c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U5" s="73">
        <v>0</v>
      </c>
      <c r="V5" s="74">
        <v>-2.5</v>
      </c>
      <c r="W5">
        <v>0</v>
      </c>
      <c r="X5">
        <v>0</v>
      </c>
      <c r="Y5">
        <v>-2.5</v>
      </c>
      <c r="Z5">
        <v>0</v>
      </c>
    </row>
    <row r="6" spans="1:26">
      <c r="B6" t="s">
        <v>379</v>
      </c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U6" s="73">
        <v>0</v>
      </c>
      <c r="V6" s="74">
        <v>-2.5</v>
      </c>
      <c r="W6">
        <v>0</v>
      </c>
      <c r="X6">
        <v>0</v>
      </c>
      <c r="Y6">
        <v>-2.5</v>
      </c>
      <c r="Z6">
        <v>0</v>
      </c>
    </row>
    <row r="7" spans="1:26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U7" s="73">
        <v>0</v>
      </c>
      <c r="V7" s="74">
        <v>-2.5</v>
      </c>
      <c r="W7">
        <v>0</v>
      </c>
      <c r="X7">
        <v>0</v>
      </c>
      <c r="Y7">
        <v>-2.5</v>
      </c>
      <c r="Z7">
        <v>0</v>
      </c>
    </row>
    <row r="8" spans="1:26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U8" s="73">
        <v>0</v>
      </c>
      <c r="V8" s="74">
        <v>-2.5</v>
      </c>
      <c r="W8">
        <v>0</v>
      </c>
      <c r="X8">
        <v>0</v>
      </c>
      <c r="Y8">
        <v>-2.5</v>
      </c>
      <c r="Z8">
        <v>0</v>
      </c>
    </row>
    <row r="9" spans="1:26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U9" s="73">
        <v>0</v>
      </c>
      <c r="V9" s="74">
        <v>-2.5</v>
      </c>
      <c r="W9">
        <v>0</v>
      </c>
      <c r="X9">
        <v>0</v>
      </c>
      <c r="Y9">
        <v>-2.5</v>
      </c>
      <c r="Z9">
        <v>0</v>
      </c>
    </row>
    <row r="10" spans="1:26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U10" s="73">
        <v>0</v>
      </c>
      <c r="V10" s="74">
        <v>-2.5</v>
      </c>
      <c r="W10">
        <v>0</v>
      </c>
      <c r="X10">
        <v>0</v>
      </c>
      <c r="Y10">
        <v>-2.5</v>
      </c>
      <c r="Z10">
        <v>0</v>
      </c>
    </row>
    <row r="11" spans="1:26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U11" s="73">
        <v>0</v>
      </c>
      <c r="V11" s="74">
        <v>-2.5</v>
      </c>
      <c r="W11">
        <v>0</v>
      </c>
      <c r="X11">
        <v>0</v>
      </c>
      <c r="Y11">
        <v>-2.5</v>
      </c>
      <c r="Z11">
        <v>0</v>
      </c>
    </row>
    <row r="12" spans="1:26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U12" s="73">
        <v>0</v>
      </c>
      <c r="V12" s="74">
        <v>-2.5</v>
      </c>
      <c r="W12">
        <v>0</v>
      </c>
      <c r="X12">
        <v>0</v>
      </c>
      <c r="Y12">
        <v>-2.5</v>
      </c>
      <c r="Z12">
        <v>0</v>
      </c>
    </row>
    <row r="13" spans="1:26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U13" s="73">
        <v>0</v>
      </c>
      <c r="V13" s="74">
        <v>-2.5</v>
      </c>
      <c r="W13">
        <v>0</v>
      </c>
      <c r="X13">
        <v>0</v>
      </c>
      <c r="Y13">
        <v>-2.5</v>
      </c>
      <c r="Z13">
        <v>0</v>
      </c>
    </row>
    <row r="14" spans="1:26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U14" s="73">
        <v>0</v>
      </c>
      <c r="V14" s="74">
        <v>-2.5</v>
      </c>
      <c r="W14">
        <v>0</v>
      </c>
      <c r="X14">
        <v>0</v>
      </c>
      <c r="Y14">
        <v>-2.5</v>
      </c>
      <c r="Z14">
        <v>0</v>
      </c>
    </row>
    <row r="15" spans="1:26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U15" s="73">
        <v>0</v>
      </c>
      <c r="V15" s="74">
        <v>-2.5</v>
      </c>
      <c r="W15">
        <v>0</v>
      </c>
      <c r="X15">
        <v>0</v>
      </c>
      <c r="Y15">
        <v>-2.5</v>
      </c>
      <c r="Z15">
        <v>0</v>
      </c>
    </row>
    <row r="16" spans="1:26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U16" s="73">
        <v>0</v>
      </c>
      <c r="V16" s="74">
        <v>-2.5</v>
      </c>
      <c r="W16">
        <v>0</v>
      </c>
      <c r="X16">
        <v>0</v>
      </c>
      <c r="Y16">
        <v>-2.5</v>
      </c>
      <c r="Z16">
        <v>0</v>
      </c>
    </row>
    <row r="17" spans="7:26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U17" s="73">
        <v>0</v>
      </c>
      <c r="V17" s="74">
        <v>-2.5</v>
      </c>
      <c r="W17">
        <v>0</v>
      </c>
      <c r="X17">
        <v>0</v>
      </c>
      <c r="Y17">
        <v>-2.5</v>
      </c>
      <c r="Z17">
        <v>0</v>
      </c>
    </row>
    <row r="18" spans="7:26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U18" s="73">
        <v>0</v>
      </c>
      <c r="V18" s="74">
        <v>-2.5</v>
      </c>
      <c r="W18">
        <v>0</v>
      </c>
      <c r="X18">
        <v>0</v>
      </c>
      <c r="Y18">
        <v>-2.5</v>
      </c>
      <c r="Z18">
        <v>0</v>
      </c>
    </row>
    <row r="19" spans="7:26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U19" s="73">
        <v>0</v>
      </c>
      <c r="V19" s="74">
        <v>-2.5</v>
      </c>
      <c r="W19">
        <v>0</v>
      </c>
      <c r="X19">
        <v>0</v>
      </c>
      <c r="Y19">
        <v>-2.5</v>
      </c>
      <c r="Z19">
        <v>0</v>
      </c>
    </row>
    <row r="20" spans="7:26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U20" s="73">
        <v>0</v>
      </c>
      <c r="V20" s="74">
        <v>-2.5</v>
      </c>
      <c r="W20">
        <v>0</v>
      </c>
      <c r="X20">
        <v>0</v>
      </c>
      <c r="Y20">
        <v>-2.5</v>
      </c>
      <c r="Z20">
        <v>0</v>
      </c>
    </row>
    <row r="21" spans="7:26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0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U21" s="73">
        <v>0</v>
      </c>
      <c r="V21" s="74">
        <v>-2.5</v>
      </c>
      <c r="W21">
        <v>0</v>
      </c>
      <c r="X21">
        <v>0</v>
      </c>
      <c r="Y21">
        <v>-2.5</v>
      </c>
      <c r="Z21">
        <v>0</v>
      </c>
    </row>
    <row r="22" spans="7:26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0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U22" s="73">
        <v>0</v>
      </c>
      <c r="V22" s="74">
        <v>-2.5</v>
      </c>
      <c r="W22">
        <v>0</v>
      </c>
      <c r="X22">
        <v>0</v>
      </c>
      <c r="Y22">
        <v>-2.5</v>
      </c>
      <c r="Z22">
        <v>0</v>
      </c>
    </row>
    <row r="23" spans="7:26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0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U23" s="73">
        <v>0</v>
      </c>
      <c r="V23" s="74">
        <v>-2.5</v>
      </c>
      <c r="W23">
        <v>0</v>
      </c>
      <c r="X23">
        <v>0</v>
      </c>
      <c r="Y23">
        <v>-2.5</v>
      </c>
      <c r="Z23">
        <v>0</v>
      </c>
    </row>
    <row r="24" spans="7:26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0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U24" s="73">
        <v>0</v>
      </c>
      <c r="V24" s="74">
        <v>-2.5</v>
      </c>
      <c r="W24">
        <v>0</v>
      </c>
      <c r="X24">
        <v>0</v>
      </c>
      <c r="Y24">
        <v>-2.5</v>
      </c>
      <c r="Z24">
        <v>0</v>
      </c>
    </row>
    <row r="25" spans="7:26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0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U25" s="73">
        <v>0</v>
      </c>
      <c r="V25" s="74">
        <v>-2.5</v>
      </c>
      <c r="W25">
        <v>0</v>
      </c>
      <c r="X25">
        <v>0</v>
      </c>
      <c r="Y25">
        <v>-2.5</v>
      </c>
      <c r="Z25">
        <v>0</v>
      </c>
    </row>
    <row r="26" spans="7:26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0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U26" s="73">
        <v>0</v>
      </c>
      <c r="V26" s="74">
        <v>-2.5</v>
      </c>
      <c r="W26">
        <v>0</v>
      </c>
      <c r="X26">
        <v>0</v>
      </c>
      <c r="Y26">
        <v>-2.5</v>
      </c>
      <c r="Z26">
        <v>0</v>
      </c>
    </row>
    <row r="27" spans="7:26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0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U27" s="73">
        <v>0</v>
      </c>
      <c r="V27" s="74">
        <v>-2.5</v>
      </c>
      <c r="W27">
        <v>0</v>
      </c>
      <c r="X27">
        <v>0</v>
      </c>
      <c r="Y27">
        <v>-2.5</v>
      </c>
      <c r="Z27">
        <v>0</v>
      </c>
    </row>
    <row r="28" spans="7:26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0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U28" s="73">
        <v>0</v>
      </c>
      <c r="V28" s="74">
        <v>-2.5</v>
      </c>
      <c r="W28">
        <v>0</v>
      </c>
      <c r="X28">
        <v>0</v>
      </c>
      <c r="Y28">
        <v>-2.5</v>
      </c>
      <c r="Z28">
        <v>0</v>
      </c>
    </row>
    <row r="29" spans="7:26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0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>
        <v>0</v>
      </c>
      <c r="V29" s="74">
        <v>-2.5</v>
      </c>
      <c r="W29">
        <v>0</v>
      </c>
      <c r="X29">
        <v>0</v>
      </c>
      <c r="Y29">
        <v>-2.5</v>
      </c>
      <c r="Z29">
        <v>0</v>
      </c>
    </row>
    <row r="30" spans="7:26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2.74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>
        <v>2.74</v>
      </c>
      <c r="V30" s="74">
        <v>-2.5</v>
      </c>
      <c r="W30">
        <v>0</v>
      </c>
      <c r="X30">
        <v>0</v>
      </c>
      <c r="Y30">
        <v>-2.5</v>
      </c>
      <c r="Z30">
        <v>2.74</v>
      </c>
    </row>
    <row r="31" spans="7:26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0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>
        <v>0</v>
      </c>
      <c r="V31" s="74">
        <v>0</v>
      </c>
      <c r="W31">
        <v>0</v>
      </c>
      <c r="X31">
        <v>0</v>
      </c>
      <c r="Y31">
        <v>0</v>
      </c>
      <c r="Z31">
        <v>0</v>
      </c>
    </row>
    <row r="32" spans="7:26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0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>
        <v>0</v>
      </c>
      <c r="V32" s="74">
        <v>0</v>
      </c>
      <c r="W32">
        <v>0</v>
      </c>
      <c r="X32">
        <v>0</v>
      </c>
      <c r="Y32">
        <v>0</v>
      </c>
      <c r="Z32">
        <v>0</v>
      </c>
    </row>
    <row r="33" spans="7:26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2.93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>
        <v>2.93</v>
      </c>
      <c r="V33" s="74">
        <v>0</v>
      </c>
      <c r="W33">
        <v>0</v>
      </c>
      <c r="X33">
        <v>0</v>
      </c>
      <c r="Y33">
        <v>0</v>
      </c>
      <c r="Z33">
        <v>2.93</v>
      </c>
    </row>
    <row r="34" spans="7:26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4.6399999999999997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>
        <v>4.6399999999999997</v>
      </c>
      <c r="V34" s="74">
        <v>0</v>
      </c>
      <c r="W34">
        <v>0</v>
      </c>
      <c r="X34">
        <v>0</v>
      </c>
      <c r="Y34">
        <v>0</v>
      </c>
      <c r="Z34">
        <v>4.6399999999999997</v>
      </c>
    </row>
    <row r="35" spans="7:26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2.8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>
        <v>2.8</v>
      </c>
      <c r="V35" s="74">
        <v>0</v>
      </c>
      <c r="W35">
        <v>0</v>
      </c>
      <c r="X35">
        <v>0</v>
      </c>
      <c r="Y35">
        <v>0</v>
      </c>
      <c r="Z35">
        <v>2.8</v>
      </c>
    </row>
    <row r="36" spans="7:26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2.0299999999999998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>
        <v>2.0299999999999998</v>
      </c>
      <c r="V36" s="74">
        <v>0</v>
      </c>
      <c r="W36">
        <v>0</v>
      </c>
      <c r="X36">
        <v>0</v>
      </c>
      <c r="Y36">
        <v>0</v>
      </c>
      <c r="Z36">
        <v>2.0299999999999998</v>
      </c>
    </row>
    <row r="37" spans="7:26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2.41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>
        <v>2.41</v>
      </c>
      <c r="V37" s="74">
        <v>0</v>
      </c>
      <c r="W37">
        <v>0</v>
      </c>
      <c r="X37">
        <v>0</v>
      </c>
      <c r="Y37">
        <v>0</v>
      </c>
      <c r="Z37">
        <v>2.41</v>
      </c>
    </row>
    <row r="38" spans="7:26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4.4400000000000004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>
        <v>4.4400000000000004</v>
      </c>
      <c r="V38" s="74">
        <v>0</v>
      </c>
      <c r="W38">
        <v>0</v>
      </c>
      <c r="X38">
        <v>0</v>
      </c>
      <c r="Y38">
        <v>0</v>
      </c>
      <c r="Z38">
        <v>4.4400000000000004</v>
      </c>
    </row>
    <row r="39" spans="7:26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5.6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>
        <v>5.6</v>
      </c>
      <c r="V39" s="74">
        <v>0</v>
      </c>
      <c r="W39">
        <v>0</v>
      </c>
      <c r="X39">
        <v>0</v>
      </c>
      <c r="Y39">
        <v>0</v>
      </c>
      <c r="Z39">
        <v>5.6</v>
      </c>
    </row>
    <row r="40" spans="7:26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3.48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>
        <v>3.48</v>
      </c>
      <c r="V40" s="74">
        <v>0</v>
      </c>
      <c r="W40">
        <v>0</v>
      </c>
      <c r="X40">
        <v>0</v>
      </c>
      <c r="Y40">
        <v>0</v>
      </c>
      <c r="Z40">
        <v>3.48</v>
      </c>
    </row>
    <row r="41" spans="7:26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2.7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>
        <v>2.7</v>
      </c>
      <c r="V41" s="74">
        <v>0</v>
      </c>
      <c r="W41">
        <v>0</v>
      </c>
      <c r="X41">
        <v>0</v>
      </c>
      <c r="Y41">
        <v>0</v>
      </c>
      <c r="Z41">
        <v>2.7</v>
      </c>
    </row>
    <row r="42" spans="7:26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3.86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>
        <v>3.86</v>
      </c>
      <c r="V42" s="74">
        <v>0</v>
      </c>
      <c r="W42">
        <v>0</v>
      </c>
      <c r="X42">
        <v>0</v>
      </c>
      <c r="Y42">
        <v>0</v>
      </c>
      <c r="Z42">
        <v>3.86</v>
      </c>
    </row>
    <row r="43" spans="7:26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4.0599999999999996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>
        <v>4.0599999999999996</v>
      </c>
      <c r="V43" s="74">
        <v>0</v>
      </c>
      <c r="W43">
        <v>0</v>
      </c>
      <c r="X43">
        <v>0</v>
      </c>
      <c r="Y43">
        <v>0</v>
      </c>
      <c r="Z43">
        <v>4.0599999999999996</v>
      </c>
    </row>
    <row r="44" spans="7:26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5.12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>
        <v>5.12</v>
      </c>
      <c r="V44" s="74">
        <v>0</v>
      </c>
      <c r="W44">
        <v>0</v>
      </c>
      <c r="X44">
        <v>0</v>
      </c>
      <c r="Y44">
        <v>0</v>
      </c>
      <c r="Z44">
        <v>5.12</v>
      </c>
    </row>
    <row r="45" spans="7:26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4.6399999999999997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>
        <v>4.6399999999999997</v>
      </c>
      <c r="V45" s="74">
        <v>0</v>
      </c>
      <c r="W45">
        <v>0</v>
      </c>
      <c r="X45">
        <v>0</v>
      </c>
      <c r="Y45">
        <v>0</v>
      </c>
      <c r="Z45">
        <v>4.6399999999999997</v>
      </c>
    </row>
    <row r="46" spans="7:26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>
        <v>0</v>
      </c>
      <c r="V46" s="74">
        <v>0</v>
      </c>
      <c r="W46">
        <v>0</v>
      </c>
      <c r="X46">
        <v>0</v>
      </c>
      <c r="Y46">
        <v>0</v>
      </c>
      <c r="Z46">
        <v>0</v>
      </c>
    </row>
    <row r="47" spans="7:26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2.0299999999999998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>
        <v>2.0299999999999998</v>
      </c>
      <c r="V47" s="74">
        <v>0</v>
      </c>
      <c r="W47">
        <v>0</v>
      </c>
      <c r="X47">
        <v>0</v>
      </c>
      <c r="Y47">
        <v>0</v>
      </c>
      <c r="Z47">
        <v>2.0299999999999998</v>
      </c>
    </row>
    <row r="48" spans="7:26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1.74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>
        <v>1.74</v>
      </c>
      <c r="V48" s="74">
        <v>0</v>
      </c>
      <c r="W48">
        <v>0</v>
      </c>
      <c r="X48">
        <v>0</v>
      </c>
      <c r="Y48">
        <v>0</v>
      </c>
      <c r="Z48">
        <v>1.74</v>
      </c>
    </row>
    <row r="49" spans="7:26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2.12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>
        <v>2.12</v>
      </c>
      <c r="V49" s="74">
        <v>0</v>
      </c>
      <c r="W49">
        <v>0</v>
      </c>
      <c r="X49">
        <v>0</v>
      </c>
      <c r="Y49">
        <v>0</v>
      </c>
      <c r="Z49">
        <v>2.12</v>
      </c>
    </row>
    <row r="50" spans="7:26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2.7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>
        <v>2.7</v>
      </c>
      <c r="V50" s="74">
        <v>0</v>
      </c>
      <c r="W50">
        <v>0</v>
      </c>
      <c r="X50">
        <v>0</v>
      </c>
      <c r="Y50">
        <v>0</v>
      </c>
      <c r="Z50">
        <v>2.7</v>
      </c>
    </row>
    <row r="51" spans="7:26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6.66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>
        <v>6.66</v>
      </c>
      <c r="V51" s="74">
        <v>0</v>
      </c>
      <c r="W51">
        <v>0</v>
      </c>
      <c r="X51">
        <v>0</v>
      </c>
      <c r="Y51">
        <v>0</v>
      </c>
      <c r="Z51">
        <v>6.66</v>
      </c>
    </row>
    <row r="52" spans="7:26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7.24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>
        <v>7.24</v>
      </c>
      <c r="V52" s="74">
        <v>0</v>
      </c>
      <c r="W52">
        <v>0</v>
      </c>
      <c r="X52">
        <v>0</v>
      </c>
      <c r="Y52">
        <v>0</v>
      </c>
      <c r="Z52">
        <v>7.24</v>
      </c>
    </row>
    <row r="53" spans="7:26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8.2100000000000009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>
        <v>8.2100000000000009</v>
      </c>
      <c r="V53" s="74">
        <v>0</v>
      </c>
      <c r="W53">
        <v>0</v>
      </c>
      <c r="X53">
        <v>0</v>
      </c>
      <c r="Y53">
        <v>0</v>
      </c>
      <c r="Z53">
        <v>8.2100000000000009</v>
      </c>
    </row>
    <row r="54" spans="7:26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6.76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>
        <v>6.76</v>
      </c>
      <c r="V54" s="74">
        <v>0</v>
      </c>
      <c r="W54">
        <v>0</v>
      </c>
      <c r="X54">
        <v>0</v>
      </c>
      <c r="Y54">
        <v>0</v>
      </c>
      <c r="Z54">
        <v>6.76</v>
      </c>
    </row>
    <row r="55" spans="7:26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4.7300000000000004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>
        <v>4.7300000000000004</v>
      </c>
      <c r="V55" s="74">
        <v>0</v>
      </c>
      <c r="W55">
        <v>0</v>
      </c>
      <c r="X55">
        <v>0</v>
      </c>
      <c r="Y55">
        <v>0</v>
      </c>
      <c r="Z55">
        <v>4.7300000000000004</v>
      </c>
    </row>
    <row r="56" spans="7:26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3.57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>
        <v>3.57</v>
      </c>
      <c r="V56" s="74">
        <v>0</v>
      </c>
      <c r="W56">
        <v>0</v>
      </c>
      <c r="X56">
        <v>0</v>
      </c>
      <c r="Y56">
        <v>0</v>
      </c>
      <c r="Z56">
        <v>3.57</v>
      </c>
    </row>
    <row r="57" spans="7:26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6.08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>
        <v>6.08</v>
      </c>
      <c r="V57" s="74">
        <v>0</v>
      </c>
      <c r="W57">
        <v>0</v>
      </c>
      <c r="X57">
        <v>0</v>
      </c>
      <c r="Y57">
        <v>0</v>
      </c>
      <c r="Z57">
        <v>6.08</v>
      </c>
    </row>
    <row r="58" spans="7:26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7.73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>
        <v>7.73</v>
      </c>
      <c r="V58" s="74">
        <v>0</v>
      </c>
      <c r="W58">
        <v>0</v>
      </c>
      <c r="X58">
        <v>0</v>
      </c>
      <c r="Y58">
        <v>0</v>
      </c>
      <c r="Z58">
        <v>7.73</v>
      </c>
    </row>
    <row r="59" spans="7:26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4.93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>
        <v>4.93</v>
      </c>
      <c r="V59" s="74">
        <v>0</v>
      </c>
      <c r="W59">
        <v>0</v>
      </c>
      <c r="X59">
        <v>0</v>
      </c>
      <c r="Y59">
        <v>0</v>
      </c>
      <c r="Z59">
        <v>4.93</v>
      </c>
    </row>
    <row r="60" spans="7:26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6.57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>
        <v>6.57</v>
      </c>
      <c r="V60" s="74">
        <v>0</v>
      </c>
      <c r="W60">
        <v>0</v>
      </c>
      <c r="X60">
        <v>0</v>
      </c>
      <c r="Y60">
        <v>0</v>
      </c>
      <c r="Z60">
        <v>6.57</v>
      </c>
    </row>
    <row r="61" spans="7:26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6.86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>
        <v>6.86</v>
      </c>
      <c r="V61" s="74">
        <v>0</v>
      </c>
      <c r="W61">
        <v>0</v>
      </c>
      <c r="X61">
        <v>0</v>
      </c>
      <c r="Y61">
        <v>0</v>
      </c>
      <c r="Z61">
        <v>6.86</v>
      </c>
    </row>
    <row r="62" spans="7:26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4.6399999999999997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>
        <v>4.6399999999999997</v>
      </c>
      <c r="V62" s="74">
        <v>0</v>
      </c>
      <c r="W62">
        <v>0</v>
      </c>
      <c r="X62">
        <v>0</v>
      </c>
      <c r="Y62">
        <v>0</v>
      </c>
      <c r="Z62">
        <v>4.6399999999999997</v>
      </c>
    </row>
    <row r="63" spans="7:26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3.48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>
        <v>3.48</v>
      </c>
      <c r="V63" s="74">
        <v>0</v>
      </c>
      <c r="W63">
        <v>0</v>
      </c>
      <c r="X63">
        <v>0</v>
      </c>
      <c r="Y63">
        <v>0</v>
      </c>
      <c r="Z63">
        <v>3.48</v>
      </c>
    </row>
    <row r="64" spans="7:26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5.0199999999999996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>
        <v>5.0199999999999996</v>
      </c>
      <c r="V64" s="74">
        <v>0</v>
      </c>
      <c r="W64">
        <v>0</v>
      </c>
      <c r="X64">
        <v>0</v>
      </c>
      <c r="Y64">
        <v>0</v>
      </c>
      <c r="Z64">
        <v>5.0199999999999996</v>
      </c>
    </row>
    <row r="65" spans="7:26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6.86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>
        <v>6.86</v>
      </c>
      <c r="V65" s="74">
        <v>0</v>
      </c>
      <c r="W65">
        <v>0</v>
      </c>
      <c r="X65">
        <v>0</v>
      </c>
      <c r="Y65">
        <v>0</v>
      </c>
      <c r="Z65">
        <v>6.86</v>
      </c>
    </row>
    <row r="66" spans="7:26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3.19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>
        <v>3.19</v>
      </c>
      <c r="V66" s="74">
        <v>0</v>
      </c>
      <c r="W66">
        <v>0</v>
      </c>
      <c r="X66">
        <v>0</v>
      </c>
      <c r="Y66">
        <v>0</v>
      </c>
      <c r="Z66">
        <v>3.19</v>
      </c>
    </row>
    <row r="67" spans="7:26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2.7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>
        <v>2.7</v>
      </c>
      <c r="V67" s="74">
        <v>0</v>
      </c>
      <c r="W67">
        <v>0</v>
      </c>
      <c r="X67">
        <v>0</v>
      </c>
      <c r="Y67">
        <v>0</v>
      </c>
      <c r="Z67">
        <v>2.7</v>
      </c>
    </row>
    <row r="68" spans="7:26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</v>
      </c>
      <c r="M68" s="74">
        <v>4.6399999999999997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>
        <v>4.6399999999999997</v>
      </c>
      <c r="V68" s="74">
        <v>0</v>
      </c>
      <c r="W68">
        <v>0</v>
      </c>
      <c r="X68">
        <v>0</v>
      </c>
      <c r="Y68">
        <v>0</v>
      </c>
      <c r="Z68">
        <v>4.6399999999999997</v>
      </c>
    </row>
    <row r="69" spans="7:26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0</v>
      </c>
      <c r="M69" s="74">
        <v>6.08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>
        <v>6.08</v>
      </c>
      <c r="V69" s="74">
        <v>0</v>
      </c>
      <c r="W69">
        <v>0</v>
      </c>
      <c r="X69">
        <v>0</v>
      </c>
      <c r="Y69">
        <v>0</v>
      </c>
      <c r="Z69">
        <v>6.08</v>
      </c>
    </row>
    <row r="70" spans="7:26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0</v>
      </c>
      <c r="M70" s="74">
        <v>5.89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>
        <v>5.89</v>
      </c>
      <c r="V70" s="74">
        <v>0</v>
      </c>
      <c r="W70">
        <v>0</v>
      </c>
      <c r="X70">
        <v>0</v>
      </c>
      <c r="Y70">
        <v>0</v>
      </c>
      <c r="Z70">
        <v>5.89</v>
      </c>
    </row>
    <row r="71" spans="7:26">
      <c r="G71" t="s">
        <v>113</v>
      </c>
      <c r="H71" s="73">
        <v>0</v>
      </c>
      <c r="I71" s="46">
        <v>0</v>
      </c>
      <c r="J71" s="46">
        <v>0</v>
      </c>
      <c r="K71" s="46">
        <v>0</v>
      </c>
      <c r="L71" s="46">
        <v>0</v>
      </c>
      <c r="M71" s="74">
        <v>5.7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>
        <v>5.7</v>
      </c>
      <c r="V71" s="74">
        <v>0</v>
      </c>
      <c r="W71">
        <v>0</v>
      </c>
      <c r="X71">
        <v>0</v>
      </c>
      <c r="Y71">
        <v>0</v>
      </c>
      <c r="Z71">
        <v>5.7</v>
      </c>
    </row>
    <row r="72" spans="7:26">
      <c r="G72" t="s">
        <v>114</v>
      </c>
      <c r="H72" s="73">
        <v>0</v>
      </c>
      <c r="I72" s="46">
        <v>0</v>
      </c>
      <c r="J72" s="46">
        <v>0</v>
      </c>
      <c r="K72" s="46">
        <v>0</v>
      </c>
      <c r="L72" s="46">
        <v>0</v>
      </c>
      <c r="M72" s="74">
        <v>6.95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>
        <v>6.95</v>
      </c>
      <c r="V72" s="74">
        <v>-2.5</v>
      </c>
      <c r="W72">
        <v>0</v>
      </c>
      <c r="X72">
        <v>0</v>
      </c>
      <c r="Y72">
        <v>-2.5</v>
      </c>
      <c r="Z72">
        <v>6.95</v>
      </c>
    </row>
    <row r="73" spans="7:26">
      <c r="G73" t="s">
        <v>115</v>
      </c>
      <c r="H73" s="73">
        <v>0</v>
      </c>
      <c r="I73" s="46">
        <v>0</v>
      </c>
      <c r="J73" s="46">
        <v>0</v>
      </c>
      <c r="K73" s="46">
        <v>0</v>
      </c>
      <c r="L73" s="46">
        <v>0</v>
      </c>
      <c r="M73" s="74">
        <v>5.99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>
        <v>5.99</v>
      </c>
      <c r="V73" s="74">
        <v>0</v>
      </c>
      <c r="W73">
        <v>0</v>
      </c>
      <c r="X73">
        <v>0</v>
      </c>
      <c r="Y73">
        <v>0</v>
      </c>
      <c r="Z73">
        <v>5.99</v>
      </c>
    </row>
    <row r="74" spans="7:26">
      <c r="G74" t="s">
        <v>116</v>
      </c>
      <c r="H74" s="73">
        <v>0</v>
      </c>
      <c r="I74" s="46">
        <v>0</v>
      </c>
      <c r="J74" s="46">
        <v>0</v>
      </c>
      <c r="K74" s="46">
        <v>0</v>
      </c>
      <c r="L74" s="46">
        <v>0</v>
      </c>
      <c r="M74" s="74">
        <v>6.47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>
        <v>6.47</v>
      </c>
      <c r="V74" s="74">
        <v>-1.94</v>
      </c>
      <c r="W74">
        <v>0</v>
      </c>
      <c r="X74">
        <v>0</v>
      </c>
      <c r="Y74">
        <v>-1.94</v>
      </c>
      <c r="Z74">
        <v>6.47</v>
      </c>
    </row>
    <row r="75" spans="7:26">
      <c r="G75" t="s">
        <v>117</v>
      </c>
      <c r="H75" s="73">
        <v>0</v>
      </c>
      <c r="I75" s="46">
        <v>0</v>
      </c>
      <c r="J75" s="46">
        <v>0</v>
      </c>
      <c r="K75" s="46">
        <v>0</v>
      </c>
      <c r="L75" s="46">
        <v>0</v>
      </c>
      <c r="M75" s="74">
        <v>6.57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>
        <v>6.57</v>
      </c>
      <c r="V75" s="74">
        <v>-2.5</v>
      </c>
      <c r="W75">
        <v>0</v>
      </c>
      <c r="X75">
        <v>0</v>
      </c>
      <c r="Y75">
        <v>-2.5</v>
      </c>
      <c r="Z75">
        <v>6.57</v>
      </c>
    </row>
    <row r="76" spans="7:26">
      <c r="G76" t="s">
        <v>118</v>
      </c>
      <c r="H76" s="73">
        <v>0</v>
      </c>
      <c r="I76" s="46">
        <v>0</v>
      </c>
      <c r="J76" s="46">
        <v>0</v>
      </c>
      <c r="K76" s="46">
        <v>0</v>
      </c>
      <c r="L76" s="46">
        <v>0</v>
      </c>
      <c r="M76" s="74">
        <v>4.84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>
        <v>4.84</v>
      </c>
      <c r="V76" s="74">
        <v>-2.5</v>
      </c>
      <c r="W76">
        <v>0</v>
      </c>
      <c r="X76">
        <v>0</v>
      </c>
      <c r="Y76">
        <v>-2.5</v>
      </c>
      <c r="Z76">
        <v>4.84</v>
      </c>
    </row>
    <row r="77" spans="7:26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0</v>
      </c>
      <c r="M77" s="74">
        <v>4.79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>
        <v>4.79</v>
      </c>
      <c r="V77" s="74">
        <v>-2.5</v>
      </c>
      <c r="W77">
        <v>0</v>
      </c>
      <c r="X77">
        <v>0</v>
      </c>
      <c r="Y77">
        <v>-2.5</v>
      </c>
      <c r="Z77">
        <v>4.79</v>
      </c>
    </row>
    <row r="78" spans="7:26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0</v>
      </c>
      <c r="M78" s="74">
        <v>2.37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>
        <v>2.37</v>
      </c>
      <c r="V78" s="74">
        <v>-2.5</v>
      </c>
      <c r="W78">
        <v>0</v>
      </c>
      <c r="X78">
        <v>0</v>
      </c>
      <c r="Y78">
        <v>-2.5</v>
      </c>
      <c r="Z78">
        <v>2.37</v>
      </c>
    </row>
    <row r="79" spans="7:26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0</v>
      </c>
      <c r="M79" s="74">
        <v>0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>
        <v>0</v>
      </c>
      <c r="V79" s="74">
        <v>-2.5</v>
      </c>
      <c r="W79">
        <v>0</v>
      </c>
      <c r="X79">
        <v>0</v>
      </c>
      <c r="Y79">
        <v>-2.5</v>
      </c>
      <c r="Z79">
        <v>0</v>
      </c>
    </row>
    <row r="80" spans="7:26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0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>
        <v>0</v>
      </c>
      <c r="V80" s="74">
        <v>-2.5</v>
      </c>
      <c r="W80">
        <v>0</v>
      </c>
      <c r="X80">
        <v>0</v>
      </c>
      <c r="Y80">
        <v>-2.5</v>
      </c>
      <c r="Z80">
        <v>0</v>
      </c>
    </row>
    <row r="81" spans="7:26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0</v>
      </c>
      <c r="M81" s="74">
        <v>0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>
        <v>0</v>
      </c>
      <c r="V81" s="74">
        <v>-2.5</v>
      </c>
      <c r="W81">
        <v>0</v>
      </c>
      <c r="X81">
        <v>0</v>
      </c>
      <c r="Y81">
        <v>-2.5</v>
      </c>
      <c r="Z81">
        <v>0</v>
      </c>
    </row>
    <row r="82" spans="7:26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0</v>
      </c>
      <c r="M82" s="74">
        <v>0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>
        <v>0</v>
      </c>
      <c r="V82" s="74">
        <v>-2.5</v>
      </c>
      <c r="W82">
        <v>0</v>
      </c>
      <c r="X82">
        <v>0</v>
      </c>
      <c r="Y82">
        <v>-2.5</v>
      </c>
      <c r="Z82">
        <v>0</v>
      </c>
    </row>
    <row r="83" spans="7:26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0.05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>
        <v>0.05</v>
      </c>
      <c r="V83" s="74">
        <v>-2.5</v>
      </c>
      <c r="W83">
        <v>0</v>
      </c>
      <c r="X83">
        <v>0</v>
      </c>
      <c r="Y83">
        <v>-2.5</v>
      </c>
      <c r="Z83">
        <v>0.05</v>
      </c>
    </row>
    <row r="84" spans="7:26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0.05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>
        <v>0.05</v>
      </c>
      <c r="V84" s="74">
        <v>-2.5</v>
      </c>
      <c r="W84">
        <v>0</v>
      </c>
      <c r="X84">
        <v>0</v>
      </c>
      <c r="Y84">
        <v>-2.5</v>
      </c>
      <c r="Z84">
        <v>0.05</v>
      </c>
    </row>
    <row r="85" spans="7:26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0.21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>
        <v>0.21</v>
      </c>
      <c r="V85" s="74">
        <v>-2.5</v>
      </c>
      <c r="W85">
        <v>0</v>
      </c>
      <c r="X85">
        <v>0</v>
      </c>
      <c r="Y85">
        <v>-2.5</v>
      </c>
      <c r="Z85">
        <v>0.21</v>
      </c>
    </row>
    <row r="86" spans="7:26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</v>
      </c>
      <c r="M86" s="74">
        <v>0.39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>
        <v>0.39</v>
      </c>
      <c r="V86" s="74">
        <v>-2.5</v>
      </c>
      <c r="W86">
        <v>0</v>
      </c>
      <c r="X86">
        <v>0</v>
      </c>
      <c r="Y86">
        <v>-2.5</v>
      </c>
      <c r="Z86">
        <v>0.39</v>
      </c>
    </row>
    <row r="87" spans="7:26">
      <c r="G87" t="s">
        <v>129</v>
      </c>
      <c r="H87" s="73">
        <v>0.73</v>
      </c>
      <c r="I87" s="46">
        <v>0</v>
      </c>
      <c r="J87" s="46">
        <v>0</v>
      </c>
      <c r="K87" s="46">
        <v>0</v>
      </c>
      <c r="L87" s="46">
        <v>0</v>
      </c>
      <c r="M87" s="74">
        <v>0.04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>
        <v>0.77</v>
      </c>
      <c r="V87" s="74">
        <v>-2.5</v>
      </c>
      <c r="W87">
        <v>0.73</v>
      </c>
      <c r="X87">
        <v>0</v>
      </c>
      <c r="Y87">
        <v>-2.5</v>
      </c>
      <c r="Z87">
        <v>0.04</v>
      </c>
    </row>
    <row r="88" spans="7:26">
      <c r="G88" t="s">
        <v>130</v>
      </c>
      <c r="H88" s="73">
        <v>14.63</v>
      </c>
      <c r="I88" s="46">
        <v>0</v>
      </c>
      <c r="J88" s="46">
        <v>0</v>
      </c>
      <c r="K88" s="46">
        <v>0</v>
      </c>
      <c r="L88" s="46">
        <v>0</v>
      </c>
      <c r="M88" s="74">
        <v>0.04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>
        <v>14.67</v>
      </c>
      <c r="V88" s="74">
        <v>-2.5</v>
      </c>
      <c r="W88">
        <v>14.63</v>
      </c>
      <c r="X88">
        <v>0</v>
      </c>
      <c r="Y88">
        <v>-2.5</v>
      </c>
      <c r="Z88">
        <v>0.04</v>
      </c>
    </row>
    <row r="89" spans="7:26">
      <c r="G89" t="s">
        <v>131</v>
      </c>
      <c r="H89" s="73">
        <v>12.33</v>
      </c>
      <c r="I89" s="46">
        <v>0</v>
      </c>
      <c r="J89" s="46">
        <v>0</v>
      </c>
      <c r="K89" s="46">
        <v>0</v>
      </c>
      <c r="L89" s="46">
        <v>0</v>
      </c>
      <c r="M89" s="74">
        <v>7.0000000000000007E-2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>
        <v>12.4</v>
      </c>
      <c r="V89" s="74">
        <v>-2.5</v>
      </c>
      <c r="W89">
        <v>12.33</v>
      </c>
      <c r="X89">
        <v>0</v>
      </c>
      <c r="Y89">
        <v>-2.5</v>
      </c>
      <c r="Z89">
        <v>7.0000000000000007E-2</v>
      </c>
    </row>
    <row r="90" spans="7:26">
      <c r="G90" t="s">
        <v>132</v>
      </c>
      <c r="H90" s="73">
        <v>19.11</v>
      </c>
      <c r="I90" s="46">
        <v>0</v>
      </c>
      <c r="J90" s="46">
        <v>0</v>
      </c>
      <c r="K90" s="46">
        <v>0</v>
      </c>
      <c r="L90" s="46">
        <v>0</v>
      </c>
      <c r="M90" s="74">
        <v>0.01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>
        <v>19.12</v>
      </c>
      <c r="V90" s="74">
        <v>-2.5</v>
      </c>
      <c r="W90">
        <v>19.11</v>
      </c>
      <c r="X90">
        <v>0</v>
      </c>
      <c r="Y90">
        <v>-2.5</v>
      </c>
      <c r="Z90">
        <v>0.01</v>
      </c>
    </row>
    <row r="91" spans="7:26">
      <c r="G91" t="s">
        <v>133</v>
      </c>
      <c r="H91" s="73">
        <v>6.07</v>
      </c>
      <c r="I91" s="46">
        <v>0</v>
      </c>
      <c r="J91" s="46">
        <v>0</v>
      </c>
      <c r="K91" s="46">
        <v>0</v>
      </c>
      <c r="L91" s="46">
        <v>0</v>
      </c>
      <c r="M91" s="74">
        <v>0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>
        <v>6.07</v>
      </c>
      <c r="V91" s="74">
        <v>-2.5</v>
      </c>
      <c r="W91">
        <v>6.07</v>
      </c>
      <c r="X91">
        <v>0</v>
      </c>
      <c r="Y91">
        <v>-2.5</v>
      </c>
      <c r="Z91">
        <v>0</v>
      </c>
    </row>
    <row r="92" spans="7:26">
      <c r="G92" t="s">
        <v>134</v>
      </c>
      <c r="H92" s="73">
        <v>20.93</v>
      </c>
      <c r="I92" s="46">
        <v>0</v>
      </c>
      <c r="J92" s="46">
        <v>0</v>
      </c>
      <c r="K92" s="46">
        <v>0</v>
      </c>
      <c r="L92" s="46">
        <v>0</v>
      </c>
      <c r="M92" s="74">
        <v>0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>
        <v>20.93</v>
      </c>
      <c r="V92" s="74">
        <v>-2.5</v>
      </c>
      <c r="W92">
        <v>20.93</v>
      </c>
      <c r="X92">
        <v>0</v>
      </c>
      <c r="Y92">
        <v>-2.5</v>
      </c>
      <c r="Z92">
        <v>0</v>
      </c>
    </row>
    <row r="93" spans="7:26">
      <c r="G93" t="s">
        <v>135</v>
      </c>
      <c r="H93" s="73">
        <v>26.53</v>
      </c>
      <c r="I93" s="46">
        <v>0.71</v>
      </c>
      <c r="J93" s="46">
        <v>0</v>
      </c>
      <c r="K93" s="46">
        <v>0</v>
      </c>
      <c r="L93" s="46">
        <v>0</v>
      </c>
      <c r="M93" s="74">
        <v>0.01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>
        <v>27.25</v>
      </c>
      <c r="V93" s="74">
        <v>-2.5</v>
      </c>
      <c r="W93">
        <v>26.53</v>
      </c>
      <c r="X93">
        <v>0.71</v>
      </c>
      <c r="Y93">
        <v>-2.5</v>
      </c>
      <c r="Z93">
        <v>0.01</v>
      </c>
    </row>
    <row r="94" spans="7:26">
      <c r="G94" t="s">
        <v>136</v>
      </c>
      <c r="H94" s="73">
        <v>26</v>
      </c>
      <c r="I94" s="46">
        <v>1.87</v>
      </c>
      <c r="J94" s="46">
        <v>0</v>
      </c>
      <c r="K94" s="46">
        <v>0</v>
      </c>
      <c r="L94" s="46">
        <v>0</v>
      </c>
      <c r="M94" s="74">
        <v>0.03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>
        <v>27.9</v>
      </c>
      <c r="V94" s="74">
        <v>-2.5</v>
      </c>
      <c r="W94">
        <v>26</v>
      </c>
      <c r="X94">
        <v>1.87</v>
      </c>
      <c r="Y94">
        <v>-2.5</v>
      </c>
      <c r="Z94">
        <v>0.03</v>
      </c>
    </row>
    <row r="95" spans="7:26">
      <c r="G95" t="s">
        <v>137</v>
      </c>
      <c r="H95" s="73">
        <v>4.8499999999999996</v>
      </c>
      <c r="I95" s="46">
        <v>5.03</v>
      </c>
      <c r="J95" s="46">
        <v>0</v>
      </c>
      <c r="K95" s="46">
        <v>0</v>
      </c>
      <c r="L95" s="46">
        <v>0</v>
      </c>
      <c r="M95" s="74">
        <v>0.12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>
        <v>10</v>
      </c>
      <c r="V95" s="74">
        <v>-2.5</v>
      </c>
      <c r="W95">
        <v>4.8499999999999996</v>
      </c>
      <c r="X95">
        <v>5.03</v>
      </c>
      <c r="Y95">
        <v>-2.5</v>
      </c>
      <c r="Z95">
        <v>0.12</v>
      </c>
    </row>
    <row r="96" spans="7:26">
      <c r="G96" t="s">
        <v>138</v>
      </c>
      <c r="H96" s="73">
        <v>7.98</v>
      </c>
      <c r="I96" s="46">
        <v>8.6199999999999992</v>
      </c>
      <c r="J96" s="46">
        <v>0</v>
      </c>
      <c r="K96" s="46">
        <v>0</v>
      </c>
      <c r="L96" s="46">
        <v>0</v>
      </c>
      <c r="M96" s="74">
        <v>0.11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>
        <v>16.71</v>
      </c>
      <c r="V96" s="74">
        <v>-2.5</v>
      </c>
      <c r="W96">
        <v>7.98</v>
      </c>
      <c r="X96">
        <v>8.6199999999999992</v>
      </c>
      <c r="Y96">
        <v>-2.5</v>
      </c>
      <c r="Z96">
        <v>0.11</v>
      </c>
    </row>
    <row r="97" spans="1:83">
      <c r="G97" t="s">
        <v>139</v>
      </c>
      <c r="H97" s="73">
        <v>4.41</v>
      </c>
      <c r="I97" s="46">
        <v>9.42</v>
      </c>
      <c r="J97" s="46">
        <v>0</v>
      </c>
      <c r="K97" s="46">
        <v>0</v>
      </c>
      <c r="L97" s="46">
        <v>0</v>
      </c>
      <c r="M97" s="74">
        <v>0.21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>
        <v>14.04</v>
      </c>
      <c r="V97" s="74">
        <v>-2.5</v>
      </c>
      <c r="W97">
        <v>4.41</v>
      </c>
      <c r="X97">
        <v>9.42</v>
      </c>
      <c r="Y97">
        <v>-2.5</v>
      </c>
      <c r="Z97">
        <v>0.21</v>
      </c>
    </row>
    <row r="98" spans="1:83">
      <c r="G98" t="s">
        <v>140</v>
      </c>
      <c r="H98" s="73">
        <v>38.880000000000003</v>
      </c>
      <c r="I98" s="46">
        <v>5.28</v>
      </c>
      <c r="J98" s="46">
        <v>0</v>
      </c>
      <c r="K98" s="46">
        <v>0</v>
      </c>
      <c r="L98" s="46">
        <v>0</v>
      </c>
      <c r="M98" s="74">
        <v>0.03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>
        <v>44.19</v>
      </c>
      <c r="V98" s="74">
        <v>-2.5</v>
      </c>
      <c r="W98">
        <v>38.880000000000003</v>
      </c>
      <c r="X98">
        <v>5.28</v>
      </c>
      <c r="Y98">
        <v>-2.5</v>
      </c>
      <c r="Z98">
        <v>0.03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4.8894999999999994E-2</v>
      </c>
      <c r="I99" s="69">
        <f t="shared" ref="I99:BQ99" si="1">SUM(I3:I98)/4000</f>
        <v>7.7324999999999998E-3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5.4232499999999996E-2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0.11085999999999999</v>
      </c>
      <c r="V99" s="70">
        <f t="shared" si="1"/>
        <v>-3.3610000000000001E-2</v>
      </c>
      <c r="W99">
        <f t="shared" si="1"/>
        <v>4.8894999999999994E-2</v>
      </c>
      <c r="X99">
        <f t="shared" si="1"/>
        <v>7.7324999999999998E-3</v>
      </c>
      <c r="Y99">
        <f t="shared" si="1"/>
        <v>-3.3610000000000001E-2</v>
      </c>
      <c r="Z99">
        <f t="shared" si="1"/>
        <v>5.4232499999999996E-2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22" sqref="C22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46"/>
      <c r="F1" s="146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45448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D7" sqref="D7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92"/>
      <c r="F1" s="192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45448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523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H3" sqref="H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93"/>
      <c r="F1" s="193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45448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523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P116"/>
  <sheetViews>
    <sheetView workbookViewId="0">
      <pane xSplit="1" ySplit="1" topLeftCell="B46" activePane="bottomRight" state="frozen"/>
      <selection pane="topRight" activeCell="B1" sqref="B1"/>
      <selection pane="bottomLeft" activeCell="A3" sqref="A3"/>
      <selection pane="bottomRight" activeCell="I55" sqref="I55:I96"/>
    </sheetView>
  </sheetViews>
  <sheetFormatPr defaultRowHeight="15"/>
  <cols>
    <col min="1" max="1" width="17.5703125" customWidth="1"/>
    <col min="9" max="9" width="9.140625" style="112"/>
  </cols>
  <sheetData>
    <row r="1" spans="1:16">
      <c r="A1" s="29">
        <f>Losses!B1</f>
        <v>45448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s="112" t="s">
        <v>449</v>
      </c>
    </row>
    <row r="2" spans="1:16">
      <c r="A2" t="s">
        <v>0</v>
      </c>
      <c r="B2" s="143">
        <v>44.642265750411163</v>
      </c>
      <c r="C2" s="143">
        <v>20.461539287766577</v>
      </c>
      <c r="D2" s="143">
        <v>24.711892780613475</v>
      </c>
      <c r="E2" s="143">
        <v>10.184302181208782</v>
      </c>
      <c r="F2" s="1">
        <v>0</v>
      </c>
      <c r="G2" s="1">
        <v>0</v>
      </c>
      <c r="H2">
        <f>SUM(B2:G2)</f>
        <v>100</v>
      </c>
      <c r="I2" s="112">
        <v>0</v>
      </c>
      <c r="J2" s="24">
        <v>1</v>
      </c>
      <c r="L2" t="s">
        <v>529</v>
      </c>
    </row>
    <row r="3" spans="1:16">
      <c r="A3" t="s">
        <v>1</v>
      </c>
      <c r="B3" s="143">
        <v>44.642265750411163</v>
      </c>
      <c r="C3" s="143">
        <v>20.461539287766577</v>
      </c>
      <c r="D3" s="143">
        <v>24.711892780613475</v>
      </c>
      <c r="E3" s="143">
        <v>10.184302181208782</v>
      </c>
      <c r="F3" s="1">
        <v>0</v>
      </c>
      <c r="G3" s="1">
        <v>0</v>
      </c>
      <c r="H3">
        <f t="shared" ref="H3:H56" si="0">SUM(B3:G3)</f>
        <v>100</v>
      </c>
      <c r="I3" s="112">
        <v>0</v>
      </c>
      <c r="J3" s="24">
        <v>2</v>
      </c>
      <c r="L3" s="38"/>
      <c r="M3" s="38"/>
      <c r="N3" s="38"/>
      <c r="O3" s="38"/>
    </row>
    <row r="4" spans="1:16">
      <c r="A4" t="s">
        <v>2</v>
      </c>
      <c r="B4" s="143">
        <v>44.642265750411163</v>
      </c>
      <c r="C4" s="143">
        <v>20.461539287766577</v>
      </c>
      <c r="D4" s="143">
        <v>24.711892780613475</v>
      </c>
      <c r="E4" s="143">
        <v>10.184302181208782</v>
      </c>
      <c r="F4" s="1">
        <v>0</v>
      </c>
      <c r="G4" s="1">
        <v>0</v>
      </c>
      <c r="H4">
        <f t="shared" si="0"/>
        <v>100</v>
      </c>
      <c r="I4" s="112">
        <v>0</v>
      </c>
      <c r="J4" s="24">
        <v>3</v>
      </c>
    </row>
    <row r="5" spans="1:16">
      <c r="A5" t="s">
        <v>3</v>
      </c>
      <c r="B5" s="143">
        <v>44.617864191544058</v>
      </c>
      <c r="C5" s="143">
        <v>20.619518594798503</v>
      </c>
      <c r="D5" s="143">
        <v>24.910890485086512</v>
      </c>
      <c r="E5" s="143">
        <v>9.851726728570938</v>
      </c>
      <c r="F5" s="1">
        <v>0</v>
      </c>
      <c r="G5" s="1">
        <v>0</v>
      </c>
      <c r="H5" s="1">
        <f t="shared" ref="H5:H10" si="1">SUM(B5:G5)</f>
        <v>100.00000000000001</v>
      </c>
      <c r="I5" s="112">
        <v>0</v>
      </c>
      <c r="J5" s="24">
        <v>4</v>
      </c>
    </row>
    <row r="6" spans="1:16">
      <c r="A6" t="s">
        <v>4</v>
      </c>
      <c r="B6" s="143">
        <v>44.617864191544058</v>
      </c>
      <c r="C6" s="143">
        <v>20.619518594798503</v>
      </c>
      <c r="D6" s="143">
        <v>24.910890485086512</v>
      </c>
      <c r="E6" s="143">
        <v>9.851726728570938</v>
      </c>
      <c r="F6" s="1">
        <v>0</v>
      </c>
      <c r="G6" s="1">
        <v>0</v>
      </c>
      <c r="H6" s="1">
        <f t="shared" si="1"/>
        <v>100.00000000000001</v>
      </c>
      <c r="I6" s="112">
        <v>0</v>
      </c>
      <c r="J6" s="24">
        <v>5</v>
      </c>
      <c r="P6" s="165"/>
    </row>
    <row r="7" spans="1:16">
      <c r="A7" t="s">
        <v>5</v>
      </c>
      <c r="B7" s="143">
        <v>44.617864191544058</v>
      </c>
      <c r="C7" s="143">
        <v>20.619518594798503</v>
      </c>
      <c r="D7" s="143">
        <v>24.910890485086512</v>
      </c>
      <c r="E7" s="143">
        <v>9.851726728570938</v>
      </c>
      <c r="F7" s="1">
        <v>0</v>
      </c>
      <c r="G7" s="1">
        <v>0</v>
      </c>
      <c r="H7" s="1">
        <f t="shared" si="1"/>
        <v>100.00000000000001</v>
      </c>
      <c r="I7" s="112">
        <v>0</v>
      </c>
      <c r="J7" s="24">
        <v>6</v>
      </c>
      <c r="P7" s="165"/>
    </row>
    <row r="8" spans="1:16">
      <c r="A8" t="s">
        <v>10</v>
      </c>
      <c r="B8" s="143">
        <v>44.631053358625934</v>
      </c>
      <c r="C8" s="143">
        <v>20.493231815495115</v>
      </c>
      <c r="D8" s="143">
        <v>24.77116067433818</v>
      </c>
      <c r="E8" s="143">
        <v>10.101103407266256</v>
      </c>
      <c r="F8" s="1">
        <v>0</v>
      </c>
      <c r="G8" s="1">
        <v>0</v>
      </c>
      <c r="H8" s="1">
        <f t="shared" si="1"/>
        <v>99.996549255725469</v>
      </c>
      <c r="I8" s="112">
        <v>0</v>
      </c>
      <c r="J8" s="24">
        <v>7</v>
      </c>
      <c r="P8" s="165"/>
    </row>
    <row r="9" spans="1:16">
      <c r="A9" t="s">
        <v>11</v>
      </c>
      <c r="B9" s="143">
        <v>44.631053358625934</v>
      </c>
      <c r="C9" s="143">
        <v>20.493231815495115</v>
      </c>
      <c r="D9" s="143">
        <v>24.77116067433818</v>
      </c>
      <c r="E9" s="143">
        <v>10.101103407266256</v>
      </c>
      <c r="F9" s="1">
        <v>0</v>
      </c>
      <c r="G9" s="1">
        <v>0</v>
      </c>
      <c r="H9" s="1">
        <f t="shared" si="1"/>
        <v>99.996549255725469</v>
      </c>
      <c r="I9" s="112">
        <v>0</v>
      </c>
      <c r="J9" s="24">
        <v>8</v>
      </c>
    </row>
    <row r="10" spans="1:16">
      <c r="A10" t="s">
        <v>12</v>
      </c>
      <c r="B10" s="143">
        <v>44.631053358625934</v>
      </c>
      <c r="C10" s="143">
        <v>20.493231815495115</v>
      </c>
      <c r="D10" s="143">
        <v>24.77116067433818</v>
      </c>
      <c r="E10" s="143">
        <v>10.101103407266256</v>
      </c>
      <c r="F10" s="1">
        <v>0</v>
      </c>
      <c r="G10" s="1">
        <v>0</v>
      </c>
      <c r="H10" s="1">
        <f t="shared" si="1"/>
        <v>99.996549255725469</v>
      </c>
      <c r="I10" s="112">
        <v>0</v>
      </c>
      <c r="J10" s="24">
        <v>9</v>
      </c>
    </row>
    <row r="11" spans="1:16">
      <c r="A11" t="s">
        <v>14</v>
      </c>
      <c r="B11" s="154">
        <v>74.381423500433769</v>
      </c>
      <c r="C11" s="154">
        <v>23.835329581757655</v>
      </c>
      <c r="D11" s="154">
        <v>1.358901436829296</v>
      </c>
      <c r="E11" s="154">
        <v>0.42434548097929736</v>
      </c>
      <c r="F11" s="1">
        <v>0</v>
      </c>
      <c r="G11" s="1">
        <v>0</v>
      </c>
      <c r="H11">
        <f t="shared" si="0"/>
        <v>100.00000000000001</v>
      </c>
      <c r="I11" s="112">
        <v>0</v>
      </c>
      <c r="J11" s="24">
        <v>10</v>
      </c>
      <c r="L11" s="36"/>
      <c r="M11" s="36"/>
    </row>
    <row r="12" spans="1:16">
      <c r="A12" t="s">
        <v>18</v>
      </c>
      <c r="B12" s="135">
        <v>2.6884030534280341</v>
      </c>
      <c r="C12" s="135">
        <v>9.7176419291314851</v>
      </c>
      <c r="D12" s="135">
        <v>86.181202565612807</v>
      </c>
      <c r="E12" s="135">
        <v>1.4127524518276646</v>
      </c>
      <c r="F12" s="1">
        <v>0</v>
      </c>
      <c r="G12" s="1">
        <v>0</v>
      </c>
      <c r="H12">
        <f t="shared" si="0"/>
        <v>100</v>
      </c>
      <c r="I12" s="112">
        <v>0</v>
      </c>
      <c r="J12" s="24">
        <v>11</v>
      </c>
      <c r="L12" s="36"/>
      <c r="M12" s="112"/>
    </row>
    <row r="13" spans="1:16">
      <c r="A13" t="s">
        <v>27</v>
      </c>
      <c r="B13" s="144">
        <v>68.189530594641553</v>
      </c>
      <c r="C13" s="144">
        <v>0</v>
      </c>
      <c r="D13" s="144">
        <v>29.081784366531345</v>
      </c>
      <c r="E13" s="144">
        <v>2.7286850388271029</v>
      </c>
      <c r="F13" s="1">
        <v>0</v>
      </c>
      <c r="G13" s="1">
        <v>0</v>
      </c>
      <c r="H13">
        <f t="shared" si="0"/>
        <v>100</v>
      </c>
      <c r="I13" s="112">
        <v>0</v>
      </c>
      <c r="J13" s="24">
        <v>12</v>
      </c>
    </row>
    <row r="14" spans="1:16">
      <c r="A14" t="s">
        <v>28</v>
      </c>
      <c r="B14" s="144">
        <v>44.088034908690005</v>
      </c>
      <c r="C14" s="144">
        <v>24.247297581854902</v>
      </c>
      <c r="D14" s="144">
        <v>29.293766391078446</v>
      </c>
      <c r="E14" s="144">
        <v>2.3709011183766528</v>
      </c>
      <c r="F14" s="1">
        <v>0</v>
      </c>
      <c r="G14" s="1">
        <v>0</v>
      </c>
      <c r="H14">
        <f t="shared" si="0"/>
        <v>100.00000000000001</v>
      </c>
      <c r="I14" s="112">
        <v>0</v>
      </c>
      <c r="J14" s="24">
        <v>13</v>
      </c>
    </row>
    <row r="15" spans="1:16">
      <c r="A15" t="s">
        <v>29</v>
      </c>
      <c r="B15" s="162">
        <v>58.702430395740933</v>
      </c>
      <c r="C15" s="162">
        <v>38.788230839487312</v>
      </c>
      <c r="D15" s="144">
        <v>0</v>
      </c>
      <c r="E15" s="162">
        <v>2.5093387647717522</v>
      </c>
      <c r="F15" s="1">
        <v>0</v>
      </c>
      <c r="G15" s="1">
        <v>0</v>
      </c>
      <c r="H15">
        <f t="shared" si="0"/>
        <v>100</v>
      </c>
      <c r="I15" s="112">
        <v>0</v>
      </c>
      <c r="J15" s="24">
        <v>14</v>
      </c>
    </row>
    <row r="16" spans="1:16">
      <c r="A16" t="s">
        <v>33</v>
      </c>
      <c r="B16" s="143">
        <v>21.673398237547836</v>
      </c>
      <c r="C16" s="143">
        <v>46.156150092796587</v>
      </c>
      <c r="D16" s="143">
        <v>28.572854819350269</v>
      </c>
      <c r="E16" s="143">
        <v>3.5975968503053104</v>
      </c>
      <c r="F16" s="1">
        <v>0</v>
      </c>
      <c r="G16" s="1">
        <v>0</v>
      </c>
      <c r="H16">
        <f t="shared" si="0"/>
        <v>100</v>
      </c>
      <c r="I16" s="112">
        <v>0</v>
      </c>
      <c r="J16" s="24">
        <v>15</v>
      </c>
    </row>
    <row r="17" spans="1:15">
      <c r="A17" t="s">
        <v>38</v>
      </c>
      <c r="B17" s="153">
        <v>44.054693470288179</v>
      </c>
      <c r="C17" s="153">
        <v>24.488850142085997</v>
      </c>
      <c r="D17" s="153">
        <v>29.589286516506668</v>
      </c>
      <c r="E17" s="153">
        <v>1.8671698711191627</v>
      </c>
      <c r="F17" s="1">
        <v>0</v>
      </c>
      <c r="G17" s="1">
        <v>0</v>
      </c>
      <c r="H17">
        <f t="shared" si="0"/>
        <v>100</v>
      </c>
      <c r="I17" s="112">
        <v>0</v>
      </c>
      <c r="J17" s="24">
        <v>16</v>
      </c>
    </row>
    <row r="18" spans="1:15">
      <c r="A18" t="s">
        <v>39</v>
      </c>
      <c r="B18" s="153">
        <v>44.126713580297675</v>
      </c>
      <c r="C18" s="153">
        <v>23.978130743451121</v>
      </c>
      <c r="D18" s="153">
        <v>28.962220967294815</v>
      </c>
      <c r="E18" s="153">
        <v>2.9329347089563758</v>
      </c>
      <c r="F18" s="1">
        <v>0</v>
      </c>
      <c r="G18" s="1">
        <v>0</v>
      </c>
      <c r="H18">
        <f t="shared" si="0"/>
        <v>99.999999999999986</v>
      </c>
      <c r="I18" s="112">
        <v>0</v>
      </c>
      <c r="J18" s="24">
        <v>17</v>
      </c>
    </row>
    <row r="19" spans="1:15">
      <c r="A19" t="s">
        <v>40</v>
      </c>
      <c r="B19" s="143">
        <v>44.096124594369165</v>
      </c>
      <c r="C19" s="143">
        <v>24.26536700175723</v>
      </c>
      <c r="D19" s="143">
        <v>29.294553628828346</v>
      </c>
      <c r="E19" s="143">
        <v>2.3653227847930811</v>
      </c>
      <c r="F19" s="1">
        <v>0</v>
      </c>
      <c r="G19" s="1">
        <v>0</v>
      </c>
      <c r="H19" s="1">
        <f>SUM(B19:G19)</f>
        <v>100.02136800974782</v>
      </c>
      <c r="I19" s="112">
        <v>0</v>
      </c>
      <c r="J19" s="24">
        <v>18</v>
      </c>
    </row>
    <row r="20" spans="1:15">
      <c r="A20" t="s">
        <v>41</v>
      </c>
      <c r="B20" s="143">
        <v>47.619047619047613</v>
      </c>
      <c r="C20" s="143">
        <v>0</v>
      </c>
      <c r="D20" s="143">
        <v>0</v>
      </c>
      <c r="E20" s="143">
        <v>52.380952380952387</v>
      </c>
      <c r="F20" s="1"/>
      <c r="G20" s="1">
        <v>0</v>
      </c>
      <c r="H20">
        <f t="shared" si="0"/>
        <v>100</v>
      </c>
      <c r="I20" s="112">
        <v>0</v>
      </c>
      <c r="J20" s="24">
        <v>19</v>
      </c>
      <c r="L20" s="38"/>
    </row>
    <row r="21" spans="1:15">
      <c r="A21" t="s">
        <v>31</v>
      </c>
      <c r="B21" s="143">
        <v>14.832000000000001</v>
      </c>
      <c r="C21" s="143">
        <v>54.488</v>
      </c>
      <c r="D21" s="143">
        <v>30.679999999999996</v>
      </c>
      <c r="E21" s="143">
        <v>0</v>
      </c>
      <c r="F21" s="1">
        <v>0</v>
      </c>
      <c r="G21" s="1">
        <v>0</v>
      </c>
      <c r="H21" s="1">
        <f>SUM(B21:G21)</f>
        <v>99.999999999999986</v>
      </c>
      <c r="I21" s="112">
        <v>0</v>
      </c>
      <c r="J21" s="24">
        <v>20</v>
      </c>
      <c r="L21" s="112"/>
      <c r="M21" s="112"/>
    </row>
    <row r="22" spans="1:15">
      <c r="A22" t="s">
        <v>17</v>
      </c>
      <c r="B22" s="143">
        <v>43.920863309352526</v>
      </c>
      <c r="C22" s="143">
        <v>25.39568345323741</v>
      </c>
      <c r="D22" s="143">
        <v>30.683453237410074</v>
      </c>
      <c r="E22" s="143">
        <v>0</v>
      </c>
      <c r="F22" s="143">
        <v>0</v>
      </c>
      <c r="G22" s="143">
        <v>0</v>
      </c>
      <c r="H22" s="37">
        <f t="shared" si="0"/>
        <v>100.00000000000001</v>
      </c>
      <c r="I22" s="112">
        <v>0</v>
      </c>
      <c r="J22" s="24">
        <v>21</v>
      </c>
      <c r="K22" s="37"/>
      <c r="L22" s="37"/>
      <c r="M22" s="37"/>
      <c r="N22" s="37"/>
      <c r="O22" s="37"/>
    </row>
    <row r="23" spans="1:15">
      <c r="A23" t="s">
        <v>19</v>
      </c>
      <c r="B23" s="143">
        <v>43.92209931748647</v>
      </c>
      <c r="C23" s="143">
        <v>25.403624382207578</v>
      </c>
      <c r="D23" s="143">
        <v>30.675453047775953</v>
      </c>
      <c r="E23" s="143">
        <v>0</v>
      </c>
      <c r="F23" s="143">
        <v>0</v>
      </c>
      <c r="G23" s="1">
        <v>0</v>
      </c>
      <c r="H23" s="1">
        <f>SUM(B23:G23)</f>
        <v>100.00117674747</v>
      </c>
      <c r="I23" s="112">
        <v>0</v>
      </c>
      <c r="J23" s="24">
        <v>22</v>
      </c>
    </row>
    <row r="24" spans="1:15">
      <c r="A24" t="s">
        <v>20</v>
      </c>
      <c r="B24" s="143">
        <v>43.918017159199238</v>
      </c>
      <c r="C24" s="143">
        <v>25.401970130282809</v>
      </c>
      <c r="D24" s="143">
        <v>30.676835081029559</v>
      </c>
      <c r="E24" s="143">
        <v>0</v>
      </c>
      <c r="F24" s="143">
        <v>0</v>
      </c>
      <c r="G24" s="1">
        <v>0</v>
      </c>
      <c r="H24" s="1">
        <f>SUM(B24:G24)</f>
        <v>99.996822370511609</v>
      </c>
      <c r="I24" s="112">
        <v>0</v>
      </c>
      <c r="J24" s="24">
        <v>23</v>
      </c>
    </row>
    <row r="25" spans="1:15">
      <c r="A25" t="s">
        <v>13</v>
      </c>
      <c r="B25" s="143">
        <v>0</v>
      </c>
      <c r="C25" s="143">
        <v>0</v>
      </c>
      <c r="D25" s="143">
        <v>0</v>
      </c>
      <c r="E25" s="143">
        <v>0</v>
      </c>
      <c r="F25" s="143">
        <v>0</v>
      </c>
      <c r="G25" s="1">
        <v>0</v>
      </c>
      <c r="H25">
        <f t="shared" si="0"/>
        <v>0</v>
      </c>
      <c r="I25" s="112">
        <v>0</v>
      </c>
      <c r="J25" s="24">
        <v>24</v>
      </c>
    </row>
    <row r="26" spans="1:15">
      <c r="A26" t="s">
        <v>6</v>
      </c>
      <c r="B26" s="143">
        <v>43.918181818181807</v>
      </c>
      <c r="C26" s="143">
        <v>25.4</v>
      </c>
      <c r="D26" s="143">
        <v>30.681818181818183</v>
      </c>
      <c r="E26" s="143">
        <v>0</v>
      </c>
      <c r="F26" s="143">
        <v>0</v>
      </c>
      <c r="G26" s="1">
        <v>0</v>
      </c>
      <c r="H26">
        <f t="shared" si="0"/>
        <v>100</v>
      </c>
      <c r="I26" s="112">
        <v>1</v>
      </c>
      <c r="J26" s="24">
        <v>25</v>
      </c>
    </row>
    <row r="27" spans="1:15">
      <c r="A27" t="s">
        <v>7</v>
      </c>
      <c r="B27" s="1">
        <v>43.924050632911403</v>
      </c>
      <c r="C27" s="1">
        <v>25.39849976558838</v>
      </c>
      <c r="D27" s="1">
        <v>30.675105485232066</v>
      </c>
      <c r="E27" s="1">
        <v>0</v>
      </c>
      <c r="F27" s="1">
        <v>0</v>
      </c>
      <c r="G27" s="1">
        <v>0</v>
      </c>
      <c r="H27" s="1">
        <f>SUM(B27:G27)</f>
        <v>99.997655883731852</v>
      </c>
      <c r="I27" s="112">
        <v>1</v>
      </c>
      <c r="J27" s="24">
        <v>26</v>
      </c>
    </row>
    <row r="28" spans="1:15">
      <c r="A28" t="s">
        <v>8</v>
      </c>
      <c r="B28" s="143">
        <v>44.602363004620777</v>
      </c>
      <c r="C28" s="143">
        <v>20.693071212949491</v>
      </c>
      <c r="D28" s="143">
        <v>24.995469953031126</v>
      </c>
      <c r="E28" s="143">
        <v>9.7090958293985974</v>
      </c>
      <c r="F28" s="1">
        <v>0</v>
      </c>
      <c r="G28" s="1">
        <v>0</v>
      </c>
      <c r="H28">
        <f t="shared" si="0"/>
        <v>99.999999999999972</v>
      </c>
      <c r="I28" s="112">
        <v>1</v>
      </c>
      <c r="J28" s="24">
        <v>27</v>
      </c>
      <c r="L28" s="37"/>
    </row>
    <row r="29" spans="1:15">
      <c r="A29" t="s">
        <v>9</v>
      </c>
      <c r="B29" s="143">
        <v>44.534092344034633</v>
      </c>
      <c r="C29" s="143">
        <v>21.190619252273859</v>
      </c>
      <c r="D29" s="143">
        <v>25.600417259936297</v>
      </c>
      <c r="E29" s="143">
        <v>8.6748711437552029</v>
      </c>
      <c r="F29" s="1">
        <v>0</v>
      </c>
      <c r="G29" s="1">
        <v>0</v>
      </c>
      <c r="H29">
        <f t="shared" si="0"/>
        <v>99.999999999999986</v>
      </c>
      <c r="I29" s="112">
        <v>1</v>
      </c>
      <c r="J29" s="24">
        <v>28</v>
      </c>
      <c r="L29" s="37"/>
    </row>
    <row r="30" spans="1:15">
      <c r="A30" t="s">
        <v>15</v>
      </c>
      <c r="B30" s="144">
        <v>44.51514215980805</v>
      </c>
      <c r="C30" s="144">
        <v>21.318547390400113</v>
      </c>
      <c r="D30" s="144">
        <v>25.753821929446097</v>
      </c>
      <c r="E30" s="144">
        <v>8.4124885203457556</v>
      </c>
      <c r="F30" s="1">
        <v>0</v>
      </c>
      <c r="G30" s="1">
        <v>0</v>
      </c>
      <c r="H30">
        <f t="shared" si="0"/>
        <v>100.00000000000003</v>
      </c>
      <c r="I30" s="112">
        <v>1</v>
      </c>
      <c r="J30" s="24">
        <v>29</v>
      </c>
      <c r="L30" s="37"/>
    </row>
    <row r="31" spans="1:15">
      <c r="A31" t="s">
        <v>16</v>
      </c>
      <c r="B31" s="144">
        <v>44.529190959560026</v>
      </c>
      <c r="C31" s="144">
        <v>21.220943293394033</v>
      </c>
      <c r="D31" s="144">
        <v>25.629221479840108</v>
      </c>
      <c r="E31" s="144">
        <v>8.6206442672058419</v>
      </c>
      <c r="F31" s="1">
        <v>0</v>
      </c>
      <c r="G31" s="1">
        <v>0</v>
      </c>
      <c r="H31">
        <f t="shared" si="0"/>
        <v>100.00000000000001</v>
      </c>
      <c r="I31" s="112">
        <v>1</v>
      </c>
      <c r="J31" s="24">
        <v>30</v>
      </c>
    </row>
    <row r="32" spans="1:15">
      <c r="A32" t="s">
        <v>21</v>
      </c>
      <c r="B32" s="143">
        <v>66.18026890254886</v>
      </c>
      <c r="C32" s="143">
        <v>0</v>
      </c>
      <c r="D32" s="143">
        <v>26.240159831632724</v>
      </c>
      <c r="E32" s="143">
        <v>7.5795712658184122</v>
      </c>
      <c r="F32" s="1">
        <v>0</v>
      </c>
      <c r="G32" s="1">
        <v>0</v>
      </c>
      <c r="H32">
        <f t="shared" si="0"/>
        <v>100</v>
      </c>
      <c r="I32" s="112">
        <v>1</v>
      </c>
      <c r="J32" s="24">
        <v>31</v>
      </c>
    </row>
    <row r="33" spans="1:12">
      <c r="A33" s="38" t="s">
        <v>22</v>
      </c>
      <c r="B33" s="153">
        <v>65.268484237970696</v>
      </c>
      <c r="C33" s="153">
        <v>0</v>
      </c>
      <c r="D33" s="153">
        <v>24.952117582813489</v>
      </c>
      <c r="E33" s="153">
        <v>9.7793981792158107</v>
      </c>
      <c r="F33" s="1">
        <v>0</v>
      </c>
      <c r="G33" s="1">
        <v>0</v>
      </c>
      <c r="H33">
        <f t="shared" si="0"/>
        <v>100</v>
      </c>
      <c r="I33" s="112">
        <v>1</v>
      </c>
      <c r="J33" s="24">
        <v>32</v>
      </c>
      <c r="L33" t="s">
        <v>484</v>
      </c>
    </row>
    <row r="34" spans="1:12">
      <c r="A34" s="38" t="s">
        <v>23</v>
      </c>
      <c r="B34" s="153">
        <v>44.475208778667415</v>
      </c>
      <c r="C34" s="153">
        <v>21.586286004738682</v>
      </c>
      <c r="D34" s="153">
        <v>26.073333066503601</v>
      </c>
      <c r="E34" s="153">
        <v>7.8651721500903049</v>
      </c>
      <c r="F34" s="1">
        <v>0</v>
      </c>
      <c r="G34" s="1">
        <v>0</v>
      </c>
      <c r="H34">
        <f t="shared" si="0"/>
        <v>100</v>
      </c>
      <c r="I34" s="112">
        <v>1</v>
      </c>
      <c r="J34" s="24">
        <v>33</v>
      </c>
      <c r="L34" t="s">
        <v>483</v>
      </c>
    </row>
    <row r="35" spans="1:12">
      <c r="A35" s="38" t="s">
        <v>24</v>
      </c>
      <c r="B35" s="153">
        <v>44.532659365262674</v>
      </c>
      <c r="C35" s="153">
        <v>21.189620559634072</v>
      </c>
      <c r="D35" s="153">
        <v>25.600574669325908</v>
      </c>
      <c r="E35" s="153">
        <v>8.6771454057773472</v>
      </c>
      <c r="F35" s="1">
        <v>0</v>
      </c>
      <c r="G35" s="1">
        <v>0</v>
      </c>
      <c r="H35">
        <f t="shared" si="0"/>
        <v>100.00000000000001</v>
      </c>
      <c r="I35" s="112">
        <v>1</v>
      </c>
      <c r="J35" s="24">
        <v>34</v>
      </c>
    </row>
    <row r="36" spans="1:12">
      <c r="A36" s="38" t="s">
        <v>25</v>
      </c>
      <c r="B36" s="153">
        <v>0</v>
      </c>
      <c r="C36" s="153">
        <v>0</v>
      </c>
      <c r="D36" s="153">
        <v>0</v>
      </c>
      <c r="E36" s="153">
        <v>0</v>
      </c>
      <c r="F36" s="1">
        <v>0</v>
      </c>
      <c r="G36" s="1">
        <v>0</v>
      </c>
      <c r="H36">
        <f t="shared" si="0"/>
        <v>0</v>
      </c>
      <c r="I36" s="112">
        <v>1</v>
      </c>
      <c r="J36" s="24">
        <v>35</v>
      </c>
      <c r="L36" t="s">
        <v>486</v>
      </c>
    </row>
    <row r="37" spans="1:12">
      <c r="A37" s="38" t="s">
        <v>26</v>
      </c>
      <c r="B37" s="153">
        <v>43.924349881796701</v>
      </c>
      <c r="C37" s="153">
        <v>25.397951142631996</v>
      </c>
      <c r="D37" s="153">
        <v>30.677698975571317</v>
      </c>
      <c r="E37" s="153">
        <v>0</v>
      </c>
      <c r="F37" s="1">
        <v>0</v>
      </c>
      <c r="G37" s="1">
        <v>0</v>
      </c>
      <c r="H37">
        <f t="shared" si="0"/>
        <v>100.00000000000001</v>
      </c>
      <c r="I37" s="112">
        <v>1</v>
      </c>
      <c r="J37" s="24">
        <v>36</v>
      </c>
      <c r="L37" t="s">
        <v>485</v>
      </c>
    </row>
    <row r="38" spans="1:12">
      <c r="A38" s="38" t="s">
        <v>30</v>
      </c>
      <c r="B38" s="153">
        <v>74.604130808950075</v>
      </c>
      <c r="C38" s="153">
        <v>25.395869191049918</v>
      </c>
      <c r="D38" s="153">
        <v>0</v>
      </c>
      <c r="E38" s="153">
        <v>0</v>
      </c>
      <c r="F38" s="153">
        <v>0</v>
      </c>
      <c r="G38" s="1">
        <v>0</v>
      </c>
      <c r="H38">
        <f t="shared" si="0"/>
        <v>100</v>
      </c>
      <c r="I38" s="112">
        <v>1</v>
      </c>
      <c r="J38" s="24">
        <v>37</v>
      </c>
    </row>
    <row r="39" spans="1:12">
      <c r="A39" s="38" t="s">
        <v>32</v>
      </c>
      <c r="B39" s="135">
        <v>44.506198926166299</v>
      </c>
      <c r="C39" s="135">
        <v>21.352712633225856</v>
      </c>
      <c r="D39" s="135">
        <v>25.792260682189529</v>
      </c>
      <c r="E39" s="135">
        <v>8.3488277584183184</v>
      </c>
      <c r="F39" s="1">
        <v>0</v>
      </c>
      <c r="G39" s="1">
        <v>0</v>
      </c>
      <c r="H39">
        <f t="shared" si="0"/>
        <v>100.00000000000001</v>
      </c>
      <c r="I39" s="112">
        <v>1</v>
      </c>
      <c r="J39" s="24">
        <v>38</v>
      </c>
    </row>
    <row r="40" spans="1:12">
      <c r="A40" t="s">
        <v>34</v>
      </c>
      <c r="B40" s="1">
        <v>5.5572379546509492</v>
      </c>
      <c r="C40" s="1">
        <v>0</v>
      </c>
      <c r="D40" s="1">
        <v>88.306713572730331</v>
      </c>
      <c r="E40" s="1">
        <v>6.1129617501160434</v>
      </c>
      <c r="F40" s="1">
        <v>0</v>
      </c>
      <c r="G40" s="1">
        <v>0</v>
      </c>
      <c r="H40" s="166">
        <f>SUM(B40:G40)</f>
        <v>99.976913277497317</v>
      </c>
      <c r="I40" s="112">
        <v>1</v>
      </c>
      <c r="J40" s="24">
        <v>39</v>
      </c>
    </row>
    <row r="41" spans="1:12">
      <c r="A41" t="s">
        <v>35</v>
      </c>
      <c r="B41" s="1">
        <v>43.92</v>
      </c>
      <c r="C41" s="1">
        <v>25.400000000000006</v>
      </c>
      <c r="D41" s="1">
        <v>30.680000000000007</v>
      </c>
      <c r="E41" s="1">
        <v>0</v>
      </c>
      <c r="F41" s="1">
        <v>0</v>
      </c>
      <c r="G41" s="1">
        <v>0</v>
      </c>
      <c r="H41">
        <f t="shared" si="0"/>
        <v>100.00000000000001</v>
      </c>
      <c r="I41" s="112">
        <v>1</v>
      </c>
      <c r="J41" s="24">
        <v>40</v>
      </c>
    </row>
    <row r="42" spans="1:12">
      <c r="A42" t="s">
        <v>36</v>
      </c>
      <c r="B42" s="1">
        <v>43.918806959403476</v>
      </c>
      <c r="C42" s="1">
        <v>25.395758077879044</v>
      </c>
      <c r="D42" s="1">
        <v>30.679370339685168</v>
      </c>
      <c r="E42" s="1">
        <v>0</v>
      </c>
      <c r="F42" s="1">
        <v>0</v>
      </c>
      <c r="G42" s="1">
        <v>0</v>
      </c>
      <c r="H42" s="24">
        <f t="shared" si="0"/>
        <v>99.993935376967684</v>
      </c>
      <c r="I42" s="112">
        <v>1</v>
      </c>
      <c r="J42" s="24">
        <v>41</v>
      </c>
    </row>
    <row r="43" spans="1:12">
      <c r="A43" t="s">
        <v>37</v>
      </c>
      <c r="B43" s="1">
        <v>64.774890061899029</v>
      </c>
      <c r="C43" s="1">
        <v>0</v>
      </c>
      <c r="D43" s="1">
        <v>24.259139313849133</v>
      </c>
      <c r="E43" s="1">
        <v>10.965970624251845</v>
      </c>
      <c r="F43" s="1">
        <v>0</v>
      </c>
      <c r="G43" s="1">
        <v>0</v>
      </c>
      <c r="H43">
        <f t="shared" si="0"/>
        <v>100</v>
      </c>
      <c r="I43" s="112">
        <v>1</v>
      </c>
      <c r="J43" s="24">
        <v>42</v>
      </c>
    </row>
    <row r="44" spans="1:12">
      <c r="A44" t="s">
        <v>42</v>
      </c>
      <c r="B44" s="143">
        <v>43.922101449275345</v>
      </c>
      <c r="C44" s="143">
        <v>25.39855072463768</v>
      </c>
      <c r="D44" s="143">
        <v>30.679347826086957</v>
      </c>
      <c r="E44" s="143">
        <v>0</v>
      </c>
      <c r="F44" s="1">
        <v>0</v>
      </c>
      <c r="G44" s="1">
        <v>0</v>
      </c>
      <c r="H44">
        <f t="shared" si="0"/>
        <v>99.999999999999986</v>
      </c>
      <c r="I44" s="112">
        <v>1</v>
      </c>
      <c r="J44" s="24">
        <v>43</v>
      </c>
    </row>
    <row r="45" spans="1:12">
      <c r="A45" t="s">
        <v>43</v>
      </c>
      <c r="B45" s="143">
        <v>44.504336769975126</v>
      </c>
      <c r="C45" s="143">
        <v>21.383687944593905</v>
      </c>
      <c r="D45" s="143">
        <v>25.826889127111226</v>
      </c>
      <c r="E45" s="143">
        <v>8.2850861583197535</v>
      </c>
      <c r="F45" s="1">
        <v>0</v>
      </c>
      <c r="G45" s="1">
        <v>0</v>
      </c>
      <c r="H45">
        <f t="shared" si="0"/>
        <v>100.00000000000001</v>
      </c>
      <c r="I45" s="112">
        <v>1</v>
      </c>
      <c r="J45" s="24">
        <v>44</v>
      </c>
    </row>
    <row r="46" spans="1:12">
      <c r="A46" s="34" t="s">
        <v>340</v>
      </c>
      <c r="B46" s="137">
        <v>0</v>
      </c>
      <c r="C46" s="137">
        <v>0</v>
      </c>
      <c r="D46" s="137">
        <v>0</v>
      </c>
      <c r="E46" s="137">
        <v>0</v>
      </c>
      <c r="F46" s="137">
        <v>0</v>
      </c>
      <c r="G46" s="1">
        <v>100</v>
      </c>
      <c r="H46">
        <f t="shared" si="0"/>
        <v>100</v>
      </c>
      <c r="I46" s="112">
        <v>0</v>
      </c>
      <c r="J46" s="24">
        <v>45</v>
      </c>
    </row>
    <row r="47" spans="1:12">
      <c r="A47" s="34" t="s">
        <v>341</v>
      </c>
      <c r="B47" s="137">
        <v>0</v>
      </c>
      <c r="C47" s="137">
        <v>0</v>
      </c>
      <c r="D47" s="137">
        <v>0</v>
      </c>
      <c r="E47" s="137">
        <v>0</v>
      </c>
      <c r="F47" s="137">
        <v>0</v>
      </c>
      <c r="G47" s="1">
        <v>0</v>
      </c>
      <c r="H47" s="24">
        <f t="shared" si="0"/>
        <v>0</v>
      </c>
      <c r="I47" s="112">
        <v>0</v>
      </c>
      <c r="J47" s="24">
        <v>46</v>
      </c>
    </row>
    <row r="48" spans="1:12">
      <c r="A48" s="38" t="s">
        <v>347</v>
      </c>
      <c r="B48" s="135">
        <v>44.642265750411163</v>
      </c>
      <c r="C48" s="135">
        <v>20.461539287766577</v>
      </c>
      <c r="D48" s="135">
        <v>24.711892780613475</v>
      </c>
      <c r="E48" s="135">
        <v>10.184302181208782</v>
      </c>
      <c r="F48" s="135">
        <v>0</v>
      </c>
      <c r="G48" s="1">
        <v>0</v>
      </c>
      <c r="H48">
        <f t="shared" si="0"/>
        <v>100</v>
      </c>
      <c r="I48" s="112">
        <v>0</v>
      </c>
      <c r="J48" s="24">
        <v>47</v>
      </c>
    </row>
    <row r="49" spans="1:10">
      <c r="A49" s="38" t="s">
        <v>348</v>
      </c>
      <c r="B49" s="135">
        <v>44.617864191544058</v>
      </c>
      <c r="C49" s="135">
        <v>20.619518594798503</v>
      </c>
      <c r="D49" s="135">
        <v>24.910890485086512</v>
      </c>
      <c r="E49" s="135">
        <v>9.851726728570938</v>
      </c>
      <c r="F49" s="135">
        <v>0</v>
      </c>
      <c r="G49" s="1">
        <v>0</v>
      </c>
      <c r="H49">
        <f t="shared" si="0"/>
        <v>100.00000000000001</v>
      </c>
      <c r="I49" s="112">
        <v>0</v>
      </c>
      <c r="J49" s="24">
        <v>48</v>
      </c>
    </row>
    <row r="50" spans="1:10">
      <c r="A50" s="38" t="s">
        <v>349</v>
      </c>
      <c r="B50" s="135">
        <v>44.631053358625934</v>
      </c>
      <c r="C50" s="135">
        <v>20.493231815495115</v>
      </c>
      <c r="D50" s="135">
        <v>24.77116067433818</v>
      </c>
      <c r="E50" s="135">
        <v>10.101103407266256</v>
      </c>
      <c r="F50" s="135">
        <v>0</v>
      </c>
      <c r="G50" s="1">
        <v>0</v>
      </c>
      <c r="H50" s="1">
        <f>SUM(B50:G50)</f>
        <v>99.996549255725469</v>
      </c>
      <c r="I50" s="112">
        <v>0</v>
      </c>
      <c r="J50" s="24">
        <v>49</v>
      </c>
    </row>
    <row r="51" spans="1:10">
      <c r="A51" t="s">
        <v>416</v>
      </c>
      <c r="B51" s="144">
        <v>47.619047619047613</v>
      </c>
      <c r="C51" s="144">
        <v>0</v>
      </c>
      <c r="D51" s="144">
        <v>0</v>
      </c>
      <c r="E51" s="144">
        <v>52.380952380952372</v>
      </c>
      <c r="F51" s="144">
        <v>0</v>
      </c>
      <c r="G51" s="1">
        <v>0</v>
      </c>
      <c r="H51">
        <f t="shared" si="0"/>
        <v>99.999999999999986</v>
      </c>
      <c r="I51" s="112">
        <v>0</v>
      </c>
      <c r="J51" s="24">
        <v>50</v>
      </c>
    </row>
    <row r="52" spans="1:10">
      <c r="A52" t="s">
        <v>417</v>
      </c>
      <c r="B52" s="144">
        <v>47.61904761904762</v>
      </c>
      <c r="C52" s="144">
        <v>0</v>
      </c>
      <c r="D52" s="144">
        <v>0</v>
      </c>
      <c r="E52" s="144">
        <v>52.380952380952387</v>
      </c>
      <c r="F52" s="144">
        <v>0</v>
      </c>
      <c r="G52" s="1">
        <v>0</v>
      </c>
      <c r="H52">
        <f t="shared" si="0"/>
        <v>100</v>
      </c>
      <c r="I52" s="112">
        <v>0</v>
      </c>
      <c r="J52" s="24">
        <v>51</v>
      </c>
    </row>
    <row r="53" spans="1:10">
      <c r="A53" t="s">
        <v>423</v>
      </c>
      <c r="B53" s="144">
        <v>47.61904761904762</v>
      </c>
      <c r="C53" s="144">
        <v>0</v>
      </c>
      <c r="D53" s="144">
        <v>0</v>
      </c>
      <c r="E53" s="144">
        <v>52.380952380952387</v>
      </c>
      <c r="F53" s="144">
        <v>0</v>
      </c>
      <c r="G53" s="1">
        <v>0</v>
      </c>
      <c r="H53">
        <f t="shared" si="0"/>
        <v>100</v>
      </c>
      <c r="I53" s="112">
        <v>0</v>
      </c>
      <c r="J53" s="24">
        <v>52</v>
      </c>
    </row>
    <row r="54" spans="1:10">
      <c r="A54" t="s">
        <v>427</v>
      </c>
      <c r="B54" s="144">
        <v>47.619047619047613</v>
      </c>
      <c r="C54" s="144">
        <v>0</v>
      </c>
      <c r="D54" s="144">
        <v>0</v>
      </c>
      <c r="E54" s="144">
        <v>52.380952380952387</v>
      </c>
      <c r="F54" s="144">
        <v>0</v>
      </c>
      <c r="G54" s="1">
        <v>0</v>
      </c>
      <c r="H54">
        <f t="shared" si="0"/>
        <v>100</v>
      </c>
      <c r="I54" s="112">
        <v>0</v>
      </c>
      <c r="J54" s="24">
        <v>53</v>
      </c>
    </row>
    <row r="55" spans="1:10">
      <c r="A55" s="38" t="s">
        <v>381</v>
      </c>
      <c r="B55" s="135">
        <v>0</v>
      </c>
      <c r="C55" s="135">
        <v>0</v>
      </c>
      <c r="D55" s="135">
        <v>0</v>
      </c>
      <c r="E55" s="135">
        <v>100</v>
      </c>
      <c r="F55" s="135">
        <v>0</v>
      </c>
      <c r="G55" s="1">
        <v>0</v>
      </c>
      <c r="H55">
        <f t="shared" si="0"/>
        <v>100</v>
      </c>
      <c r="I55" s="112">
        <v>0</v>
      </c>
      <c r="J55" s="24">
        <v>54</v>
      </c>
    </row>
    <row r="56" spans="1:10">
      <c r="A56" s="38" t="s">
        <v>393</v>
      </c>
      <c r="B56" s="153">
        <v>0</v>
      </c>
      <c r="C56" s="153">
        <v>0</v>
      </c>
      <c r="D56" s="153">
        <v>0</v>
      </c>
      <c r="E56" s="153">
        <v>100</v>
      </c>
      <c r="F56" s="153">
        <v>0</v>
      </c>
      <c r="G56" s="1">
        <v>0</v>
      </c>
      <c r="H56">
        <f t="shared" si="0"/>
        <v>100</v>
      </c>
      <c r="I56" s="112">
        <v>0</v>
      </c>
      <c r="J56" s="24">
        <v>55</v>
      </c>
    </row>
    <row r="57" spans="1:10">
      <c r="A57" t="s">
        <v>385</v>
      </c>
      <c r="B57" s="153">
        <v>0</v>
      </c>
      <c r="C57" s="153">
        <v>0</v>
      </c>
      <c r="D57" s="153">
        <v>0</v>
      </c>
      <c r="E57" s="153">
        <v>100</v>
      </c>
      <c r="F57" s="153">
        <v>0</v>
      </c>
      <c r="G57" s="1">
        <v>0</v>
      </c>
      <c r="H57">
        <f t="shared" ref="H57:H96" si="2">SUM(B57:G57)</f>
        <v>100</v>
      </c>
      <c r="I57" s="112">
        <v>0</v>
      </c>
      <c r="J57" s="24">
        <v>56</v>
      </c>
    </row>
    <row r="58" spans="1:10">
      <c r="A58" t="s">
        <v>387</v>
      </c>
      <c r="B58" s="153">
        <v>0</v>
      </c>
      <c r="C58" s="153">
        <v>0</v>
      </c>
      <c r="D58" s="153">
        <v>0</v>
      </c>
      <c r="E58" s="153">
        <v>100</v>
      </c>
      <c r="F58" s="153">
        <v>0</v>
      </c>
      <c r="G58" s="1">
        <v>0</v>
      </c>
      <c r="H58">
        <f t="shared" si="2"/>
        <v>100</v>
      </c>
      <c r="I58" s="112">
        <v>0</v>
      </c>
      <c r="J58" s="24">
        <v>57</v>
      </c>
    </row>
    <row r="59" spans="1:10">
      <c r="A59" t="s">
        <v>392</v>
      </c>
      <c r="B59" s="153">
        <v>0</v>
      </c>
      <c r="C59" s="153">
        <v>0</v>
      </c>
      <c r="D59" s="153">
        <v>0</v>
      </c>
      <c r="E59" s="153">
        <v>0</v>
      </c>
      <c r="F59" s="153">
        <v>0</v>
      </c>
      <c r="G59" s="1">
        <v>0</v>
      </c>
      <c r="H59">
        <f t="shared" si="2"/>
        <v>0</v>
      </c>
      <c r="I59" s="112">
        <v>0</v>
      </c>
      <c r="J59" s="24">
        <v>58</v>
      </c>
    </row>
    <row r="60" spans="1:10">
      <c r="A60" t="s">
        <v>389</v>
      </c>
      <c r="B60" s="153">
        <v>0</v>
      </c>
      <c r="C60" s="153">
        <v>0</v>
      </c>
      <c r="D60" s="153">
        <v>0</v>
      </c>
      <c r="E60" s="153">
        <v>100</v>
      </c>
      <c r="F60" s="153">
        <v>0</v>
      </c>
      <c r="G60" s="1">
        <v>0</v>
      </c>
      <c r="H60">
        <f t="shared" si="2"/>
        <v>100</v>
      </c>
      <c r="I60" s="112">
        <v>0</v>
      </c>
      <c r="J60" s="24">
        <v>59</v>
      </c>
    </row>
    <row r="61" spans="1:10">
      <c r="A61" t="s">
        <v>388</v>
      </c>
      <c r="B61" s="153">
        <v>0</v>
      </c>
      <c r="C61" s="153">
        <v>0</v>
      </c>
      <c r="D61" s="153">
        <v>0</v>
      </c>
      <c r="E61" s="153">
        <v>100</v>
      </c>
      <c r="F61" s="153">
        <v>0</v>
      </c>
      <c r="G61" s="1">
        <v>0</v>
      </c>
      <c r="H61">
        <f t="shared" si="2"/>
        <v>100</v>
      </c>
      <c r="I61" s="112">
        <v>0</v>
      </c>
      <c r="J61" s="24">
        <v>60</v>
      </c>
    </row>
    <row r="62" spans="1:10">
      <c r="A62" t="s">
        <v>395</v>
      </c>
      <c r="B62" s="153">
        <v>0</v>
      </c>
      <c r="C62" s="153">
        <v>0</v>
      </c>
      <c r="D62" s="153">
        <v>0</v>
      </c>
      <c r="E62" s="153">
        <v>100</v>
      </c>
      <c r="F62" s="153">
        <v>0</v>
      </c>
      <c r="G62" s="1">
        <v>0</v>
      </c>
      <c r="H62">
        <f t="shared" si="2"/>
        <v>100</v>
      </c>
      <c r="I62" s="112">
        <v>0</v>
      </c>
      <c r="J62" s="24">
        <v>61</v>
      </c>
    </row>
    <row r="63" spans="1:10">
      <c r="A63" t="s">
        <v>383</v>
      </c>
      <c r="B63" s="153">
        <v>0</v>
      </c>
      <c r="C63" s="153">
        <v>0</v>
      </c>
      <c r="D63" s="153">
        <v>0</v>
      </c>
      <c r="E63" s="153">
        <v>100</v>
      </c>
      <c r="F63" s="153">
        <v>0</v>
      </c>
      <c r="G63" s="1">
        <v>0</v>
      </c>
      <c r="H63">
        <f t="shared" si="2"/>
        <v>100</v>
      </c>
      <c r="I63" s="112">
        <v>0</v>
      </c>
      <c r="J63" s="24">
        <v>62</v>
      </c>
    </row>
    <row r="64" spans="1:10">
      <c r="A64" t="s">
        <v>396</v>
      </c>
      <c r="B64" s="153">
        <v>0</v>
      </c>
      <c r="C64" s="153">
        <v>0</v>
      </c>
      <c r="D64" s="153">
        <v>0</v>
      </c>
      <c r="E64" s="153">
        <v>100</v>
      </c>
      <c r="F64" s="153">
        <v>0</v>
      </c>
      <c r="G64" s="1">
        <v>0</v>
      </c>
      <c r="H64">
        <f t="shared" si="2"/>
        <v>100</v>
      </c>
      <c r="I64" s="112">
        <v>0</v>
      </c>
      <c r="J64" s="24">
        <v>63</v>
      </c>
    </row>
    <row r="65" spans="1:10">
      <c r="A65" t="s">
        <v>386</v>
      </c>
      <c r="B65" s="153">
        <v>0</v>
      </c>
      <c r="C65" s="153">
        <v>0</v>
      </c>
      <c r="D65" s="153">
        <v>0</v>
      </c>
      <c r="E65" s="153">
        <v>100</v>
      </c>
      <c r="F65" s="153">
        <v>0</v>
      </c>
      <c r="G65" s="1">
        <v>0</v>
      </c>
      <c r="H65">
        <f t="shared" si="2"/>
        <v>100</v>
      </c>
      <c r="I65" s="112">
        <v>0</v>
      </c>
      <c r="J65" s="24">
        <v>64</v>
      </c>
    </row>
    <row r="66" spans="1:10">
      <c r="A66" t="s">
        <v>382</v>
      </c>
      <c r="B66" s="153">
        <v>0</v>
      </c>
      <c r="C66" s="153">
        <v>0</v>
      </c>
      <c r="D66" s="153">
        <v>0</v>
      </c>
      <c r="E66" s="153">
        <v>100</v>
      </c>
      <c r="F66" s="153">
        <v>0</v>
      </c>
      <c r="G66" s="1">
        <v>0</v>
      </c>
      <c r="H66">
        <f t="shared" si="2"/>
        <v>100</v>
      </c>
      <c r="I66" s="112">
        <v>0</v>
      </c>
      <c r="J66" s="24">
        <v>65</v>
      </c>
    </row>
    <row r="67" spans="1:10">
      <c r="A67" t="s">
        <v>391</v>
      </c>
      <c r="B67" s="153">
        <v>0</v>
      </c>
      <c r="C67" s="153">
        <v>0</v>
      </c>
      <c r="D67" s="153">
        <v>0</v>
      </c>
      <c r="E67" s="153">
        <v>100</v>
      </c>
      <c r="F67" s="153">
        <v>0</v>
      </c>
      <c r="G67" s="1">
        <v>0</v>
      </c>
      <c r="H67">
        <f t="shared" si="2"/>
        <v>100</v>
      </c>
      <c r="I67" s="112">
        <v>0</v>
      </c>
      <c r="J67" s="24">
        <v>66</v>
      </c>
    </row>
    <row r="68" spans="1:10">
      <c r="A68" t="s">
        <v>384</v>
      </c>
      <c r="B68" s="153">
        <v>0</v>
      </c>
      <c r="C68" s="153">
        <v>0</v>
      </c>
      <c r="D68" s="153">
        <v>0</v>
      </c>
      <c r="E68" s="153">
        <v>100</v>
      </c>
      <c r="F68" s="153">
        <v>0</v>
      </c>
      <c r="G68" s="1">
        <v>0</v>
      </c>
      <c r="H68">
        <f t="shared" si="2"/>
        <v>100</v>
      </c>
      <c r="I68" s="112">
        <v>0</v>
      </c>
      <c r="J68" s="24">
        <v>67</v>
      </c>
    </row>
    <row r="69" spans="1:10">
      <c r="A69" t="s">
        <v>394</v>
      </c>
      <c r="B69" s="153">
        <v>0</v>
      </c>
      <c r="C69" s="153">
        <v>0</v>
      </c>
      <c r="D69" s="153">
        <v>0</v>
      </c>
      <c r="E69" s="153">
        <v>100</v>
      </c>
      <c r="F69" s="153">
        <v>0</v>
      </c>
      <c r="G69" s="1">
        <v>0</v>
      </c>
      <c r="H69">
        <f t="shared" si="2"/>
        <v>100</v>
      </c>
      <c r="I69" s="112">
        <v>0</v>
      </c>
      <c r="J69" s="24">
        <v>68</v>
      </c>
    </row>
    <row r="70" spans="1:10">
      <c r="A70" t="s">
        <v>390</v>
      </c>
      <c r="B70" s="153">
        <v>0</v>
      </c>
      <c r="C70" s="153">
        <v>0</v>
      </c>
      <c r="D70" s="153">
        <v>0</v>
      </c>
      <c r="E70" s="153">
        <v>100</v>
      </c>
      <c r="F70" s="153">
        <v>0</v>
      </c>
      <c r="G70" s="1">
        <v>0</v>
      </c>
      <c r="H70">
        <f t="shared" si="2"/>
        <v>100</v>
      </c>
      <c r="I70" s="112">
        <v>0</v>
      </c>
      <c r="J70" s="24">
        <v>69</v>
      </c>
    </row>
    <row r="71" spans="1:10">
      <c r="A71" t="s">
        <v>418</v>
      </c>
      <c r="B71" s="153">
        <v>0</v>
      </c>
      <c r="C71" s="153">
        <v>0</v>
      </c>
      <c r="D71" s="153">
        <v>0</v>
      </c>
      <c r="E71" s="153">
        <v>100</v>
      </c>
      <c r="F71" s="153">
        <v>0</v>
      </c>
      <c r="G71" s="1">
        <v>0</v>
      </c>
      <c r="H71">
        <f t="shared" si="2"/>
        <v>100</v>
      </c>
      <c r="I71" s="112">
        <v>0</v>
      </c>
      <c r="J71" s="24">
        <v>70</v>
      </c>
    </row>
    <row r="72" spans="1:10">
      <c r="A72" t="s">
        <v>419</v>
      </c>
      <c r="B72" s="153">
        <v>0</v>
      </c>
      <c r="C72" s="153">
        <v>0</v>
      </c>
      <c r="D72" s="153">
        <v>0</v>
      </c>
      <c r="E72" s="153">
        <v>100</v>
      </c>
      <c r="F72" s="153">
        <v>0</v>
      </c>
      <c r="G72" s="1">
        <v>0</v>
      </c>
      <c r="H72">
        <f t="shared" si="2"/>
        <v>100</v>
      </c>
      <c r="I72" s="112">
        <v>0</v>
      </c>
      <c r="J72" s="24">
        <v>71</v>
      </c>
    </row>
    <row r="73" spans="1:10">
      <c r="A73" t="s">
        <v>429</v>
      </c>
      <c r="B73" s="153">
        <v>0</v>
      </c>
      <c r="C73" s="153">
        <v>0</v>
      </c>
      <c r="D73" s="153">
        <v>0</v>
      </c>
      <c r="E73" s="153">
        <v>100</v>
      </c>
      <c r="F73" s="153">
        <v>0</v>
      </c>
      <c r="G73" s="1">
        <v>0</v>
      </c>
      <c r="H73">
        <f t="shared" si="2"/>
        <v>100</v>
      </c>
      <c r="I73" s="112">
        <v>0</v>
      </c>
      <c r="J73" s="24">
        <v>72</v>
      </c>
    </row>
    <row r="74" spans="1:10">
      <c r="A74" t="s">
        <v>430</v>
      </c>
      <c r="B74" s="153">
        <v>0</v>
      </c>
      <c r="C74" s="153">
        <v>0</v>
      </c>
      <c r="D74" s="153">
        <v>0</v>
      </c>
      <c r="E74" s="153">
        <v>100</v>
      </c>
      <c r="F74" s="153">
        <v>0</v>
      </c>
      <c r="G74" s="1">
        <v>0</v>
      </c>
      <c r="H74">
        <f t="shared" si="2"/>
        <v>100</v>
      </c>
      <c r="I74" s="112">
        <v>0</v>
      </c>
      <c r="J74" s="24">
        <v>73</v>
      </c>
    </row>
    <row r="75" spans="1:10">
      <c r="A75" t="s">
        <v>431</v>
      </c>
      <c r="B75" s="153">
        <v>0</v>
      </c>
      <c r="C75" s="153">
        <v>0</v>
      </c>
      <c r="D75" s="153">
        <v>0</v>
      </c>
      <c r="E75" s="153">
        <v>100</v>
      </c>
      <c r="F75" s="153">
        <v>0</v>
      </c>
      <c r="G75" s="1">
        <v>0</v>
      </c>
      <c r="H75">
        <f t="shared" si="2"/>
        <v>100</v>
      </c>
      <c r="I75" s="112">
        <v>0</v>
      </c>
      <c r="J75" s="24">
        <v>74</v>
      </c>
    </row>
    <row r="76" spans="1:10">
      <c r="A76" t="s">
        <v>432</v>
      </c>
      <c r="B76" s="153">
        <v>0</v>
      </c>
      <c r="C76" s="153">
        <v>0</v>
      </c>
      <c r="D76" s="153">
        <v>0</v>
      </c>
      <c r="E76" s="153">
        <v>100</v>
      </c>
      <c r="F76" s="153">
        <v>0</v>
      </c>
      <c r="G76" s="1">
        <v>0</v>
      </c>
      <c r="H76">
        <f t="shared" si="2"/>
        <v>100</v>
      </c>
      <c r="I76" s="112">
        <v>0</v>
      </c>
      <c r="J76" s="24">
        <v>75</v>
      </c>
    </row>
    <row r="77" spans="1:10">
      <c r="A77" t="s">
        <v>433</v>
      </c>
      <c r="B77" s="153">
        <v>0</v>
      </c>
      <c r="C77" s="153">
        <v>0</v>
      </c>
      <c r="D77" s="153">
        <v>0</v>
      </c>
      <c r="E77" s="153">
        <v>100</v>
      </c>
      <c r="F77" s="153">
        <v>0</v>
      </c>
      <c r="G77" s="1">
        <v>0</v>
      </c>
      <c r="H77">
        <f t="shared" si="2"/>
        <v>100</v>
      </c>
      <c r="I77" s="112">
        <v>0</v>
      </c>
      <c r="J77" s="24">
        <v>76</v>
      </c>
    </row>
    <row r="78" spans="1:10">
      <c r="A78" t="s">
        <v>410</v>
      </c>
      <c r="B78" s="153">
        <v>0</v>
      </c>
      <c r="C78" s="153">
        <v>0</v>
      </c>
      <c r="D78" s="153">
        <v>0</v>
      </c>
      <c r="E78" s="153">
        <v>100</v>
      </c>
      <c r="F78" s="153">
        <v>0</v>
      </c>
      <c r="G78" s="1">
        <v>0</v>
      </c>
      <c r="H78">
        <f t="shared" si="2"/>
        <v>100</v>
      </c>
      <c r="I78" s="112">
        <v>0</v>
      </c>
      <c r="J78" s="24">
        <v>77</v>
      </c>
    </row>
    <row r="79" spans="1:10">
      <c r="A79" t="s">
        <v>411</v>
      </c>
      <c r="B79" s="153">
        <v>0</v>
      </c>
      <c r="C79" s="153">
        <v>0</v>
      </c>
      <c r="D79" s="153">
        <v>0</v>
      </c>
      <c r="E79" s="153">
        <v>100</v>
      </c>
      <c r="F79" s="153">
        <v>0</v>
      </c>
      <c r="G79" s="1">
        <v>0</v>
      </c>
      <c r="H79">
        <f t="shared" si="2"/>
        <v>100</v>
      </c>
      <c r="I79" s="112">
        <v>0</v>
      </c>
      <c r="J79" s="24">
        <v>78</v>
      </c>
    </row>
    <row r="80" spans="1:10">
      <c r="A80" t="s">
        <v>412</v>
      </c>
      <c r="B80" s="153">
        <v>0</v>
      </c>
      <c r="C80" s="153">
        <v>0</v>
      </c>
      <c r="D80" s="153">
        <v>0</v>
      </c>
      <c r="E80" s="153">
        <v>100</v>
      </c>
      <c r="F80" s="153">
        <v>0</v>
      </c>
      <c r="G80" s="1">
        <v>0</v>
      </c>
      <c r="H80">
        <f t="shared" si="2"/>
        <v>100</v>
      </c>
      <c r="I80" s="112">
        <v>0</v>
      </c>
      <c r="J80" s="24">
        <v>79</v>
      </c>
    </row>
    <row r="81" spans="1:10">
      <c r="A81" t="s">
        <v>413</v>
      </c>
      <c r="B81" s="153">
        <v>0</v>
      </c>
      <c r="C81" s="153">
        <v>0</v>
      </c>
      <c r="D81" s="153">
        <v>0</v>
      </c>
      <c r="E81" s="153">
        <v>100</v>
      </c>
      <c r="F81" s="153">
        <v>0</v>
      </c>
      <c r="G81" s="1">
        <v>0</v>
      </c>
      <c r="H81">
        <f t="shared" si="2"/>
        <v>100</v>
      </c>
      <c r="I81" s="112">
        <v>0</v>
      </c>
      <c r="J81" s="24">
        <v>80</v>
      </c>
    </row>
    <row r="82" spans="1:10">
      <c r="A82" t="s">
        <v>414</v>
      </c>
      <c r="B82" s="153">
        <v>0</v>
      </c>
      <c r="C82" s="153">
        <v>0</v>
      </c>
      <c r="D82" s="153">
        <v>0</v>
      </c>
      <c r="E82" s="153">
        <v>100</v>
      </c>
      <c r="F82" s="153">
        <v>0</v>
      </c>
      <c r="G82" s="1">
        <v>0</v>
      </c>
      <c r="H82">
        <f t="shared" si="2"/>
        <v>100</v>
      </c>
      <c r="I82" s="112">
        <v>0</v>
      </c>
      <c r="J82" s="24">
        <v>81</v>
      </c>
    </row>
    <row r="83" spans="1:10">
      <c r="A83" t="s">
        <v>405</v>
      </c>
      <c r="B83" s="153">
        <v>0</v>
      </c>
      <c r="C83" s="153">
        <v>0</v>
      </c>
      <c r="D83" s="153">
        <v>0</v>
      </c>
      <c r="E83" s="153">
        <v>100</v>
      </c>
      <c r="F83" s="153">
        <v>0</v>
      </c>
      <c r="G83" s="1">
        <v>0</v>
      </c>
      <c r="H83">
        <f t="shared" si="2"/>
        <v>100</v>
      </c>
      <c r="I83" s="112">
        <v>0</v>
      </c>
      <c r="J83" s="24">
        <v>82</v>
      </c>
    </row>
    <row r="84" spans="1:10">
      <c r="A84" t="s">
        <v>406</v>
      </c>
      <c r="B84" s="153">
        <v>0</v>
      </c>
      <c r="C84" s="153">
        <v>0</v>
      </c>
      <c r="D84" s="153">
        <v>0</v>
      </c>
      <c r="E84" s="153">
        <v>100</v>
      </c>
      <c r="F84" s="153">
        <v>0</v>
      </c>
      <c r="G84" s="1">
        <v>0</v>
      </c>
      <c r="H84">
        <f t="shared" si="2"/>
        <v>100</v>
      </c>
      <c r="I84" s="112">
        <v>0</v>
      </c>
      <c r="J84" s="24">
        <v>83</v>
      </c>
    </row>
    <row r="85" spans="1:10">
      <c r="A85" t="s">
        <v>407</v>
      </c>
      <c r="B85" s="153">
        <v>0</v>
      </c>
      <c r="C85" s="153">
        <v>0</v>
      </c>
      <c r="D85" s="153">
        <v>0</v>
      </c>
      <c r="E85" s="153">
        <v>100</v>
      </c>
      <c r="F85" s="153">
        <v>0</v>
      </c>
      <c r="G85" s="1">
        <v>0</v>
      </c>
      <c r="H85">
        <f t="shared" si="2"/>
        <v>100</v>
      </c>
      <c r="I85" s="112">
        <v>0</v>
      </c>
      <c r="J85" s="24">
        <v>84</v>
      </c>
    </row>
    <row r="86" spans="1:10">
      <c r="A86" t="s">
        <v>408</v>
      </c>
      <c r="B86" s="153">
        <v>0</v>
      </c>
      <c r="C86" s="153">
        <v>0</v>
      </c>
      <c r="D86" s="153">
        <v>0</v>
      </c>
      <c r="E86" s="153">
        <v>100</v>
      </c>
      <c r="F86" s="153">
        <v>0</v>
      </c>
      <c r="G86" s="1">
        <v>0</v>
      </c>
      <c r="H86">
        <f t="shared" si="2"/>
        <v>100</v>
      </c>
      <c r="I86" s="112">
        <v>0</v>
      </c>
      <c r="J86" s="24">
        <v>85</v>
      </c>
    </row>
    <row r="87" spans="1:10">
      <c r="A87" t="s">
        <v>424</v>
      </c>
      <c r="B87" s="153">
        <v>0</v>
      </c>
      <c r="C87" s="153">
        <v>0</v>
      </c>
      <c r="D87" s="153">
        <v>0</v>
      </c>
      <c r="E87" s="153">
        <v>100</v>
      </c>
      <c r="F87" s="153">
        <v>0</v>
      </c>
      <c r="G87" s="1">
        <v>0</v>
      </c>
      <c r="H87">
        <f t="shared" si="2"/>
        <v>100</v>
      </c>
      <c r="I87" s="112">
        <v>0</v>
      </c>
      <c r="J87" s="24">
        <v>86</v>
      </c>
    </row>
    <row r="88" spans="1:10">
      <c r="A88" t="s">
        <v>425</v>
      </c>
      <c r="B88" s="153">
        <v>0</v>
      </c>
      <c r="C88" s="153">
        <v>0</v>
      </c>
      <c r="D88" s="153">
        <v>0</v>
      </c>
      <c r="E88" s="153">
        <v>100</v>
      </c>
      <c r="F88" s="153">
        <v>0</v>
      </c>
      <c r="G88" s="1">
        <v>0</v>
      </c>
      <c r="H88">
        <f t="shared" si="2"/>
        <v>100</v>
      </c>
      <c r="I88" s="112">
        <v>0</v>
      </c>
      <c r="J88" s="24">
        <v>87</v>
      </c>
    </row>
    <row r="89" spans="1:10">
      <c r="A89" t="s">
        <v>421</v>
      </c>
      <c r="B89" s="153">
        <v>0</v>
      </c>
      <c r="C89" s="153">
        <v>0</v>
      </c>
      <c r="D89" s="153">
        <v>0</v>
      </c>
      <c r="E89" s="153">
        <v>100</v>
      </c>
      <c r="F89" s="153">
        <v>0</v>
      </c>
      <c r="G89" s="1">
        <v>0</v>
      </c>
      <c r="H89">
        <f t="shared" si="2"/>
        <v>100</v>
      </c>
      <c r="I89" s="112">
        <v>0</v>
      </c>
      <c r="J89" s="24">
        <v>88</v>
      </c>
    </row>
    <row r="90" spans="1:10">
      <c r="A90" t="s">
        <v>422</v>
      </c>
      <c r="B90" s="153">
        <v>0</v>
      </c>
      <c r="C90" s="153">
        <v>0</v>
      </c>
      <c r="D90" s="153">
        <v>0</v>
      </c>
      <c r="E90" s="153">
        <v>100</v>
      </c>
      <c r="F90" s="153">
        <v>0</v>
      </c>
      <c r="G90" s="1">
        <v>0</v>
      </c>
      <c r="H90">
        <f t="shared" si="2"/>
        <v>100</v>
      </c>
      <c r="I90" s="112">
        <v>0</v>
      </c>
      <c r="J90" s="24">
        <v>89</v>
      </c>
    </row>
    <row r="91" spans="1:10">
      <c r="A91" t="s">
        <v>426</v>
      </c>
      <c r="B91" s="153">
        <v>0</v>
      </c>
      <c r="C91" s="153">
        <v>0</v>
      </c>
      <c r="D91" s="153">
        <v>0</v>
      </c>
      <c r="E91" s="153">
        <v>100</v>
      </c>
      <c r="F91" s="153">
        <v>0</v>
      </c>
      <c r="G91" s="1">
        <v>0</v>
      </c>
      <c r="H91">
        <f t="shared" si="2"/>
        <v>100</v>
      </c>
      <c r="I91" s="112">
        <v>0</v>
      </c>
      <c r="J91" s="24">
        <v>90</v>
      </c>
    </row>
    <row r="92" spans="1:10">
      <c r="A92" t="s">
        <v>404</v>
      </c>
      <c r="B92" s="153">
        <v>0</v>
      </c>
      <c r="C92" s="153">
        <v>0</v>
      </c>
      <c r="D92" s="153">
        <v>0</v>
      </c>
      <c r="E92" s="153">
        <v>100</v>
      </c>
      <c r="F92" s="153">
        <v>0</v>
      </c>
      <c r="G92" s="1">
        <v>0</v>
      </c>
      <c r="H92">
        <f t="shared" si="2"/>
        <v>100</v>
      </c>
      <c r="I92" s="112">
        <v>0</v>
      </c>
      <c r="J92" s="24">
        <v>91</v>
      </c>
    </row>
    <row r="93" spans="1:10">
      <c r="A93" t="s">
        <v>420</v>
      </c>
      <c r="B93" s="153">
        <v>0</v>
      </c>
      <c r="C93" s="153">
        <v>0</v>
      </c>
      <c r="D93" s="153">
        <v>0</v>
      </c>
      <c r="E93" s="153">
        <v>100</v>
      </c>
      <c r="F93" s="153">
        <v>0</v>
      </c>
      <c r="G93" s="1">
        <v>0</v>
      </c>
      <c r="H93">
        <f t="shared" si="2"/>
        <v>100</v>
      </c>
      <c r="I93" s="112">
        <v>0</v>
      </c>
      <c r="J93" s="24">
        <v>92</v>
      </c>
    </row>
    <row r="94" spans="1:10">
      <c r="A94" t="s">
        <v>415</v>
      </c>
      <c r="B94" s="153">
        <v>0</v>
      </c>
      <c r="C94" s="153">
        <v>0</v>
      </c>
      <c r="D94" s="153">
        <v>0</v>
      </c>
      <c r="E94" s="153">
        <v>100</v>
      </c>
      <c r="F94" s="153">
        <v>0</v>
      </c>
      <c r="G94" s="1">
        <v>0</v>
      </c>
      <c r="H94">
        <f t="shared" si="2"/>
        <v>100</v>
      </c>
      <c r="I94" s="112">
        <v>0</v>
      </c>
      <c r="J94" s="24">
        <v>93</v>
      </c>
    </row>
    <row r="95" spans="1:10">
      <c r="A95" t="s">
        <v>409</v>
      </c>
      <c r="B95" s="153">
        <v>0</v>
      </c>
      <c r="C95" s="153">
        <v>0</v>
      </c>
      <c r="D95" s="153">
        <v>0</v>
      </c>
      <c r="E95" s="153">
        <v>100</v>
      </c>
      <c r="F95" s="153">
        <v>0</v>
      </c>
      <c r="G95" s="1">
        <v>0</v>
      </c>
      <c r="H95">
        <f t="shared" si="2"/>
        <v>100</v>
      </c>
      <c r="I95" s="112">
        <v>0</v>
      </c>
      <c r="J95" s="24">
        <v>94</v>
      </c>
    </row>
    <row r="96" spans="1:10">
      <c r="A96" t="s">
        <v>428</v>
      </c>
      <c r="B96" s="153">
        <v>0</v>
      </c>
      <c r="C96" s="153">
        <v>0</v>
      </c>
      <c r="D96" s="153">
        <v>0</v>
      </c>
      <c r="E96" s="153">
        <v>100</v>
      </c>
      <c r="F96" s="153">
        <v>0</v>
      </c>
      <c r="G96" s="1">
        <v>0</v>
      </c>
      <c r="H96">
        <f t="shared" si="2"/>
        <v>100</v>
      </c>
      <c r="I96" s="112">
        <v>0</v>
      </c>
      <c r="J96" s="24">
        <v>95</v>
      </c>
    </row>
    <row r="97" spans="2:10">
      <c r="B97" s="153">
        <v>0</v>
      </c>
      <c r="C97" s="153">
        <v>0</v>
      </c>
      <c r="D97" s="153">
        <v>0</v>
      </c>
      <c r="E97" s="153">
        <v>100</v>
      </c>
      <c r="F97" s="153">
        <v>0</v>
      </c>
      <c r="G97" s="1">
        <v>0</v>
      </c>
      <c r="H97">
        <f t="shared" ref="H97:H116" si="3">SUM(B97:G97)</f>
        <v>100</v>
      </c>
      <c r="I97" s="112">
        <v>0</v>
      </c>
      <c r="J97" s="24">
        <v>96</v>
      </c>
    </row>
    <row r="98" spans="2:10">
      <c r="B98" s="153">
        <v>0</v>
      </c>
      <c r="C98" s="153">
        <v>0</v>
      </c>
      <c r="D98" s="153">
        <v>0</v>
      </c>
      <c r="E98" s="153">
        <v>100</v>
      </c>
      <c r="F98" s="153">
        <v>0</v>
      </c>
      <c r="G98" s="1">
        <v>0</v>
      </c>
      <c r="H98">
        <f t="shared" si="3"/>
        <v>100</v>
      </c>
      <c r="I98" s="112">
        <v>0</v>
      </c>
      <c r="J98" s="24">
        <v>97</v>
      </c>
    </row>
    <row r="99" spans="2:10">
      <c r="B99" s="153">
        <v>0</v>
      </c>
      <c r="C99" s="153">
        <v>0</v>
      </c>
      <c r="D99" s="153">
        <v>0</v>
      </c>
      <c r="E99" s="153">
        <v>100</v>
      </c>
      <c r="F99" s="153">
        <v>0</v>
      </c>
      <c r="G99" s="1">
        <v>0</v>
      </c>
      <c r="H99">
        <f t="shared" si="3"/>
        <v>100</v>
      </c>
      <c r="I99" s="112">
        <v>0</v>
      </c>
      <c r="J99" s="24">
        <v>98</v>
      </c>
    </row>
    <row r="100" spans="2:10">
      <c r="B100" s="153">
        <v>0</v>
      </c>
      <c r="C100" s="153">
        <v>0</v>
      </c>
      <c r="D100" s="153">
        <v>0</v>
      </c>
      <c r="E100" s="153">
        <v>100</v>
      </c>
      <c r="F100" s="153">
        <v>0</v>
      </c>
      <c r="G100" s="1">
        <v>0</v>
      </c>
      <c r="H100">
        <f t="shared" si="3"/>
        <v>100</v>
      </c>
      <c r="I100" s="112">
        <v>0</v>
      </c>
      <c r="J100" s="24">
        <v>99</v>
      </c>
    </row>
    <row r="101" spans="2:10">
      <c r="B101" s="153">
        <v>0</v>
      </c>
      <c r="C101" s="153">
        <v>0</v>
      </c>
      <c r="D101" s="153">
        <v>0</v>
      </c>
      <c r="E101" s="153">
        <v>100</v>
      </c>
      <c r="F101" s="153">
        <v>0</v>
      </c>
      <c r="G101" s="1">
        <v>0</v>
      </c>
      <c r="H101">
        <f t="shared" si="3"/>
        <v>100</v>
      </c>
      <c r="I101" s="112">
        <v>0</v>
      </c>
      <c r="J101" s="24">
        <v>100</v>
      </c>
    </row>
    <row r="102" spans="2:10">
      <c r="B102" s="153">
        <v>0</v>
      </c>
      <c r="C102" s="153">
        <v>0</v>
      </c>
      <c r="D102" s="153">
        <v>0</v>
      </c>
      <c r="E102" s="153">
        <v>100</v>
      </c>
      <c r="F102" s="153">
        <v>0</v>
      </c>
      <c r="G102" s="1">
        <v>0</v>
      </c>
      <c r="H102">
        <f t="shared" si="3"/>
        <v>100</v>
      </c>
      <c r="I102" s="112">
        <v>0</v>
      </c>
      <c r="J102" s="24">
        <v>101</v>
      </c>
    </row>
    <row r="103" spans="2:10">
      <c r="B103" s="153">
        <v>0</v>
      </c>
      <c r="C103" s="153">
        <v>0</v>
      </c>
      <c r="D103" s="153">
        <v>0</v>
      </c>
      <c r="E103" s="153">
        <v>100</v>
      </c>
      <c r="F103" s="153">
        <v>0</v>
      </c>
      <c r="G103" s="1">
        <v>0</v>
      </c>
      <c r="H103">
        <f t="shared" si="3"/>
        <v>100</v>
      </c>
      <c r="I103" s="112">
        <v>0</v>
      </c>
      <c r="J103" s="24">
        <v>102</v>
      </c>
    </row>
    <row r="104" spans="2:10">
      <c r="B104" s="153">
        <v>0</v>
      </c>
      <c r="C104" s="153">
        <v>0</v>
      </c>
      <c r="D104" s="153">
        <v>0</v>
      </c>
      <c r="E104" s="153">
        <v>100</v>
      </c>
      <c r="F104" s="153">
        <v>0</v>
      </c>
      <c r="G104" s="1">
        <v>0</v>
      </c>
      <c r="H104">
        <f t="shared" si="3"/>
        <v>100</v>
      </c>
      <c r="I104" s="112">
        <v>0</v>
      </c>
      <c r="J104" s="24">
        <v>103</v>
      </c>
    </row>
    <row r="105" spans="2:10">
      <c r="B105" s="153">
        <v>0</v>
      </c>
      <c r="C105" s="153">
        <v>0</v>
      </c>
      <c r="D105" s="153">
        <v>0</v>
      </c>
      <c r="E105" s="153">
        <v>100</v>
      </c>
      <c r="F105" s="153">
        <v>0</v>
      </c>
      <c r="G105" s="1">
        <v>0</v>
      </c>
      <c r="H105">
        <f t="shared" si="3"/>
        <v>100</v>
      </c>
      <c r="I105" s="112">
        <v>0</v>
      </c>
      <c r="J105" s="24">
        <v>104</v>
      </c>
    </row>
    <row r="106" spans="2:10">
      <c r="B106" s="153">
        <v>0</v>
      </c>
      <c r="C106" s="153">
        <v>0</v>
      </c>
      <c r="D106" s="153">
        <v>0</v>
      </c>
      <c r="E106" s="153">
        <v>100</v>
      </c>
      <c r="F106" s="153">
        <v>0</v>
      </c>
      <c r="G106" s="1">
        <v>0</v>
      </c>
      <c r="H106">
        <f t="shared" si="3"/>
        <v>100</v>
      </c>
      <c r="I106" s="112">
        <v>0</v>
      </c>
      <c r="J106" s="24">
        <v>105</v>
      </c>
    </row>
    <row r="107" spans="2:10">
      <c r="B107" s="153">
        <v>0</v>
      </c>
      <c r="C107" s="153">
        <v>0</v>
      </c>
      <c r="D107" s="153">
        <v>0</v>
      </c>
      <c r="E107" s="153">
        <v>100</v>
      </c>
      <c r="F107" s="153">
        <v>0</v>
      </c>
      <c r="G107" s="1">
        <v>0</v>
      </c>
      <c r="H107">
        <f t="shared" si="3"/>
        <v>100</v>
      </c>
      <c r="I107" s="112">
        <v>0</v>
      </c>
      <c r="J107" s="24">
        <v>106</v>
      </c>
    </row>
    <row r="108" spans="2:10">
      <c r="B108" s="153">
        <v>0</v>
      </c>
      <c r="C108" s="153">
        <v>0</v>
      </c>
      <c r="D108" s="153">
        <v>0</v>
      </c>
      <c r="E108" s="153">
        <v>100</v>
      </c>
      <c r="F108" s="153">
        <v>0</v>
      </c>
      <c r="G108" s="1">
        <v>0</v>
      </c>
      <c r="H108">
        <f t="shared" si="3"/>
        <v>100</v>
      </c>
      <c r="I108" s="112">
        <v>0</v>
      </c>
      <c r="J108" s="24">
        <v>107</v>
      </c>
    </row>
    <row r="109" spans="2:10">
      <c r="B109" s="153">
        <v>0</v>
      </c>
      <c r="C109" s="153">
        <v>0</v>
      </c>
      <c r="D109" s="153">
        <v>0</v>
      </c>
      <c r="E109" s="153">
        <v>100</v>
      </c>
      <c r="F109" s="153">
        <v>0</v>
      </c>
      <c r="G109" s="1">
        <v>0</v>
      </c>
      <c r="H109">
        <f t="shared" si="3"/>
        <v>100</v>
      </c>
      <c r="I109" s="112">
        <v>0</v>
      </c>
      <c r="J109" s="24">
        <v>108</v>
      </c>
    </row>
    <row r="110" spans="2:10">
      <c r="B110" s="153">
        <v>0</v>
      </c>
      <c r="C110" s="153">
        <v>0</v>
      </c>
      <c r="D110" s="153">
        <v>0</v>
      </c>
      <c r="E110" s="153">
        <v>100</v>
      </c>
      <c r="F110" s="153">
        <v>0</v>
      </c>
      <c r="G110" s="1">
        <v>0</v>
      </c>
      <c r="H110">
        <f t="shared" si="3"/>
        <v>100</v>
      </c>
      <c r="I110" s="112">
        <v>0</v>
      </c>
      <c r="J110" s="24">
        <v>109</v>
      </c>
    </row>
    <row r="111" spans="2:10">
      <c r="B111" s="153">
        <v>0</v>
      </c>
      <c r="C111" s="153">
        <v>0</v>
      </c>
      <c r="D111" s="153">
        <v>0</v>
      </c>
      <c r="E111" s="153">
        <v>100</v>
      </c>
      <c r="F111" s="153">
        <v>0</v>
      </c>
      <c r="G111" s="1">
        <v>0</v>
      </c>
      <c r="H111">
        <f t="shared" si="3"/>
        <v>100</v>
      </c>
      <c r="I111" s="112">
        <v>0</v>
      </c>
      <c r="J111" s="24">
        <v>110</v>
      </c>
    </row>
    <row r="112" spans="2:10">
      <c r="B112" s="153">
        <v>0</v>
      </c>
      <c r="C112" s="153">
        <v>0</v>
      </c>
      <c r="D112" s="153">
        <v>0</v>
      </c>
      <c r="E112" s="153">
        <v>100</v>
      </c>
      <c r="F112" s="153">
        <v>0</v>
      </c>
      <c r="G112" s="1">
        <v>0</v>
      </c>
      <c r="H112">
        <f t="shared" si="3"/>
        <v>100</v>
      </c>
      <c r="I112" s="112">
        <v>0</v>
      </c>
      <c r="J112" s="24">
        <v>111</v>
      </c>
    </row>
    <row r="113" spans="2:10">
      <c r="B113" s="153">
        <v>0</v>
      </c>
      <c r="C113" s="153">
        <v>0</v>
      </c>
      <c r="D113" s="153">
        <v>0</v>
      </c>
      <c r="E113" s="153">
        <v>100</v>
      </c>
      <c r="F113" s="153">
        <v>0</v>
      </c>
      <c r="G113" s="1">
        <v>0</v>
      </c>
      <c r="H113">
        <f t="shared" si="3"/>
        <v>100</v>
      </c>
      <c r="I113" s="112">
        <v>0</v>
      </c>
      <c r="J113" s="24">
        <v>112</v>
      </c>
    </row>
    <row r="114" spans="2:10">
      <c r="B114" s="153">
        <v>0</v>
      </c>
      <c r="C114" s="153">
        <v>0</v>
      </c>
      <c r="D114" s="153">
        <v>0</v>
      </c>
      <c r="E114" s="153">
        <v>100</v>
      </c>
      <c r="F114" s="153">
        <v>0</v>
      </c>
      <c r="G114" s="1">
        <v>0</v>
      </c>
      <c r="H114">
        <f t="shared" si="3"/>
        <v>100</v>
      </c>
      <c r="I114" s="112">
        <v>0</v>
      </c>
      <c r="J114" s="24">
        <v>113</v>
      </c>
    </row>
    <row r="115" spans="2:10">
      <c r="B115" s="153">
        <v>0</v>
      </c>
      <c r="C115" s="153">
        <v>0</v>
      </c>
      <c r="D115" s="153">
        <v>0</v>
      </c>
      <c r="E115" s="153">
        <v>100</v>
      </c>
      <c r="F115" s="153">
        <v>0</v>
      </c>
      <c r="G115" s="1">
        <v>0</v>
      </c>
      <c r="H115">
        <f t="shared" si="3"/>
        <v>100</v>
      </c>
      <c r="I115" s="112">
        <v>0</v>
      </c>
      <c r="J115" s="24">
        <v>114</v>
      </c>
    </row>
    <row r="116" spans="2:10">
      <c r="B116" s="153">
        <v>0</v>
      </c>
      <c r="C116" s="153">
        <v>0</v>
      </c>
      <c r="D116" s="153">
        <v>0</v>
      </c>
      <c r="E116" s="153">
        <v>100</v>
      </c>
      <c r="F116" s="153">
        <v>0</v>
      </c>
      <c r="G116" s="1">
        <v>0</v>
      </c>
      <c r="H116">
        <f t="shared" si="3"/>
        <v>100</v>
      </c>
      <c r="I116" s="112">
        <v>0</v>
      </c>
      <c r="J116" s="24">
        <v>115</v>
      </c>
    </row>
  </sheetData>
  <conditionalFormatting sqref="H2:H116">
    <cfRule type="cellIs" dxfId="29" priority="3" operator="lessThan">
      <formula>100</formula>
    </cfRule>
    <cfRule type="cellIs" dxfId="28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6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G12" sqref="AG12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8" ht="15" customHeight="1">
      <c r="A1" s="189">
        <f>Allocation_SG!A1</f>
        <v>45448</v>
      </c>
      <c r="B1" s="227"/>
      <c r="C1" s="227"/>
      <c r="D1" s="232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7" t="s">
        <v>196</v>
      </c>
      <c r="M1" s="227" t="s">
        <v>197</v>
      </c>
      <c r="N1" s="227" t="s">
        <v>198</v>
      </c>
      <c r="O1" s="227" t="s">
        <v>193</v>
      </c>
      <c r="P1" s="228" t="s">
        <v>143</v>
      </c>
      <c r="Q1" s="228" t="s">
        <v>144</v>
      </c>
      <c r="R1" s="233" t="s">
        <v>314</v>
      </c>
      <c r="S1" s="233" t="s">
        <v>452</v>
      </c>
      <c r="T1" s="40" t="s">
        <v>282</v>
      </c>
      <c r="U1" s="229" t="s">
        <v>283</v>
      </c>
      <c r="V1" s="65" t="s">
        <v>295</v>
      </c>
      <c r="W1" s="65" t="s">
        <v>282</v>
      </c>
      <c r="X1" s="220" t="s">
        <v>313</v>
      </c>
      <c r="Y1" s="226" t="s">
        <v>218</v>
      </c>
      <c r="Z1" s="226" t="s">
        <v>219</v>
      </c>
      <c r="AA1" s="230" t="s">
        <v>194</v>
      </c>
      <c r="AB1" s="230" t="s">
        <v>195</v>
      </c>
      <c r="AC1" s="25" t="s">
        <v>185</v>
      </c>
      <c r="AD1" s="220" t="s">
        <v>142</v>
      </c>
      <c r="AG1" s="220" t="s">
        <v>272</v>
      </c>
      <c r="AI1" s="226" t="s">
        <v>352</v>
      </c>
      <c r="AJ1" s="226" t="s">
        <v>372</v>
      </c>
      <c r="AK1" s="226" t="s">
        <v>354</v>
      </c>
      <c r="AL1" s="226" t="s">
        <v>355</v>
      </c>
      <c r="AM1" s="226" t="s">
        <v>356</v>
      </c>
      <c r="AN1" s="226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26" t="s">
        <v>521</v>
      </c>
      <c r="AT1" s="226" t="s">
        <v>522</v>
      </c>
      <c r="AU1" s="226" t="s">
        <v>527</v>
      </c>
      <c r="AV1" s="226" t="s">
        <v>528</v>
      </c>
    </row>
    <row r="2" spans="1:48">
      <c r="A2" s="25" t="s">
        <v>44</v>
      </c>
      <c r="B2" s="227"/>
      <c r="C2" s="227"/>
      <c r="D2" s="232"/>
      <c r="E2" s="220"/>
      <c r="F2" s="220"/>
      <c r="G2" s="220"/>
      <c r="H2" s="220"/>
      <c r="I2" s="220"/>
      <c r="J2" s="220"/>
      <c r="K2" s="220"/>
      <c r="L2" s="227"/>
      <c r="M2" s="227"/>
      <c r="N2" s="227"/>
      <c r="O2" s="227"/>
      <c r="P2" s="228"/>
      <c r="Q2" s="228"/>
      <c r="R2" s="233"/>
      <c r="S2" s="233"/>
      <c r="T2" s="40" t="s">
        <v>294</v>
      </c>
      <c r="U2" s="229"/>
      <c r="V2" s="65" t="s">
        <v>284</v>
      </c>
      <c r="W2" s="65" t="s">
        <v>284</v>
      </c>
      <c r="X2" s="220"/>
      <c r="Y2" s="226"/>
      <c r="Z2" s="226"/>
      <c r="AA2" s="230"/>
      <c r="AB2" s="230"/>
      <c r="AC2" s="25">
        <f>Losses!B3</f>
        <v>8.3999999999999995E-3</v>
      </c>
      <c r="AD2" s="220"/>
      <c r="AE2" t="s">
        <v>270</v>
      </c>
      <c r="AG2" s="220"/>
      <c r="AI2" s="226"/>
      <c r="AJ2" s="226"/>
      <c r="AK2" s="226"/>
      <c r="AL2" s="226"/>
      <c r="AM2" s="226"/>
      <c r="AN2" s="226"/>
      <c r="AO2" s="231"/>
      <c r="AP2" s="231"/>
      <c r="AQ2" s="231"/>
      <c r="AR2" s="231"/>
      <c r="AS2" s="226"/>
      <c r="AT2" s="226"/>
      <c r="AU2" s="226"/>
      <c r="AV2" s="226"/>
    </row>
    <row r="3" spans="1:48">
      <c r="A3" t="s">
        <v>45</v>
      </c>
      <c r="D3">
        <f>TWEPL!P3</f>
        <v>11.314464000000001</v>
      </c>
      <c r="E3">
        <f>GT_NG!P3</f>
        <v>13.885528241147206</v>
      </c>
      <c r="F3">
        <f>GT_Spot!P3</f>
        <v>0</v>
      </c>
      <c r="G3">
        <f>PPCL_NG!P3</f>
        <v>82.39</v>
      </c>
      <c r="H3">
        <f>PPCL_Spot!P3</f>
        <v>0</v>
      </c>
      <c r="I3">
        <f>Bawana_NG!P3</f>
        <v>84.716690754267404</v>
      </c>
      <c r="J3">
        <f>Bawana_RLNG!P3</f>
        <v>0</v>
      </c>
      <c r="K3">
        <f>Bawana_Spot!P3</f>
        <v>333.66</v>
      </c>
      <c r="L3">
        <f>TWOMCL!O3</f>
        <v>0</v>
      </c>
      <c r="M3">
        <f>EDWPCL!S3</f>
        <v>0</v>
      </c>
      <c r="N3">
        <f>'MSW BWN'!S3</f>
        <v>0</v>
      </c>
      <c r="O3">
        <f>BRPL_ISGS_exbus!DM3</f>
        <v>1336.3707969354209</v>
      </c>
      <c r="P3" s="36">
        <v>118.43999999999997</v>
      </c>
      <c r="Q3" s="36">
        <v>38.265607712613338</v>
      </c>
      <c r="R3" s="38">
        <v>0</v>
      </c>
      <c r="S3" s="38">
        <v>0</v>
      </c>
      <c r="T3" s="37">
        <f>SUMPRODUCT(LTA!J3:AN3,LTA!J$101:AN$101,LTA!J$103:AN$103)</f>
        <v>83.66</v>
      </c>
      <c r="U3" s="37">
        <f>SUMPRODUCT(LTA!J3:AN3,LTA!J$102:AN$102,LTA!J$103:AN$103)</f>
        <v>123.79</v>
      </c>
      <c r="V3" s="66">
        <f>SUMPRODUCT(MTOA!B3:G3,MTOA!B$102:G$102,MTOA!B$103:G$103)</f>
        <v>0</v>
      </c>
      <c r="W3" s="66">
        <f>SUMPRODUCT(MTOA!B3:G3,MTOA!B$101:G$101,MTOA!B$103:G$103)</f>
        <v>0</v>
      </c>
      <c r="X3">
        <v>0</v>
      </c>
      <c r="Y3" s="34">
        <f>IEX!H3</f>
        <v>2.0699999999999998</v>
      </c>
      <c r="Z3" s="34">
        <f>IEX!N3</f>
        <v>0</v>
      </c>
      <c r="AA3" s="75">
        <f>STOA!H3</f>
        <v>1374.0200000000007</v>
      </c>
      <c r="AB3" s="75">
        <f>-STOA!N3</f>
        <v>0</v>
      </c>
      <c r="AC3">
        <f>SUMIF(B3:AB3,"&gt;0")*$AC$2-SUMIF(B3:AB3,"&lt;0")*($AC$2/(1-$AC$2))+SUMIF(AI3:AR3,"&gt;0")*$AC$2-SUMIF(AI3:AR3,"&lt;0")*($AC$2/(1-$AC$2))</f>
        <v>31.245501497318326</v>
      </c>
      <c r="AD3">
        <f>SUM(B3:AB3,AI3:AV3)-AC3</f>
        <v>3477.5675861461309</v>
      </c>
      <c r="AE3">
        <f>'IDT-1'!B3</f>
        <v>0</v>
      </c>
      <c r="AF3" s="24"/>
      <c r="AG3">
        <f>SUM(AD3:AF3)</f>
        <v>3477.5675861461309</v>
      </c>
      <c r="AI3" s="34">
        <f>PXIL!H3</f>
        <v>0</v>
      </c>
      <c r="AJ3" s="34">
        <f>PXIL!N3</f>
        <v>0</v>
      </c>
      <c r="AK3" s="34">
        <f>RTM_IEX!H3</f>
        <v>0</v>
      </c>
      <c r="AL3" s="34">
        <f>RTM_IEX!N3</f>
        <v>-105</v>
      </c>
      <c r="AM3" s="34">
        <f>RTM_PXI!H3</f>
        <v>0</v>
      </c>
      <c r="AN3" s="34">
        <f>RTM_PXI!N3</f>
        <v>0</v>
      </c>
      <c r="AO3" s="147">
        <f>GDAM_IEX!H3</f>
        <v>11.23</v>
      </c>
      <c r="AP3" s="147">
        <f>GDAM_IEX!N3</f>
        <v>0</v>
      </c>
      <c r="AQ3" s="147">
        <f>GDAM_PXI!H3</f>
        <v>0</v>
      </c>
      <c r="AR3" s="147">
        <f>GDAM_PXI!N3</f>
        <v>0</v>
      </c>
      <c r="AS3">
        <f>HPX!H3</f>
        <v>0</v>
      </c>
      <c r="AT3">
        <f>HPX!N3</f>
        <v>0</v>
      </c>
      <c r="AU3">
        <f>RTM_HPX!H3</f>
        <v>0</v>
      </c>
      <c r="AV3">
        <f>RTM_HPX!N3</f>
        <v>0</v>
      </c>
    </row>
    <row r="4" spans="1:48">
      <c r="A4" t="s">
        <v>46</v>
      </c>
      <c r="D4">
        <f>TWEPL!P4</f>
        <v>11.314464000000001</v>
      </c>
      <c r="E4">
        <f>GT_NG!P4</f>
        <v>13.885528241147206</v>
      </c>
      <c r="F4">
        <f>GT_Spot!P4</f>
        <v>0</v>
      </c>
      <c r="G4">
        <f>PPCL_NG!P4</f>
        <v>82.39</v>
      </c>
      <c r="H4">
        <f>PPCL_Spot!P4</f>
        <v>0</v>
      </c>
      <c r="I4">
        <f>Bawana_NG!P4</f>
        <v>84.716690754267404</v>
      </c>
      <c r="J4">
        <f>Bawana_RLNG!P4</f>
        <v>0</v>
      </c>
      <c r="K4">
        <f>Bawana_Spot!P4</f>
        <v>333.66</v>
      </c>
      <c r="L4">
        <f>TWOMCL!O4</f>
        <v>0</v>
      </c>
      <c r="M4">
        <f>EDWPCL!S4</f>
        <v>0</v>
      </c>
      <c r="N4">
        <f>'MSW BWN'!S4</f>
        <v>0</v>
      </c>
      <c r="O4">
        <f>BRPL_ISGS_exbus!DM4</f>
        <v>1293.695476631975</v>
      </c>
      <c r="P4" s="36">
        <v>118.43999999999997</v>
      </c>
      <c r="Q4" s="36">
        <v>38.265607712613338</v>
      </c>
      <c r="R4" s="38">
        <v>0</v>
      </c>
      <c r="S4" s="38">
        <v>0</v>
      </c>
      <c r="T4" s="37">
        <f>SUMPRODUCT(LTA!J4:AN4,LTA!J$101:AN$101,LTA!J$103:AN$103)</f>
        <v>83.99</v>
      </c>
      <c r="U4" s="37">
        <f>SUMPRODUCT(LTA!J4:AN4,LTA!J$102:AN$102,LTA!J$103:AN$103)</f>
        <v>122.39</v>
      </c>
      <c r="V4" s="66">
        <f>SUMPRODUCT(MTOA!B4:G4,MTOA!B$102:G$102,MTOA!B$103:G$103)</f>
        <v>0</v>
      </c>
      <c r="W4" s="66">
        <f>SUMPRODUCT(MTOA!B4:G4,MTOA!B$101:G$101,MTOA!B$103:G$103)</f>
        <v>0</v>
      </c>
      <c r="X4">
        <v>0</v>
      </c>
      <c r="Y4" s="34">
        <f>IEX!H4</f>
        <v>0.28999999999999998</v>
      </c>
      <c r="Z4" s="34">
        <f>IEX!N4</f>
        <v>0</v>
      </c>
      <c r="AA4" s="75">
        <f>STOA!H4</f>
        <v>1362.4300000000007</v>
      </c>
      <c r="AB4" s="75">
        <f>-STOA!N4</f>
        <v>0</v>
      </c>
      <c r="AC4">
        <f t="shared" ref="AC4:AC67" si="0">SUMIF(B4:AB4,"&gt;0")*$AC$2-SUMIF(B4:AB4,"&lt;0")*($AC$2/(1-$AC$2))+SUMIF(AI4:AR4,"&gt;0")*$AC$2-SUMIF(AI4:AR4,"&lt;0")*($AC$2/(1-$AC$2))</f>
        <v>30.340043340048926</v>
      </c>
      <c r="AD4">
        <f t="shared" ref="AD4:AD67" si="1">SUM(B4:AB4,AI4:AV4)-AC4</f>
        <v>3453.0277239999546</v>
      </c>
      <c r="AE4">
        <f>'IDT-1'!B4</f>
        <v>0</v>
      </c>
      <c r="AF4" s="24"/>
      <c r="AG4">
        <f t="shared" ref="AG4:AG67" si="2">SUM(AD4:AF4)</f>
        <v>3453.0277239999546</v>
      </c>
      <c r="AI4" s="34">
        <f>PXIL!H4</f>
        <v>0</v>
      </c>
      <c r="AJ4" s="34">
        <f>PXIL!N4</f>
        <v>0</v>
      </c>
      <c r="AK4" s="34">
        <f>RTM_IEX!H4</f>
        <v>0</v>
      </c>
      <c r="AL4" s="34">
        <f>RTM_IEX!N4</f>
        <v>-64</v>
      </c>
      <c r="AM4" s="34">
        <f>RTM_PXI!H4</f>
        <v>0</v>
      </c>
      <c r="AN4" s="34">
        <f>RTM_PXI!N4</f>
        <v>0</v>
      </c>
      <c r="AO4" s="147">
        <f>GDAM_IEX!H4</f>
        <v>1.9</v>
      </c>
      <c r="AP4" s="147">
        <f>GDAM_IEX!N4</f>
        <v>0</v>
      </c>
      <c r="AQ4" s="147">
        <f>GDAM_PXI!H4</f>
        <v>0</v>
      </c>
      <c r="AR4" s="147">
        <f>GDAM_PXI!N4</f>
        <v>0</v>
      </c>
      <c r="AS4">
        <f>HPX!H4</f>
        <v>0</v>
      </c>
      <c r="AT4">
        <f>HPX!N4</f>
        <v>0</v>
      </c>
      <c r="AU4">
        <f>RTM_HPX!H4</f>
        <v>0</v>
      </c>
      <c r="AV4">
        <f>RTM_HPX!N4</f>
        <v>0</v>
      </c>
    </row>
    <row r="5" spans="1:48">
      <c r="A5" t="s">
        <v>47</v>
      </c>
      <c r="D5">
        <f>TWEPL!P5</f>
        <v>11.314464000000001</v>
      </c>
      <c r="E5">
        <f>GT_NG!P5</f>
        <v>13.885528241147206</v>
      </c>
      <c r="F5">
        <f>GT_Spot!P5</f>
        <v>0</v>
      </c>
      <c r="G5">
        <f>PPCL_NG!P5</f>
        <v>82.39</v>
      </c>
      <c r="H5">
        <f>PPCL_Spot!P5</f>
        <v>0</v>
      </c>
      <c r="I5">
        <f>Bawana_NG!P5</f>
        <v>84.716690754267404</v>
      </c>
      <c r="J5">
        <f>Bawana_RLNG!P5</f>
        <v>0</v>
      </c>
      <c r="K5">
        <f>Bawana_Spot!P5</f>
        <v>233.66</v>
      </c>
      <c r="L5">
        <f>TWOMCL!O5</f>
        <v>0</v>
      </c>
      <c r="M5">
        <f>EDWPCL!S5</f>
        <v>0</v>
      </c>
      <c r="N5">
        <f>'MSW BWN'!S5</f>
        <v>0</v>
      </c>
      <c r="O5">
        <f>BRPL_ISGS_exbus!DM5</f>
        <v>1298.9083446329757</v>
      </c>
      <c r="P5" s="36">
        <v>118.43999999999997</v>
      </c>
      <c r="Q5" s="36">
        <v>38.265607712613338</v>
      </c>
      <c r="R5" s="38">
        <v>0</v>
      </c>
      <c r="S5" s="38">
        <v>0</v>
      </c>
      <c r="T5" s="37">
        <f>SUMPRODUCT(LTA!J5:AN5,LTA!J$101:AN$101,LTA!J$103:AN$103)</f>
        <v>84.99</v>
      </c>
      <c r="U5" s="37">
        <f>SUMPRODUCT(LTA!J5:AN5,LTA!J$102:AN$102,LTA!J$103:AN$103)</f>
        <v>121.69</v>
      </c>
      <c r="V5" s="66">
        <f>SUMPRODUCT(MTOA!B5:G5,MTOA!B$102:G$102,MTOA!B$103:G$103)</f>
        <v>0</v>
      </c>
      <c r="W5" s="66">
        <f>SUMPRODUCT(MTOA!B5:G5,MTOA!B$101:G$101,MTOA!B$103:G$103)</f>
        <v>0</v>
      </c>
      <c r="X5">
        <v>0</v>
      </c>
      <c r="Y5" s="34">
        <f>IEX!H5</f>
        <v>0</v>
      </c>
      <c r="Z5" s="34">
        <f>IEX!N5</f>
        <v>0</v>
      </c>
      <c r="AA5" s="75">
        <f>STOA!H5</f>
        <v>1365.3200000000006</v>
      </c>
      <c r="AB5" s="75">
        <f>-STOA!N5</f>
        <v>0</v>
      </c>
      <c r="AC5">
        <f t="shared" si="0"/>
        <v>29.137144702737771</v>
      </c>
      <c r="AD5">
        <f t="shared" si="1"/>
        <v>3409.4434906382667</v>
      </c>
      <c r="AE5">
        <f>'IDT-1'!B5</f>
        <v>0</v>
      </c>
      <c r="AF5" s="24"/>
      <c r="AG5">
        <f t="shared" si="2"/>
        <v>3409.4434906382667</v>
      </c>
      <c r="AI5" s="34">
        <f>PXIL!H5</f>
        <v>0</v>
      </c>
      <c r="AJ5" s="34">
        <f>PXIL!N5</f>
        <v>0</v>
      </c>
      <c r="AK5" s="34">
        <f>RTM_IEX!H5</f>
        <v>0</v>
      </c>
      <c r="AL5" s="34">
        <f>RTM_IEX!N5</f>
        <v>-15</v>
      </c>
      <c r="AM5" s="34">
        <f>RTM_PXI!H5</f>
        <v>0</v>
      </c>
      <c r="AN5" s="34">
        <f>RTM_PXI!N5</f>
        <v>0</v>
      </c>
      <c r="AO5" s="147">
        <f>GDAM_IEX!H5</f>
        <v>0</v>
      </c>
      <c r="AP5" s="147">
        <f>GDAM_IEX!N5</f>
        <v>0</v>
      </c>
      <c r="AQ5" s="147">
        <f>GDAM_PXI!H5</f>
        <v>0</v>
      </c>
      <c r="AR5" s="147">
        <f>GDAM_PXI!N5</f>
        <v>0</v>
      </c>
      <c r="AS5">
        <f>HPX!H5</f>
        <v>0</v>
      </c>
      <c r="AT5">
        <f>HPX!N5</f>
        <v>0</v>
      </c>
      <c r="AU5">
        <f>RTM_HPX!H5</f>
        <v>0</v>
      </c>
      <c r="AV5">
        <f>RTM_HPX!N5</f>
        <v>0</v>
      </c>
    </row>
    <row r="6" spans="1:48">
      <c r="A6" t="s">
        <v>48</v>
      </c>
      <c r="D6">
        <f>TWEPL!P6</f>
        <v>11.314464000000001</v>
      </c>
      <c r="E6">
        <f>GT_NG!P6</f>
        <v>13.885528241147206</v>
      </c>
      <c r="F6">
        <f>GT_Spot!P6</f>
        <v>0</v>
      </c>
      <c r="G6">
        <f>PPCL_NG!P6</f>
        <v>82.39</v>
      </c>
      <c r="H6">
        <f>PPCL_Spot!P6</f>
        <v>0</v>
      </c>
      <c r="I6">
        <f>Bawana_NG!P6</f>
        <v>84.716690754267404</v>
      </c>
      <c r="J6">
        <f>Bawana_RLNG!P6</f>
        <v>0</v>
      </c>
      <c r="K6">
        <f>Bawana_Spot!P6</f>
        <v>197.66</v>
      </c>
      <c r="L6">
        <f>TWOMCL!O6</f>
        <v>0</v>
      </c>
      <c r="M6">
        <f>EDWPCL!S6</f>
        <v>0</v>
      </c>
      <c r="N6">
        <f>'MSW BWN'!S6</f>
        <v>0</v>
      </c>
      <c r="O6">
        <f>BRPL_ISGS_exbus!DM6</f>
        <v>1330.7591013099493</v>
      </c>
      <c r="P6" s="36">
        <v>118.43999999999997</v>
      </c>
      <c r="Q6" s="36">
        <v>38.265607712613338</v>
      </c>
      <c r="R6" s="38">
        <v>0</v>
      </c>
      <c r="S6" s="38">
        <v>0</v>
      </c>
      <c r="T6" s="37">
        <f>SUMPRODUCT(LTA!J6:AN6,LTA!J$101:AN$101,LTA!J$103:AN$103)</f>
        <v>85.66</v>
      </c>
      <c r="U6" s="37">
        <f>SUMPRODUCT(LTA!J6:AN6,LTA!J$102:AN$102,LTA!J$103:AN$103)</f>
        <v>121.29</v>
      </c>
      <c r="V6" s="66">
        <f>SUMPRODUCT(MTOA!B6:G6,MTOA!B$102:G$102,MTOA!B$103:G$103)</f>
        <v>0</v>
      </c>
      <c r="W6" s="66">
        <f>SUMPRODUCT(MTOA!B6:G6,MTOA!B$101:G$101,MTOA!B$103:G$103)</f>
        <v>0</v>
      </c>
      <c r="X6">
        <v>0</v>
      </c>
      <c r="Y6" s="34">
        <f>IEX!H6</f>
        <v>0</v>
      </c>
      <c r="Z6" s="34">
        <f>IEX!N6</f>
        <v>0</v>
      </c>
      <c r="AA6" s="75">
        <f>STOA!H6</f>
        <v>1368.2200000000007</v>
      </c>
      <c r="AB6" s="75">
        <f>-STOA!N6</f>
        <v>0</v>
      </c>
      <c r="AC6">
        <f t="shared" si="0"/>
        <v>29.14586137427413</v>
      </c>
      <c r="AD6">
        <f t="shared" si="1"/>
        <v>3406.4555306437037</v>
      </c>
      <c r="AE6">
        <f>'IDT-1'!B6</f>
        <v>0</v>
      </c>
      <c r="AF6" s="24"/>
      <c r="AG6">
        <f t="shared" si="2"/>
        <v>3406.4555306437037</v>
      </c>
      <c r="AI6" s="34">
        <f>PXIL!H6</f>
        <v>0</v>
      </c>
      <c r="AJ6" s="34">
        <f>PXIL!N6</f>
        <v>0</v>
      </c>
      <c r="AK6" s="34">
        <f>RTM_IEX!H6</f>
        <v>0</v>
      </c>
      <c r="AL6" s="34">
        <f>RTM_IEX!N6</f>
        <v>-17</v>
      </c>
      <c r="AM6" s="34">
        <f>RTM_PXI!H6</f>
        <v>0</v>
      </c>
      <c r="AN6" s="34">
        <f>RTM_PXI!N6</f>
        <v>0</v>
      </c>
      <c r="AO6" s="147">
        <f>GDAM_IEX!H6</f>
        <v>0</v>
      </c>
      <c r="AP6" s="147">
        <f>GDAM_IEX!N6</f>
        <v>0</v>
      </c>
      <c r="AQ6" s="147">
        <f>GDAM_PXI!H6</f>
        <v>0</v>
      </c>
      <c r="AR6" s="147">
        <f>GDAM_PXI!N6</f>
        <v>0</v>
      </c>
      <c r="AS6">
        <f>HPX!H6</f>
        <v>0</v>
      </c>
      <c r="AT6">
        <f>HPX!N6</f>
        <v>0</v>
      </c>
      <c r="AU6">
        <f>RTM_HPX!H6</f>
        <v>0</v>
      </c>
      <c r="AV6">
        <f>RTM_HPX!N6</f>
        <v>0</v>
      </c>
    </row>
    <row r="7" spans="1:48">
      <c r="A7" t="s">
        <v>49</v>
      </c>
      <c r="D7">
        <f>TWEPL!P7</f>
        <v>11.314464000000001</v>
      </c>
      <c r="E7">
        <f>GT_NG!P7</f>
        <v>13.885528241147206</v>
      </c>
      <c r="F7">
        <f>GT_Spot!P7</f>
        <v>0</v>
      </c>
      <c r="G7">
        <f>PPCL_NG!P7</f>
        <v>82.39</v>
      </c>
      <c r="H7">
        <f>PPCL_Spot!P7</f>
        <v>0</v>
      </c>
      <c r="I7">
        <f>Bawana_NG!P7</f>
        <v>84.716690754267404</v>
      </c>
      <c r="J7">
        <f>Bawana_RLNG!P7</f>
        <v>0</v>
      </c>
      <c r="K7">
        <f>Bawana_Spot!P7</f>
        <v>183.66000000000003</v>
      </c>
      <c r="L7">
        <f>TWOMCL!O7</f>
        <v>0</v>
      </c>
      <c r="M7">
        <f>EDWPCL!S7</f>
        <v>0</v>
      </c>
      <c r="N7">
        <f>'MSW BWN'!S7</f>
        <v>0</v>
      </c>
      <c r="O7">
        <f>BRPL_ISGS_exbus!DM7</f>
        <v>1331.3365533099493</v>
      </c>
      <c r="P7" s="36">
        <v>118.43999999999997</v>
      </c>
      <c r="Q7" s="36">
        <v>38.265607712613338</v>
      </c>
      <c r="R7" s="38">
        <v>0</v>
      </c>
      <c r="S7" s="38">
        <v>0</v>
      </c>
      <c r="T7" s="37">
        <f>SUMPRODUCT(LTA!J7:AN7,LTA!J$101:AN$101,LTA!J$103:AN$103)</f>
        <v>86.33</v>
      </c>
      <c r="U7" s="37">
        <f>SUMPRODUCT(LTA!J7:AN7,LTA!J$102:AN$102,LTA!J$103:AN$103)</f>
        <v>120.39</v>
      </c>
      <c r="V7" s="66">
        <f>SUMPRODUCT(MTOA!B7:G7,MTOA!B$102:G$102,MTOA!B$103:G$103)</f>
        <v>0</v>
      </c>
      <c r="W7" s="66">
        <f>SUMPRODUCT(MTOA!B7:G7,MTOA!B$101:G$101,MTOA!B$103:G$103)</f>
        <v>0</v>
      </c>
      <c r="X7">
        <v>0</v>
      </c>
      <c r="Y7" s="34">
        <f>IEX!H7</f>
        <v>0</v>
      </c>
      <c r="Z7" s="34">
        <f>IEX!N7</f>
        <v>0</v>
      </c>
      <c r="AA7" s="75">
        <f>STOA!H7</f>
        <v>1375.9500000000007</v>
      </c>
      <c r="AB7" s="75">
        <f>-STOA!N7</f>
        <v>0</v>
      </c>
      <c r="AC7">
        <f t="shared" si="0"/>
        <v>29.900871954938591</v>
      </c>
      <c r="AD7">
        <f t="shared" si="1"/>
        <v>3304.7779720630392</v>
      </c>
      <c r="AE7">
        <f>'IDT-1'!B7</f>
        <v>0</v>
      </c>
      <c r="AF7" s="24"/>
      <c r="AG7">
        <f t="shared" si="2"/>
        <v>3304.7779720630392</v>
      </c>
      <c r="AI7" s="34">
        <f>PXIL!H7</f>
        <v>0</v>
      </c>
      <c r="AJ7" s="34">
        <f>PXIL!N7</f>
        <v>0</v>
      </c>
      <c r="AK7" s="34">
        <f>RTM_IEX!H7</f>
        <v>0</v>
      </c>
      <c r="AL7" s="34">
        <f>RTM_IEX!N7</f>
        <v>-112</v>
      </c>
      <c r="AM7" s="34">
        <f>RTM_PXI!H7</f>
        <v>0</v>
      </c>
      <c r="AN7" s="34">
        <f>RTM_PXI!N7</f>
        <v>0</v>
      </c>
      <c r="AO7" s="147">
        <f>GDAM_IEX!H7</f>
        <v>0</v>
      </c>
      <c r="AP7" s="147">
        <f>GDAM_IEX!N7</f>
        <v>0</v>
      </c>
      <c r="AQ7" s="147">
        <f>GDAM_PXI!H7</f>
        <v>0</v>
      </c>
      <c r="AR7" s="147">
        <f>GDAM_PXI!N7</f>
        <v>0</v>
      </c>
      <c r="AS7">
        <f>HPX!H7</f>
        <v>0</v>
      </c>
      <c r="AT7">
        <f>HPX!N7</f>
        <v>0</v>
      </c>
      <c r="AU7">
        <f>RTM_HPX!H7</f>
        <v>0</v>
      </c>
      <c r="AV7">
        <f>RTM_HPX!N7</f>
        <v>0</v>
      </c>
    </row>
    <row r="8" spans="1:48">
      <c r="A8" t="s">
        <v>50</v>
      </c>
      <c r="D8">
        <f>TWEPL!P8</f>
        <v>11.314464000000001</v>
      </c>
      <c r="E8">
        <f>GT_NG!P8</f>
        <v>13.885528241147206</v>
      </c>
      <c r="F8">
        <f>GT_Spot!P8</f>
        <v>0</v>
      </c>
      <c r="G8">
        <f>PPCL_NG!P8</f>
        <v>82.39</v>
      </c>
      <c r="H8">
        <f>PPCL_Spot!P8</f>
        <v>0</v>
      </c>
      <c r="I8">
        <f>Bawana_NG!P8</f>
        <v>84.716690754267404</v>
      </c>
      <c r="J8">
        <f>Bawana_RLNG!P8</f>
        <v>0</v>
      </c>
      <c r="K8">
        <f>Bawana_Spot!P8</f>
        <v>183.66000000000003</v>
      </c>
      <c r="L8">
        <f>TWOMCL!O8</f>
        <v>0</v>
      </c>
      <c r="M8">
        <f>EDWPCL!S8</f>
        <v>0</v>
      </c>
      <c r="N8">
        <f>'MSW BWN'!S8</f>
        <v>0</v>
      </c>
      <c r="O8">
        <f>BRPL_ISGS_exbus!DM8</f>
        <v>1331.3292194574954</v>
      </c>
      <c r="P8" s="36">
        <v>118.43999999999997</v>
      </c>
      <c r="Q8" s="36">
        <v>38.265607712613338</v>
      </c>
      <c r="R8" s="38">
        <v>0</v>
      </c>
      <c r="S8" s="38">
        <v>0</v>
      </c>
      <c r="T8" s="37">
        <f>SUMPRODUCT(LTA!J8:AN8,LTA!J$101:AN$101,LTA!J$103:AN$103)</f>
        <v>87.33</v>
      </c>
      <c r="U8" s="37">
        <f>SUMPRODUCT(LTA!J8:AN8,LTA!J$102:AN$102,LTA!J$103:AN$103)</f>
        <v>119.69</v>
      </c>
      <c r="V8" s="66">
        <f>SUMPRODUCT(MTOA!B8:G8,MTOA!B$102:G$102,MTOA!B$103:G$103)</f>
        <v>0</v>
      </c>
      <c r="W8" s="66">
        <f>SUMPRODUCT(MTOA!B8:G8,MTOA!B$101:G$101,MTOA!B$103:G$103)</f>
        <v>0</v>
      </c>
      <c r="X8">
        <v>0</v>
      </c>
      <c r="Y8" s="34">
        <f>IEX!H8</f>
        <v>0</v>
      </c>
      <c r="Z8" s="34">
        <f>IEX!N8</f>
        <v>0</v>
      </c>
      <c r="AA8" s="75">
        <f>STOA!H8</f>
        <v>1383.6700000000008</v>
      </c>
      <c r="AB8" s="75">
        <f>-STOA!N8</f>
        <v>0</v>
      </c>
      <c r="AC8">
        <f t="shared" si="0"/>
        <v>30.307024659573536</v>
      </c>
      <c r="AD8">
        <f t="shared" si="1"/>
        <v>3272.3844855059506</v>
      </c>
      <c r="AE8">
        <f>'IDT-1'!B8</f>
        <v>0</v>
      </c>
      <c r="AF8" s="24"/>
      <c r="AG8">
        <f t="shared" si="2"/>
        <v>3272.3844855059506</v>
      </c>
      <c r="AI8" s="34">
        <f>PXIL!H8</f>
        <v>0</v>
      </c>
      <c r="AJ8" s="34">
        <f>PXIL!N8</f>
        <v>0</v>
      </c>
      <c r="AK8" s="34">
        <f>RTM_IEX!H8</f>
        <v>0</v>
      </c>
      <c r="AL8" s="34">
        <f>RTM_IEX!N8</f>
        <v>-152</v>
      </c>
      <c r="AM8" s="34">
        <f>RTM_PXI!H8</f>
        <v>0</v>
      </c>
      <c r="AN8" s="34">
        <f>RTM_PXI!N8</f>
        <v>0</v>
      </c>
      <c r="AO8" s="147">
        <f>GDAM_IEX!H8</f>
        <v>0</v>
      </c>
      <c r="AP8" s="147">
        <f>GDAM_IEX!N8</f>
        <v>0</v>
      </c>
      <c r="AQ8" s="147">
        <f>GDAM_PXI!H8</f>
        <v>0</v>
      </c>
      <c r="AR8" s="147">
        <f>GDAM_PXI!N8</f>
        <v>0</v>
      </c>
      <c r="AS8">
        <f>HPX!H8</f>
        <v>0</v>
      </c>
      <c r="AT8">
        <f>HPX!N8</f>
        <v>0</v>
      </c>
      <c r="AU8">
        <f>RTM_HPX!H8</f>
        <v>0</v>
      </c>
      <c r="AV8">
        <f>RTM_HPX!N8</f>
        <v>0</v>
      </c>
    </row>
    <row r="9" spans="1:48">
      <c r="A9" t="s">
        <v>51</v>
      </c>
      <c r="D9">
        <f>TWEPL!P9</f>
        <v>11.314464000000001</v>
      </c>
      <c r="E9">
        <f>GT_NG!P9</f>
        <v>14.226807140766756</v>
      </c>
      <c r="F9">
        <f>GT_Spot!P9</f>
        <v>0</v>
      </c>
      <c r="G9">
        <f>PPCL_NG!P9</f>
        <v>82.39</v>
      </c>
      <c r="H9">
        <f>PPCL_Spot!P9</f>
        <v>0</v>
      </c>
      <c r="I9">
        <f>Bawana_NG!P9</f>
        <v>112.95558767235654</v>
      </c>
      <c r="J9">
        <f>Bawana_RLNG!P9</f>
        <v>0</v>
      </c>
      <c r="K9">
        <f>Bawana_Spot!P9</f>
        <v>170</v>
      </c>
      <c r="L9">
        <f>TWOMCL!O9</f>
        <v>0</v>
      </c>
      <c r="M9">
        <f>EDWPCL!S9</f>
        <v>0</v>
      </c>
      <c r="N9">
        <f>'MSW BWN'!S9</f>
        <v>0</v>
      </c>
      <c r="O9">
        <f>BRPL_ISGS_exbus!DM9</f>
        <v>1249.2693360128624</v>
      </c>
      <c r="P9" s="36">
        <v>118.43999999999997</v>
      </c>
      <c r="Q9" s="36">
        <v>38.265607712613338</v>
      </c>
      <c r="R9" s="38">
        <v>0</v>
      </c>
      <c r="S9" s="38">
        <v>0</v>
      </c>
      <c r="T9" s="37">
        <f>SUMPRODUCT(LTA!J9:AN9,LTA!J$101:AN$101,LTA!J$103:AN$103)</f>
        <v>85.67</v>
      </c>
      <c r="U9" s="37">
        <f>SUMPRODUCT(LTA!J9:AN9,LTA!J$102:AN$102,LTA!J$103:AN$103)</f>
        <v>119.39</v>
      </c>
      <c r="V9" s="66">
        <f>SUMPRODUCT(MTOA!B9:G9,MTOA!B$102:G$102,MTOA!B$103:G$103)</f>
        <v>0</v>
      </c>
      <c r="W9" s="66">
        <f>SUMPRODUCT(MTOA!B9:G9,MTOA!B$101:G$101,MTOA!B$103:G$103)</f>
        <v>0</v>
      </c>
      <c r="X9">
        <v>0</v>
      </c>
      <c r="Y9" s="34">
        <f>IEX!H9</f>
        <v>0</v>
      </c>
      <c r="Z9" s="34">
        <f>IEX!N9</f>
        <v>0</v>
      </c>
      <c r="AA9" s="75">
        <f>STOA!H9</f>
        <v>1394.3000000000009</v>
      </c>
      <c r="AB9" s="75">
        <f>-STOA!N9</f>
        <v>0</v>
      </c>
      <c r="AC9">
        <f t="shared" si="0"/>
        <v>30.078485004978937</v>
      </c>
      <c r="AD9">
        <f t="shared" si="1"/>
        <v>3183.143317533621</v>
      </c>
      <c r="AE9">
        <f>'IDT-1'!B9</f>
        <v>0</v>
      </c>
      <c r="AF9" s="24"/>
      <c r="AG9">
        <f t="shared" si="2"/>
        <v>3183.143317533621</v>
      </c>
      <c r="AI9" s="34">
        <f>PXIL!H9</f>
        <v>0</v>
      </c>
      <c r="AJ9" s="34">
        <f>PXIL!N9</f>
        <v>0</v>
      </c>
      <c r="AK9" s="34">
        <f>RTM_IEX!H9</f>
        <v>0</v>
      </c>
      <c r="AL9" s="34">
        <f>RTM_IEX!N9</f>
        <v>-183</v>
      </c>
      <c r="AM9" s="34">
        <f>RTM_PXI!H9</f>
        <v>0</v>
      </c>
      <c r="AN9" s="34">
        <f>RTM_PXI!N9</f>
        <v>0</v>
      </c>
      <c r="AO9" s="147">
        <f>GDAM_IEX!H9</f>
        <v>0</v>
      </c>
      <c r="AP9" s="147">
        <f>GDAM_IEX!N9</f>
        <v>0</v>
      </c>
      <c r="AQ9" s="147">
        <f>GDAM_PXI!H9</f>
        <v>0</v>
      </c>
      <c r="AR9" s="147">
        <f>GDAM_PXI!N9</f>
        <v>0</v>
      </c>
      <c r="AS9">
        <f>HPX!H9</f>
        <v>0</v>
      </c>
      <c r="AT9">
        <f>HPX!N9</f>
        <v>0</v>
      </c>
      <c r="AU9">
        <f>RTM_HPX!H9</f>
        <v>0</v>
      </c>
      <c r="AV9">
        <f>RTM_HPX!N9</f>
        <v>0</v>
      </c>
    </row>
    <row r="10" spans="1:48">
      <c r="A10" t="s">
        <v>52</v>
      </c>
      <c r="D10">
        <f>TWEPL!P10</f>
        <v>11.314464000000001</v>
      </c>
      <c r="E10">
        <f>GT_NG!P10</f>
        <v>14.226807140766756</v>
      </c>
      <c r="F10">
        <f>GT_Spot!P10</f>
        <v>0</v>
      </c>
      <c r="G10">
        <f>PPCL_NG!P10</f>
        <v>82.39</v>
      </c>
      <c r="H10">
        <f>PPCL_Spot!P10</f>
        <v>0</v>
      </c>
      <c r="I10">
        <f>Bawana_NG!P10</f>
        <v>112.95558767235654</v>
      </c>
      <c r="J10">
        <f>Bawana_RLNG!P10</f>
        <v>0</v>
      </c>
      <c r="K10">
        <f>Bawana_Spot!P10</f>
        <v>170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BRPL_ISGS_exbus!DM10</f>
        <v>1242.3814827793992</v>
      </c>
      <c r="P10" s="36">
        <v>118.43999999999997</v>
      </c>
      <c r="Q10" s="36">
        <v>38.265607712613338</v>
      </c>
      <c r="R10" s="38">
        <v>0</v>
      </c>
      <c r="S10" s="38">
        <v>0</v>
      </c>
      <c r="T10" s="37">
        <f>SUMPRODUCT(LTA!J10:AN10,LTA!J$101:AN$101,LTA!J$103:AN$103)</f>
        <v>85.67</v>
      </c>
      <c r="U10" s="37">
        <f>SUMPRODUCT(LTA!J10:AN10,LTA!J$102:AN$102,LTA!J$103:AN$103)</f>
        <v>118.69</v>
      </c>
      <c r="V10" s="66">
        <f>SUMPRODUCT(MTOA!B10:G10,MTOA!B$102:G$102,MTOA!B$103:G$103)</f>
        <v>0</v>
      </c>
      <c r="W10" s="66">
        <f>SUMPRODUCT(MTOA!B10:G10,MTOA!B$101:G$101,MTOA!B$103:G$103)</f>
        <v>0</v>
      </c>
      <c r="X10">
        <v>0</v>
      </c>
      <c r="Y10" s="34">
        <f>IEX!H10</f>
        <v>0</v>
      </c>
      <c r="Z10" s="34">
        <f>IEX!N10</f>
        <v>0</v>
      </c>
      <c r="AA10" s="75">
        <f>STOA!H10</f>
        <v>1395.2600000000009</v>
      </c>
      <c r="AB10" s="75">
        <f>-STOA!N10</f>
        <v>0</v>
      </c>
      <c r="AC10">
        <f t="shared" si="0"/>
        <v>30.429426608612523</v>
      </c>
      <c r="AD10">
        <f t="shared" si="1"/>
        <v>3128.1645226965243</v>
      </c>
      <c r="AE10">
        <f>'IDT-1'!B10</f>
        <v>0</v>
      </c>
      <c r="AF10" s="24"/>
      <c r="AG10">
        <f t="shared" si="2"/>
        <v>3128.1645226965243</v>
      </c>
      <c r="AI10" s="34">
        <f>PXIL!H10</f>
        <v>0</v>
      </c>
      <c r="AJ10" s="34">
        <f>PXIL!N10</f>
        <v>0</v>
      </c>
      <c r="AK10" s="34">
        <f>RTM_IEX!H10</f>
        <v>0</v>
      </c>
      <c r="AL10" s="34">
        <f>RTM_IEX!N10</f>
        <v>-231</v>
      </c>
      <c r="AM10" s="34">
        <f>RTM_PXI!H10</f>
        <v>0</v>
      </c>
      <c r="AN10" s="34">
        <f>RTM_PXI!N10</f>
        <v>0</v>
      </c>
      <c r="AO10" s="147">
        <f>GDAM_IEX!H10</f>
        <v>0</v>
      </c>
      <c r="AP10" s="147">
        <f>GDAM_IEX!N10</f>
        <v>0</v>
      </c>
      <c r="AQ10" s="147">
        <f>GDAM_PXI!H10</f>
        <v>0</v>
      </c>
      <c r="AR10" s="147">
        <f>GDAM_PXI!N10</f>
        <v>0</v>
      </c>
      <c r="AS10">
        <f>HPX!H10</f>
        <v>0</v>
      </c>
      <c r="AT10">
        <f>HPX!N10</f>
        <v>0</v>
      </c>
      <c r="AU10">
        <f>RTM_HPX!H10</f>
        <v>0</v>
      </c>
      <c r="AV10">
        <f>RTM_HPX!N10</f>
        <v>0</v>
      </c>
    </row>
    <row r="11" spans="1:48">
      <c r="A11" t="s">
        <v>53</v>
      </c>
      <c r="D11">
        <f>TWEPL!P11</f>
        <v>11.314464000000001</v>
      </c>
      <c r="E11">
        <f>GT_NG!P11</f>
        <v>14.226807140766756</v>
      </c>
      <c r="F11">
        <f>GT_Spot!P11</f>
        <v>0</v>
      </c>
      <c r="G11">
        <f>PPCL_NG!P11</f>
        <v>82.39</v>
      </c>
      <c r="H11">
        <f>PPCL_Spot!P11</f>
        <v>0</v>
      </c>
      <c r="I11">
        <f>Bawana_NG!P11</f>
        <v>112.95558767235654</v>
      </c>
      <c r="J11">
        <f>Bawana_RLNG!P11</f>
        <v>0</v>
      </c>
      <c r="K11">
        <f>Bawana_Spot!P11</f>
        <v>170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BRPL_ISGS_exbus!DM11</f>
        <v>1242.6531623233097</v>
      </c>
      <c r="P11" s="36">
        <v>118.43999999999997</v>
      </c>
      <c r="Q11" s="36">
        <v>38.265607712613338</v>
      </c>
      <c r="R11" s="38">
        <v>0</v>
      </c>
      <c r="S11" s="38">
        <v>0</v>
      </c>
      <c r="T11" s="37">
        <f>SUMPRODUCT(LTA!J11:AN11,LTA!J$101:AN$101,LTA!J$103:AN$103)</f>
        <v>85.67</v>
      </c>
      <c r="U11" s="37">
        <f>SUMPRODUCT(LTA!J11:AN11,LTA!J$102:AN$102,LTA!J$103:AN$103)</f>
        <v>119.69</v>
      </c>
      <c r="V11" s="66">
        <f>SUMPRODUCT(MTOA!B11:G11,MTOA!B$102:G$102,MTOA!B$103:G$103)</f>
        <v>0</v>
      </c>
      <c r="W11" s="66">
        <f>SUMPRODUCT(MTOA!B11:G11,MTOA!B$101:G$101,MTOA!B$103:G$103)</f>
        <v>0</v>
      </c>
      <c r="X11">
        <v>0</v>
      </c>
      <c r="Y11" s="34">
        <f>IEX!H11</f>
        <v>198.08</v>
      </c>
      <c r="Z11" s="34">
        <f>IEX!N11</f>
        <v>0</v>
      </c>
      <c r="AA11" s="75">
        <f>STOA!H11</f>
        <v>734.65999999999985</v>
      </c>
      <c r="AB11" s="75">
        <f>-STOA!N11</f>
        <v>0</v>
      </c>
      <c r="AC11">
        <f t="shared" si="0"/>
        <v>26.380331282331991</v>
      </c>
      <c r="AD11">
        <f t="shared" si="1"/>
        <v>3114.1352975667146</v>
      </c>
      <c r="AE11">
        <f>'IDT-1'!B11</f>
        <v>0</v>
      </c>
      <c r="AF11" s="24"/>
      <c r="AG11">
        <f t="shared" si="2"/>
        <v>3114.1352975667146</v>
      </c>
      <c r="AI11" s="34">
        <f>PXIL!H11</f>
        <v>0</v>
      </c>
      <c r="AJ11" s="34">
        <f>PXIL!N11</f>
        <v>0</v>
      </c>
      <c r="AK11" s="34">
        <f>RTM_IEX!H11</f>
        <v>212.17</v>
      </c>
      <c r="AL11" s="34">
        <f>RTM_IEX!N11</f>
        <v>0</v>
      </c>
      <c r="AM11" s="34">
        <f>RTM_PXI!H11</f>
        <v>0</v>
      </c>
      <c r="AN11" s="34">
        <f>RTM_PXI!N11</f>
        <v>0</v>
      </c>
      <c r="AO11" s="147">
        <f>GDAM_IEX!H11</f>
        <v>0</v>
      </c>
      <c r="AP11" s="147">
        <f>GDAM_IEX!N11</f>
        <v>0</v>
      </c>
      <c r="AQ11" s="147">
        <f>GDAM_PXI!H11</f>
        <v>0</v>
      </c>
      <c r="AR11" s="147">
        <f>GDAM_PXI!N11</f>
        <v>0</v>
      </c>
      <c r="AS11">
        <f>HPX!H11</f>
        <v>0</v>
      </c>
      <c r="AT11">
        <f>HPX!N11</f>
        <v>0</v>
      </c>
      <c r="AU11">
        <f>RTM_HPX!H11</f>
        <v>0</v>
      </c>
      <c r="AV11">
        <f>RTM_HPX!N11</f>
        <v>0</v>
      </c>
    </row>
    <row r="12" spans="1:48">
      <c r="A12" t="s">
        <v>54</v>
      </c>
      <c r="D12">
        <f>TWEPL!P12</f>
        <v>11.314464000000001</v>
      </c>
      <c r="E12">
        <f>GT_NG!P12</f>
        <v>14.226807140766756</v>
      </c>
      <c r="F12">
        <f>GT_Spot!P12</f>
        <v>0</v>
      </c>
      <c r="G12">
        <f>PPCL_NG!P12</f>
        <v>82.39</v>
      </c>
      <c r="H12">
        <f>PPCL_Spot!P12</f>
        <v>0</v>
      </c>
      <c r="I12">
        <f>Bawana_NG!P12</f>
        <v>112.95558767235654</v>
      </c>
      <c r="J12">
        <f>Bawana_RLNG!P12</f>
        <v>0</v>
      </c>
      <c r="K12">
        <f>Bawana_Spot!P12</f>
        <v>170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BRPL_ISGS_exbus!DM12</f>
        <v>1242.6531623233097</v>
      </c>
      <c r="P12" s="36">
        <v>118.43999999999997</v>
      </c>
      <c r="Q12" s="36">
        <v>38.265607712613338</v>
      </c>
      <c r="R12" s="38">
        <v>0</v>
      </c>
      <c r="S12" s="38">
        <v>0</v>
      </c>
      <c r="T12" s="37">
        <f>SUMPRODUCT(LTA!J12:AN12,LTA!J$101:AN$101,LTA!J$103:AN$103)</f>
        <v>84.66</v>
      </c>
      <c r="U12" s="37">
        <f>SUMPRODUCT(LTA!J12:AN12,LTA!J$102:AN$102,LTA!J$103:AN$103)</f>
        <v>120.17999999999999</v>
      </c>
      <c r="V12" s="66">
        <f>SUMPRODUCT(MTOA!B12:G12,MTOA!B$102:G$102,MTOA!B$103:G$103)</f>
        <v>0</v>
      </c>
      <c r="W12" s="66">
        <f>SUMPRODUCT(MTOA!B12:G12,MTOA!B$101:G$101,MTOA!B$103:G$103)</f>
        <v>0</v>
      </c>
      <c r="X12">
        <v>0</v>
      </c>
      <c r="Y12" s="34">
        <f>IEX!H12</f>
        <v>267.44</v>
      </c>
      <c r="Z12" s="34">
        <f>IEX!N12</f>
        <v>0</v>
      </c>
      <c r="AA12" s="75">
        <f>STOA!H12</f>
        <v>734.65999999999985</v>
      </c>
      <c r="AB12" s="75">
        <f>-STOA!N12</f>
        <v>0</v>
      </c>
      <c r="AC12">
        <f t="shared" si="0"/>
        <v>26.262563282331985</v>
      </c>
      <c r="AD12">
        <f t="shared" si="1"/>
        <v>3100.2330655667142</v>
      </c>
      <c r="AE12">
        <f>'IDT-1'!B12</f>
        <v>0</v>
      </c>
      <c r="AF12" s="24"/>
      <c r="AG12">
        <f t="shared" si="2"/>
        <v>3100.2330655667142</v>
      </c>
      <c r="AI12" s="34">
        <f>PXIL!H12</f>
        <v>0</v>
      </c>
      <c r="AJ12" s="34">
        <f>PXIL!N12</f>
        <v>0</v>
      </c>
      <c r="AK12" s="34">
        <f>RTM_IEX!H12</f>
        <v>129.31</v>
      </c>
      <c r="AL12" s="34">
        <f>RTM_IEX!N12</f>
        <v>0</v>
      </c>
      <c r="AM12" s="34">
        <f>RTM_PXI!H12</f>
        <v>0</v>
      </c>
      <c r="AN12" s="34">
        <f>RTM_PXI!N12</f>
        <v>0</v>
      </c>
      <c r="AO12" s="147">
        <f>GDAM_IEX!H12</f>
        <v>0</v>
      </c>
      <c r="AP12" s="147">
        <f>GDAM_IEX!N12</f>
        <v>0</v>
      </c>
      <c r="AQ12" s="147">
        <f>GDAM_PXI!H12</f>
        <v>0</v>
      </c>
      <c r="AR12" s="147">
        <f>GDAM_PXI!N12</f>
        <v>0</v>
      </c>
      <c r="AS12">
        <f>HPX!H12</f>
        <v>0</v>
      </c>
      <c r="AT12">
        <f>HPX!N12</f>
        <v>0</v>
      </c>
      <c r="AU12">
        <f>RTM_HPX!H12</f>
        <v>0</v>
      </c>
      <c r="AV12">
        <f>RTM_HPX!N12</f>
        <v>0</v>
      </c>
    </row>
    <row r="13" spans="1:48">
      <c r="A13" t="s">
        <v>55</v>
      </c>
      <c r="D13">
        <f>TWEPL!P13</f>
        <v>11.314464000000001</v>
      </c>
      <c r="E13">
        <f>GT_NG!P13</f>
        <v>14.226807140766756</v>
      </c>
      <c r="F13">
        <f>GT_Spot!P13</f>
        <v>0</v>
      </c>
      <c r="G13">
        <f>PPCL_NG!P13</f>
        <v>82.39</v>
      </c>
      <c r="H13">
        <f>PPCL_Spot!P13</f>
        <v>0</v>
      </c>
      <c r="I13">
        <f>Bawana_NG!P13</f>
        <v>112.95558767235654</v>
      </c>
      <c r="J13">
        <f>Bawana_RLNG!P13</f>
        <v>0</v>
      </c>
      <c r="K13">
        <f>Bawana_Spot!P13</f>
        <v>170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BRPL_ISGS_exbus!DM13</f>
        <v>1241.3450426557069</v>
      </c>
      <c r="P13" s="36">
        <v>118.43999999999997</v>
      </c>
      <c r="Q13" s="36">
        <v>38.265607712613338</v>
      </c>
      <c r="R13" s="38">
        <v>0</v>
      </c>
      <c r="S13" s="38">
        <v>0</v>
      </c>
      <c r="T13" s="37">
        <f>SUMPRODUCT(LTA!J13:AN13,LTA!J$101:AN$101,LTA!J$103:AN$103)</f>
        <v>83.99</v>
      </c>
      <c r="U13" s="37">
        <f>SUMPRODUCT(LTA!J13:AN13,LTA!J$102:AN$102,LTA!J$103:AN$103)</f>
        <v>120.17999999999999</v>
      </c>
      <c r="V13" s="66">
        <f>SUMPRODUCT(MTOA!B13:G13,MTOA!B$102:G$102,MTOA!B$103:G$103)</f>
        <v>0</v>
      </c>
      <c r="W13" s="66">
        <f>SUMPRODUCT(MTOA!B13:G13,MTOA!B$101:G$101,MTOA!B$103:G$103)</f>
        <v>0</v>
      </c>
      <c r="X13">
        <v>0</v>
      </c>
      <c r="Y13" s="34">
        <f>IEX!H13</f>
        <v>299.39999999999998</v>
      </c>
      <c r="Z13" s="34">
        <f>IEX!N13</f>
        <v>0</v>
      </c>
      <c r="AA13" s="75">
        <f>STOA!H13</f>
        <v>734.65999999999985</v>
      </c>
      <c r="AB13" s="75">
        <f>-STOA!N13</f>
        <v>0</v>
      </c>
      <c r="AC13">
        <f t="shared" si="0"/>
        <v>26.361195077124123</v>
      </c>
      <c r="AD13">
        <f t="shared" si="1"/>
        <v>3111.8763141043196</v>
      </c>
      <c r="AE13">
        <f>'IDT-1'!B13</f>
        <v>0</v>
      </c>
      <c r="AF13" s="24"/>
      <c r="AG13">
        <f t="shared" si="2"/>
        <v>3111.8763141043196</v>
      </c>
      <c r="AI13" s="34">
        <f>PXIL!H13</f>
        <v>0</v>
      </c>
      <c r="AJ13" s="34">
        <f>PXIL!N13</f>
        <v>0</v>
      </c>
      <c r="AK13" s="34">
        <f>RTM_IEX!H13</f>
        <v>111.07</v>
      </c>
      <c r="AL13" s="34">
        <f>RTM_IEX!N13</f>
        <v>0</v>
      </c>
      <c r="AM13" s="34">
        <f>RTM_PXI!H13</f>
        <v>0</v>
      </c>
      <c r="AN13" s="34">
        <f>RTM_PXI!N13</f>
        <v>0</v>
      </c>
      <c r="AO13" s="147">
        <f>GDAM_IEX!H13</f>
        <v>0</v>
      </c>
      <c r="AP13" s="147">
        <f>GDAM_IEX!N13</f>
        <v>0</v>
      </c>
      <c r="AQ13" s="147">
        <f>GDAM_PXI!H13</f>
        <v>0</v>
      </c>
      <c r="AR13" s="147">
        <f>GDAM_PXI!N13</f>
        <v>0</v>
      </c>
      <c r="AS13">
        <f>HPX!H13</f>
        <v>0</v>
      </c>
      <c r="AT13">
        <f>HPX!N13</f>
        <v>0</v>
      </c>
      <c r="AU13">
        <f>RTM_HPX!H13</f>
        <v>0</v>
      </c>
      <c r="AV13">
        <f>RTM_HPX!N13</f>
        <v>0</v>
      </c>
    </row>
    <row r="14" spans="1:48">
      <c r="A14" t="s">
        <v>56</v>
      </c>
      <c r="D14">
        <f>TWEPL!P14</f>
        <v>11.314464000000001</v>
      </c>
      <c r="E14">
        <f>GT_NG!P14</f>
        <v>14.226807140766756</v>
      </c>
      <c r="F14">
        <f>GT_Spot!P14</f>
        <v>0</v>
      </c>
      <c r="G14">
        <f>PPCL_NG!P14</f>
        <v>82.39</v>
      </c>
      <c r="H14">
        <f>PPCL_Spot!P14</f>
        <v>0</v>
      </c>
      <c r="I14">
        <f>Bawana_NG!P14</f>
        <v>112.95558767235654</v>
      </c>
      <c r="J14">
        <f>Bawana_RLNG!P14</f>
        <v>0</v>
      </c>
      <c r="K14">
        <f>Bawana_Spot!P14</f>
        <v>170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BRPL_ISGS_exbus!DM14</f>
        <v>1241.305042655707</v>
      </c>
      <c r="P14" s="36">
        <v>118.43999999999997</v>
      </c>
      <c r="Q14" s="36">
        <v>38.265607712613338</v>
      </c>
      <c r="R14" s="38">
        <v>0</v>
      </c>
      <c r="S14" s="38">
        <v>0</v>
      </c>
      <c r="T14" s="37">
        <f>SUMPRODUCT(LTA!J14:AN14,LTA!J$101:AN$101,LTA!J$103:AN$103)</f>
        <v>83.33</v>
      </c>
      <c r="U14" s="37">
        <f>SUMPRODUCT(LTA!J14:AN14,LTA!J$102:AN$102,LTA!J$103:AN$103)</f>
        <v>118.67</v>
      </c>
      <c r="V14" s="66">
        <f>SUMPRODUCT(MTOA!B14:G14,MTOA!B$102:G$102,MTOA!B$103:G$103)</f>
        <v>0</v>
      </c>
      <c r="W14" s="66">
        <f>SUMPRODUCT(MTOA!B14:G14,MTOA!B$101:G$101,MTOA!B$103:G$103)</f>
        <v>0</v>
      </c>
      <c r="X14">
        <v>0</v>
      </c>
      <c r="Y14" s="34">
        <f>IEX!H14</f>
        <v>253.04</v>
      </c>
      <c r="Z14" s="34">
        <f>IEX!N14</f>
        <v>0</v>
      </c>
      <c r="AA14" s="75">
        <f>STOA!H14</f>
        <v>734.65999999999985</v>
      </c>
      <c r="AB14" s="75">
        <f>-STOA!N14</f>
        <v>0</v>
      </c>
      <c r="AC14">
        <f t="shared" si="0"/>
        <v>26.042415077124126</v>
      </c>
      <c r="AD14">
        <f t="shared" si="1"/>
        <v>3074.2450941043194</v>
      </c>
      <c r="AE14">
        <f>'IDT-1'!B14</f>
        <v>0</v>
      </c>
      <c r="AF14" s="24"/>
      <c r="AG14">
        <f t="shared" si="2"/>
        <v>3074.2450941043194</v>
      </c>
      <c r="AI14" s="34">
        <f>PXIL!H14</f>
        <v>0</v>
      </c>
      <c r="AJ14" s="34">
        <f>PXIL!N14</f>
        <v>0</v>
      </c>
      <c r="AK14" s="34">
        <f>RTM_IEX!H14</f>
        <v>121.69</v>
      </c>
      <c r="AL14" s="34">
        <f>RTM_IEX!N14</f>
        <v>0</v>
      </c>
      <c r="AM14" s="34">
        <f>RTM_PXI!H14</f>
        <v>0</v>
      </c>
      <c r="AN14" s="34">
        <f>RTM_PXI!N14</f>
        <v>0</v>
      </c>
      <c r="AO14" s="147">
        <f>GDAM_IEX!H14</f>
        <v>0</v>
      </c>
      <c r="AP14" s="147">
        <f>GDAM_IEX!N14</f>
        <v>0</v>
      </c>
      <c r="AQ14" s="147">
        <f>GDAM_PXI!H14</f>
        <v>0</v>
      </c>
      <c r="AR14" s="147">
        <f>GDAM_PXI!N14</f>
        <v>0</v>
      </c>
      <c r="AS14">
        <f>HPX!H14</f>
        <v>0</v>
      </c>
      <c r="AT14">
        <f>HPX!N14</f>
        <v>0</v>
      </c>
      <c r="AU14">
        <f>RTM_HPX!H14</f>
        <v>0</v>
      </c>
      <c r="AV14">
        <f>RTM_HPX!N14</f>
        <v>0</v>
      </c>
    </row>
    <row r="15" spans="1:48">
      <c r="A15" t="s">
        <v>57</v>
      </c>
      <c r="D15">
        <f>TWEPL!P15</f>
        <v>11.314464000000001</v>
      </c>
      <c r="E15">
        <f>GT_NG!P15</f>
        <v>14.226807140766756</v>
      </c>
      <c r="F15">
        <f>GT_Spot!P15</f>
        <v>0</v>
      </c>
      <c r="G15">
        <f>PPCL_NG!P15</f>
        <v>82.39</v>
      </c>
      <c r="H15">
        <f>PPCL_Spot!P15</f>
        <v>0</v>
      </c>
      <c r="I15">
        <f>Bawana_NG!P15</f>
        <v>112.95558767235654</v>
      </c>
      <c r="J15">
        <f>Bawana_RLNG!P15</f>
        <v>0</v>
      </c>
      <c r="K15">
        <f>Bawana_Spot!P15</f>
        <v>170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BRPL_ISGS_exbus!DM15</f>
        <v>1239.6949659904092</v>
      </c>
      <c r="P15" s="36">
        <v>118.43999999999997</v>
      </c>
      <c r="Q15" s="36">
        <v>38.265607712613338</v>
      </c>
      <c r="R15" s="38">
        <v>0</v>
      </c>
      <c r="S15" s="38">
        <v>0</v>
      </c>
      <c r="T15" s="37">
        <f>SUMPRODUCT(LTA!J15:AN15,LTA!J$101:AN$101,LTA!J$103:AN$103)</f>
        <v>82.99</v>
      </c>
      <c r="U15" s="37">
        <f>SUMPRODUCT(LTA!J15:AN15,LTA!J$102:AN$102,LTA!J$103:AN$103)</f>
        <v>117.67</v>
      </c>
      <c r="V15" s="66">
        <f>SUMPRODUCT(MTOA!B15:G15,MTOA!B$102:G$102,MTOA!B$103:G$103)</f>
        <v>0</v>
      </c>
      <c r="W15" s="66">
        <f>SUMPRODUCT(MTOA!B15:G15,MTOA!B$101:G$101,MTOA!B$103:G$103)</f>
        <v>0</v>
      </c>
      <c r="X15">
        <v>0</v>
      </c>
      <c r="Y15" s="34">
        <f>IEX!H15</f>
        <v>243.38</v>
      </c>
      <c r="Z15" s="34">
        <f>IEX!N15</f>
        <v>0</v>
      </c>
      <c r="AA15" s="75">
        <f>STOA!H15</f>
        <v>695.92999999999984</v>
      </c>
      <c r="AB15" s="75">
        <f>-STOA!N15</f>
        <v>0</v>
      </c>
      <c r="AC15">
        <f t="shared" si="0"/>
        <v>25.919438433135625</v>
      </c>
      <c r="AD15">
        <f t="shared" si="1"/>
        <v>3059.7279940830099</v>
      </c>
      <c r="AE15">
        <f>'IDT-1'!B15</f>
        <v>0</v>
      </c>
      <c r="AF15" s="24"/>
      <c r="AG15">
        <f t="shared" si="2"/>
        <v>3059.7279940830099</v>
      </c>
      <c r="AI15" s="34">
        <f>PXIL!H15</f>
        <v>0</v>
      </c>
      <c r="AJ15" s="34">
        <f>PXIL!N15</f>
        <v>0</v>
      </c>
      <c r="AK15" s="34">
        <f>RTM_IEX!H15</f>
        <v>158.38999999999999</v>
      </c>
      <c r="AL15" s="34">
        <f>RTM_IEX!N15</f>
        <v>0</v>
      </c>
      <c r="AM15" s="34">
        <f>RTM_PXI!H15</f>
        <v>0</v>
      </c>
      <c r="AN15" s="34">
        <f>RTM_PXI!N15</f>
        <v>0</v>
      </c>
      <c r="AO15" s="147">
        <f>GDAM_IEX!H15</f>
        <v>0</v>
      </c>
      <c r="AP15" s="147">
        <f>GDAM_IEX!N15</f>
        <v>0</v>
      </c>
      <c r="AQ15" s="147">
        <f>GDAM_PXI!H15</f>
        <v>0</v>
      </c>
      <c r="AR15" s="147">
        <f>GDAM_PXI!N15</f>
        <v>0</v>
      </c>
      <c r="AS15">
        <f>HPX!H15</f>
        <v>0</v>
      </c>
      <c r="AT15">
        <f>HPX!N15</f>
        <v>0</v>
      </c>
      <c r="AU15">
        <f>RTM_HPX!H15</f>
        <v>0</v>
      </c>
      <c r="AV15">
        <f>RTM_HPX!N15</f>
        <v>0</v>
      </c>
    </row>
    <row r="16" spans="1:48">
      <c r="A16" t="s">
        <v>58</v>
      </c>
      <c r="D16">
        <f>TWEPL!P16</f>
        <v>11.314464000000001</v>
      </c>
      <c r="E16">
        <f>GT_NG!P16</f>
        <v>14.226807140766756</v>
      </c>
      <c r="F16">
        <f>GT_Spot!P16</f>
        <v>0</v>
      </c>
      <c r="G16">
        <f>PPCL_NG!P16</f>
        <v>82.39</v>
      </c>
      <c r="H16">
        <f>PPCL_Spot!P16</f>
        <v>0</v>
      </c>
      <c r="I16">
        <f>Bawana_NG!P16</f>
        <v>112.95558767235654</v>
      </c>
      <c r="J16">
        <f>Bawana_RLNG!P16</f>
        <v>0</v>
      </c>
      <c r="K16">
        <f>Bawana_Spot!P16</f>
        <v>170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BRPL_ISGS_exbus!DM16</f>
        <v>1239.6467984358826</v>
      </c>
      <c r="P16" s="36">
        <v>118.43999999999997</v>
      </c>
      <c r="Q16" s="36">
        <v>38.265607712613338</v>
      </c>
      <c r="R16" s="38">
        <v>0</v>
      </c>
      <c r="S16" s="38">
        <v>0</v>
      </c>
      <c r="T16" s="37">
        <f>SUMPRODUCT(LTA!J16:AN16,LTA!J$101:AN$101,LTA!J$103:AN$103)</f>
        <v>81.67</v>
      </c>
      <c r="U16" s="37">
        <f>SUMPRODUCT(LTA!J16:AN16,LTA!J$102:AN$102,LTA!J$103:AN$103)</f>
        <v>116.17</v>
      </c>
      <c r="V16" s="66">
        <f>SUMPRODUCT(MTOA!B16:G16,MTOA!B$102:G$102,MTOA!B$103:G$103)</f>
        <v>0</v>
      </c>
      <c r="W16" s="66">
        <f>SUMPRODUCT(MTOA!B16:G16,MTOA!B$101:G$101,MTOA!B$103:G$103)</f>
        <v>0</v>
      </c>
      <c r="X16">
        <v>0</v>
      </c>
      <c r="Y16" s="34">
        <f>IEX!H16</f>
        <v>210.54</v>
      </c>
      <c r="Z16" s="34">
        <f>IEX!N16</f>
        <v>0</v>
      </c>
      <c r="AA16" s="75">
        <f>STOA!H16</f>
        <v>695.92999999999984</v>
      </c>
      <c r="AB16" s="75">
        <f>-STOA!N16</f>
        <v>0</v>
      </c>
      <c r="AC16">
        <f t="shared" si="0"/>
        <v>25.619489825677604</v>
      </c>
      <c r="AD16">
        <f t="shared" si="1"/>
        <v>3024.3197751359417</v>
      </c>
      <c r="AE16">
        <f>'IDT-1'!B16</f>
        <v>0</v>
      </c>
      <c r="AF16" s="24"/>
      <c r="AG16">
        <f t="shared" si="2"/>
        <v>3024.3197751359417</v>
      </c>
      <c r="AI16" s="34">
        <f>PXIL!H16</f>
        <v>0</v>
      </c>
      <c r="AJ16" s="34">
        <f>PXIL!N16</f>
        <v>0</v>
      </c>
      <c r="AK16" s="34">
        <f>RTM_IEX!H16</f>
        <v>158.38999999999999</v>
      </c>
      <c r="AL16" s="34">
        <f>RTM_IEX!N16</f>
        <v>0</v>
      </c>
      <c r="AM16" s="34">
        <f>RTM_PXI!H16</f>
        <v>0</v>
      </c>
      <c r="AN16" s="34">
        <f>RTM_PXI!N16</f>
        <v>0</v>
      </c>
      <c r="AO16" s="147">
        <f>GDAM_IEX!H16</f>
        <v>0</v>
      </c>
      <c r="AP16" s="147">
        <f>GDAM_IEX!N16</f>
        <v>0</v>
      </c>
      <c r="AQ16" s="147">
        <f>GDAM_PXI!H16</f>
        <v>0</v>
      </c>
      <c r="AR16" s="147">
        <f>GDAM_PXI!N16</f>
        <v>0</v>
      </c>
      <c r="AS16">
        <f>HPX!H16</f>
        <v>0</v>
      </c>
      <c r="AT16">
        <f>HPX!N16</f>
        <v>0</v>
      </c>
      <c r="AU16">
        <f>RTM_HPX!H16</f>
        <v>0</v>
      </c>
      <c r="AV16">
        <f>RTM_HPX!N16</f>
        <v>0</v>
      </c>
    </row>
    <row r="17" spans="1:48">
      <c r="A17" t="s">
        <v>59</v>
      </c>
      <c r="D17">
        <f>TWEPL!P17</f>
        <v>11.314464000000001</v>
      </c>
      <c r="E17">
        <f>GT_NG!P17</f>
        <v>14.226807140766756</v>
      </c>
      <c r="F17">
        <f>GT_Spot!P17</f>
        <v>0</v>
      </c>
      <c r="G17">
        <f>PPCL_NG!P17</f>
        <v>82.39</v>
      </c>
      <c r="H17">
        <f>PPCL_Spot!P17</f>
        <v>0</v>
      </c>
      <c r="I17">
        <f>Bawana_NG!P17</f>
        <v>112.95558767235654</v>
      </c>
      <c r="J17">
        <f>Bawana_RLNG!P17</f>
        <v>0</v>
      </c>
      <c r="K17">
        <f>Bawana_Spot!P17</f>
        <v>170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BRPL_ISGS_exbus!DM17</f>
        <v>1239.6168614421861</v>
      </c>
      <c r="P17" s="36">
        <v>118.43999999999997</v>
      </c>
      <c r="Q17" s="36">
        <v>38.265607712613338</v>
      </c>
      <c r="R17" s="38">
        <v>0</v>
      </c>
      <c r="S17" s="38">
        <v>0</v>
      </c>
      <c r="T17" s="37">
        <f>SUMPRODUCT(LTA!J17:AN17,LTA!J$101:AN$101,LTA!J$103:AN$103)</f>
        <v>81</v>
      </c>
      <c r="U17" s="37">
        <f>SUMPRODUCT(LTA!J17:AN17,LTA!J$102:AN$102,LTA!J$103:AN$103)</f>
        <v>115.17</v>
      </c>
      <c r="V17" s="66">
        <f>SUMPRODUCT(MTOA!B17:G17,MTOA!B$102:G$102,MTOA!B$103:G$103)</f>
        <v>0</v>
      </c>
      <c r="W17" s="66">
        <f>SUMPRODUCT(MTOA!B17:G17,MTOA!B$101:G$101,MTOA!B$103:G$103)</f>
        <v>0</v>
      </c>
      <c r="X17">
        <v>0</v>
      </c>
      <c r="Y17" s="34">
        <f>IEX!H17</f>
        <v>162.25</v>
      </c>
      <c r="Z17" s="34">
        <f>IEX!N17</f>
        <v>0</v>
      </c>
      <c r="AA17" s="75">
        <f>STOA!H17</f>
        <v>695.92999999999984</v>
      </c>
      <c r="AB17" s="75">
        <f>-STOA!N17</f>
        <v>0</v>
      </c>
      <c r="AC17">
        <f t="shared" si="0"/>
        <v>25.021074354930551</v>
      </c>
      <c r="AD17">
        <f t="shared" si="1"/>
        <v>2953.6782536129922</v>
      </c>
      <c r="AE17">
        <f>'IDT-1'!B17</f>
        <v>0</v>
      </c>
      <c r="AF17" s="24"/>
      <c r="AG17">
        <f t="shared" si="2"/>
        <v>2953.6782536129922</v>
      </c>
      <c r="AI17" s="34">
        <f>PXIL!H17</f>
        <v>0</v>
      </c>
      <c r="AJ17" s="34">
        <f>PXIL!N17</f>
        <v>0</v>
      </c>
      <c r="AK17" s="34">
        <f>RTM_IEX!H17</f>
        <v>137.13999999999999</v>
      </c>
      <c r="AL17" s="34">
        <f>RTM_IEX!N17</f>
        <v>0</v>
      </c>
      <c r="AM17" s="34">
        <f>RTM_PXI!H17</f>
        <v>0</v>
      </c>
      <c r="AN17" s="34">
        <f>RTM_PXI!N17</f>
        <v>0</v>
      </c>
      <c r="AO17" s="147">
        <f>GDAM_IEX!H17</f>
        <v>0</v>
      </c>
      <c r="AP17" s="147">
        <f>GDAM_IEX!N17</f>
        <v>0</v>
      </c>
      <c r="AQ17" s="147">
        <f>GDAM_PXI!H17</f>
        <v>0</v>
      </c>
      <c r="AR17" s="147">
        <f>GDAM_PXI!N17</f>
        <v>0</v>
      </c>
      <c r="AS17">
        <f>HPX!H17</f>
        <v>0</v>
      </c>
      <c r="AT17">
        <f>HPX!N17</f>
        <v>0</v>
      </c>
      <c r="AU17">
        <f>RTM_HPX!H17</f>
        <v>0</v>
      </c>
      <c r="AV17">
        <f>RTM_HPX!N17</f>
        <v>0</v>
      </c>
    </row>
    <row r="18" spans="1:48">
      <c r="A18" t="s">
        <v>60</v>
      </c>
      <c r="D18">
        <f>TWEPL!P18</f>
        <v>11.314464000000001</v>
      </c>
      <c r="E18">
        <f>GT_NG!P18</f>
        <v>14.226807140766756</v>
      </c>
      <c r="F18">
        <f>GT_Spot!P18</f>
        <v>0</v>
      </c>
      <c r="G18">
        <f>PPCL_NG!P18</f>
        <v>82.39</v>
      </c>
      <c r="H18">
        <f>PPCL_Spot!P18</f>
        <v>0</v>
      </c>
      <c r="I18">
        <f>Bawana_NG!P18</f>
        <v>112.95558767235654</v>
      </c>
      <c r="J18">
        <f>Bawana_RLNG!P18</f>
        <v>0</v>
      </c>
      <c r="K18">
        <f>Bawana_Spot!P18</f>
        <v>170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BRPL_ISGS_exbus!DM18</f>
        <v>1239.6168614421861</v>
      </c>
      <c r="P18" s="36">
        <v>118.43999999999997</v>
      </c>
      <c r="Q18" s="36">
        <v>38.265607712613338</v>
      </c>
      <c r="R18" s="38">
        <v>0</v>
      </c>
      <c r="S18" s="38">
        <v>0</v>
      </c>
      <c r="T18" s="37">
        <f>SUMPRODUCT(LTA!J18:AN18,LTA!J$101:AN$101,LTA!J$103:AN$103)</f>
        <v>79.34</v>
      </c>
      <c r="U18" s="37">
        <f>SUMPRODUCT(LTA!J18:AN18,LTA!J$102:AN$102,LTA!J$103:AN$103)</f>
        <v>113.67</v>
      </c>
      <c r="V18" s="66">
        <f>SUMPRODUCT(MTOA!B18:G18,MTOA!B$102:G$102,MTOA!B$103:G$103)</f>
        <v>0</v>
      </c>
      <c r="W18" s="66">
        <f>SUMPRODUCT(MTOA!B18:G18,MTOA!B$101:G$101,MTOA!B$103:G$103)</f>
        <v>0</v>
      </c>
      <c r="X18">
        <v>0</v>
      </c>
      <c r="Y18" s="34">
        <f>IEX!H18</f>
        <v>132.31</v>
      </c>
      <c r="Z18" s="34">
        <f>IEX!N18</f>
        <v>0</v>
      </c>
      <c r="AA18" s="75">
        <f>STOA!H18</f>
        <v>695.92999999999984</v>
      </c>
      <c r="AB18" s="75">
        <f>-STOA!N18</f>
        <v>0</v>
      </c>
      <c r="AC18">
        <f t="shared" si="0"/>
        <v>24.694398354930545</v>
      </c>
      <c r="AD18">
        <f t="shared" si="1"/>
        <v>2915.114929612992</v>
      </c>
      <c r="AE18">
        <f>'IDT-1'!B18</f>
        <v>0</v>
      </c>
      <c r="AF18" s="24"/>
      <c r="AG18">
        <f t="shared" si="2"/>
        <v>2915.114929612992</v>
      </c>
      <c r="AI18" s="34">
        <f>PXIL!H18</f>
        <v>0</v>
      </c>
      <c r="AJ18" s="34">
        <f>PXIL!N18</f>
        <v>0</v>
      </c>
      <c r="AK18" s="34">
        <f>RTM_IEX!H18</f>
        <v>131.35</v>
      </c>
      <c r="AL18" s="34">
        <f>RTM_IEX!N18</f>
        <v>0</v>
      </c>
      <c r="AM18" s="34">
        <f>RTM_PXI!H18</f>
        <v>0</v>
      </c>
      <c r="AN18" s="34">
        <f>RTM_PXI!N18</f>
        <v>0</v>
      </c>
      <c r="AO18" s="147">
        <f>GDAM_IEX!H18</f>
        <v>0</v>
      </c>
      <c r="AP18" s="147">
        <f>GDAM_IEX!N18</f>
        <v>0</v>
      </c>
      <c r="AQ18" s="147">
        <f>GDAM_PXI!H18</f>
        <v>0</v>
      </c>
      <c r="AR18" s="147">
        <f>GDAM_PXI!N18</f>
        <v>0</v>
      </c>
      <c r="AS18">
        <f>HPX!H18</f>
        <v>0</v>
      </c>
      <c r="AT18">
        <f>HPX!N18</f>
        <v>0</v>
      </c>
      <c r="AU18">
        <f>RTM_HPX!H18</f>
        <v>0</v>
      </c>
      <c r="AV18">
        <f>RTM_HPX!N18</f>
        <v>0</v>
      </c>
    </row>
    <row r="19" spans="1:48">
      <c r="A19" t="s">
        <v>61</v>
      </c>
      <c r="D19">
        <f>TWEPL!P19</f>
        <v>11.314464000000001</v>
      </c>
      <c r="E19">
        <f>GT_NG!P19</f>
        <v>14.226807140766756</v>
      </c>
      <c r="F19">
        <f>GT_Spot!P19</f>
        <v>0</v>
      </c>
      <c r="G19">
        <f>PPCL_NG!P19</f>
        <v>82.39</v>
      </c>
      <c r="H19">
        <f>PPCL_Spot!P19</f>
        <v>0</v>
      </c>
      <c r="I19">
        <f>Bawana_NG!P19</f>
        <v>125.55509550408188</v>
      </c>
      <c r="J19">
        <f>Bawana_RLNG!P19</f>
        <v>0</v>
      </c>
      <c r="K19">
        <f>Bawana_Spot!P19</f>
        <v>100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BRPL_ISGS_exbus!DM19</f>
        <v>1244.6373915829718</v>
      </c>
      <c r="P19" s="36">
        <v>118.43999999999997</v>
      </c>
      <c r="Q19" s="36">
        <v>38.265607712613338</v>
      </c>
      <c r="R19" s="38">
        <v>0</v>
      </c>
      <c r="S19" s="38">
        <v>0</v>
      </c>
      <c r="T19" s="37">
        <f>SUMPRODUCT(LTA!J19:AN19,LTA!J$101:AN$101,LTA!J$103:AN$103)</f>
        <v>78.34</v>
      </c>
      <c r="U19" s="37">
        <f>SUMPRODUCT(LTA!J19:AN19,LTA!J$102:AN$102,LTA!J$103:AN$103)</f>
        <v>112.67</v>
      </c>
      <c r="V19" s="66">
        <f>SUMPRODUCT(MTOA!B19:G19,MTOA!B$102:G$102,MTOA!B$103:G$103)</f>
        <v>0</v>
      </c>
      <c r="W19" s="66">
        <f>SUMPRODUCT(MTOA!B19:G19,MTOA!B$101:G$101,MTOA!B$103:G$103)</f>
        <v>0</v>
      </c>
      <c r="X19">
        <v>0</v>
      </c>
      <c r="Y19" s="34">
        <f>IEX!H19</f>
        <v>87.89</v>
      </c>
      <c r="Z19" s="34">
        <f>IEX!N19</f>
        <v>0</v>
      </c>
      <c r="AA19" s="75">
        <f>STOA!H19</f>
        <v>695.92999999999984</v>
      </c>
      <c r="AB19" s="75">
        <f>-STOA!N19</f>
        <v>0</v>
      </c>
      <c r="AC19">
        <f t="shared" si="0"/>
        <v>24.456678673899642</v>
      </c>
      <c r="AD19">
        <f t="shared" si="1"/>
        <v>2887.0526872665337</v>
      </c>
      <c r="AE19">
        <f>'IDT-1'!B19</f>
        <v>30</v>
      </c>
      <c r="AF19" s="24"/>
      <c r="AG19">
        <f t="shared" si="2"/>
        <v>2917.0526872665337</v>
      </c>
      <c r="AI19" s="34">
        <f>PXIL!H19</f>
        <v>0</v>
      </c>
      <c r="AJ19" s="34">
        <f>PXIL!N19</f>
        <v>0</v>
      </c>
      <c r="AK19" s="34">
        <f>RTM_IEX!H19</f>
        <v>201.85</v>
      </c>
      <c r="AL19" s="34">
        <f>RTM_IEX!N19</f>
        <v>0</v>
      </c>
      <c r="AM19" s="34">
        <f>RTM_PXI!H19</f>
        <v>0</v>
      </c>
      <c r="AN19" s="34">
        <f>RTM_PXI!N19</f>
        <v>0</v>
      </c>
      <c r="AO19" s="147">
        <f>GDAM_IEX!H19</f>
        <v>0</v>
      </c>
      <c r="AP19" s="147">
        <f>GDAM_IEX!N19</f>
        <v>0</v>
      </c>
      <c r="AQ19" s="147">
        <f>GDAM_PXI!H19</f>
        <v>0</v>
      </c>
      <c r="AR19" s="147">
        <f>GDAM_PXI!N19</f>
        <v>0</v>
      </c>
      <c r="AS19">
        <f>HPX!H19</f>
        <v>0</v>
      </c>
      <c r="AT19">
        <f>HPX!N19</f>
        <v>0</v>
      </c>
      <c r="AU19">
        <f>RTM_HPX!H19</f>
        <v>0</v>
      </c>
      <c r="AV19">
        <f>RTM_HPX!N19</f>
        <v>0</v>
      </c>
    </row>
    <row r="20" spans="1:48">
      <c r="A20" t="s">
        <v>62</v>
      </c>
      <c r="D20">
        <f>TWEPL!P20</f>
        <v>11.314464000000001</v>
      </c>
      <c r="E20">
        <f>GT_NG!P20</f>
        <v>14.226807140766756</v>
      </c>
      <c r="F20">
        <f>GT_Spot!P20</f>
        <v>0</v>
      </c>
      <c r="G20">
        <f>PPCL_NG!P20</f>
        <v>82.39</v>
      </c>
      <c r="H20">
        <f>PPCL_Spot!P20</f>
        <v>0</v>
      </c>
      <c r="I20">
        <f>Bawana_NG!P20</f>
        <v>125.55509550408188</v>
      </c>
      <c r="J20">
        <f>Bawana_RLNG!P20</f>
        <v>0</v>
      </c>
      <c r="K20">
        <f>Bawana_Spot!P20</f>
        <v>100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BRPL_ISGS_exbus!DM20</f>
        <v>1246.7760009693573</v>
      </c>
      <c r="P20" s="36">
        <v>118.43999999999997</v>
      </c>
      <c r="Q20" s="36">
        <v>38.265607712613338</v>
      </c>
      <c r="R20" s="38">
        <v>0</v>
      </c>
      <c r="S20" s="38">
        <v>0</v>
      </c>
      <c r="T20" s="37">
        <f>SUMPRODUCT(LTA!J20:AN20,LTA!J$101:AN$101,LTA!J$103:AN$103)</f>
        <v>77.33</v>
      </c>
      <c r="U20" s="37">
        <f>SUMPRODUCT(LTA!J20:AN20,LTA!J$102:AN$102,LTA!J$103:AN$103)</f>
        <v>111.67</v>
      </c>
      <c r="V20" s="66">
        <f>SUMPRODUCT(MTOA!B20:G20,MTOA!B$102:G$102,MTOA!B$103:G$103)</f>
        <v>0</v>
      </c>
      <c r="W20" s="66">
        <f>SUMPRODUCT(MTOA!B20:G20,MTOA!B$101:G$101,MTOA!B$103:G$103)</f>
        <v>0</v>
      </c>
      <c r="X20">
        <v>0</v>
      </c>
      <c r="Y20" s="34">
        <f>IEX!H20</f>
        <v>55.05</v>
      </c>
      <c r="Z20" s="34">
        <f>IEX!N20</f>
        <v>0</v>
      </c>
      <c r="AA20" s="75">
        <f>STOA!H20</f>
        <v>695.92999999999984</v>
      </c>
      <c r="AB20" s="75">
        <f>-STOA!N20</f>
        <v>0</v>
      </c>
      <c r="AC20">
        <f t="shared" si="0"/>
        <v>24.068334992745278</v>
      </c>
      <c r="AD20">
        <f t="shared" si="1"/>
        <v>2841.2096403340734</v>
      </c>
      <c r="AE20">
        <f>'IDT-1'!B20</f>
        <v>45</v>
      </c>
      <c r="AF20" s="24"/>
      <c r="AG20">
        <f t="shared" si="2"/>
        <v>2886.2096403340734</v>
      </c>
      <c r="AI20" s="34">
        <f>PXIL!H20</f>
        <v>0</v>
      </c>
      <c r="AJ20" s="34">
        <f>PXIL!N20</f>
        <v>0</v>
      </c>
      <c r="AK20" s="34">
        <f>RTM_IEX!H20</f>
        <v>188.33</v>
      </c>
      <c r="AL20" s="34">
        <f>RTM_IEX!N20</f>
        <v>0</v>
      </c>
      <c r="AM20" s="34">
        <f>RTM_PXI!H20</f>
        <v>0</v>
      </c>
      <c r="AN20" s="34">
        <f>RTM_PXI!N20</f>
        <v>0</v>
      </c>
      <c r="AO20" s="147">
        <f>GDAM_IEX!H20</f>
        <v>0</v>
      </c>
      <c r="AP20" s="147">
        <f>GDAM_IEX!N20</f>
        <v>0</v>
      </c>
      <c r="AQ20" s="147">
        <f>GDAM_PXI!H20</f>
        <v>0</v>
      </c>
      <c r="AR20" s="147">
        <f>GDAM_PXI!N20</f>
        <v>0</v>
      </c>
      <c r="AS20">
        <f>HPX!H20</f>
        <v>0</v>
      </c>
      <c r="AT20">
        <f>HPX!N20</f>
        <v>0</v>
      </c>
      <c r="AU20">
        <f>RTM_HPX!H20</f>
        <v>0</v>
      </c>
      <c r="AV20">
        <f>RTM_HPX!N20</f>
        <v>0</v>
      </c>
    </row>
    <row r="21" spans="1:48">
      <c r="A21" t="s">
        <v>63</v>
      </c>
      <c r="D21">
        <f>TWEPL!P21</f>
        <v>11.314464000000001</v>
      </c>
      <c r="E21">
        <f>GT_NG!P21</f>
        <v>14.226807140766756</v>
      </c>
      <c r="F21">
        <f>GT_Spot!P21</f>
        <v>0</v>
      </c>
      <c r="G21">
        <f>PPCL_NG!P21</f>
        <v>82.39</v>
      </c>
      <c r="H21">
        <f>PPCL_Spot!P21</f>
        <v>0</v>
      </c>
      <c r="I21">
        <f>Bawana_NG!P21</f>
        <v>133.6050216111484</v>
      </c>
      <c r="J21">
        <f>Bawana_RLNG!P21</f>
        <v>0</v>
      </c>
      <c r="K21">
        <f>Bawana_Spot!P21</f>
        <v>100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BRPL_ISGS_exbus!DM21</f>
        <v>1249.3087999905806</v>
      </c>
      <c r="P21" s="36">
        <v>118.43999999999997</v>
      </c>
      <c r="Q21" s="36">
        <v>38.265607712613338</v>
      </c>
      <c r="R21" s="38">
        <v>0</v>
      </c>
      <c r="S21" s="38">
        <v>0</v>
      </c>
      <c r="T21" s="37">
        <f>SUMPRODUCT(LTA!J21:AN21,LTA!J$101:AN$101,LTA!J$103:AN$103)</f>
        <v>75.33</v>
      </c>
      <c r="U21" s="37">
        <f>SUMPRODUCT(LTA!J21:AN21,LTA!J$102:AN$102,LTA!J$103:AN$103)</f>
        <v>96.67</v>
      </c>
      <c r="V21" s="66">
        <f>SUMPRODUCT(MTOA!B21:G21,MTOA!B$102:G$102,MTOA!B$103:G$103)</f>
        <v>0</v>
      </c>
      <c r="W21" s="66">
        <f>SUMPRODUCT(MTOA!B21:G21,MTOA!B$101:G$101,MTOA!B$103:G$103)</f>
        <v>0</v>
      </c>
      <c r="X21">
        <v>0</v>
      </c>
      <c r="Y21" s="34">
        <f>IEX!H21</f>
        <v>12.56</v>
      </c>
      <c r="Z21" s="34">
        <f>IEX!N21</f>
        <v>0</v>
      </c>
      <c r="AA21" s="75">
        <f>STOA!H21</f>
        <v>695.92999999999984</v>
      </c>
      <c r="AB21" s="75">
        <f>-STOA!N21</f>
        <v>0</v>
      </c>
      <c r="AC21">
        <f t="shared" si="0"/>
        <v>23.268089883822913</v>
      </c>
      <c r="AD21">
        <f t="shared" si="1"/>
        <v>2746.7426105712857</v>
      </c>
      <c r="AE21">
        <f>'IDT-1'!B21</f>
        <v>65</v>
      </c>
      <c r="AF21" s="24"/>
      <c r="AG21">
        <f t="shared" si="2"/>
        <v>2811.7426105712857</v>
      </c>
      <c r="AI21" s="34">
        <f>PXIL!H21</f>
        <v>0</v>
      </c>
      <c r="AJ21" s="34">
        <f>PXIL!N21</f>
        <v>0</v>
      </c>
      <c r="AK21" s="34">
        <f>RTM_IEX!H21</f>
        <v>141.97</v>
      </c>
      <c r="AL21" s="34">
        <f>RTM_IEX!N21</f>
        <v>0</v>
      </c>
      <c r="AM21" s="34">
        <f>RTM_PXI!H21</f>
        <v>0</v>
      </c>
      <c r="AN21" s="34">
        <f>RTM_PXI!N21</f>
        <v>0</v>
      </c>
      <c r="AO21" s="147">
        <f>GDAM_IEX!H21</f>
        <v>0</v>
      </c>
      <c r="AP21" s="147">
        <f>GDAM_IEX!N21</f>
        <v>0</v>
      </c>
      <c r="AQ21" s="147">
        <f>GDAM_PXI!H21</f>
        <v>0</v>
      </c>
      <c r="AR21" s="147">
        <f>GDAM_PXI!N21</f>
        <v>0</v>
      </c>
      <c r="AS21">
        <f>HPX!H21</f>
        <v>0</v>
      </c>
      <c r="AT21">
        <f>HPX!N21</f>
        <v>0</v>
      </c>
      <c r="AU21">
        <f>RTM_HPX!H21</f>
        <v>0</v>
      </c>
      <c r="AV21">
        <f>RTM_HPX!N21</f>
        <v>0</v>
      </c>
    </row>
    <row r="22" spans="1:48">
      <c r="A22" t="s">
        <v>64</v>
      </c>
      <c r="D22">
        <f>TWEPL!P22</f>
        <v>11.314464000000001</v>
      </c>
      <c r="E22">
        <f>GT_NG!P22</f>
        <v>14.226807140766756</v>
      </c>
      <c r="F22">
        <f>GT_Spot!P22</f>
        <v>0</v>
      </c>
      <c r="G22">
        <f>PPCL_NG!P22</f>
        <v>82.39</v>
      </c>
      <c r="H22">
        <f>PPCL_Spot!P22</f>
        <v>0</v>
      </c>
      <c r="I22">
        <f>Bawana_NG!P22</f>
        <v>133.6050216111484</v>
      </c>
      <c r="J22">
        <f>Bawana_RLNG!P22</f>
        <v>0</v>
      </c>
      <c r="K22">
        <f>Bawana_Spot!P22</f>
        <v>100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BRPL_ISGS_exbus!DM22</f>
        <v>1248.6926165621296</v>
      </c>
      <c r="P22" s="36">
        <v>118.43999999999997</v>
      </c>
      <c r="Q22" s="36">
        <v>38.265607712613338</v>
      </c>
      <c r="R22" s="38">
        <v>0</v>
      </c>
      <c r="S22" s="38">
        <v>0</v>
      </c>
      <c r="T22" s="37">
        <f>SUMPRODUCT(LTA!J22:AN22,LTA!J$101:AN$101,LTA!J$103:AN$103)</f>
        <v>74.989999999999995</v>
      </c>
      <c r="U22" s="37">
        <f>SUMPRODUCT(LTA!J22:AN22,LTA!J$102:AN$102,LTA!J$103:AN$103)</f>
        <v>97.17</v>
      </c>
      <c r="V22" s="66">
        <f>SUMPRODUCT(MTOA!B22:G22,MTOA!B$102:G$102,MTOA!B$103:G$103)</f>
        <v>0</v>
      </c>
      <c r="W22" s="66">
        <f>SUMPRODUCT(MTOA!B22:G22,MTOA!B$101:G$101,MTOA!B$103:G$103)</f>
        <v>0</v>
      </c>
      <c r="X22">
        <v>0</v>
      </c>
      <c r="Y22" s="34">
        <f>IEX!H22</f>
        <v>0</v>
      </c>
      <c r="Z22" s="34">
        <f>IEX!N22</f>
        <v>0</v>
      </c>
      <c r="AA22" s="75">
        <f>STOA!H22</f>
        <v>695.92999999999984</v>
      </c>
      <c r="AB22" s="75">
        <f>-STOA!N22</f>
        <v>0</v>
      </c>
      <c r="AC22">
        <f t="shared" si="0"/>
        <v>23.101969943023924</v>
      </c>
      <c r="AD22">
        <f t="shared" si="1"/>
        <v>2727.1325470836341</v>
      </c>
      <c r="AE22">
        <f>'IDT-1'!B22</f>
        <v>47</v>
      </c>
      <c r="AF22" s="24"/>
      <c r="AG22">
        <f t="shared" si="2"/>
        <v>2774.1325470836341</v>
      </c>
      <c r="AI22" s="34">
        <f>PXIL!H22</f>
        <v>0</v>
      </c>
      <c r="AJ22" s="34">
        <f>PXIL!N22</f>
        <v>0</v>
      </c>
      <c r="AK22" s="34">
        <f>RTM_IEX!H22</f>
        <v>135.21</v>
      </c>
      <c r="AL22" s="34">
        <f>RTM_IEX!N22</f>
        <v>0</v>
      </c>
      <c r="AM22" s="34">
        <f>RTM_PXI!H22</f>
        <v>0</v>
      </c>
      <c r="AN22" s="34">
        <f>RTM_PXI!N22</f>
        <v>0</v>
      </c>
      <c r="AO22" s="147">
        <f>GDAM_IEX!H22</f>
        <v>0</v>
      </c>
      <c r="AP22" s="147">
        <f>GDAM_IEX!N22</f>
        <v>0</v>
      </c>
      <c r="AQ22" s="147">
        <f>GDAM_PXI!H22</f>
        <v>0</v>
      </c>
      <c r="AR22" s="147">
        <f>GDAM_PXI!N22</f>
        <v>0</v>
      </c>
      <c r="AS22">
        <f>HPX!H22</f>
        <v>0</v>
      </c>
      <c r="AT22">
        <f>HPX!N22</f>
        <v>0</v>
      </c>
      <c r="AU22">
        <f>RTM_HPX!H22</f>
        <v>0</v>
      </c>
      <c r="AV22">
        <f>RTM_HPX!N22</f>
        <v>0</v>
      </c>
    </row>
    <row r="23" spans="1:48">
      <c r="A23" t="s">
        <v>65</v>
      </c>
      <c r="D23">
        <f>TWEPL!P23</f>
        <v>11.314464000000001</v>
      </c>
      <c r="E23">
        <f>GT_NG!P23</f>
        <v>14.226807140766756</v>
      </c>
      <c r="F23">
        <f>GT_Spot!P23</f>
        <v>0</v>
      </c>
      <c r="G23">
        <f>PPCL_NG!P23</f>
        <v>82.39</v>
      </c>
      <c r="H23">
        <f>PPCL_Spot!P23</f>
        <v>0</v>
      </c>
      <c r="I23">
        <f>Bawana_NG!P23</f>
        <v>133.6050216111484</v>
      </c>
      <c r="J23">
        <f>Bawana_RLNG!P23</f>
        <v>0</v>
      </c>
      <c r="K23">
        <f>Bawana_Spot!P23</f>
        <v>100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BRPL_ISGS_exbus!DM23</f>
        <v>1243.9215001679497</v>
      </c>
      <c r="P23" s="36">
        <v>118.43999999999997</v>
      </c>
      <c r="Q23" s="36">
        <v>38.265607712613338</v>
      </c>
      <c r="R23" s="38">
        <v>0</v>
      </c>
      <c r="S23" s="38">
        <v>0</v>
      </c>
      <c r="T23" s="37">
        <f>SUMPRODUCT(LTA!J23:AN23,LTA!J$101:AN$101,LTA!J$103:AN$103)</f>
        <v>68.67</v>
      </c>
      <c r="U23" s="37">
        <f>SUMPRODUCT(LTA!J23:AN23,LTA!J$102:AN$102,LTA!J$103:AN$103)</f>
        <v>97.17</v>
      </c>
      <c r="V23" s="66">
        <f>SUMPRODUCT(MTOA!B23:G23,MTOA!B$102:G$102,MTOA!B$103:G$103)</f>
        <v>0</v>
      </c>
      <c r="W23" s="66">
        <f>SUMPRODUCT(MTOA!B23:G23,MTOA!B$101:G$101,MTOA!B$103:G$103)</f>
        <v>0</v>
      </c>
      <c r="X23">
        <v>0</v>
      </c>
      <c r="Y23" s="34">
        <f>IEX!H23</f>
        <v>0</v>
      </c>
      <c r="Z23" s="34">
        <f>IEX!N23</f>
        <v>0</v>
      </c>
      <c r="AA23" s="75">
        <f>STOA!H23</f>
        <v>695.92999999999984</v>
      </c>
      <c r="AB23" s="75">
        <f>-STOA!N23</f>
        <v>0</v>
      </c>
      <c r="AC23">
        <f t="shared" si="0"/>
        <v>22.943872565312812</v>
      </c>
      <c r="AD23">
        <f t="shared" si="1"/>
        <v>2708.4695280671654</v>
      </c>
      <c r="AE23">
        <f>'IDT-1'!B23</f>
        <v>16</v>
      </c>
      <c r="AF23" s="24"/>
      <c r="AG23">
        <f t="shared" si="2"/>
        <v>2724.4695280671654</v>
      </c>
      <c r="AI23" s="34">
        <f>PXIL!H23</f>
        <v>0</v>
      </c>
      <c r="AJ23" s="34">
        <f>PXIL!N23</f>
        <v>0</v>
      </c>
      <c r="AK23" s="34">
        <f>RTM_IEX!H23</f>
        <v>127.48</v>
      </c>
      <c r="AL23" s="34">
        <f>RTM_IEX!N23</f>
        <v>0</v>
      </c>
      <c r="AM23" s="34">
        <f>RTM_PXI!H23</f>
        <v>0</v>
      </c>
      <c r="AN23" s="34">
        <f>RTM_PXI!N23</f>
        <v>0</v>
      </c>
      <c r="AO23" s="147">
        <f>GDAM_IEX!H23</f>
        <v>0</v>
      </c>
      <c r="AP23" s="147">
        <f>GDAM_IEX!N23</f>
        <v>0</v>
      </c>
      <c r="AQ23" s="147">
        <f>GDAM_PXI!H23</f>
        <v>0</v>
      </c>
      <c r="AR23" s="147">
        <f>GDAM_PXI!N23</f>
        <v>0</v>
      </c>
      <c r="AS23">
        <f>HPX!H23</f>
        <v>0</v>
      </c>
      <c r="AT23">
        <f>HPX!N23</f>
        <v>0</v>
      </c>
      <c r="AU23">
        <f>RTM_HPX!H23</f>
        <v>0</v>
      </c>
      <c r="AV23">
        <f>RTM_HPX!N23</f>
        <v>0</v>
      </c>
    </row>
    <row r="24" spans="1:48">
      <c r="A24" t="s">
        <v>66</v>
      </c>
      <c r="D24">
        <f>TWEPL!P24</f>
        <v>11.314464000000001</v>
      </c>
      <c r="E24">
        <f>GT_NG!P24</f>
        <v>14.226807140766756</v>
      </c>
      <c r="F24">
        <f>GT_Spot!P24</f>
        <v>0</v>
      </c>
      <c r="G24">
        <f>PPCL_NG!P24</f>
        <v>82.39</v>
      </c>
      <c r="H24">
        <f>PPCL_Spot!P24</f>
        <v>0</v>
      </c>
      <c r="I24">
        <f>Bawana_NG!P24</f>
        <v>133.6050216111484</v>
      </c>
      <c r="J24">
        <f>Bawana_RLNG!P24</f>
        <v>0</v>
      </c>
      <c r="K24">
        <f>Bawana_Spot!P24</f>
        <v>100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BRPL_ISGS_exbus!DM24</f>
        <v>1238.5405093865029</v>
      </c>
      <c r="P24" s="36">
        <v>118.43999999999997</v>
      </c>
      <c r="Q24" s="36">
        <v>38.265607712613338</v>
      </c>
      <c r="R24" s="38">
        <v>0</v>
      </c>
      <c r="S24" s="38">
        <v>0</v>
      </c>
      <c r="T24" s="37">
        <f>SUMPRODUCT(LTA!J24:AN24,LTA!J$101:AN$101,LTA!J$103:AN$103)</f>
        <v>68.010000000000005</v>
      </c>
      <c r="U24" s="37">
        <f>SUMPRODUCT(LTA!J24:AN24,LTA!J$102:AN$102,LTA!J$103:AN$103)</f>
        <v>95.67</v>
      </c>
      <c r="V24" s="66">
        <f>SUMPRODUCT(MTOA!B24:G24,MTOA!B$102:G$102,MTOA!B$103:G$103)</f>
        <v>0</v>
      </c>
      <c r="W24" s="66">
        <f>SUMPRODUCT(MTOA!B24:G24,MTOA!B$101:G$101,MTOA!B$103:G$103)</f>
        <v>0</v>
      </c>
      <c r="X24">
        <v>0</v>
      </c>
      <c r="Y24" s="34">
        <f>IEX!H24</f>
        <v>0</v>
      </c>
      <c r="Z24" s="34">
        <f>IEX!N24</f>
        <v>0</v>
      </c>
      <c r="AA24" s="75">
        <f>STOA!H24</f>
        <v>695.92999999999984</v>
      </c>
      <c r="AB24" s="75">
        <f>-STOA!N24</f>
        <v>0</v>
      </c>
      <c r="AC24">
        <f t="shared" si="0"/>
        <v>22.612904242748666</v>
      </c>
      <c r="AD24">
        <f t="shared" si="1"/>
        <v>2669.3995056082827</v>
      </c>
      <c r="AE24">
        <f>'IDT-1'!B24</f>
        <v>0</v>
      </c>
      <c r="AF24" s="24"/>
      <c r="AG24">
        <f t="shared" si="2"/>
        <v>2669.3995056082827</v>
      </c>
      <c r="AI24" s="34">
        <f>PXIL!H24</f>
        <v>0</v>
      </c>
      <c r="AJ24" s="34">
        <f>PXIL!N24</f>
        <v>0</v>
      </c>
      <c r="AK24" s="34">
        <f>RTM_IEX!H24</f>
        <v>95.62</v>
      </c>
      <c r="AL24" s="34">
        <f>RTM_IEX!N24</f>
        <v>0</v>
      </c>
      <c r="AM24" s="34">
        <f>RTM_PXI!H24</f>
        <v>0</v>
      </c>
      <c r="AN24" s="34">
        <f>RTM_PXI!N24</f>
        <v>0</v>
      </c>
      <c r="AO24" s="147">
        <f>GDAM_IEX!H24</f>
        <v>0</v>
      </c>
      <c r="AP24" s="147">
        <f>GDAM_IEX!N24</f>
        <v>0</v>
      </c>
      <c r="AQ24" s="147">
        <f>GDAM_PXI!H24</f>
        <v>0</v>
      </c>
      <c r="AR24" s="147">
        <f>GDAM_PXI!N24</f>
        <v>0</v>
      </c>
      <c r="AS24">
        <f>HPX!H24</f>
        <v>0</v>
      </c>
      <c r="AT24">
        <f>HPX!N24</f>
        <v>0</v>
      </c>
      <c r="AU24">
        <f>RTM_HPX!H24</f>
        <v>0</v>
      </c>
      <c r="AV24">
        <f>RTM_HPX!N24</f>
        <v>0</v>
      </c>
    </row>
    <row r="25" spans="1:48">
      <c r="A25" t="s">
        <v>67</v>
      </c>
      <c r="D25">
        <f>TWEPL!P25</f>
        <v>11.314464000000001</v>
      </c>
      <c r="E25">
        <f>GT_NG!P25</f>
        <v>14.226807140766756</v>
      </c>
      <c r="F25">
        <f>GT_Spot!P25</f>
        <v>0</v>
      </c>
      <c r="G25">
        <f>PPCL_NG!P25</f>
        <v>82.39</v>
      </c>
      <c r="H25">
        <f>PPCL_Spot!P25</f>
        <v>0</v>
      </c>
      <c r="I25">
        <f>Bawana_NG!P25</f>
        <v>133.6050216111484</v>
      </c>
      <c r="J25">
        <f>Bawana_RLNG!P25</f>
        <v>0</v>
      </c>
      <c r="K25">
        <f>Bawana_Spot!P25</f>
        <v>100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BRPL_ISGS_exbus!DM25</f>
        <v>1238.5405093865029</v>
      </c>
      <c r="P25" s="36">
        <v>118.43999999999997</v>
      </c>
      <c r="Q25" s="36">
        <v>38.265607712613338</v>
      </c>
      <c r="R25" s="38">
        <v>0</v>
      </c>
      <c r="S25" s="38">
        <v>0</v>
      </c>
      <c r="T25" s="37">
        <f>SUMPRODUCT(LTA!J25:AN25,LTA!J$101:AN$101,LTA!J$103:AN$103)</f>
        <v>67.33</v>
      </c>
      <c r="U25" s="37">
        <f>SUMPRODUCT(LTA!J25:AN25,LTA!J$102:AN$102,LTA!J$103:AN$103)</f>
        <v>94.16</v>
      </c>
      <c r="V25" s="66">
        <f>SUMPRODUCT(MTOA!B25:G25,MTOA!B$102:G$102,MTOA!B$103:G$103)</f>
        <v>0</v>
      </c>
      <c r="W25" s="66">
        <f>SUMPRODUCT(MTOA!B25:G25,MTOA!B$101:G$101,MTOA!B$103:G$103)</f>
        <v>0</v>
      </c>
      <c r="X25">
        <v>0</v>
      </c>
      <c r="Y25" s="34">
        <f>IEX!H25</f>
        <v>0</v>
      </c>
      <c r="Z25" s="34">
        <f>IEX!N25</f>
        <v>0</v>
      </c>
      <c r="AA25" s="75">
        <f>STOA!H25</f>
        <v>695.92999999999984</v>
      </c>
      <c r="AB25" s="75">
        <f>-STOA!N25</f>
        <v>0</v>
      </c>
      <c r="AC25">
        <f t="shared" si="0"/>
        <v>22.067156242748659</v>
      </c>
      <c r="AD25">
        <f t="shared" si="1"/>
        <v>2604.9752536082824</v>
      </c>
      <c r="AE25">
        <f>'IDT-1'!B25</f>
        <v>0</v>
      </c>
      <c r="AF25" s="24"/>
      <c r="AG25">
        <f t="shared" si="2"/>
        <v>2604.9752536082824</v>
      </c>
      <c r="AI25" s="34">
        <f>PXIL!H25</f>
        <v>0</v>
      </c>
      <c r="AJ25" s="34">
        <f>PXIL!N25</f>
        <v>0</v>
      </c>
      <c r="AK25" s="34">
        <f>RTM_IEX!H25</f>
        <v>32.840000000000003</v>
      </c>
      <c r="AL25" s="34">
        <f>RTM_IEX!N25</f>
        <v>0</v>
      </c>
      <c r="AM25" s="34">
        <f>RTM_PXI!H25</f>
        <v>0</v>
      </c>
      <c r="AN25" s="34">
        <f>RTM_PXI!N25</f>
        <v>0</v>
      </c>
      <c r="AO25" s="147">
        <f>GDAM_IEX!H25</f>
        <v>0</v>
      </c>
      <c r="AP25" s="147">
        <f>GDAM_IEX!N25</f>
        <v>0</v>
      </c>
      <c r="AQ25" s="147">
        <f>GDAM_PXI!H25</f>
        <v>0</v>
      </c>
      <c r="AR25" s="147">
        <f>GDAM_PXI!N25</f>
        <v>0</v>
      </c>
      <c r="AS25">
        <f>HPX!H25</f>
        <v>0</v>
      </c>
      <c r="AT25">
        <f>HPX!N25</f>
        <v>0</v>
      </c>
      <c r="AU25">
        <f>RTM_HPX!H25</f>
        <v>0</v>
      </c>
      <c r="AV25">
        <f>RTM_HPX!N25</f>
        <v>0</v>
      </c>
    </row>
    <row r="26" spans="1:48">
      <c r="A26" t="s">
        <v>68</v>
      </c>
      <c r="D26">
        <f>TWEPL!P26</f>
        <v>11.314464000000001</v>
      </c>
      <c r="E26">
        <f>GT_NG!P26</f>
        <v>14.226807140766756</v>
      </c>
      <c r="F26">
        <f>GT_Spot!P26</f>
        <v>0</v>
      </c>
      <c r="G26">
        <f>PPCL_NG!P26</f>
        <v>82.39</v>
      </c>
      <c r="H26">
        <f>PPCL_Spot!P26</f>
        <v>0</v>
      </c>
      <c r="I26">
        <f>Bawana_NG!P26</f>
        <v>133.6050216111484</v>
      </c>
      <c r="J26">
        <f>Bawana_RLNG!P26</f>
        <v>0</v>
      </c>
      <c r="K26">
        <f>Bawana_Spot!P26</f>
        <v>100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BRPL_ISGS_exbus!DM26</f>
        <v>1244.6108240752162</v>
      </c>
      <c r="P26" s="36">
        <v>118.43999999999997</v>
      </c>
      <c r="Q26" s="36">
        <v>38.265607712613338</v>
      </c>
      <c r="R26" s="38">
        <v>0</v>
      </c>
      <c r="S26" s="38">
        <v>0</v>
      </c>
      <c r="T26" s="37">
        <f>SUMPRODUCT(LTA!J26:AN26,LTA!J$101:AN$101,LTA!J$103:AN$103)</f>
        <v>67.09</v>
      </c>
      <c r="U26" s="37">
        <f>SUMPRODUCT(LTA!J26:AN26,LTA!J$102:AN$102,LTA!J$103:AN$103)</f>
        <v>93.16</v>
      </c>
      <c r="V26" s="66">
        <f>SUMPRODUCT(MTOA!B26:G26,MTOA!B$102:G$102,MTOA!B$103:G$103)</f>
        <v>0</v>
      </c>
      <c r="W26" s="66">
        <f>SUMPRODUCT(MTOA!B26:G26,MTOA!B$101:G$101,MTOA!B$103:G$103)</f>
        <v>0</v>
      </c>
      <c r="X26">
        <v>0</v>
      </c>
      <c r="Y26" s="34">
        <f>IEX!H26</f>
        <v>0</v>
      </c>
      <c r="Z26" s="34">
        <f>IEX!N26</f>
        <v>0</v>
      </c>
      <c r="AA26" s="75">
        <f>STOA!H26</f>
        <v>695.92999999999984</v>
      </c>
      <c r="AB26" s="75">
        <f>-STOA!N26</f>
        <v>0</v>
      </c>
      <c r="AC26">
        <f t="shared" si="0"/>
        <v>22.009769198356523</v>
      </c>
      <c r="AD26">
        <f t="shared" si="1"/>
        <v>2556.0229553413883</v>
      </c>
      <c r="AE26">
        <f>'IDT-1'!B26</f>
        <v>0</v>
      </c>
      <c r="AF26" s="24"/>
      <c r="AG26">
        <f t="shared" si="2"/>
        <v>2556.0229553413883</v>
      </c>
      <c r="AI26" s="34">
        <f>PXIL!H26</f>
        <v>0</v>
      </c>
      <c r="AJ26" s="34">
        <f>PXIL!N26</f>
        <v>0</v>
      </c>
      <c r="AK26" s="34">
        <f>RTM_IEX!H26</f>
        <v>0</v>
      </c>
      <c r="AL26" s="34">
        <f>RTM_IEX!N26</f>
        <v>-21</v>
      </c>
      <c r="AM26" s="34">
        <f>RTM_PXI!H26</f>
        <v>0</v>
      </c>
      <c r="AN26" s="34">
        <f>RTM_PXI!N26</f>
        <v>0</v>
      </c>
      <c r="AO26" s="147">
        <f>GDAM_IEX!H26</f>
        <v>0</v>
      </c>
      <c r="AP26" s="147">
        <f>GDAM_IEX!N26</f>
        <v>0</v>
      </c>
      <c r="AQ26" s="147">
        <f>GDAM_PXI!H26</f>
        <v>0</v>
      </c>
      <c r="AR26" s="147">
        <f>GDAM_PXI!N26</f>
        <v>0</v>
      </c>
      <c r="AS26">
        <f>HPX!H26</f>
        <v>0</v>
      </c>
      <c r="AT26">
        <f>HPX!N26</f>
        <v>0</v>
      </c>
      <c r="AU26">
        <f>RTM_HPX!H26</f>
        <v>0</v>
      </c>
      <c r="AV26">
        <f>RTM_HPX!N26</f>
        <v>0</v>
      </c>
    </row>
    <row r="27" spans="1:48">
      <c r="A27" t="s">
        <v>69</v>
      </c>
      <c r="D27">
        <f>TWEPL!P27</f>
        <v>11.314464000000001</v>
      </c>
      <c r="E27">
        <f>GT_NG!P27</f>
        <v>14.226807140766756</v>
      </c>
      <c r="F27">
        <f>GT_Spot!P27</f>
        <v>0</v>
      </c>
      <c r="G27">
        <f>PPCL_NG!P27</f>
        <v>82.39</v>
      </c>
      <c r="H27">
        <f>PPCL_Spot!P27</f>
        <v>0</v>
      </c>
      <c r="I27">
        <f>Bawana_NG!P27</f>
        <v>133.6050216111484</v>
      </c>
      <c r="J27">
        <f>Bawana_RLNG!P27</f>
        <v>0</v>
      </c>
      <c r="K27">
        <f>Bawana_Spot!P27</f>
        <v>100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BRPL_ISGS_exbus!DM27</f>
        <v>1257.5473062057588</v>
      </c>
      <c r="P27" s="36">
        <v>118.43999999999997</v>
      </c>
      <c r="Q27" s="36">
        <v>38.265607712613338</v>
      </c>
      <c r="R27" s="38">
        <v>5.12</v>
      </c>
      <c r="S27" s="38">
        <v>0</v>
      </c>
      <c r="T27" s="37">
        <f>SUMPRODUCT(LTA!J27:AN27,LTA!J$101:AN$101,LTA!J$103:AN$103)</f>
        <v>73.460000000000008</v>
      </c>
      <c r="U27" s="37">
        <f>SUMPRODUCT(LTA!J27:AN27,LTA!J$102:AN$102,LTA!J$103:AN$103)</f>
        <v>91.16</v>
      </c>
      <c r="V27" s="66">
        <f>SUMPRODUCT(MTOA!B27:G27,MTOA!B$102:G$102,MTOA!B$103:G$103)</f>
        <v>0</v>
      </c>
      <c r="W27" s="66">
        <f>SUMPRODUCT(MTOA!B27:G27,MTOA!B$101:G$101,MTOA!B$103:G$103)</f>
        <v>0</v>
      </c>
      <c r="X27">
        <v>0</v>
      </c>
      <c r="Y27" s="34">
        <f>IEX!H27</f>
        <v>0</v>
      </c>
      <c r="Z27" s="34">
        <f>IEX!N27</f>
        <v>0</v>
      </c>
      <c r="AA27" s="75">
        <f>STOA!H27</f>
        <v>532.94999999999993</v>
      </c>
      <c r="AB27" s="75">
        <f>-STOA!N27</f>
        <v>0</v>
      </c>
      <c r="AC27">
        <f t="shared" si="0"/>
        <v>21.35699333603041</v>
      </c>
      <c r="AD27">
        <f t="shared" si="1"/>
        <v>2521.1422133342567</v>
      </c>
      <c r="AE27">
        <f>'IDT-1'!B27</f>
        <v>0</v>
      </c>
      <c r="AF27" s="24"/>
      <c r="AG27">
        <f t="shared" si="2"/>
        <v>2521.1422133342567</v>
      </c>
      <c r="AI27" s="34">
        <f>PXIL!H27</f>
        <v>0</v>
      </c>
      <c r="AJ27" s="34">
        <f>PXIL!N27</f>
        <v>0</v>
      </c>
      <c r="AK27" s="34">
        <f>RTM_IEX!H27</f>
        <v>84.02</v>
      </c>
      <c r="AL27" s="34">
        <f>RTM_IEX!N27</f>
        <v>0</v>
      </c>
      <c r="AM27" s="34">
        <f>RTM_PXI!H27</f>
        <v>0</v>
      </c>
      <c r="AN27" s="34">
        <f>RTM_PXI!N27</f>
        <v>0</v>
      </c>
      <c r="AO27" s="147">
        <f>GDAM_IEX!H27</f>
        <v>0</v>
      </c>
      <c r="AP27" s="147">
        <f>GDAM_IEX!N27</f>
        <v>0</v>
      </c>
      <c r="AQ27" s="147">
        <f>GDAM_PXI!H27</f>
        <v>0</v>
      </c>
      <c r="AR27" s="147">
        <f>GDAM_PXI!N27</f>
        <v>0</v>
      </c>
      <c r="AS27">
        <f>HPX!H27</f>
        <v>0</v>
      </c>
      <c r="AT27">
        <f>HPX!N27</f>
        <v>0</v>
      </c>
      <c r="AU27">
        <f>RTM_HPX!H27</f>
        <v>0</v>
      </c>
      <c r="AV27">
        <f>RTM_HPX!N27</f>
        <v>0</v>
      </c>
    </row>
    <row r="28" spans="1:48">
      <c r="A28" t="s">
        <v>70</v>
      </c>
      <c r="D28">
        <f>TWEPL!P28</f>
        <v>11.314464000000001</v>
      </c>
      <c r="E28">
        <f>GT_NG!P28</f>
        <v>14.226807140766756</v>
      </c>
      <c r="F28">
        <f>GT_Spot!P28</f>
        <v>0</v>
      </c>
      <c r="G28">
        <f>PPCL_NG!P28</f>
        <v>82.39</v>
      </c>
      <c r="H28">
        <f>PPCL_Spot!P28</f>
        <v>0</v>
      </c>
      <c r="I28">
        <f>Bawana_NG!P28</f>
        <v>133.6050216111484</v>
      </c>
      <c r="J28">
        <f>Bawana_RLNG!P28</f>
        <v>0</v>
      </c>
      <c r="K28">
        <f>Bawana_Spot!P28</f>
        <v>100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BRPL_ISGS_exbus!DM28</f>
        <v>1264.2643919998663</v>
      </c>
      <c r="P28" s="36">
        <v>118.43999999999997</v>
      </c>
      <c r="Q28" s="36">
        <v>38.265607712613338</v>
      </c>
      <c r="R28" s="38">
        <v>13.1</v>
      </c>
      <c r="S28" s="38">
        <v>0</v>
      </c>
      <c r="T28" s="37">
        <f>SUMPRODUCT(LTA!J28:AN28,LTA!J$101:AN$101,LTA!J$103:AN$103)</f>
        <v>82.22</v>
      </c>
      <c r="U28" s="37">
        <f>SUMPRODUCT(LTA!J28:AN28,LTA!J$102:AN$102,LTA!J$103:AN$103)</f>
        <v>89.16</v>
      </c>
      <c r="V28" s="66">
        <f>SUMPRODUCT(MTOA!B28:G28,MTOA!B$102:G$102,MTOA!B$103:G$103)</f>
        <v>0</v>
      </c>
      <c r="W28" s="66">
        <f>SUMPRODUCT(MTOA!B28:G28,MTOA!B$101:G$101,MTOA!B$103:G$103)</f>
        <v>0</v>
      </c>
      <c r="X28">
        <v>0</v>
      </c>
      <c r="Y28" s="34">
        <f>IEX!H28</f>
        <v>0</v>
      </c>
      <c r="Z28" s="34">
        <f>IEX!N28</f>
        <v>0</v>
      </c>
      <c r="AA28" s="75">
        <f>STOA!H28</f>
        <v>532.94999999999993</v>
      </c>
      <c r="AB28" s="75">
        <f>-STOA!N28</f>
        <v>0</v>
      </c>
      <c r="AC28">
        <f t="shared" si="0"/>
        <v>21.074812856700916</v>
      </c>
      <c r="AD28">
        <f t="shared" si="1"/>
        <v>2487.8314796076934</v>
      </c>
      <c r="AE28">
        <f>'IDT-1'!B28</f>
        <v>0</v>
      </c>
      <c r="AF28" s="24"/>
      <c r="AG28">
        <f t="shared" si="2"/>
        <v>2487.8314796076934</v>
      </c>
      <c r="AI28" s="34">
        <f>PXIL!H28</f>
        <v>0</v>
      </c>
      <c r="AJ28" s="34">
        <f>PXIL!N28</f>
        <v>0</v>
      </c>
      <c r="AK28" s="34">
        <f>RTM_IEX!H28</f>
        <v>28.97</v>
      </c>
      <c r="AL28" s="34">
        <f>RTM_IEX!N28</f>
        <v>0</v>
      </c>
      <c r="AM28" s="34">
        <f>RTM_PXI!H28</f>
        <v>0</v>
      </c>
      <c r="AN28" s="34">
        <f>RTM_PXI!N28</f>
        <v>0</v>
      </c>
      <c r="AO28" s="147">
        <f>GDAM_IEX!H28</f>
        <v>0</v>
      </c>
      <c r="AP28" s="147">
        <f>GDAM_IEX!N28</f>
        <v>0</v>
      </c>
      <c r="AQ28" s="147">
        <f>GDAM_PXI!H28</f>
        <v>0</v>
      </c>
      <c r="AR28" s="147">
        <f>GDAM_PXI!N28</f>
        <v>0</v>
      </c>
      <c r="AS28">
        <f>HPX!H28</f>
        <v>0</v>
      </c>
      <c r="AT28">
        <f>HPX!N28</f>
        <v>0</v>
      </c>
      <c r="AU28">
        <f>RTM_HPX!H28</f>
        <v>0</v>
      </c>
      <c r="AV28">
        <f>RTM_HPX!N28</f>
        <v>0</v>
      </c>
    </row>
    <row r="29" spans="1:48">
      <c r="A29" t="s">
        <v>71</v>
      </c>
      <c r="D29">
        <f>TWEPL!P29</f>
        <v>11.314464000000001</v>
      </c>
      <c r="E29">
        <f>GT_NG!P29</f>
        <v>14.226807140766756</v>
      </c>
      <c r="F29">
        <f>GT_Spot!P29</f>
        <v>0</v>
      </c>
      <c r="G29">
        <f>PPCL_NG!P29</f>
        <v>82.39</v>
      </c>
      <c r="H29">
        <f>PPCL_Spot!P29</f>
        <v>0</v>
      </c>
      <c r="I29">
        <f>Bawana_NG!P29</f>
        <v>133.60512656842718</v>
      </c>
      <c r="J29">
        <f>Bawana_RLNG!P29</f>
        <v>0</v>
      </c>
      <c r="K29">
        <f>Bawana_Spot!P29</f>
        <v>100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BRPL_ISGS_exbus!DM29</f>
        <v>1207.9807158890942</v>
      </c>
      <c r="P29" s="36">
        <v>118.43999999999997</v>
      </c>
      <c r="Q29" s="36">
        <v>38.264382797592837</v>
      </c>
      <c r="R29" s="38">
        <v>21.06</v>
      </c>
      <c r="S29" s="38">
        <v>0</v>
      </c>
      <c r="T29" s="37">
        <f>SUMPRODUCT(LTA!J29:AN29,LTA!J$101:AN$101,LTA!J$103:AN$103)</f>
        <v>107.45</v>
      </c>
      <c r="U29" s="37">
        <f>SUMPRODUCT(LTA!J29:AN29,LTA!J$102:AN$102,LTA!J$103:AN$103)</f>
        <v>98.17</v>
      </c>
      <c r="V29" s="66">
        <f>SUMPRODUCT(MTOA!B29:G29,MTOA!B$102:G$102,MTOA!B$103:G$103)</f>
        <v>0</v>
      </c>
      <c r="W29" s="66">
        <f>SUMPRODUCT(MTOA!B29:G29,MTOA!B$101:G$101,MTOA!B$103:G$103)</f>
        <v>0</v>
      </c>
      <c r="X29">
        <v>0</v>
      </c>
      <c r="Y29" s="34">
        <f>IEX!H29</f>
        <v>0</v>
      </c>
      <c r="Z29" s="34">
        <f>IEX!N29</f>
        <v>0</v>
      </c>
      <c r="AA29" s="75">
        <f>STOA!H29</f>
        <v>532.94999999999993</v>
      </c>
      <c r="AB29" s="75">
        <f>-STOA!N29</f>
        <v>0</v>
      </c>
      <c r="AC29">
        <f t="shared" si="0"/>
        <v>21.159360569725397</v>
      </c>
      <c r="AD29">
        <f t="shared" si="1"/>
        <v>2497.8121358261556</v>
      </c>
      <c r="AE29">
        <f>'IDT-1'!B29</f>
        <v>0</v>
      </c>
      <c r="AF29" s="24"/>
      <c r="AG29">
        <f t="shared" si="2"/>
        <v>2497.8121358261556</v>
      </c>
      <c r="AI29" s="34">
        <f>PXIL!H29</f>
        <v>0</v>
      </c>
      <c r="AJ29" s="34">
        <f>PXIL!N29</f>
        <v>0</v>
      </c>
      <c r="AK29" s="34">
        <f>RTM_IEX!H29</f>
        <v>53.12</v>
      </c>
      <c r="AL29" s="34">
        <f>RTM_IEX!N29</f>
        <v>0</v>
      </c>
      <c r="AM29" s="34">
        <f>RTM_PXI!H29</f>
        <v>0</v>
      </c>
      <c r="AN29" s="34">
        <f>RTM_PXI!N29</f>
        <v>0</v>
      </c>
      <c r="AO29" s="147">
        <f>GDAM_IEX!H29</f>
        <v>0</v>
      </c>
      <c r="AP29" s="147">
        <f>GDAM_IEX!N29</f>
        <v>0</v>
      </c>
      <c r="AQ29" s="147">
        <f>GDAM_PXI!H29</f>
        <v>0</v>
      </c>
      <c r="AR29" s="147">
        <f>GDAM_PXI!N29</f>
        <v>0</v>
      </c>
      <c r="AS29">
        <f>HPX!H29</f>
        <v>0</v>
      </c>
      <c r="AT29">
        <f>HPX!N29</f>
        <v>0</v>
      </c>
      <c r="AU29">
        <f>RTM_HPX!H29</f>
        <v>0</v>
      </c>
      <c r="AV29">
        <f>RTM_HPX!N29</f>
        <v>0</v>
      </c>
    </row>
    <row r="30" spans="1:48">
      <c r="A30" t="s">
        <v>72</v>
      </c>
      <c r="D30">
        <f>TWEPL!P30</f>
        <v>11.314464000000001</v>
      </c>
      <c r="E30">
        <f>GT_NG!P30</f>
        <v>14.226807140766756</v>
      </c>
      <c r="F30">
        <f>GT_Spot!P30</f>
        <v>0</v>
      </c>
      <c r="G30">
        <f>PPCL_NG!P30</f>
        <v>82.39</v>
      </c>
      <c r="H30">
        <f>PPCL_Spot!P30</f>
        <v>0</v>
      </c>
      <c r="I30">
        <f>Bawana_NG!P30</f>
        <v>133.6050216111484</v>
      </c>
      <c r="J30">
        <f>Bawana_RLNG!P30</f>
        <v>0</v>
      </c>
      <c r="K30">
        <f>Bawana_Spot!P30</f>
        <v>100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BRPL_ISGS_exbus!DM30</f>
        <v>1141.4953744308211</v>
      </c>
      <c r="P30" s="36">
        <v>118.43999999999997</v>
      </c>
      <c r="Q30" s="36">
        <v>38.264382797592837</v>
      </c>
      <c r="R30" s="38">
        <v>28.08</v>
      </c>
      <c r="S30" s="38">
        <v>0</v>
      </c>
      <c r="T30" s="37">
        <f>SUMPRODUCT(LTA!J30:AN30,LTA!J$101:AN$101,LTA!J$103:AN$103)</f>
        <v>125.6</v>
      </c>
      <c r="U30" s="37">
        <f>SUMPRODUCT(LTA!J30:AN30,LTA!J$102:AN$102,LTA!J$103:AN$103)</f>
        <v>98.17</v>
      </c>
      <c r="V30" s="66">
        <f>SUMPRODUCT(MTOA!B30:G30,MTOA!B$102:G$102,MTOA!B$103:G$103)</f>
        <v>0</v>
      </c>
      <c r="W30" s="66">
        <f>SUMPRODUCT(MTOA!B30:G30,MTOA!B$101:G$101,MTOA!B$103:G$103)</f>
        <v>0</v>
      </c>
      <c r="X30">
        <v>0</v>
      </c>
      <c r="Y30" s="34">
        <f>IEX!H30</f>
        <v>0</v>
      </c>
      <c r="Z30" s="34">
        <f>IEX!N30</f>
        <v>0</v>
      </c>
      <c r="AA30" s="75">
        <f>STOA!H30</f>
        <v>532.94999999999993</v>
      </c>
      <c r="AB30" s="75">
        <f>-STOA!N30</f>
        <v>0</v>
      </c>
      <c r="AC30">
        <f t="shared" si="0"/>
        <v>20.812310819834764</v>
      </c>
      <c r="AD30">
        <f t="shared" si="1"/>
        <v>2456.8437391604944</v>
      </c>
      <c r="AE30">
        <f>'IDT-1'!B30</f>
        <v>0</v>
      </c>
      <c r="AF30" s="24"/>
      <c r="AG30">
        <f t="shared" si="2"/>
        <v>2456.8437391604944</v>
      </c>
      <c r="AI30" s="34">
        <f>PXIL!H30</f>
        <v>0</v>
      </c>
      <c r="AJ30" s="34">
        <f>PXIL!N30</f>
        <v>0</v>
      </c>
      <c r="AK30" s="34">
        <f>RTM_IEX!H30</f>
        <v>53.12</v>
      </c>
      <c r="AL30" s="34">
        <f>RTM_IEX!N30</f>
        <v>0</v>
      </c>
      <c r="AM30" s="34">
        <f>RTM_PXI!H30</f>
        <v>0</v>
      </c>
      <c r="AN30" s="34">
        <f>RTM_PXI!N30</f>
        <v>0</v>
      </c>
      <c r="AO30" s="147">
        <f>GDAM_IEX!H30</f>
        <v>0</v>
      </c>
      <c r="AP30" s="147">
        <f>GDAM_IEX!N30</f>
        <v>0</v>
      </c>
      <c r="AQ30" s="147">
        <f>GDAM_PXI!H30</f>
        <v>0</v>
      </c>
      <c r="AR30" s="147">
        <f>GDAM_PXI!N30</f>
        <v>0</v>
      </c>
      <c r="AS30">
        <f>HPX!H30</f>
        <v>0</v>
      </c>
      <c r="AT30">
        <f>HPX!N30</f>
        <v>0</v>
      </c>
      <c r="AU30">
        <f>RTM_HPX!H30</f>
        <v>0</v>
      </c>
      <c r="AV30">
        <f>RTM_HPX!N30</f>
        <v>0</v>
      </c>
    </row>
    <row r="31" spans="1:48">
      <c r="A31" t="s">
        <v>73</v>
      </c>
      <c r="D31">
        <f>TWEPL!P31</f>
        <v>11.314464000000001</v>
      </c>
      <c r="E31">
        <f>GT_NG!P31</f>
        <v>14.226807140766756</v>
      </c>
      <c r="F31">
        <f>GT_Spot!P31</f>
        <v>0</v>
      </c>
      <c r="G31">
        <f>PPCL_NG!P31</f>
        <v>82.39</v>
      </c>
      <c r="H31">
        <f>PPCL_Spot!P31</f>
        <v>0</v>
      </c>
      <c r="I31">
        <f>Bawana_NG!P31</f>
        <v>133.6050216111484</v>
      </c>
      <c r="J31">
        <f>Bawana_RLNG!P31</f>
        <v>0</v>
      </c>
      <c r="K31">
        <f>Bawana_Spot!P31</f>
        <v>100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BRPL_ISGS_exbus!DM31</f>
        <v>1033.394865262653</v>
      </c>
      <c r="P31" s="36">
        <v>118.43999999999997</v>
      </c>
      <c r="Q31" s="36">
        <v>14.490000000000002</v>
      </c>
      <c r="R31" s="38">
        <v>36.729999999999997</v>
      </c>
      <c r="S31" s="38">
        <v>0</v>
      </c>
      <c r="T31" s="37">
        <f>SUMPRODUCT(LTA!J31:AN31,LTA!J$101:AN$101,LTA!J$103:AN$103)</f>
        <v>146.98000000000002</v>
      </c>
      <c r="U31" s="37">
        <f>SUMPRODUCT(LTA!J31:AN31,LTA!J$102:AN$102,LTA!J$103:AN$103)</f>
        <v>98.17</v>
      </c>
      <c r="V31" s="66">
        <f>SUMPRODUCT(MTOA!B31:G31,MTOA!B$102:G$102,MTOA!B$103:G$103)</f>
        <v>0</v>
      </c>
      <c r="W31" s="66">
        <f>SUMPRODUCT(MTOA!B31:G31,MTOA!B$101:G$101,MTOA!B$103:G$103)</f>
        <v>0</v>
      </c>
      <c r="X31">
        <v>0</v>
      </c>
      <c r="Y31" s="34">
        <f>IEX!H31</f>
        <v>0</v>
      </c>
      <c r="Z31" s="34">
        <f>IEX!N31</f>
        <v>0</v>
      </c>
      <c r="AA31" s="75">
        <f>STOA!H31</f>
        <v>533.09999999999991</v>
      </c>
      <c r="AB31" s="75">
        <f>-STOA!N31</f>
        <v>0</v>
      </c>
      <c r="AC31">
        <f t="shared" si="0"/>
        <v>20.420493727322373</v>
      </c>
      <c r="AD31">
        <f t="shared" si="1"/>
        <v>2410.590664287246</v>
      </c>
      <c r="AE31">
        <f>'IDT-1'!B31</f>
        <v>0</v>
      </c>
      <c r="AF31" s="24"/>
      <c r="AG31">
        <f t="shared" si="2"/>
        <v>2410.590664287246</v>
      </c>
      <c r="AI31" s="34">
        <f>PXIL!H31</f>
        <v>0</v>
      </c>
      <c r="AJ31" s="34">
        <f>PXIL!N31</f>
        <v>0</v>
      </c>
      <c r="AK31" s="34">
        <f>RTM_IEX!H31</f>
        <v>108.17</v>
      </c>
      <c r="AL31" s="34">
        <f>RTM_IEX!N31</f>
        <v>0</v>
      </c>
      <c r="AM31" s="34">
        <f>RTM_PXI!H31</f>
        <v>0</v>
      </c>
      <c r="AN31" s="34">
        <f>RTM_PXI!N31</f>
        <v>0</v>
      </c>
      <c r="AO31" s="147">
        <f>GDAM_IEX!H31</f>
        <v>0</v>
      </c>
      <c r="AP31" s="147">
        <f>GDAM_IEX!N31</f>
        <v>0</v>
      </c>
      <c r="AQ31" s="147">
        <f>GDAM_PXI!H31</f>
        <v>0</v>
      </c>
      <c r="AR31" s="147">
        <f>GDAM_PXI!N31</f>
        <v>0</v>
      </c>
      <c r="AS31">
        <f>HPX!H31</f>
        <v>0</v>
      </c>
      <c r="AT31">
        <f>HPX!N31</f>
        <v>0</v>
      </c>
      <c r="AU31">
        <f>RTM_HPX!H31</f>
        <v>0</v>
      </c>
      <c r="AV31">
        <f>RTM_HPX!N31</f>
        <v>0</v>
      </c>
    </row>
    <row r="32" spans="1:48">
      <c r="A32" t="s">
        <v>74</v>
      </c>
      <c r="D32">
        <f>TWEPL!P32</f>
        <v>11.314464000000001</v>
      </c>
      <c r="E32">
        <f>GT_NG!P32</f>
        <v>14.226807140766756</v>
      </c>
      <c r="F32">
        <f>GT_Spot!P32</f>
        <v>0</v>
      </c>
      <c r="G32">
        <f>PPCL_NG!P32</f>
        <v>82.39</v>
      </c>
      <c r="H32">
        <f>PPCL_Spot!P32</f>
        <v>0</v>
      </c>
      <c r="I32">
        <f>Bawana_NG!P32</f>
        <v>133.6050216111484</v>
      </c>
      <c r="J32">
        <f>Bawana_RLNG!P32</f>
        <v>0</v>
      </c>
      <c r="K32">
        <f>Bawana_Spot!P32</f>
        <v>100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BRPL_ISGS_exbus!DM32</f>
        <v>1033.394865262653</v>
      </c>
      <c r="P32" s="36">
        <v>118.43999999999997</v>
      </c>
      <c r="Q32" s="36">
        <v>14.490000000000002</v>
      </c>
      <c r="R32" s="38">
        <v>40.5</v>
      </c>
      <c r="S32" s="38">
        <v>0</v>
      </c>
      <c r="T32" s="37">
        <f>SUMPRODUCT(LTA!J32:AN32,LTA!J$101:AN$101,LTA!J$103:AN$103)</f>
        <v>179</v>
      </c>
      <c r="U32" s="37">
        <f>SUMPRODUCT(LTA!J32:AN32,LTA!J$102:AN$102,LTA!J$103:AN$103)</f>
        <v>97.17</v>
      </c>
      <c r="V32" s="66">
        <f>SUMPRODUCT(MTOA!B32:G32,MTOA!B$102:G$102,MTOA!B$103:G$103)</f>
        <v>0</v>
      </c>
      <c r="W32" s="66">
        <f>SUMPRODUCT(MTOA!B32:G32,MTOA!B$101:G$101,MTOA!B$103:G$103)</f>
        <v>0</v>
      </c>
      <c r="X32">
        <v>0</v>
      </c>
      <c r="Y32" s="34">
        <f>IEX!H32</f>
        <v>0</v>
      </c>
      <c r="Z32" s="34">
        <f>IEX!N32</f>
        <v>0</v>
      </c>
      <c r="AA32" s="75">
        <f>STOA!H32</f>
        <v>533.09999999999991</v>
      </c>
      <c r="AB32" s="75">
        <f>-STOA!N32</f>
        <v>0</v>
      </c>
      <c r="AC32">
        <f t="shared" si="0"/>
        <v>20.363877727322372</v>
      </c>
      <c r="AD32">
        <f t="shared" si="1"/>
        <v>2403.9072802872461</v>
      </c>
      <c r="AE32">
        <f>'IDT-1'!B32</f>
        <v>0</v>
      </c>
      <c r="AF32" s="24"/>
      <c r="AG32">
        <f t="shared" si="2"/>
        <v>2403.9072802872461</v>
      </c>
      <c r="AI32" s="34">
        <f>PXIL!H32</f>
        <v>0</v>
      </c>
      <c r="AJ32" s="34">
        <f>PXIL!N32</f>
        <v>0</v>
      </c>
      <c r="AK32" s="34">
        <f>RTM_IEX!H32</f>
        <v>66.64</v>
      </c>
      <c r="AL32" s="34">
        <f>RTM_IEX!N32</f>
        <v>0</v>
      </c>
      <c r="AM32" s="34">
        <f>RTM_PXI!H32</f>
        <v>0</v>
      </c>
      <c r="AN32" s="34">
        <f>RTM_PXI!N32</f>
        <v>0</v>
      </c>
      <c r="AO32" s="147">
        <f>GDAM_IEX!H32</f>
        <v>0</v>
      </c>
      <c r="AP32" s="147">
        <f>GDAM_IEX!N32</f>
        <v>0</v>
      </c>
      <c r="AQ32" s="147">
        <f>GDAM_PXI!H32</f>
        <v>0</v>
      </c>
      <c r="AR32" s="147">
        <f>GDAM_PXI!N32</f>
        <v>0</v>
      </c>
      <c r="AS32">
        <f>HPX!H32</f>
        <v>0</v>
      </c>
      <c r="AT32">
        <f>HPX!N32</f>
        <v>0</v>
      </c>
      <c r="AU32">
        <f>RTM_HPX!H32</f>
        <v>0</v>
      </c>
      <c r="AV32">
        <f>RTM_HPX!N32</f>
        <v>0</v>
      </c>
    </row>
    <row r="33" spans="1:48">
      <c r="A33" t="s">
        <v>75</v>
      </c>
      <c r="D33">
        <f>TWEPL!P33</f>
        <v>11.314464000000001</v>
      </c>
      <c r="E33">
        <f>GT_NG!P33</f>
        <v>14.226807140766756</v>
      </c>
      <c r="F33">
        <f>GT_Spot!P33</f>
        <v>0</v>
      </c>
      <c r="G33">
        <f>PPCL_NG!P33</f>
        <v>82.39</v>
      </c>
      <c r="H33">
        <f>PPCL_Spot!P33</f>
        <v>0</v>
      </c>
      <c r="I33">
        <f>Bawana_NG!P33</f>
        <v>133.60508226287311</v>
      </c>
      <c r="J33">
        <f>Bawana_RLNG!P33</f>
        <v>0</v>
      </c>
      <c r="K33">
        <f>Bawana_Spot!P33</f>
        <v>100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BRPL_ISGS_exbus!DM33</f>
        <v>1031.5536035678713</v>
      </c>
      <c r="P33" s="36">
        <v>118.43999999999997</v>
      </c>
      <c r="Q33" s="36">
        <v>14.490000000000002</v>
      </c>
      <c r="R33" s="38">
        <v>44.499999999999993</v>
      </c>
      <c r="S33" s="38">
        <v>0</v>
      </c>
      <c r="T33" s="37">
        <f>SUMPRODUCT(LTA!J33:AN33,LTA!J$101:AN$101,LTA!J$103:AN$103)</f>
        <v>214.26000000000002</v>
      </c>
      <c r="U33" s="37">
        <f>SUMPRODUCT(LTA!J33:AN33,LTA!J$102:AN$102,LTA!J$103:AN$103)</f>
        <v>97.17</v>
      </c>
      <c r="V33" s="66">
        <f>SUMPRODUCT(MTOA!B33:G33,MTOA!B$102:G$102,MTOA!B$103:G$103)</f>
        <v>0</v>
      </c>
      <c r="W33" s="66">
        <f>SUMPRODUCT(MTOA!B33:G33,MTOA!B$101:G$101,MTOA!B$103:G$103)</f>
        <v>0</v>
      </c>
      <c r="X33">
        <v>0</v>
      </c>
      <c r="Y33" s="34">
        <f>IEX!H33</f>
        <v>0</v>
      </c>
      <c r="Z33" s="34">
        <f>IEX!N33</f>
        <v>0</v>
      </c>
      <c r="AA33" s="75">
        <f>STOA!H33</f>
        <v>533.09999999999991</v>
      </c>
      <c r="AB33" s="75">
        <f>-STOA!N33</f>
        <v>0</v>
      </c>
      <c r="AC33">
        <f t="shared" si="0"/>
        <v>20.118419638560692</v>
      </c>
      <c r="AD33">
        <f t="shared" si="1"/>
        <v>2374.9315373329505</v>
      </c>
      <c r="AE33">
        <f>'IDT-1'!B33</f>
        <v>0</v>
      </c>
      <c r="AF33" s="24"/>
      <c r="AG33">
        <f t="shared" si="2"/>
        <v>2374.9315373329505</v>
      </c>
      <c r="AI33" s="34">
        <f>PXIL!H33</f>
        <v>0</v>
      </c>
      <c r="AJ33" s="34">
        <f>PXIL!N33</f>
        <v>0</v>
      </c>
      <c r="AK33" s="34">
        <f>RTM_IEX!H33</f>
        <v>0</v>
      </c>
      <c r="AL33" s="34">
        <f>RTM_IEX!N33</f>
        <v>0</v>
      </c>
      <c r="AM33" s="34">
        <f>RTM_PXI!H33</f>
        <v>0</v>
      </c>
      <c r="AN33" s="34">
        <f>RTM_PXI!N33</f>
        <v>0</v>
      </c>
      <c r="AO33" s="147">
        <f>GDAM_IEX!H33</f>
        <v>0</v>
      </c>
      <c r="AP33" s="147">
        <f>GDAM_IEX!N33</f>
        <v>0</v>
      </c>
      <c r="AQ33" s="147">
        <f>GDAM_PXI!H33</f>
        <v>0</v>
      </c>
      <c r="AR33" s="147">
        <f>GDAM_PXI!N33</f>
        <v>0</v>
      </c>
      <c r="AS33">
        <f>HPX!H33</f>
        <v>0</v>
      </c>
      <c r="AT33">
        <f>HPX!N33</f>
        <v>0</v>
      </c>
      <c r="AU33">
        <f>RTM_HPX!H33</f>
        <v>0</v>
      </c>
      <c r="AV33">
        <f>RTM_HPX!N33</f>
        <v>0</v>
      </c>
    </row>
    <row r="34" spans="1:48">
      <c r="A34" t="s">
        <v>76</v>
      </c>
      <c r="D34">
        <f>TWEPL!P34</f>
        <v>11.314464000000001</v>
      </c>
      <c r="E34">
        <f>GT_NG!P34</f>
        <v>14.226807140766756</v>
      </c>
      <c r="F34">
        <f>GT_Spot!P34</f>
        <v>0</v>
      </c>
      <c r="G34">
        <f>PPCL_NG!P34</f>
        <v>82.39</v>
      </c>
      <c r="H34">
        <f>PPCL_Spot!P34</f>
        <v>0</v>
      </c>
      <c r="I34">
        <f>Bawana_NG!P34</f>
        <v>133.60508226287311</v>
      </c>
      <c r="J34">
        <f>Bawana_RLNG!P34</f>
        <v>0</v>
      </c>
      <c r="K34">
        <f>Bawana_Spot!P34</f>
        <v>100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BRPL_ISGS_exbus!DM34</f>
        <v>1023.215105177349</v>
      </c>
      <c r="P34" s="36">
        <v>118.43999999999997</v>
      </c>
      <c r="Q34" s="36">
        <v>17.989999999999998</v>
      </c>
      <c r="R34" s="38">
        <v>44.499999999999993</v>
      </c>
      <c r="S34" s="38">
        <v>0</v>
      </c>
      <c r="T34" s="37">
        <f>SUMPRODUCT(LTA!J34:AN34,LTA!J$101:AN$101,LTA!J$103:AN$103)</f>
        <v>251</v>
      </c>
      <c r="U34" s="37">
        <f>SUMPRODUCT(LTA!J34:AN34,LTA!J$102:AN$102,LTA!J$103:AN$103)</f>
        <v>96.17</v>
      </c>
      <c r="V34" s="66">
        <f>SUMPRODUCT(MTOA!B34:G34,MTOA!B$102:G$102,MTOA!B$103:G$103)</f>
        <v>0</v>
      </c>
      <c r="W34" s="66">
        <f>SUMPRODUCT(MTOA!B34:G34,MTOA!B$101:G$101,MTOA!B$103:G$103)</f>
        <v>0</v>
      </c>
      <c r="X34">
        <v>0</v>
      </c>
      <c r="Y34" s="34">
        <f>IEX!H34</f>
        <v>0</v>
      </c>
      <c r="Z34" s="34">
        <f>IEX!N34</f>
        <v>0</v>
      </c>
      <c r="AA34" s="75">
        <f>STOA!H34</f>
        <v>533.09999999999991</v>
      </c>
      <c r="AB34" s="75">
        <f>-STOA!N34</f>
        <v>0</v>
      </c>
      <c r="AC34">
        <f t="shared" si="0"/>
        <v>20.623655826102087</v>
      </c>
      <c r="AD34">
        <f t="shared" si="1"/>
        <v>2376.3278027548868</v>
      </c>
      <c r="AE34">
        <f>'IDT-1'!B34</f>
        <v>0</v>
      </c>
      <c r="AF34" s="24"/>
      <c r="AG34">
        <f t="shared" si="2"/>
        <v>2376.3278027548868</v>
      </c>
      <c r="AI34" s="34">
        <f>PXIL!H34</f>
        <v>0</v>
      </c>
      <c r="AJ34" s="34">
        <f>PXIL!N34</f>
        <v>0</v>
      </c>
      <c r="AK34" s="34">
        <f>RTM_IEX!H34</f>
        <v>0</v>
      </c>
      <c r="AL34" s="34">
        <f>RTM_IEX!N34</f>
        <v>-29</v>
      </c>
      <c r="AM34" s="34">
        <f>RTM_PXI!H34</f>
        <v>0</v>
      </c>
      <c r="AN34" s="34">
        <f>RTM_PXI!N34</f>
        <v>0</v>
      </c>
      <c r="AO34" s="147">
        <f>GDAM_IEX!H34</f>
        <v>0</v>
      </c>
      <c r="AP34" s="147">
        <f>GDAM_IEX!N34</f>
        <v>0</v>
      </c>
      <c r="AQ34" s="147">
        <f>GDAM_PXI!H34</f>
        <v>0</v>
      </c>
      <c r="AR34" s="147">
        <f>GDAM_PXI!N34</f>
        <v>0</v>
      </c>
      <c r="AS34">
        <f>HPX!H34</f>
        <v>0</v>
      </c>
      <c r="AT34">
        <f>HPX!N34</f>
        <v>0</v>
      </c>
      <c r="AU34">
        <f>RTM_HPX!H34</f>
        <v>0</v>
      </c>
      <c r="AV34">
        <f>RTM_HPX!N34</f>
        <v>0</v>
      </c>
    </row>
    <row r="35" spans="1:48">
      <c r="A35" t="s">
        <v>77</v>
      </c>
      <c r="D35">
        <f>TWEPL!P35</f>
        <v>11.314464000000001</v>
      </c>
      <c r="E35">
        <f>GT_NG!P35</f>
        <v>14.226807140766756</v>
      </c>
      <c r="F35">
        <f>GT_Spot!P35</f>
        <v>0</v>
      </c>
      <c r="G35">
        <f>PPCL_NG!P35</f>
        <v>82.39</v>
      </c>
      <c r="H35">
        <f>PPCL_Spot!P35</f>
        <v>0</v>
      </c>
      <c r="I35">
        <f>Bawana_NG!P35</f>
        <v>133.60508226287311</v>
      </c>
      <c r="J35">
        <f>Bawana_RLNG!P35</f>
        <v>0</v>
      </c>
      <c r="K35">
        <f>Bawana_Spot!P35</f>
        <v>100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BRPL_ISGS_exbus!DM35</f>
        <v>995.96496043236982</v>
      </c>
      <c r="P35" s="36">
        <v>86.149999999999991</v>
      </c>
      <c r="Q35" s="36">
        <v>17.989999999999998</v>
      </c>
      <c r="R35" s="38">
        <v>46.5</v>
      </c>
      <c r="S35" s="38">
        <v>0</v>
      </c>
      <c r="T35" s="37">
        <f>SUMPRODUCT(LTA!J35:AN35,LTA!J$101:AN$101,LTA!J$103:AN$103)</f>
        <v>286.99</v>
      </c>
      <c r="U35" s="37">
        <f>SUMPRODUCT(LTA!J35:AN35,LTA!J$102:AN$102,LTA!J$103:AN$103)</f>
        <v>114.66</v>
      </c>
      <c r="V35" s="66">
        <f>SUMPRODUCT(MTOA!B35:G35,MTOA!B$102:G$102,MTOA!B$103:G$103)</f>
        <v>0</v>
      </c>
      <c r="W35" s="66">
        <f>SUMPRODUCT(MTOA!B35:G35,MTOA!B$101:G$101,MTOA!B$103:G$103)</f>
        <v>0</v>
      </c>
      <c r="X35">
        <v>0</v>
      </c>
      <c r="Y35" s="34">
        <f>IEX!H35</f>
        <v>0</v>
      </c>
      <c r="Z35" s="34">
        <f>IEX!N35</f>
        <v>0</v>
      </c>
      <c r="AA35" s="75">
        <f>STOA!H35</f>
        <v>534.3599999999999</v>
      </c>
      <c r="AB35" s="75">
        <f>-STOA!N35</f>
        <v>0</v>
      </c>
      <c r="AC35">
        <f t="shared" si="0"/>
        <v>20.633948083418929</v>
      </c>
      <c r="AD35">
        <f t="shared" si="1"/>
        <v>2371.5173657525906</v>
      </c>
      <c r="AE35">
        <f>'IDT-1'!B35</f>
        <v>0</v>
      </c>
      <c r="AF35" s="24"/>
      <c r="AG35">
        <f t="shared" si="2"/>
        <v>2371.5173657525906</v>
      </c>
      <c r="AI35" s="34">
        <f>PXIL!H35</f>
        <v>0</v>
      </c>
      <c r="AJ35" s="34">
        <f>PXIL!N35</f>
        <v>0</v>
      </c>
      <c r="AK35" s="34">
        <f>RTM_IEX!H35</f>
        <v>0</v>
      </c>
      <c r="AL35" s="34">
        <f>RTM_IEX!N35</f>
        <v>-32</v>
      </c>
      <c r="AM35" s="34">
        <f>RTM_PXI!H35</f>
        <v>0</v>
      </c>
      <c r="AN35" s="34">
        <f>RTM_PXI!N35</f>
        <v>0</v>
      </c>
      <c r="AO35" s="147">
        <f>GDAM_IEX!H35</f>
        <v>0</v>
      </c>
      <c r="AP35" s="147">
        <f>GDAM_IEX!N35</f>
        <v>0</v>
      </c>
      <c r="AQ35" s="147">
        <f>GDAM_PXI!H35</f>
        <v>0</v>
      </c>
      <c r="AR35" s="147">
        <f>GDAM_PXI!N35</f>
        <v>0</v>
      </c>
      <c r="AS35">
        <f>HPX!H35</f>
        <v>0</v>
      </c>
      <c r="AT35">
        <f>HPX!N35</f>
        <v>0</v>
      </c>
      <c r="AU35">
        <f>RTM_HPX!H35</f>
        <v>0</v>
      </c>
      <c r="AV35">
        <f>RTM_HPX!N35</f>
        <v>0</v>
      </c>
    </row>
    <row r="36" spans="1:48">
      <c r="A36" t="s">
        <v>78</v>
      </c>
      <c r="D36">
        <f>TWEPL!P36</f>
        <v>11.314464000000001</v>
      </c>
      <c r="E36">
        <f>GT_NG!P36</f>
        <v>14.226807140766756</v>
      </c>
      <c r="F36">
        <f>GT_Spot!P36</f>
        <v>0</v>
      </c>
      <c r="G36">
        <f>PPCL_NG!P36</f>
        <v>82.39</v>
      </c>
      <c r="H36">
        <f>PPCL_Spot!P36</f>
        <v>0</v>
      </c>
      <c r="I36">
        <f>Bawana_NG!P36</f>
        <v>133.60508226287311</v>
      </c>
      <c r="J36">
        <f>Bawana_RLNG!P36</f>
        <v>0</v>
      </c>
      <c r="K36">
        <f>Bawana_Spot!P36</f>
        <v>100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BRPL_ISGS_exbus!DM36</f>
        <v>983.04178226827901</v>
      </c>
      <c r="P36" s="36">
        <v>57.95</v>
      </c>
      <c r="Q36" s="36">
        <v>17.989999999999998</v>
      </c>
      <c r="R36" s="38">
        <v>47.5</v>
      </c>
      <c r="S36" s="38">
        <v>0</v>
      </c>
      <c r="T36" s="37">
        <f>SUMPRODUCT(LTA!J36:AN36,LTA!J$101:AN$101,LTA!J$103:AN$103)</f>
        <v>324.79000000000002</v>
      </c>
      <c r="U36" s="37">
        <f>SUMPRODUCT(LTA!J36:AN36,LTA!J$102:AN$102,LTA!J$103:AN$103)</f>
        <v>117.67</v>
      </c>
      <c r="V36" s="66">
        <f>SUMPRODUCT(MTOA!B36:G36,MTOA!B$102:G$102,MTOA!B$103:G$103)</f>
        <v>0</v>
      </c>
      <c r="W36" s="66">
        <f>SUMPRODUCT(MTOA!B36:G36,MTOA!B$101:G$101,MTOA!B$103:G$103)</f>
        <v>0</v>
      </c>
      <c r="X36">
        <v>0</v>
      </c>
      <c r="Y36" s="34">
        <f>IEX!H36</f>
        <v>0</v>
      </c>
      <c r="Z36" s="34">
        <f>IEX!N36</f>
        <v>0</v>
      </c>
      <c r="AA36" s="75">
        <f>STOA!H36</f>
        <v>534.3599999999999</v>
      </c>
      <c r="AB36" s="75">
        <f>-STOA!N36</f>
        <v>0</v>
      </c>
      <c r="AC36">
        <f t="shared" si="0"/>
        <v>20.529592336417011</v>
      </c>
      <c r="AD36">
        <f t="shared" si="1"/>
        <v>2385.3085433355022</v>
      </c>
      <c r="AE36">
        <f>'IDT-1'!B36</f>
        <v>0</v>
      </c>
      <c r="AF36" s="24"/>
      <c r="AG36">
        <f t="shared" si="2"/>
        <v>2385.3085433355022</v>
      </c>
      <c r="AI36" s="34">
        <f>PXIL!H36</f>
        <v>0</v>
      </c>
      <c r="AJ36" s="34">
        <f>PXIL!N36</f>
        <v>0</v>
      </c>
      <c r="AK36" s="34">
        <f>RTM_IEX!H36</f>
        <v>0</v>
      </c>
      <c r="AL36" s="34">
        <f>RTM_IEX!N36</f>
        <v>-19</v>
      </c>
      <c r="AM36" s="34">
        <f>RTM_PXI!H36</f>
        <v>0</v>
      </c>
      <c r="AN36" s="34">
        <f>RTM_PXI!N36</f>
        <v>0</v>
      </c>
      <c r="AO36" s="147">
        <f>GDAM_IEX!H36</f>
        <v>0</v>
      </c>
      <c r="AP36" s="147">
        <f>GDAM_IEX!N36</f>
        <v>0</v>
      </c>
      <c r="AQ36" s="147">
        <f>GDAM_PXI!H36</f>
        <v>0</v>
      </c>
      <c r="AR36" s="147">
        <f>GDAM_PXI!N36</f>
        <v>0</v>
      </c>
      <c r="AS36">
        <f>HPX!H36</f>
        <v>0</v>
      </c>
      <c r="AT36">
        <f>HPX!N36</f>
        <v>0</v>
      </c>
      <c r="AU36">
        <f>RTM_HPX!H36</f>
        <v>0</v>
      </c>
      <c r="AV36">
        <f>RTM_HPX!N36</f>
        <v>0</v>
      </c>
    </row>
    <row r="37" spans="1:48">
      <c r="A37" t="s">
        <v>79</v>
      </c>
      <c r="D37">
        <f>TWEPL!P37</f>
        <v>11.314464000000001</v>
      </c>
      <c r="E37">
        <f>GT_NG!P37</f>
        <v>14.226807140766756</v>
      </c>
      <c r="F37">
        <f>GT_Spot!P37</f>
        <v>0</v>
      </c>
      <c r="G37">
        <f>PPCL_NG!P37</f>
        <v>82.39</v>
      </c>
      <c r="H37">
        <f>PPCL_Spot!P37</f>
        <v>0</v>
      </c>
      <c r="I37">
        <f>Bawana_NG!P37</f>
        <v>133.60508226287311</v>
      </c>
      <c r="J37">
        <f>Bawana_RLNG!P37</f>
        <v>0</v>
      </c>
      <c r="K37">
        <f>Bawana_Spot!P37</f>
        <v>100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BRPL_ISGS_exbus!DM37</f>
        <v>954.51038450880981</v>
      </c>
      <c r="P37" s="36">
        <v>60</v>
      </c>
      <c r="Q37" s="36">
        <v>25.32</v>
      </c>
      <c r="R37" s="38">
        <v>47.5</v>
      </c>
      <c r="S37" s="38">
        <v>0</v>
      </c>
      <c r="T37" s="37">
        <f>SUMPRODUCT(LTA!J37:AN37,LTA!J$101:AN$101,LTA!J$103:AN$103)</f>
        <v>362.72999999999996</v>
      </c>
      <c r="U37" s="37">
        <f>SUMPRODUCT(LTA!J37:AN37,LTA!J$102:AN$102,LTA!J$103:AN$103)</f>
        <v>108.17</v>
      </c>
      <c r="V37" s="66">
        <f>SUMPRODUCT(MTOA!B37:G37,MTOA!B$102:G$102,MTOA!B$103:G$103)</f>
        <v>0</v>
      </c>
      <c r="W37" s="66">
        <f>SUMPRODUCT(MTOA!B37:G37,MTOA!B$101:G$101,MTOA!B$103:G$103)</f>
        <v>0</v>
      </c>
      <c r="X37">
        <v>0</v>
      </c>
      <c r="Y37" s="34">
        <f>IEX!H37</f>
        <v>0</v>
      </c>
      <c r="Z37" s="34">
        <f>IEX!N37</f>
        <v>0</v>
      </c>
      <c r="AA37" s="75">
        <f>STOA!H37</f>
        <v>534.3599999999999</v>
      </c>
      <c r="AB37" s="75">
        <f>-STOA!N37</f>
        <v>0</v>
      </c>
      <c r="AC37">
        <f t="shared" si="0"/>
        <v>21.031174481481923</v>
      </c>
      <c r="AD37">
        <f t="shared" si="1"/>
        <v>2344.0955634309676</v>
      </c>
      <c r="AE37">
        <f>'IDT-1'!B37</f>
        <v>0</v>
      </c>
      <c r="AF37" s="24"/>
      <c r="AG37">
        <f t="shared" si="2"/>
        <v>2344.0955634309676</v>
      </c>
      <c r="AI37" s="34">
        <f>PXIL!H37</f>
        <v>0</v>
      </c>
      <c r="AJ37" s="34">
        <f>PXIL!N37</f>
        <v>0</v>
      </c>
      <c r="AK37" s="34">
        <f>RTM_IEX!H37</f>
        <v>0</v>
      </c>
      <c r="AL37" s="34">
        <f>RTM_IEX!N37</f>
        <v>-69</v>
      </c>
      <c r="AM37" s="34">
        <f>RTM_PXI!H37</f>
        <v>0</v>
      </c>
      <c r="AN37" s="34">
        <f>RTM_PXI!N37</f>
        <v>0</v>
      </c>
      <c r="AO37" s="147">
        <f>GDAM_IEX!H37</f>
        <v>0</v>
      </c>
      <c r="AP37" s="147">
        <f>GDAM_IEX!N37</f>
        <v>0</v>
      </c>
      <c r="AQ37" s="147">
        <f>GDAM_PXI!H37</f>
        <v>0</v>
      </c>
      <c r="AR37" s="147">
        <f>GDAM_PXI!N37</f>
        <v>0</v>
      </c>
      <c r="AS37">
        <f>HPX!H37</f>
        <v>0</v>
      </c>
      <c r="AT37">
        <f>HPX!N37</f>
        <v>0</v>
      </c>
      <c r="AU37">
        <f>RTM_HPX!H37</f>
        <v>0</v>
      </c>
      <c r="AV37">
        <f>RTM_HPX!N37</f>
        <v>0</v>
      </c>
    </row>
    <row r="38" spans="1:48">
      <c r="A38" t="s">
        <v>80</v>
      </c>
      <c r="D38">
        <f>TWEPL!P38</f>
        <v>11.314464000000001</v>
      </c>
      <c r="E38">
        <f>GT_NG!P38</f>
        <v>14.226807140766756</v>
      </c>
      <c r="F38">
        <f>GT_Spot!P38</f>
        <v>0</v>
      </c>
      <c r="G38">
        <f>PPCL_NG!P38</f>
        <v>82.39</v>
      </c>
      <c r="H38">
        <f>PPCL_Spot!P38</f>
        <v>0</v>
      </c>
      <c r="I38">
        <f>Bawana_NG!P38</f>
        <v>133.60508226287311</v>
      </c>
      <c r="J38">
        <f>Bawana_RLNG!P38</f>
        <v>0</v>
      </c>
      <c r="K38">
        <f>Bawana_Spot!P38</f>
        <v>100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BRPL_ISGS_exbus!DM38</f>
        <v>929.20879402746243</v>
      </c>
      <c r="P38" s="36">
        <v>57.944737081100712</v>
      </c>
      <c r="Q38" s="36">
        <v>25.32</v>
      </c>
      <c r="R38" s="38">
        <v>47.5</v>
      </c>
      <c r="S38" s="38">
        <v>0</v>
      </c>
      <c r="T38" s="37">
        <f>SUMPRODUCT(LTA!J38:AN38,LTA!J$101:AN$101,LTA!J$103:AN$103)</f>
        <v>402.93</v>
      </c>
      <c r="U38" s="37">
        <f>SUMPRODUCT(LTA!J38:AN38,LTA!J$102:AN$102,LTA!J$103:AN$103)</f>
        <v>110.17999999999999</v>
      </c>
      <c r="V38" s="66">
        <f>SUMPRODUCT(MTOA!B38:G38,MTOA!B$102:G$102,MTOA!B$103:G$103)</f>
        <v>0</v>
      </c>
      <c r="W38" s="66">
        <f>SUMPRODUCT(MTOA!B38:G38,MTOA!B$101:G$101,MTOA!B$103:G$103)</f>
        <v>0</v>
      </c>
      <c r="X38">
        <v>0</v>
      </c>
      <c r="Y38" s="34">
        <f>IEX!H38</f>
        <v>0</v>
      </c>
      <c r="Z38" s="34">
        <f>IEX!N38</f>
        <v>0</v>
      </c>
      <c r="AA38" s="75">
        <f>STOA!H38</f>
        <v>534.3599999999999</v>
      </c>
      <c r="AB38" s="75">
        <f>-STOA!N38</f>
        <v>0</v>
      </c>
      <c r="AC38">
        <f t="shared" si="0"/>
        <v>21.07122933567096</v>
      </c>
      <c r="AD38">
        <f t="shared" si="1"/>
        <v>2368.9086551765322</v>
      </c>
      <c r="AE38">
        <f>'IDT-1'!B38</f>
        <v>0</v>
      </c>
      <c r="AF38" s="24"/>
      <c r="AG38">
        <f t="shared" si="2"/>
        <v>2368.9086551765322</v>
      </c>
      <c r="AI38" s="34">
        <f>PXIL!H38</f>
        <v>0</v>
      </c>
      <c r="AJ38" s="34">
        <f>PXIL!N38</f>
        <v>0</v>
      </c>
      <c r="AK38" s="34">
        <f>RTM_IEX!H38</f>
        <v>0</v>
      </c>
      <c r="AL38" s="34">
        <f>RTM_IEX!N38</f>
        <v>-59</v>
      </c>
      <c r="AM38" s="34">
        <f>RTM_PXI!H38</f>
        <v>0</v>
      </c>
      <c r="AN38" s="34">
        <f>RTM_PXI!N38</f>
        <v>0</v>
      </c>
      <c r="AO38" s="147">
        <f>GDAM_IEX!H38</f>
        <v>0</v>
      </c>
      <c r="AP38" s="147">
        <f>GDAM_IEX!N38</f>
        <v>0</v>
      </c>
      <c r="AQ38" s="147">
        <f>GDAM_PXI!H38</f>
        <v>0</v>
      </c>
      <c r="AR38" s="147">
        <f>GDAM_PXI!N38</f>
        <v>0</v>
      </c>
      <c r="AS38">
        <f>HPX!H38</f>
        <v>0</v>
      </c>
      <c r="AT38">
        <f>HPX!N38</f>
        <v>0</v>
      </c>
      <c r="AU38">
        <f>RTM_HPX!H38</f>
        <v>0</v>
      </c>
      <c r="AV38">
        <f>RTM_HPX!N38</f>
        <v>0</v>
      </c>
    </row>
    <row r="39" spans="1:48">
      <c r="A39" t="s">
        <v>81</v>
      </c>
      <c r="D39">
        <f>TWEPL!P39</f>
        <v>11.189304</v>
      </c>
      <c r="E39">
        <f>GT_NG!P39</f>
        <v>14.103453321627157</v>
      </c>
      <c r="F39">
        <f>GT_Spot!P39</f>
        <v>0</v>
      </c>
      <c r="G39">
        <f>PPCL_NG!P39</f>
        <v>82.39</v>
      </c>
      <c r="H39">
        <f>PPCL_Spot!P39</f>
        <v>0</v>
      </c>
      <c r="I39">
        <f>Bawana_NG!P39</f>
        <v>133.60508226287311</v>
      </c>
      <c r="J39">
        <f>Bawana_RLNG!P39</f>
        <v>0</v>
      </c>
      <c r="K39">
        <f>Bawana_Spot!P39</f>
        <v>100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BRPL_ISGS_exbus!DM39</f>
        <v>938.47266608997631</v>
      </c>
      <c r="P39" s="36">
        <v>55.27</v>
      </c>
      <c r="Q39" s="36">
        <v>17.989999999999998</v>
      </c>
      <c r="R39" s="38">
        <v>47.5</v>
      </c>
      <c r="S39" s="38">
        <v>3.86</v>
      </c>
      <c r="T39" s="37">
        <f>SUMPRODUCT(LTA!J39:AN39,LTA!J$101:AN$101,LTA!J$103:AN$103)</f>
        <v>462.3</v>
      </c>
      <c r="U39" s="37">
        <f>SUMPRODUCT(LTA!J39:AN39,LTA!J$102:AN$102,LTA!J$103:AN$103)</f>
        <v>142.69</v>
      </c>
      <c r="V39" s="66">
        <f>SUMPRODUCT(MTOA!B39:G39,MTOA!B$102:G$102,MTOA!B$103:G$103)</f>
        <v>0</v>
      </c>
      <c r="W39" s="66">
        <f>SUMPRODUCT(MTOA!B39:G39,MTOA!B$101:G$101,MTOA!B$103:G$103)</f>
        <v>0</v>
      </c>
      <c r="X39">
        <v>0</v>
      </c>
      <c r="Y39" s="34">
        <f>IEX!H39</f>
        <v>0</v>
      </c>
      <c r="Z39" s="34">
        <f>IEX!N39</f>
        <v>0</v>
      </c>
      <c r="AA39" s="75">
        <f>STOA!H39</f>
        <v>534.36</v>
      </c>
      <c r="AB39" s="75">
        <f>-STOA!N39</f>
        <v>0</v>
      </c>
      <c r="AC39">
        <f t="shared" si="0"/>
        <v>21.96878844613272</v>
      </c>
      <c r="AD39">
        <f t="shared" si="1"/>
        <v>2450.7617172283435</v>
      </c>
      <c r="AE39">
        <f>'IDT-1'!B39</f>
        <v>0</v>
      </c>
      <c r="AF39" s="24"/>
      <c r="AG39">
        <f t="shared" si="2"/>
        <v>2450.7617172283435</v>
      </c>
      <c r="AI39" s="34">
        <f>PXIL!H39</f>
        <v>0</v>
      </c>
      <c r="AJ39" s="34">
        <f>PXIL!N39</f>
        <v>0</v>
      </c>
      <c r="AK39" s="34">
        <f>RTM_IEX!H39</f>
        <v>0</v>
      </c>
      <c r="AL39" s="34">
        <f>RTM_IEX!N39</f>
        <v>-71</v>
      </c>
      <c r="AM39" s="34">
        <f>RTM_PXI!H39</f>
        <v>0</v>
      </c>
      <c r="AN39" s="34">
        <f>RTM_PXI!N39</f>
        <v>0</v>
      </c>
      <c r="AO39" s="147">
        <f>GDAM_IEX!H39</f>
        <v>0</v>
      </c>
      <c r="AP39" s="147">
        <f>GDAM_IEX!N39</f>
        <v>0</v>
      </c>
      <c r="AQ39" s="147">
        <f>GDAM_PXI!H39</f>
        <v>0</v>
      </c>
      <c r="AR39" s="147">
        <f>GDAM_PXI!N39</f>
        <v>0</v>
      </c>
      <c r="AS39">
        <f>HPX!H39</f>
        <v>0</v>
      </c>
      <c r="AT39">
        <f>HPX!N39</f>
        <v>0</v>
      </c>
      <c r="AU39">
        <f>RTM_HPX!H39</f>
        <v>0</v>
      </c>
      <c r="AV39">
        <f>RTM_HPX!N39</f>
        <v>0</v>
      </c>
    </row>
    <row r="40" spans="1:48">
      <c r="A40" t="s">
        <v>82</v>
      </c>
      <c r="D40">
        <f>TWEPL!P40</f>
        <v>11.189304</v>
      </c>
      <c r="E40">
        <f>GT_NG!P40</f>
        <v>14.103453321627157</v>
      </c>
      <c r="F40">
        <f>GT_Spot!P40</f>
        <v>0</v>
      </c>
      <c r="G40">
        <f>PPCL_NG!P40</f>
        <v>82.39</v>
      </c>
      <c r="H40">
        <f>PPCL_Spot!P40</f>
        <v>0</v>
      </c>
      <c r="I40">
        <f>Bawana_NG!P40</f>
        <v>133.60508226287311</v>
      </c>
      <c r="J40">
        <f>Bawana_RLNG!P40</f>
        <v>0</v>
      </c>
      <c r="K40">
        <f>Bawana_Spot!P40</f>
        <v>100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BRPL_ISGS_exbus!DM40</f>
        <v>930.82471638671086</v>
      </c>
      <c r="P40" s="36">
        <v>57.95</v>
      </c>
      <c r="Q40" s="36">
        <v>17.989999999999998</v>
      </c>
      <c r="R40" s="38">
        <v>47.5</v>
      </c>
      <c r="S40" s="38">
        <v>3.86</v>
      </c>
      <c r="T40" s="37">
        <f>SUMPRODUCT(LTA!J40:AN40,LTA!J$101:AN$101,LTA!J$103:AN$103)</f>
        <v>500.39</v>
      </c>
      <c r="U40" s="37">
        <f>SUMPRODUCT(LTA!J40:AN40,LTA!J$102:AN$102,LTA!J$103:AN$103)</f>
        <v>143.69999999999999</v>
      </c>
      <c r="V40" s="66">
        <f>SUMPRODUCT(MTOA!B40:G40,MTOA!B$102:G$102,MTOA!B$103:G$103)</f>
        <v>0</v>
      </c>
      <c r="W40" s="66">
        <f>SUMPRODUCT(MTOA!B40:G40,MTOA!B$101:G$101,MTOA!B$103:G$103)</f>
        <v>0</v>
      </c>
      <c r="X40">
        <v>0</v>
      </c>
      <c r="Y40" s="34">
        <f>IEX!H40</f>
        <v>0</v>
      </c>
      <c r="Z40" s="34">
        <f>IEX!N40</f>
        <v>0</v>
      </c>
      <c r="AA40" s="75">
        <f>STOA!H40</f>
        <v>534.36</v>
      </c>
      <c r="AB40" s="75">
        <f>-STOA!N40</f>
        <v>0</v>
      </c>
      <c r="AC40">
        <f t="shared" si="0"/>
        <v>22.026776410053291</v>
      </c>
      <c r="AD40">
        <f t="shared" si="1"/>
        <v>2511.8357795611578</v>
      </c>
      <c r="AE40">
        <f>'IDT-1'!B40</f>
        <v>0</v>
      </c>
      <c r="AF40" s="24"/>
      <c r="AG40">
        <f t="shared" si="2"/>
        <v>2511.8357795611578</v>
      </c>
      <c r="AI40" s="34">
        <f>PXIL!H40</f>
        <v>0</v>
      </c>
      <c r="AJ40" s="34">
        <f>PXIL!N40</f>
        <v>0</v>
      </c>
      <c r="AK40" s="34">
        <f>RTM_IEX!H40</f>
        <v>0</v>
      </c>
      <c r="AL40" s="34">
        <f>RTM_IEX!N40</f>
        <v>-44</v>
      </c>
      <c r="AM40" s="34">
        <f>RTM_PXI!H40</f>
        <v>0</v>
      </c>
      <c r="AN40" s="34">
        <f>RTM_PXI!N40</f>
        <v>0</v>
      </c>
      <c r="AO40" s="147">
        <f>GDAM_IEX!H40</f>
        <v>0</v>
      </c>
      <c r="AP40" s="147">
        <f>GDAM_IEX!N40</f>
        <v>0</v>
      </c>
      <c r="AQ40" s="147">
        <f>GDAM_PXI!H40</f>
        <v>0</v>
      </c>
      <c r="AR40" s="147">
        <f>GDAM_PXI!N40</f>
        <v>0</v>
      </c>
      <c r="AS40">
        <f>HPX!H40</f>
        <v>0</v>
      </c>
      <c r="AT40">
        <f>HPX!N40</f>
        <v>0</v>
      </c>
      <c r="AU40">
        <f>RTM_HPX!H40</f>
        <v>0</v>
      </c>
      <c r="AV40">
        <f>RTM_HPX!N40</f>
        <v>0</v>
      </c>
    </row>
    <row r="41" spans="1:48">
      <c r="A41" t="s">
        <v>83</v>
      </c>
      <c r="D41">
        <f>TWEPL!P41</f>
        <v>11.189304</v>
      </c>
      <c r="E41">
        <f>GT_NG!P41</f>
        <v>14.103453321627157</v>
      </c>
      <c r="F41">
        <f>GT_Spot!P41</f>
        <v>0</v>
      </c>
      <c r="G41">
        <f>PPCL_NG!P41</f>
        <v>82.39</v>
      </c>
      <c r="H41">
        <f>PPCL_Spot!P41</f>
        <v>0</v>
      </c>
      <c r="I41">
        <f>Bawana_NG!P41</f>
        <v>133.60508226287311</v>
      </c>
      <c r="J41">
        <f>Bawana_RLNG!P41</f>
        <v>0</v>
      </c>
      <c r="K41">
        <f>Bawana_Spot!P41</f>
        <v>100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BRPL_ISGS_exbus!DM41</f>
        <v>926.98774631478705</v>
      </c>
      <c r="P41" s="36">
        <v>57.95</v>
      </c>
      <c r="Q41" s="36">
        <v>25.32</v>
      </c>
      <c r="R41" s="38">
        <v>47.5</v>
      </c>
      <c r="S41" s="38">
        <v>3.86</v>
      </c>
      <c r="T41" s="37">
        <f>SUMPRODUCT(LTA!J41:AN41,LTA!J$101:AN$101,LTA!J$103:AN$103)</f>
        <v>544.81999999999994</v>
      </c>
      <c r="U41" s="37">
        <f>SUMPRODUCT(LTA!J41:AN41,LTA!J$102:AN$102,LTA!J$103:AN$103)</f>
        <v>143.30000000000001</v>
      </c>
      <c r="V41" s="66">
        <f>SUMPRODUCT(MTOA!B41:G41,MTOA!B$102:G$102,MTOA!B$103:G$103)</f>
        <v>0</v>
      </c>
      <c r="W41" s="66">
        <f>SUMPRODUCT(MTOA!B41:G41,MTOA!B$101:G$101,MTOA!B$103:G$103)</f>
        <v>0</v>
      </c>
      <c r="X41">
        <v>0</v>
      </c>
      <c r="Y41" s="34">
        <f>IEX!H41</f>
        <v>0</v>
      </c>
      <c r="Z41" s="34">
        <f>IEX!N41</f>
        <v>0</v>
      </c>
      <c r="AA41" s="75">
        <f>STOA!H41</f>
        <v>534.36</v>
      </c>
      <c r="AB41" s="75">
        <f>-STOA!N41</f>
        <v>0</v>
      </c>
      <c r="AC41">
        <f t="shared" si="0"/>
        <v>22.231133233776681</v>
      </c>
      <c r="AD41">
        <f t="shared" si="1"/>
        <v>2582.1544526655107</v>
      </c>
      <c r="AE41">
        <f>'IDT-1'!B41</f>
        <v>0</v>
      </c>
      <c r="AF41" s="24"/>
      <c r="AG41">
        <f t="shared" si="2"/>
        <v>2582.1544526655107</v>
      </c>
      <c r="AI41" s="34">
        <f>PXIL!H41</f>
        <v>0</v>
      </c>
      <c r="AJ41" s="34">
        <f>PXIL!N41</f>
        <v>0</v>
      </c>
      <c r="AK41" s="34">
        <f>RTM_IEX!H41</f>
        <v>0</v>
      </c>
      <c r="AL41" s="34">
        <f>RTM_IEX!N41</f>
        <v>-21</v>
      </c>
      <c r="AM41" s="34">
        <f>RTM_PXI!H41</f>
        <v>0</v>
      </c>
      <c r="AN41" s="34">
        <f>RTM_PXI!N41</f>
        <v>0</v>
      </c>
      <c r="AO41" s="147">
        <f>GDAM_IEX!H41</f>
        <v>0</v>
      </c>
      <c r="AP41" s="147">
        <f>GDAM_IEX!N41</f>
        <v>0</v>
      </c>
      <c r="AQ41" s="147">
        <f>GDAM_PXI!H41</f>
        <v>0</v>
      </c>
      <c r="AR41" s="147">
        <f>GDAM_PXI!N41</f>
        <v>0</v>
      </c>
      <c r="AS41">
        <f>HPX!H41</f>
        <v>0</v>
      </c>
      <c r="AT41">
        <f>HPX!N41</f>
        <v>0</v>
      </c>
      <c r="AU41">
        <f>RTM_HPX!H41</f>
        <v>0</v>
      </c>
      <c r="AV41">
        <f>RTM_HPX!N41</f>
        <v>0</v>
      </c>
    </row>
    <row r="42" spans="1:48">
      <c r="A42" t="s">
        <v>84</v>
      </c>
      <c r="D42">
        <f>TWEPL!P42</f>
        <v>11.189304</v>
      </c>
      <c r="E42">
        <f>GT_NG!P42</f>
        <v>14.103453321627157</v>
      </c>
      <c r="F42">
        <f>GT_Spot!P42</f>
        <v>0</v>
      </c>
      <c r="G42">
        <f>PPCL_NG!P42</f>
        <v>82.39</v>
      </c>
      <c r="H42">
        <f>PPCL_Spot!P42</f>
        <v>0</v>
      </c>
      <c r="I42">
        <f>Bawana_NG!P42</f>
        <v>133.60508226287311</v>
      </c>
      <c r="J42">
        <f>Bawana_RLNG!P42</f>
        <v>0</v>
      </c>
      <c r="K42">
        <f>Bawana_Spot!P42</f>
        <v>100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BRPL_ISGS_exbus!DM42</f>
        <v>919.36008884448643</v>
      </c>
      <c r="P42" s="36">
        <v>60</v>
      </c>
      <c r="Q42" s="36">
        <v>25.32</v>
      </c>
      <c r="R42" s="38">
        <v>47.5</v>
      </c>
      <c r="S42" s="38">
        <v>3.86</v>
      </c>
      <c r="T42" s="37">
        <f>SUMPRODUCT(LTA!J42:AN42,LTA!J$101:AN$101,LTA!J$103:AN$103)</f>
        <v>574.64</v>
      </c>
      <c r="U42" s="37">
        <f>SUMPRODUCT(LTA!J42:AN42,LTA!J$102:AN$102,LTA!J$103:AN$103)</f>
        <v>143.30000000000001</v>
      </c>
      <c r="V42" s="66">
        <f>SUMPRODUCT(MTOA!B42:G42,MTOA!B$102:G$102,MTOA!B$103:G$103)</f>
        <v>0</v>
      </c>
      <c r="W42" s="66">
        <f>SUMPRODUCT(MTOA!B42:G42,MTOA!B$101:G$101,MTOA!B$103:G$103)</f>
        <v>0</v>
      </c>
      <c r="X42">
        <v>0</v>
      </c>
      <c r="Y42" s="34">
        <f>IEX!H42</f>
        <v>0</v>
      </c>
      <c r="Z42" s="34">
        <f>IEX!N42</f>
        <v>0</v>
      </c>
      <c r="AA42" s="75">
        <f>STOA!H42</f>
        <v>534.36</v>
      </c>
      <c r="AB42" s="75">
        <f>-STOA!N42</f>
        <v>0</v>
      </c>
      <c r="AC42">
        <f t="shared" si="0"/>
        <v>22.256874598803488</v>
      </c>
      <c r="AD42">
        <f t="shared" si="1"/>
        <v>2627.3710538301834</v>
      </c>
      <c r="AE42">
        <f>'IDT-1'!B42</f>
        <v>0</v>
      </c>
      <c r="AF42" s="24"/>
      <c r="AG42">
        <f t="shared" si="2"/>
        <v>2627.3710538301834</v>
      </c>
      <c r="AI42" s="34">
        <f>PXIL!H42</f>
        <v>0</v>
      </c>
      <c r="AJ42" s="34">
        <f>PXIL!N42</f>
        <v>0</v>
      </c>
      <c r="AK42" s="34">
        <f>RTM_IEX!H42</f>
        <v>0</v>
      </c>
      <c r="AL42" s="34">
        <f>RTM_IEX!N42</f>
        <v>0</v>
      </c>
      <c r="AM42" s="34">
        <f>RTM_PXI!H42</f>
        <v>0</v>
      </c>
      <c r="AN42" s="34">
        <f>RTM_PXI!N42</f>
        <v>0</v>
      </c>
      <c r="AO42" s="147">
        <f>GDAM_IEX!H42</f>
        <v>0</v>
      </c>
      <c r="AP42" s="147">
        <f>GDAM_IEX!N42</f>
        <v>0</v>
      </c>
      <c r="AQ42" s="147">
        <f>GDAM_PXI!H42</f>
        <v>0</v>
      </c>
      <c r="AR42" s="147">
        <f>GDAM_PXI!N42</f>
        <v>0</v>
      </c>
      <c r="AS42">
        <f>HPX!H42</f>
        <v>0</v>
      </c>
      <c r="AT42">
        <f>HPX!N42</f>
        <v>0</v>
      </c>
      <c r="AU42">
        <f>RTM_HPX!H42</f>
        <v>0</v>
      </c>
      <c r="AV42">
        <f>RTM_HPX!N42</f>
        <v>0</v>
      </c>
    </row>
    <row r="43" spans="1:48">
      <c r="A43" t="s">
        <v>85</v>
      </c>
      <c r="D43">
        <f>TWEPL!P43</f>
        <v>11.189304</v>
      </c>
      <c r="E43">
        <f>GT_NG!P43</f>
        <v>14.103453321627157</v>
      </c>
      <c r="F43">
        <f>GT_Spot!P43</f>
        <v>0</v>
      </c>
      <c r="G43">
        <f>PPCL_NG!P43</f>
        <v>82.39</v>
      </c>
      <c r="H43">
        <f>PPCL_Spot!P43</f>
        <v>0</v>
      </c>
      <c r="I43">
        <f>Bawana_NG!P43</f>
        <v>133.6050216111484</v>
      </c>
      <c r="J43">
        <f>Bawana_RLNG!P43</f>
        <v>0</v>
      </c>
      <c r="K43">
        <f>Bawana_Spot!P43</f>
        <v>100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BRPL_ISGS_exbus!DM43</f>
        <v>923.89770780320612</v>
      </c>
      <c r="P43" s="36">
        <v>57.944737081100712</v>
      </c>
      <c r="Q43" s="36">
        <v>25.32</v>
      </c>
      <c r="R43" s="38">
        <v>47.5</v>
      </c>
      <c r="S43" s="38">
        <v>3.86</v>
      </c>
      <c r="T43" s="37">
        <f>SUMPRODUCT(LTA!J43:AN43,LTA!J$101:AN$101,LTA!J$103:AN$103)</f>
        <v>604.6099999999999</v>
      </c>
      <c r="U43" s="37">
        <f>SUMPRODUCT(LTA!J43:AN43,LTA!J$102:AN$102,LTA!J$103:AN$103)</f>
        <v>139.77000000000001</v>
      </c>
      <c r="V43" s="66">
        <f>SUMPRODUCT(MTOA!B43:G43,MTOA!B$102:G$102,MTOA!B$103:G$103)</f>
        <v>0</v>
      </c>
      <c r="W43" s="66">
        <f>SUMPRODUCT(MTOA!B43:G43,MTOA!B$101:G$101,MTOA!B$103:G$103)</f>
        <v>0</v>
      </c>
      <c r="X43">
        <v>0</v>
      </c>
      <c r="Y43" s="34">
        <f>IEX!H43</f>
        <v>0</v>
      </c>
      <c r="Z43" s="34">
        <f>IEX!N43</f>
        <v>0</v>
      </c>
      <c r="AA43" s="75">
        <f>STOA!H43</f>
        <v>538.21999999999991</v>
      </c>
      <c r="AB43" s="75">
        <f>-STOA!N43</f>
        <v>0</v>
      </c>
      <c r="AC43">
        <f t="shared" si="0"/>
        <v>22.97274608175772</v>
      </c>
      <c r="AD43">
        <f t="shared" si="1"/>
        <v>2607.4374777353246</v>
      </c>
      <c r="AE43">
        <f>'IDT-1'!B43</f>
        <v>0</v>
      </c>
      <c r="AF43" s="24"/>
      <c r="AG43">
        <f t="shared" si="2"/>
        <v>2607.4374777353246</v>
      </c>
      <c r="AI43" s="34">
        <f>PXIL!H43</f>
        <v>0</v>
      </c>
      <c r="AJ43" s="34">
        <f>PXIL!N43</f>
        <v>0</v>
      </c>
      <c r="AK43" s="34">
        <f>RTM_IEX!H43</f>
        <v>0</v>
      </c>
      <c r="AL43" s="34">
        <f>RTM_IEX!N43</f>
        <v>-52</v>
      </c>
      <c r="AM43" s="34">
        <f>RTM_PXI!H43</f>
        <v>0</v>
      </c>
      <c r="AN43" s="34">
        <f>RTM_PXI!N43</f>
        <v>0</v>
      </c>
      <c r="AO43" s="147">
        <f>GDAM_IEX!H43</f>
        <v>0</v>
      </c>
      <c r="AP43" s="147">
        <f>GDAM_IEX!N43</f>
        <v>0</v>
      </c>
      <c r="AQ43" s="147">
        <f>GDAM_PXI!H43</f>
        <v>0</v>
      </c>
      <c r="AR43" s="147">
        <f>GDAM_PXI!N43</f>
        <v>0</v>
      </c>
      <c r="AS43">
        <f>HPX!H43</f>
        <v>0</v>
      </c>
      <c r="AT43">
        <f>HPX!N43</f>
        <v>0</v>
      </c>
      <c r="AU43">
        <f>RTM_HPX!H43</f>
        <v>0</v>
      </c>
      <c r="AV43">
        <f>RTM_HPX!N43</f>
        <v>0</v>
      </c>
    </row>
    <row r="44" spans="1:48">
      <c r="A44" t="s">
        <v>86</v>
      </c>
      <c r="D44">
        <f>TWEPL!P44</f>
        <v>11.189304</v>
      </c>
      <c r="E44">
        <f>GT_NG!P44</f>
        <v>14.103453321627157</v>
      </c>
      <c r="F44">
        <f>GT_Spot!P44</f>
        <v>0</v>
      </c>
      <c r="G44">
        <f>PPCL_NG!P44</f>
        <v>82.39</v>
      </c>
      <c r="H44">
        <f>PPCL_Spot!P44</f>
        <v>0</v>
      </c>
      <c r="I44">
        <f>Bawana_NG!P44</f>
        <v>133.6050216111484</v>
      </c>
      <c r="J44">
        <f>Bawana_RLNG!P44</f>
        <v>0</v>
      </c>
      <c r="K44">
        <f>Bawana_Spot!P44</f>
        <v>100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BRPL_ISGS_exbus!DM44</f>
        <v>931.46076931570894</v>
      </c>
      <c r="P44" s="36">
        <v>109.96999999999998</v>
      </c>
      <c r="Q44" s="36">
        <v>25.32</v>
      </c>
      <c r="R44" s="38">
        <v>47.5</v>
      </c>
      <c r="S44" s="38">
        <v>7.67</v>
      </c>
      <c r="T44" s="37">
        <f>SUMPRODUCT(LTA!J44:AN44,LTA!J$101:AN$101,LTA!J$103:AN$103)</f>
        <v>624.87999999999988</v>
      </c>
      <c r="U44" s="37">
        <f>SUMPRODUCT(LTA!J44:AN44,LTA!J$102:AN$102,LTA!J$103:AN$103)</f>
        <v>139.77000000000001</v>
      </c>
      <c r="V44" s="66">
        <f>SUMPRODUCT(MTOA!B44:G44,MTOA!B$102:G$102,MTOA!B$103:G$103)</f>
        <v>0</v>
      </c>
      <c r="W44" s="66">
        <f>SUMPRODUCT(MTOA!B44:G44,MTOA!B$101:G$101,MTOA!B$103:G$103)</f>
        <v>0</v>
      </c>
      <c r="X44">
        <v>0</v>
      </c>
      <c r="Y44" s="34">
        <f>IEX!H44</f>
        <v>0</v>
      </c>
      <c r="Z44" s="34">
        <f>IEX!N44</f>
        <v>0</v>
      </c>
      <c r="AA44" s="75">
        <f>STOA!H44</f>
        <v>538.21999999999991</v>
      </c>
      <c r="AB44" s="75">
        <f>-STOA!N44</f>
        <v>0</v>
      </c>
      <c r="AC44">
        <f t="shared" si="0"/>
        <v>23.946637054177948</v>
      </c>
      <c r="AD44">
        <f t="shared" si="1"/>
        <v>2658.1319111943062</v>
      </c>
      <c r="AE44">
        <f>'IDT-1'!B44</f>
        <v>0</v>
      </c>
      <c r="AF44" s="24"/>
      <c r="AG44">
        <f t="shared" si="2"/>
        <v>2658.1319111943062</v>
      </c>
      <c r="AI44" s="34">
        <f>PXIL!H44</f>
        <v>0</v>
      </c>
      <c r="AJ44" s="34">
        <f>PXIL!N44</f>
        <v>0</v>
      </c>
      <c r="AK44" s="34">
        <f>RTM_IEX!H44</f>
        <v>0</v>
      </c>
      <c r="AL44" s="34">
        <f>RTM_IEX!N44</f>
        <v>-84</v>
      </c>
      <c r="AM44" s="34">
        <f>RTM_PXI!H44</f>
        <v>0</v>
      </c>
      <c r="AN44" s="34">
        <f>RTM_PXI!N44</f>
        <v>0</v>
      </c>
      <c r="AO44" s="147">
        <f>GDAM_IEX!H44</f>
        <v>0</v>
      </c>
      <c r="AP44" s="147">
        <f>GDAM_IEX!N44</f>
        <v>0</v>
      </c>
      <c r="AQ44" s="147">
        <f>GDAM_PXI!H44</f>
        <v>0</v>
      </c>
      <c r="AR44" s="147">
        <f>GDAM_PXI!N44</f>
        <v>0</v>
      </c>
      <c r="AS44">
        <f>HPX!H44</f>
        <v>0</v>
      </c>
      <c r="AT44">
        <f>HPX!N44</f>
        <v>0</v>
      </c>
      <c r="AU44">
        <f>RTM_HPX!H44</f>
        <v>0</v>
      </c>
      <c r="AV44">
        <f>RTM_HPX!N44</f>
        <v>0</v>
      </c>
    </row>
    <row r="45" spans="1:48">
      <c r="A45" t="s">
        <v>87</v>
      </c>
      <c r="D45">
        <f>TWEPL!P45</f>
        <v>11.189304</v>
      </c>
      <c r="E45">
        <f>GT_NG!P45</f>
        <v>14.103453321627157</v>
      </c>
      <c r="F45">
        <f>GT_Spot!P45</f>
        <v>0</v>
      </c>
      <c r="G45">
        <f>PPCL_NG!P45</f>
        <v>82.39</v>
      </c>
      <c r="H45">
        <f>PPCL_Spot!P45</f>
        <v>0</v>
      </c>
      <c r="I45">
        <f>Bawana_NG!P45</f>
        <v>133.6050216111484</v>
      </c>
      <c r="J45">
        <f>Bawana_RLNG!P45</f>
        <v>0</v>
      </c>
      <c r="K45">
        <f>Bawana_Spot!P45</f>
        <v>100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BRPL_ISGS_exbus!DM45</f>
        <v>941.42647503354544</v>
      </c>
      <c r="P45" s="36">
        <v>118.44305726510754</v>
      </c>
      <c r="Q45" s="36">
        <v>25.32</v>
      </c>
      <c r="R45" s="38">
        <v>47.5</v>
      </c>
      <c r="S45" s="38">
        <v>7.67</v>
      </c>
      <c r="T45" s="37">
        <f>SUMPRODUCT(LTA!J45:AN45,LTA!J$101:AN$101,LTA!J$103:AN$103)</f>
        <v>638.71</v>
      </c>
      <c r="U45" s="37">
        <f>SUMPRODUCT(LTA!J45:AN45,LTA!J$102:AN$102,LTA!J$103:AN$103)</f>
        <v>147.27000000000001</v>
      </c>
      <c r="V45" s="66">
        <f>SUMPRODUCT(MTOA!B45:G45,MTOA!B$102:G$102,MTOA!B$103:G$103)</f>
        <v>0</v>
      </c>
      <c r="W45" s="66">
        <f>SUMPRODUCT(MTOA!B45:G45,MTOA!B$101:G$101,MTOA!B$103:G$103)</f>
        <v>0</v>
      </c>
      <c r="X45">
        <v>0</v>
      </c>
      <c r="Y45" s="34">
        <f>IEX!H45</f>
        <v>0</v>
      </c>
      <c r="Z45" s="34">
        <f>IEX!N45</f>
        <v>0</v>
      </c>
      <c r="AA45" s="75">
        <f>STOA!H45</f>
        <v>538.21999999999991</v>
      </c>
      <c r="AB45" s="75">
        <f>-STOA!N45</f>
        <v>0</v>
      </c>
      <c r="AC45">
        <f t="shared" si="0"/>
        <v>24.594127499055578</v>
      </c>
      <c r="AD45">
        <f t="shared" si="1"/>
        <v>2660.2531837323731</v>
      </c>
      <c r="AE45">
        <f>'IDT-1'!B45</f>
        <v>0</v>
      </c>
      <c r="AF45" s="24"/>
      <c r="AG45">
        <f t="shared" si="2"/>
        <v>2660.2531837323731</v>
      </c>
      <c r="AI45" s="34">
        <f>PXIL!H45</f>
        <v>0</v>
      </c>
      <c r="AJ45" s="34">
        <f>PXIL!N45</f>
        <v>0</v>
      </c>
      <c r="AK45" s="34">
        <f>RTM_IEX!H45</f>
        <v>0</v>
      </c>
      <c r="AL45" s="34">
        <f>RTM_IEX!N45</f>
        <v>-121</v>
      </c>
      <c r="AM45" s="34">
        <f>RTM_PXI!H45</f>
        <v>0</v>
      </c>
      <c r="AN45" s="34">
        <f>RTM_PXI!N45</f>
        <v>0</v>
      </c>
      <c r="AO45" s="147">
        <f>GDAM_IEX!H45</f>
        <v>0</v>
      </c>
      <c r="AP45" s="147">
        <f>GDAM_IEX!N45</f>
        <v>0</v>
      </c>
      <c r="AQ45" s="147">
        <f>GDAM_PXI!H45</f>
        <v>0</v>
      </c>
      <c r="AR45" s="147">
        <f>GDAM_PXI!N45</f>
        <v>0</v>
      </c>
      <c r="AS45">
        <f>HPX!H45</f>
        <v>0</v>
      </c>
      <c r="AT45">
        <f>HPX!N45</f>
        <v>0</v>
      </c>
      <c r="AU45">
        <f>RTM_HPX!H45</f>
        <v>0</v>
      </c>
      <c r="AV45">
        <f>RTM_HPX!N45</f>
        <v>0</v>
      </c>
    </row>
    <row r="46" spans="1:48">
      <c r="A46" t="s">
        <v>88</v>
      </c>
      <c r="D46">
        <f>TWEPL!P46</f>
        <v>11.189304</v>
      </c>
      <c r="E46">
        <f>GT_NG!P46</f>
        <v>14.103453321627157</v>
      </c>
      <c r="F46">
        <f>GT_Spot!P46</f>
        <v>0</v>
      </c>
      <c r="G46">
        <f>PPCL_NG!P46</f>
        <v>82.39</v>
      </c>
      <c r="H46">
        <f>PPCL_Spot!P46</f>
        <v>0</v>
      </c>
      <c r="I46">
        <f>Bawana_NG!P46</f>
        <v>133.6050216111484</v>
      </c>
      <c r="J46">
        <f>Bawana_RLNG!P46</f>
        <v>0</v>
      </c>
      <c r="K46">
        <f>Bawana_Spot!P46</f>
        <v>100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BRPL_ISGS_exbus!DM46</f>
        <v>937.26518527604583</v>
      </c>
      <c r="P46" s="36">
        <v>118.44305726510754</v>
      </c>
      <c r="Q46" s="36">
        <v>38.313355297381648</v>
      </c>
      <c r="R46" s="38">
        <v>47.5</v>
      </c>
      <c r="S46" s="38">
        <v>7.67</v>
      </c>
      <c r="T46" s="37">
        <f>SUMPRODUCT(LTA!J46:AN46,LTA!J$101:AN$101,LTA!J$103:AN$103)</f>
        <v>644.01</v>
      </c>
      <c r="U46" s="37">
        <f>SUMPRODUCT(LTA!J46:AN46,LTA!J$102:AN$102,LTA!J$103:AN$103)</f>
        <v>147.27000000000001</v>
      </c>
      <c r="V46" s="66">
        <f>SUMPRODUCT(MTOA!B46:G46,MTOA!B$102:G$102,MTOA!B$103:G$103)</f>
        <v>0</v>
      </c>
      <c r="W46" s="66">
        <f>SUMPRODUCT(MTOA!B46:G46,MTOA!B$101:G$101,MTOA!B$103:G$103)</f>
        <v>0</v>
      </c>
      <c r="X46">
        <v>0</v>
      </c>
      <c r="Y46" s="34">
        <f>IEX!H46</f>
        <v>0</v>
      </c>
      <c r="Z46" s="34">
        <f>IEX!N46</f>
        <v>0</v>
      </c>
      <c r="AA46" s="75">
        <f>STOA!H46</f>
        <v>538.21999999999991</v>
      </c>
      <c r="AB46" s="75">
        <f>-STOA!N46</f>
        <v>0</v>
      </c>
      <c r="AC46">
        <f t="shared" si="0"/>
        <v>24.560356010542581</v>
      </c>
      <c r="AD46">
        <f t="shared" si="1"/>
        <v>2692.419020760768</v>
      </c>
      <c r="AE46">
        <f>'IDT-1'!B46</f>
        <v>0</v>
      </c>
      <c r="AF46" s="24"/>
      <c r="AG46">
        <f t="shared" si="2"/>
        <v>2692.419020760768</v>
      </c>
      <c r="AI46" s="34">
        <f>PXIL!H46</f>
        <v>0</v>
      </c>
      <c r="AJ46" s="34">
        <f>PXIL!N46</f>
        <v>0</v>
      </c>
      <c r="AK46" s="34">
        <f>RTM_IEX!H46</f>
        <v>0</v>
      </c>
      <c r="AL46" s="34">
        <f>RTM_IEX!N46</f>
        <v>-103</v>
      </c>
      <c r="AM46" s="34">
        <f>RTM_PXI!H46</f>
        <v>0</v>
      </c>
      <c r="AN46" s="34">
        <f>RTM_PXI!N46</f>
        <v>0</v>
      </c>
      <c r="AO46" s="147">
        <f>GDAM_IEX!H46</f>
        <v>0</v>
      </c>
      <c r="AP46" s="147">
        <f>GDAM_IEX!N46</f>
        <v>0</v>
      </c>
      <c r="AQ46" s="147">
        <f>GDAM_PXI!H46</f>
        <v>0</v>
      </c>
      <c r="AR46" s="147">
        <f>GDAM_PXI!N46</f>
        <v>0</v>
      </c>
      <c r="AS46">
        <f>HPX!H46</f>
        <v>0</v>
      </c>
      <c r="AT46">
        <f>HPX!N46</f>
        <v>0</v>
      </c>
      <c r="AU46">
        <f>RTM_HPX!H46</f>
        <v>0</v>
      </c>
      <c r="AV46">
        <f>RTM_HPX!N46</f>
        <v>0</v>
      </c>
    </row>
    <row r="47" spans="1:48">
      <c r="A47" t="s">
        <v>89</v>
      </c>
      <c r="D47">
        <f>TWEPL!P47</f>
        <v>11.189304</v>
      </c>
      <c r="E47">
        <f>GT_NG!P47</f>
        <v>14.103453321627157</v>
      </c>
      <c r="F47">
        <f>GT_Spot!P47</f>
        <v>0</v>
      </c>
      <c r="G47">
        <f>PPCL_NG!P47</f>
        <v>82.39</v>
      </c>
      <c r="H47">
        <f>PPCL_Spot!P47</f>
        <v>0</v>
      </c>
      <c r="I47">
        <f>Bawana_NG!P47</f>
        <v>133.60517757886379</v>
      </c>
      <c r="J47">
        <f>Bawana_RLNG!P47</f>
        <v>0</v>
      </c>
      <c r="K47">
        <f>Bawana_Spot!P47</f>
        <v>100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BRPL_ISGS_exbus!DM47</f>
        <v>915.22381440513254</v>
      </c>
      <c r="P47" s="36">
        <v>118.43851505308578</v>
      </c>
      <c r="Q47" s="36">
        <v>38.313355297381648</v>
      </c>
      <c r="R47" s="38">
        <v>46.5</v>
      </c>
      <c r="S47" s="38">
        <v>7.67</v>
      </c>
      <c r="T47" s="37">
        <f>SUMPRODUCT(LTA!J47:AN47,LTA!J$101:AN$101,LTA!J$103:AN$103)</f>
        <v>648.48</v>
      </c>
      <c r="U47" s="37">
        <f>SUMPRODUCT(LTA!J47:AN47,LTA!J$102:AN$102,LTA!J$103:AN$103)</f>
        <v>147.27000000000001</v>
      </c>
      <c r="V47" s="66">
        <f>SUMPRODUCT(MTOA!B47:G47,MTOA!B$102:G$102,MTOA!B$103:G$103)</f>
        <v>0</v>
      </c>
      <c r="W47" s="66">
        <f>SUMPRODUCT(MTOA!B47:G47,MTOA!B$101:G$101,MTOA!B$103:G$103)</f>
        <v>0</v>
      </c>
      <c r="X47">
        <v>0</v>
      </c>
      <c r="Y47" s="34">
        <f>IEX!H47</f>
        <v>0</v>
      </c>
      <c r="Z47" s="34">
        <f>IEX!N47</f>
        <v>0</v>
      </c>
      <c r="AA47" s="75">
        <f>STOA!H47</f>
        <v>538.21999999999991</v>
      </c>
      <c r="AB47" s="75">
        <f>-STOA!N47</f>
        <v>0</v>
      </c>
      <c r="AC47">
        <f t="shared" si="0"/>
        <v>23.752040505958281</v>
      </c>
      <c r="AD47">
        <f t="shared" si="1"/>
        <v>2751.6515791501329</v>
      </c>
      <c r="AE47">
        <f>'IDT-1'!B47</f>
        <v>0</v>
      </c>
      <c r="AF47" s="24"/>
      <c r="AG47">
        <f t="shared" si="2"/>
        <v>2751.6515791501329</v>
      </c>
      <c r="AI47" s="34">
        <f>PXIL!H47</f>
        <v>0</v>
      </c>
      <c r="AJ47" s="34">
        <f>PXIL!N47</f>
        <v>0</v>
      </c>
      <c r="AK47" s="34">
        <f>RTM_IEX!H47</f>
        <v>0</v>
      </c>
      <c r="AL47" s="34">
        <f>RTM_IEX!N47</f>
        <v>-26</v>
      </c>
      <c r="AM47" s="34">
        <f>RTM_PXI!H47</f>
        <v>0</v>
      </c>
      <c r="AN47" s="34">
        <f>RTM_PXI!N47</f>
        <v>0</v>
      </c>
      <c r="AO47" s="147">
        <f>GDAM_IEX!H47</f>
        <v>0</v>
      </c>
      <c r="AP47" s="147">
        <f>GDAM_IEX!N47</f>
        <v>0</v>
      </c>
      <c r="AQ47" s="147">
        <f>GDAM_PXI!H47</f>
        <v>0</v>
      </c>
      <c r="AR47" s="147">
        <f>GDAM_PXI!N47</f>
        <v>0</v>
      </c>
      <c r="AS47">
        <f>HPX!H47</f>
        <v>0</v>
      </c>
      <c r="AT47">
        <f>HPX!N47</f>
        <v>0</v>
      </c>
      <c r="AU47">
        <f>RTM_HPX!H47</f>
        <v>0</v>
      </c>
      <c r="AV47">
        <f>RTM_HPX!N47</f>
        <v>0</v>
      </c>
    </row>
    <row r="48" spans="1:48">
      <c r="A48" t="s">
        <v>90</v>
      </c>
      <c r="D48">
        <f>TWEPL!P48</f>
        <v>11.189304</v>
      </c>
      <c r="E48">
        <f>GT_NG!P48</f>
        <v>14.103453321627157</v>
      </c>
      <c r="F48">
        <f>GT_Spot!P48</f>
        <v>0</v>
      </c>
      <c r="G48">
        <f>PPCL_NG!P48</f>
        <v>82.39</v>
      </c>
      <c r="H48">
        <f>PPCL_Spot!P48</f>
        <v>0</v>
      </c>
      <c r="I48">
        <f>Bawana_NG!P48</f>
        <v>133.60517757886379</v>
      </c>
      <c r="J48">
        <f>Bawana_RLNG!P48</f>
        <v>0</v>
      </c>
      <c r="K48">
        <f>Bawana_Spot!P48</f>
        <v>100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BRPL_ISGS_exbus!DM48</f>
        <v>913.54275196438948</v>
      </c>
      <c r="P48" s="36">
        <v>118.43851505308578</v>
      </c>
      <c r="Q48" s="36">
        <v>38.313355297381648</v>
      </c>
      <c r="R48" s="38">
        <v>46</v>
      </c>
      <c r="S48" s="38">
        <v>7.67</v>
      </c>
      <c r="T48" s="37">
        <f>SUMPRODUCT(LTA!J48:AN48,LTA!J$101:AN$101,LTA!J$103:AN$103)</f>
        <v>648.79</v>
      </c>
      <c r="U48" s="37">
        <f>SUMPRODUCT(LTA!J48:AN48,LTA!J$102:AN$102,LTA!J$103:AN$103)</f>
        <v>147.77000000000001</v>
      </c>
      <c r="V48" s="66">
        <f>SUMPRODUCT(MTOA!B48:G48,MTOA!B$102:G$102,MTOA!B$103:G$103)</f>
        <v>0</v>
      </c>
      <c r="W48" s="66">
        <f>SUMPRODUCT(MTOA!B48:G48,MTOA!B$101:G$101,MTOA!B$103:G$103)</f>
        <v>0</v>
      </c>
      <c r="X48">
        <v>0</v>
      </c>
      <c r="Y48" s="34">
        <f>IEX!H48</f>
        <v>0</v>
      </c>
      <c r="Z48" s="34">
        <f>IEX!N48</f>
        <v>0</v>
      </c>
      <c r="AA48" s="75">
        <f>STOA!H48</f>
        <v>538.21999999999991</v>
      </c>
      <c r="AB48" s="75">
        <f>-STOA!N48</f>
        <v>0</v>
      </c>
      <c r="AC48">
        <f t="shared" si="0"/>
        <v>23.520273480608921</v>
      </c>
      <c r="AD48">
        <f t="shared" si="1"/>
        <v>2776.512283734739</v>
      </c>
      <c r="AE48">
        <f>'IDT-1'!B48</f>
        <v>0</v>
      </c>
      <c r="AF48" s="24"/>
      <c r="AG48">
        <f t="shared" si="2"/>
        <v>2776.512283734739</v>
      </c>
      <c r="AI48" s="34">
        <f>PXIL!H48</f>
        <v>0</v>
      </c>
      <c r="AJ48" s="34">
        <f>PXIL!N48</f>
        <v>0</v>
      </c>
      <c r="AK48" s="34">
        <f>RTM_IEX!H48</f>
        <v>0</v>
      </c>
      <c r="AL48" s="34">
        <f>RTM_IEX!N48</f>
        <v>0</v>
      </c>
      <c r="AM48" s="34">
        <f>RTM_PXI!H48</f>
        <v>0</v>
      </c>
      <c r="AN48" s="34">
        <f>RTM_PXI!N48</f>
        <v>0</v>
      </c>
      <c r="AO48" s="147">
        <f>GDAM_IEX!H48</f>
        <v>0</v>
      </c>
      <c r="AP48" s="147">
        <f>GDAM_IEX!N48</f>
        <v>0</v>
      </c>
      <c r="AQ48" s="147">
        <f>GDAM_PXI!H48</f>
        <v>0</v>
      </c>
      <c r="AR48" s="147">
        <f>GDAM_PXI!N48</f>
        <v>0</v>
      </c>
      <c r="AS48">
        <f>HPX!H48</f>
        <v>0</v>
      </c>
      <c r="AT48">
        <f>HPX!N48</f>
        <v>0</v>
      </c>
      <c r="AU48">
        <f>RTM_HPX!H48</f>
        <v>0</v>
      </c>
      <c r="AV48">
        <f>RTM_HPX!N48</f>
        <v>0</v>
      </c>
    </row>
    <row r="49" spans="1:48">
      <c r="A49" t="s">
        <v>91</v>
      </c>
      <c r="D49">
        <f>TWEPL!P49</f>
        <v>11.189304</v>
      </c>
      <c r="E49">
        <f>GT_NG!P49</f>
        <v>14.103453321627157</v>
      </c>
      <c r="F49">
        <f>GT_Spot!P49</f>
        <v>0</v>
      </c>
      <c r="G49">
        <f>PPCL_NG!P49</f>
        <v>82.39</v>
      </c>
      <c r="H49">
        <f>PPCL_Spot!P49</f>
        <v>0</v>
      </c>
      <c r="I49">
        <f>Bawana_NG!P49</f>
        <v>133.60517757886379</v>
      </c>
      <c r="J49">
        <f>Bawana_RLNG!P49</f>
        <v>0</v>
      </c>
      <c r="K49">
        <f>Bawana_Spot!P49</f>
        <v>100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BRPL_ISGS_exbus!DM49</f>
        <v>914.60501234912749</v>
      </c>
      <c r="P49" s="36">
        <v>118.43851505308578</v>
      </c>
      <c r="Q49" s="36">
        <v>38.313355297381648</v>
      </c>
      <c r="R49" s="38">
        <v>46</v>
      </c>
      <c r="S49" s="38">
        <v>7.67</v>
      </c>
      <c r="T49" s="37">
        <f>SUMPRODUCT(LTA!J49:AN49,LTA!J$101:AN$101,LTA!J$103:AN$103)</f>
        <v>654.11</v>
      </c>
      <c r="U49" s="37">
        <f>SUMPRODUCT(LTA!J49:AN49,LTA!J$102:AN$102,LTA!J$103:AN$103)</f>
        <v>147.77000000000001</v>
      </c>
      <c r="V49" s="66">
        <f>SUMPRODUCT(MTOA!B49:G49,MTOA!B$102:G$102,MTOA!B$103:G$103)</f>
        <v>0</v>
      </c>
      <c r="W49" s="66">
        <f>SUMPRODUCT(MTOA!B49:G49,MTOA!B$101:G$101,MTOA!B$103:G$103)</f>
        <v>0</v>
      </c>
      <c r="X49">
        <v>0</v>
      </c>
      <c r="Y49" s="34">
        <f>IEX!H49</f>
        <v>0</v>
      </c>
      <c r="Z49" s="34">
        <f>IEX!N49</f>
        <v>0</v>
      </c>
      <c r="AA49" s="75">
        <f>STOA!H49</f>
        <v>538.21999999999991</v>
      </c>
      <c r="AB49" s="75">
        <f>-STOA!N49</f>
        <v>0</v>
      </c>
      <c r="AC49">
        <f t="shared" si="0"/>
        <v>23.930800467840719</v>
      </c>
      <c r="AD49">
        <f t="shared" si="1"/>
        <v>2824.9740171322446</v>
      </c>
      <c r="AE49">
        <f>'IDT-1'!B49</f>
        <v>0</v>
      </c>
      <c r="AF49" s="24"/>
      <c r="AG49">
        <f t="shared" si="2"/>
        <v>2824.9740171322446</v>
      </c>
      <c r="AI49" s="34">
        <f>PXIL!H49</f>
        <v>0</v>
      </c>
      <c r="AJ49" s="34">
        <f>PXIL!N49</f>
        <v>0</v>
      </c>
      <c r="AK49" s="34">
        <f>RTM_IEX!H49</f>
        <v>42.49</v>
      </c>
      <c r="AL49" s="34">
        <f>RTM_IEX!N49</f>
        <v>0</v>
      </c>
      <c r="AM49" s="34">
        <f>RTM_PXI!H49</f>
        <v>0</v>
      </c>
      <c r="AN49" s="34">
        <f>RTM_PXI!N49</f>
        <v>0</v>
      </c>
      <c r="AO49" s="147">
        <f>GDAM_IEX!H49</f>
        <v>0</v>
      </c>
      <c r="AP49" s="147">
        <f>GDAM_IEX!N49</f>
        <v>0</v>
      </c>
      <c r="AQ49" s="147">
        <f>GDAM_PXI!H49</f>
        <v>0</v>
      </c>
      <c r="AR49" s="147">
        <f>GDAM_PXI!N49</f>
        <v>0</v>
      </c>
      <c r="AS49">
        <f>HPX!H49</f>
        <v>0</v>
      </c>
      <c r="AT49">
        <f>HPX!N49</f>
        <v>0</v>
      </c>
      <c r="AU49">
        <f>RTM_HPX!H49</f>
        <v>0</v>
      </c>
      <c r="AV49">
        <f>RTM_HPX!N49</f>
        <v>0</v>
      </c>
    </row>
    <row r="50" spans="1:48">
      <c r="A50" t="s">
        <v>92</v>
      </c>
      <c r="D50">
        <f>TWEPL!P50</f>
        <v>11.189304</v>
      </c>
      <c r="E50">
        <f>GT_NG!P50</f>
        <v>14.103453321627157</v>
      </c>
      <c r="F50">
        <f>GT_Spot!P50</f>
        <v>0</v>
      </c>
      <c r="G50">
        <f>PPCL_NG!P50</f>
        <v>82.39</v>
      </c>
      <c r="H50">
        <f>PPCL_Spot!P50</f>
        <v>0</v>
      </c>
      <c r="I50">
        <f>Bawana_NG!P50</f>
        <v>133.60517757886379</v>
      </c>
      <c r="J50">
        <f>Bawana_RLNG!P50</f>
        <v>0</v>
      </c>
      <c r="K50">
        <f>Bawana_Spot!P50</f>
        <v>100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BRPL_ISGS_exbus!DM50</f>
        <v>913.83085168021421</v>
      </c>
      <c r="P50" s="36">
        <v>118.43851505308578</v>
      </c>
      <c r="Q50" s="36">
        <v>38.313355297381648</v>
      </c>
      <c r="R50" s="38">
        <v>46</v>
      </c>
      <c r="S50" s="38">
        <v>7.67</v>
      </c>
      <c r="T50" s="37">
        <f>SUMPRODUCT(LTA!J50:AN50,LTA!J$101:AN$101,LTA!J$103:AN$103)</f>
        <v>654.44000000000005</v>
      </c>
      <c r="U50" s="37">
        <f>SUMPRODUCT(LTA!J50:AN50,LTA!J$102:AN$102,LTA!J$103:AN$103)</f>
        <v>147.77000000000001</v>
      </c>
      <c r="V50" s="66">
        <f>SUMPRODUCT(MTOA!B50:G50,MTOA!B$102:G$102,MTOA!B$103:G$103)</f>
        <v>0</v>
      </c>
      <c r="W50" s="66">
        <f>SUMPRODUCT(MTOA!B50:G50,MTOA!B$101:G$101,MTOA!B$103:G$103)</f>
        <v>0</v>
      </c>
      <c r="X50">
        <v>0</v>
      </c>
      <c r="Y50" s="34">
        <f>IEX!H50</f>
        <v>0</v>
      </c>
      <c r="Z50" s="34">
        <f>IEX!N50</f>
        <v>0</v>
      </c>
      <c r="AA50" s="75">
        <f>STOA!H50</f>
        <v>538.21999999999991</v>
      </c>
      <c r="AB50" s="75">
        <f>-STOA!N50</f>
        <v>0</v>
      </c>
      <c r="AC50">
        <f t="shared" si="0"/>
        <v>24.138077518221845</v>
      </c>
      <c r="AD50">
        <f t="shared" si="1"/>
        <v>2849.4425794129502</v>
      </c>
      <c r="AE50">
        <f>'IDT-1'!B50</f>
        <v>0</v>
      </c>
      <c r="AF50" s="24"/>
      <c r="AG50">
        <f t="shared" si="2"/>
        <v>2849.4425794129502</v>
      </c>
      <c r="AI50" s="34">
        <f>PXIL!H50</f>
        <v>0</v>
      </c>
      <c r="AJ50" s="34">
        <f>PXIL!N50</f>
        <v>0</v>
      </c>
      <c r="AK50" s="34">
        <f>RTM_IEX!H50</f>
        <v>67.61</v>
      </c>
      <c r="AL50" s="34">
        <f>RTM_IEX!N50</f>
        <v>0</v>
      </c>
      <c r="AM50" s="34">
        <f>RTM_PXI!H50</f>
        <v>0</v>
      </c>
      <c r="AN50" s="34">
        <f>RTM_PXI!N50</f>
        <v>0</v>
      </c>
      <c r="AO50" s="147">
        <f>GDAM_IEX!H50</f>
        <v>0</v>
      </c>
      <c r="AP50" s="147">
        <f>GDAM_IEX!N50</f>
        <v>0</v>
      </c>
      <c r="AQ50" s="147">
        <f>GDAM_PXI!H50</f>
        <v>0</v>
      </c>
      <c r="AR50" s="147">
        <f>GDAM_PXI!N50</f>
        <v>0</v>
      </c>
      <c r="AS50">
        <f>HPX!H50</f>
        <v>0</v>
      </c>
      <c r="AT50">
        <f>HPX!N50</f>
        <v>0</v>
      </c>
      <c r="AU50">
        <f>RTM_HPX!H50</f>
        <v>0</v>
      </c>
      <c r="AV50">
        <f>RTM_HPX!N50</f>
        <v>0</v>
      </c>
    </row>
    <row r="51" spans="1:48">
      <c r="A51" t="s">
        <v>93</v>
      </c>
      <c r="D51">
        <f>TWEPL!P51</f>
        <v>11.189304</v>
      </c>
      <c r="E51">
        <f>GT_NG!P51</f>
        <v>14.103453321627157</v>
      </c>
      <c r="F51">
        <f>GT_Spot!P51</f>
        <v>0</v>
      </c>
      <c r="G51">
        <f>PPCL_NG!P51</f>
        <v>82.39</v>
      </c>
      <c r="H51">
        <f>PPCL_Spot!P51</f>
        <v>0</v>
      </c>
      <c r="I51">
        <f>Bawana_NG!P51</f>
        <v>133.60517757886379</v>
      </c>
      <c r="J51">
        <f>Bawana_RLNG!P51</f>
        <v>0</v>
      </c>
      <c r="K51">
        <f>Bawana_Spot!P51</f>
        <v>100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BRPL_ISGS_exbus!DM51</f>
        <v>1001.3892171433185</v>
      </c>
      <c r="P51" s="36">
        <v>118.43999999999997</v>
      </c>
      <c r="Q51" s="36">
        <v>38.313355297381648</v>
      </c>
      <c r="R51" s="38">
        <v>46</v>
      </c>
      <c r="S51" s="38">
        <v>7.67</v>
      </c>
      <c r="T51" s="37">
        <f>SUMPRODUCT(LTA!J51:AN51,LTA!J$101:AN$101,LTA!J$103:AN$103)</f>
        <v>654.71</v>
      </c>
      <c r="U51" s="37">
        <f>SUMPRODUCT(LTA!J51:AN51,LTA!J$102:AN$102,LTA!J$103:AN$103)</f>
        <v>147.77000000000001</v>
      </c>
      <c r="V51" s="66">
        <f>SUMPRODUCT(MTOA!B51:G51,MTOA!B$102:G$102,MTOA!B$103:G$103)</f>
        <v>0</v>
      </c>
      <c r="W51" s="66">
        <f>SUMPRODUCT(MTOA!B51:G51,MTOA!B$101:G$101,MTOA!B$103:G$103)</f>
        <v>0</v>
      </c>
      <c r="X51">
        <v>0</v>
      </c>
      <c r="Y51" s="34">
        <f>IEX!H51</f>
        <v>0</v>
      </c>
      <c r="Z51" s="34">
        <f>IEX!N51</f>
        <v>0</v>
      </c>
      <c r="AA51" s="75">
        <f>STOA!H51</f>
        <v>538.21999999999991</v>
      </c>
      <c r="AB51" s="75">
        <f>-STOA!N51</f>
        <v>0</v>
      </c>
      <c r="AC51">
        <f t="shared" si="0"/>
        <v>24.462064261666004</v>
      </c>
      <c r="AD51">
        <f t="shared" si="1"/>
        <v>2887.6884430795249</v>
      </c>
      <c r="AE51">
        <f>'IDT-1'!B51</f>
        <v>0</v>
      </c>
      <c r="AF51" s="24"/>
      <c r="AG51">
        <f t="shared" si="2"/>
        <v>2887.6884430795249</v>
      </c>
      <c r="AI51" s="34">
        <f>PXIL!H51</f>
        <v>0</v>
      </c>
      <c r="AJ51" s="34">
        <f>PXIL!N51</f>
        <v>0</v>
      </c>
      <c r="AK51" s="34">
        <f>RTM_IEX!H51</f>
        <v>18.350000000000001</v>
      </c>
      <c r="AL51" s="34">
        <f>RTM_IEX!N51</f>
        <v>0</v>
      </c>
      <c r="AM51" s="34">
        <f>RTM_PXI!H51</f>
        <v>0</v>
      </c>
      <c r="AN51" s="34">
        <f>RTM_PXI!N51</f>
        <v>0</v>
      </c>
      <c r="AO51" s="147">
        <f>GDAM_IEX!H51</f>
        <v>0</v>
      </c>
      <c r="AP51" s="147">
        <f>GDAM_IEX!N51</f>
        <v>0</v>
      </c>
      <c r="AQ51" s="147">
        <f>GDAM_PXI!H51</f>
        <v>0</v>
      </c>
      <c r="AR51" s="147">
        <f>GDAM_PXI!N51</f>
        <v>0</v>
      </c>
      <c r="AS51">
        <f>HPX!H51</f>
        <v>0</v>
      </c>
      <c r="AT51">
        <f>HPX!N51</f>
        <v>0</v>
      </c>
      <c r="AU51">
        <f>RTM_HPX!H51</f>
        <v>0</v>
      </c>
      <c r="AV51">
        <f>RTM_HPX!N51</f>
        <v>0</v>
      </c>
    </row>
    <row r="52" spans="1:48">
      <c r="A52" t="s">
        <v>94</v>
      </c>
      <c r="D52">
        <f>TWEPL!P52</f>
        <v>11.189304</v>
      </c>
      <c r="E52">
        <f>GT_NG!P52</f>
        <v>14.103453321627157</v>
      </c>
      <c r="F52">
        <f>GT_Spot!P52</f>
        <v>0</v>
      </c>
      <c r="G52">
        <f>PPCL_NG!P52</f>
        <v>82.39</v>
      </c>
      <c r="H52">
        <f>PPCL_Spot!P52</f>
        <v>0</v>
      </c>
      <c r="I52">
        <f>Bawana_NG!P52</f>
        <v>133.60517757886379</v>
      </c>
      <c r="J52">
        <f>Bawana_RLNG!P52</f>
        <v>0</v>
      </c>
      <c r="K52">
        <f>Bawana_Spot!P52</f>
        <v>100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BRPL_ISGS_exbus!DM52</f>
        <v>992.30710086479519</v>
      </c>
      <c r="P52" s="36">
        <v>118.43999999999997</v>
      </c>
      <c r="Q52" s="36">
        <v>38.313355297381648</v>
      </c>
      <c r="R52" s="38">
        <v>46</v>
      </c>
      <c r="S52" s="38">
        <v>7.67</v>
      </c>
      <c r="T52" s="37">
        <f>SUMPRODUCT(LTA!J52:AN52,LTA!J$101:AN$101,LTA!J$103:AN$103)</f>
        <v>654.70000000000005</v>
      </c>
      <c r="U52" s="37">
        <f>SUMPRODUCT(LTA!J52:AN52,LTA!J$102:AN$102,LTA!J$103:AN$103)</f>
        <v>147.77000000000001</v>
      </c>
      <c r="V52" s="66">
        <f>SUMPRODUCT(MTOA!B52:G52,MTOA!B$102:G$102,MTOA!B$103:G$103)</f>
        <v>0</v>
      </c>
      <c r="W52" s="66">
        <f>SUMPRODUCT(MTOA!B52:G52,MTOA!B$101:G$101,MTOA!B$103:G$103)</f>
        <v>0</v>
      </c>
      <c r="X52">
        <v>0</v>
      </c>
      <c r="Y52" s="34">
        <f>IEX!H52</f>
        <v>0</v>
      </c>
      <c r="Z52" s="34">
        <f>IEX!N52</f>
        <v>0</v>
      </c>
      <c r="AA52" s="75">
        <f>STOA!H52</f>
        <v>538.21999999999991</v>
      </c>
      <c r="AB52" s="75">
        <f>-STOA!N52</f>
        <v>0</v>
      </c>
      <c r="AC52">
        <f t="shared" si="0"/>
        <v>24.78317848492641</v>
      </c>
      <c r="AD52">
        <f t="shared" si="1"/>
        <v>2925.5952125777417</v>
      </c>
      <c r="AE52">
        <f>'IDT-1'!B52</f>
        <v>0</v>
      </c>
      <c r="AF52" s="24"/>
      <c r="AG52">
        <f t="shared" si="2"/>
        <v>2925.5952125777417</v>
      </c>
      <c r="AI52" s="34">
        <f>PXIL!H52</f>
        <v>0</v>
      </c>
      <c r="AJ52" s="34">
        <f>PXIL!N52</f>
        <v>0</v>
      </c>
      <c r="AK52" s="34">
        <f>RTM_IEX!H52</f>
        <v>65.67</v>
      </c>
      <c r="AL52" s="34">
        <f>RTM_IEX!N52</f>
        <v>0</v>
      </c>
      <c r="AM52" s="34">
        <f>RTM_PXI!H52</f>
        <v>0</v>
      </c>
      <c r="AN52" s="34">
        <f>RTM_PXI!N52</f>
        <v>0</v>
      </c>
      <c r="AO52" s="147">
        <f>GDAM_IEX!H52</f>
        <v>0</v>
      </c>
      <c r="AP52" s="147">
        <f>GDAM_IEX!N52</f>
        <v>0</v>
      </c>
      <c r="AQ52" s="147">
        <f>GDAM_PXI!H52</f>
        <v>0</v>
      </c>
      <c r="AR52" s="147">
        <f>GDAM_PXI!N52</f>
        <v>0</v>
      </c>
      <c r="AS52">
        <f>HPX!H52</f>
        <v>0</v>
      </c>
      <c r="AT52">
        <f>HPX!N52</f>
        <v>0</v>
      </c>
      <c r="AU52">
        <f>RTM_HPX!H52</f>
        <v>0</v>
      </c>
      <c r="AV52">
        <f>RTM_HPX!N52</f>
        <v>0</v>
      </c>
    </row>
    <row r="53" spans="1:48">
      <c r="A53" t="s">
        <v>95</v>
      </c>
      <c r="D53">
        <f>TWEPL!P53</f>
        <v>11.189304</v>
      </c>
      <c r="E53">
        <f>GT_NG!P53</f>
        <v>14.103453321627157</v>
      </c>
      <c r="F53">
        <f>GT_Spot!P53</f>
        <v>0</v>
      </c>
      <c r="G53">
        <f>PPCL_NG!P53</f>
        <v>82.39</v>
      </c>
      <c r="H53">
        <f>PPCL_Spot!P53</f>
        <v>0</v>
      </c>
      <c r="I53">
        <f>Bawana_NG!P53</f>
        <v>133.60517757886379</v>
      </c>
      <c r="J53">
        <f>Bawana_RLNG!P53</f>
        <v>0</v>
      </c>
      <c r="K53">
        <f>Bawana_Spot!P53</f>
        <v>100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BRPL_ISGS_exbus!DM53</f>
        <v>983.58081936915312</v>
      </c>
      <c r="P53" s="36">
        <v>118.43999999999997</v>
      </c>
      <c r="Q53" s="36">
        <v>38.265516110134747</v>
      </c>
      <c r="R53" s="38">
        <v>46</v>
      </c>
      <c r="S53" s="38">
        <v>7.67</v>
      </c>
      <c r="T53" s="37">
        <f>SUMPRODUCT(LTA!J53:AN53,LTA!J$101:AN$101,LTA!J$103:AN$103)</f>
        <v>654.66</v>
      </c>
      <c r="U53" s="37">
        <f>SUMPRODUCT(LTA!J53:AN53,LTA!J$102:AN$102,LTA!J$103:AN$103)</f>
        <v>147.77000000000001</v>
      </c>
      <c r="V53" s="66">
        <f>SUMPRODUCT(MTOA!B53:G53,MTOA!B$102:G$102,MTOA!B$103:G$103)</f>
        <v>0</v>
      </c>
      <c r="W53" s="66">
        <f>SUMPRODUCT(MTOA!B53:G53,MTOA!B$101:G$101,MTOA!B$103:G$103)</f>
        <v>0</v>
      </c>
      <c r="X53">
        <v>0</v>
      </c>
      <c r="Y53" s="34">
        <f>IEX!H53</f>
        <v>0</v>
      </c>
      <c r="Z53" s="34">
        <f>IEX!N53</f>
        <v>0</v>
      </c>
      <c r="AA53" s="75">
        <f>STOA!H53</f>
        <v>538.21999999999991</v>
      </c>
      <c r="AB53" s="75">
        <f>-STOA!N53</f>
        <v>0</v>
      </c>
      <c r="AC53">
        <f t="shared" si="0"/>
        <v>25.001207871190143</v>
      </c>
      <c r="AD53">
        <f t="shared" si="1"/>
        <v>2951.3330625085887</v>
      </c>
      <c r="AE53">
        <f>'IDT-1'!B53</f>
        <v>0</v>
      </c>
      <c r="AF53" s="24"/>
      <c r="AG53">
        <f t="shared" si="2"/>
        <v>2951.3330625085887</v>
      </c>
      <c r="AI53" s="34">
        <f>PXIL!H53</f>
        <v>0</v>
      </c>
      <c r="AJ53" s="34">
        <f>PXIL!N53</f>
        <v>0</v>
      </c>
      <c r="AK53" s="34">
        <f>RTM_IEX!H53</f>
        <v>100.44</v>
      </c>
      <c r="AL53" s="34">
        <f>RTM_IEX!N53</f>
        <v>0</v>
      </c>
      <c r="AM53" s="34">
        <f>RTM_PXI!H53</f>
        <v>0</v>
      </c>
      <c r="AN53" s="34">
        <f>RTM_PXI!N53</f>
        <v>0</v>
      </c>
      <c r="AO53" s="147">
        <f>GDAM_IEX!H53</f>
        <v>0</v>
      </c>
      <c r="AP53" s="147">
        <f>GDAM_IEX!N53</f>
        <v>0</v>
      </c>
      <c r="AQ53" s="147">
        <f>GDAM_PXI!H53</f>
        <v>0</v>
      </c>
      <c r="AR53" s="147">
        <f>GDAM_PXI!N53</f>
        <v>0</v>
      </c>
      <c r="AS53">
        <f>HPX!H53</f>
        <v>0</v>
      </c>
      <c r="AT53">
        <f>HPX!N53</f>
        <v>0</v>
      </c>
      <c r="AU53">
        <f>RTM_HPX!H53</f>
        <v>0</v>
      </c>
      <c r="AV53">
        <f>RTM_HPX!N53</f>
        <v>0</v>
      </c>
    </row>
    <row r="54" spans="1:48">
      <c r="A54" t="s">
        <v>96</v>
      </c>
      <c r="D54">
        <f>TWEPL!P54</f>
        <v>11.189304</v>
      </c>
      <c r="E54">
        <f>GT_NG!P54</f>
        <v>14.103453321627157</v>
      </c>
      <c r="F54">
        <f>GT_Spot!P54</f>
        <v>0</v>
      </c>
      <c r="G54">
        <f>PPCL_NG!P54</f>
        <v>82.39</v>
      </c>
      <c r="H54">
        <f>PPCL_Spot!P54</f>
        <v>0</v>
      </c>
      <c r="I54">
        <f>Bawana_NG!P54</f>
        <v>133.60517757886379</v>
      </c>
      <c r="J54">
        <f>Bawana_RLNG!P54</f>
        <v>0</v>
      </c>
      <c r="K54">
        <f>Bawana_Spot!P54</f>
        <v>100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BRPL_ISGS_exbus!DM54</f>
        <v>979.1264903924075</v>
      </c>
      <c r="P54" s="36">
        <v>118.43999999999997</v>
      </c>
      <c r="Q54" s="36">
        <v>38.265516110134747</v>
      </c>
      <c r="R54" s="38">
        <v>46</v>
      </c>
      <c r="S54" s="38">
        <v>7.67</v>
      </c>
      <c r="T54" s="37">
        <f>SUMPRODUCT(LTA!J54:AN54,LTA!J$101:AN$101,LTA!J$103:AN$103)</f>
        <v>654.51</v>
      </c>
      <c r="U54" s="37">
        <f>SUMPRODUCT(LTA!J54:AN54,LTA!J$102:AN$102,LTA!J$103:AN$103)</f>
        <v>147.77000000000001</v>
      </c>
      <c r="V54" s="66">
        <f>SUMPRODUCT(MTOA!B54:G54,MTOA!B$102:G$102,MTOA!B$103:G$103)</f>
        <v>0</v>
      </c>
      <c r="W54" s="66">
        <f>SUMPRODUCT(MTOA!B54:G54,MTOA!B$101:G$101,MTOA!B$103:G$103)</f>
        <v>0</v>
      </c>
      <c r="X54">
        <v>0</v>
      </c>
      <c r="Y54" s="34">
        <f>IEX!H54</f>
        <v>0</v>
      </c>
      <c r="Z54" s="34">
        <f>IEX!N54</f>
        <v>0</v>
      </c>
      <c r="AA54" s="75">
        <f>STOA!H54</f>
        <v>538.21999999999991</v>
      </c>
      <c r="AB54" s="75">
        <f>-STOA!N54</f>
        <v>0</v>
      </c>
      <c r="AC54">
        <f t="shared" si="0"/>
        <v>25.141031507785478</v>
      </c>
      <c r="AD54">
        <f t="shared" si="1"/>
        <v>2967.8389098952475</v>
      </c>
      <c r="AE54">
        <f>'IDT-1'!B54</f>
        <v>0</v>
      </c>
      <c r="AF54" s="24"/>
      <c r="AG54">
        <f t="shared" si="2"/>
        <v>2967.8389098952475</v>
      </c>
      <c r="AI54" s="34">
        <f>PXIL!H54</f>
        <v>0</v>
      </c>
      <c r="AJ54" s="34">
        <f>PXIL!N54</f>
        <v>0</v>
      </c>
      <c r="AK54" s="34">
        <f>RTM_IEX!H54</f>
        <v>121.69</v>
      </c>
      <c r="AL54" s="34">
        <f>RTM_IEX!N54</f>
        <v>0</v>
      </c>
      <c r="AM54" s="34">
        <f>RTM_PXI!H54</f>
        <v>0</v>
      </c>
      <c r="AN54" s="34">
        <f>RTM_PXI!N54</f>
        <v>0</v>
      </c>
      <c r="AO54" s="147">
        <f>GDAM_IEX!H54</f>
        <v>0</v>
      </c>
      <c r="AP54" s="147">
        <f>GDAM_IEX!N54</f>
        <v>0</v>
      </c>
      <c r="AQ54" s="147">
        <f>GDAM_PXI!H54</f>
        <v>0</v>
      </c>
      <c r="AR54" s="147">
        <f>GDAM_PXI!N54</f>
        <v>0</v>
      </c>
      <c r="AS54">
        <f>HPX!H54</f>
        <v>0</v>
      </c>
      <c r="AT54">
        <f>HPX!N54</f>
        <v>0</v>
      </c>
      <c r="AU54">
        <f>RTM_HPX!H54</f>
        <v>0</v>
      </c>
      <c r="AV54">
        <f>RTM_HPX!N54</f>
        <v>0</v>
      </c>
    </row>
    <row r="55" spans="1:48">
      <c r="A55" t="s">
        <v>97</v>
      </c>
      <c r="D55">
        <f>TWEPL!P55</f>
        <v>11.189304</v>
      </c>
      <c r="E55">
        <f>GT_NG!P55</f>
        <v>14.103453321627157</v>
      </c>
      <c r="F55">
        <f>GT_Spot!P55</f>
        <v>0</v>
      </c>
      <c r="G55">
        <f>PPCL_NG!P55</f>
        <v>82.39</v>
      </c>
      <c r="H55">
        <f>PPCL_Spot!P55</f>
        <v>0</v>
      </c>
      <c r="I55">
        <f>Bawana_NG!P55</f>
        <v>133.60517757886379</v>
      </c>
      <c r="J55">
        <f>Bawana_RLNG!P55</f>
        <v>0</v>
      </c>
      <c r="K55">
        <f>Bawana_Spot!P55</f>
        <v>100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BRPL_ISGS_exbus!DM55</f>
        <v>989.6081370464783</v>
      </c>
      <c r="P55" s="36">
        <v>118.43851505308578</v>
      </c>
      <c r="Q55" s="36">
        <v>38.313355297381648</v>
      </c>
      <c r="R55" s="38">
        <v>46</v>
      </c>
      <c r="S55" s="38">
        <v>7.67</v>
      </c>
      <c r="T55" s="37">
        <f>SUMPRODUCT(LTA!J55:AN55,LTA!J$101:AN$101,LTA!J$103:AN$103)</f>
        <v>654.40000000000009</v>
      </c>
      <c r="U55" s="37">
        <f>SUMPRODUCT(LTA!J55:AN55,LTA!J$102:AN$102,LTA!J$103:AN$103)</f>
        <v>147.77000000000001</v>
      </c>
      <c r="V55" s="66">
        <f>SUMPRODUCT(MTOA!B55:G55,MTOA!B$102:G$102,MTOA!B$103:G$103)</f>
        <v>0</v>
      </c>
      <c r="W55" s="66">
        <f>SUMPRODUCT(MTOA!B55:G55,MTOA!B$101:G$101,MTOA!B$103:G$103)</f>
        <v>0</v>
      </c>
      <c r="X55">
        <v>0</v>
      </c>
      <c r="Y55" s="34">
        <f>IEX!H55</f>
        <v>0</v>
      </c>
      <c r="Z55" s="34">
        <f>IEX!N55</f>
        <v>0</v>
      </c>
      <c r="AA55" s="75">
        <f>STOA!H55</f>
        <v>538.21999999999991</v>
      </c>
      <c r="AB55" s="75">
        <f>-STOA!N55</f>
        <v>0</v>
      </c>
      <c r="AC55">
        <f t="shared" si="0"/>
        <v>25.488186715298465</v>
      </c>
      <c r="AD55">
        <f t="shared" si="1"/>
        <v>3008.819755582138</v>
      </c>
      <c r="AE55">
        <f>'IDT-1'!B55</f>
        <v>0</v>
      </c>
      <c r="AF55" s="24"/>
      <c r="AG55">
        <f t="shared" si="2"/>
        <v>3008.819755582138</v>
      </c>
      <c r="AI55" s="34">
        <f>PXIL!H55</f>
        <v>0</v>
      </c>
      <c r="AJ55" s="34">
        <f>PXIL!N55</f>
        <v>0</v>
      </c>
      <c r="AK55" s="34">
        <f>RTM_IEX!H55</f>
        <v>152.6</v>
      </c>
      <c r="AL55" s="34">
        <f>RTM_IEX!N55</f>
        <v>0</v>
      </c>
      <c r="AM55" s="34">
        <f>RTM_PXI!H55</f>
        <v>0</v>
      </c>
      <c r="AN55" s="34">
        <f>RTM_PXI!N55</f>
        <v>0</v>
      </c>
      <c r="AO55" s="147">
        <f>GDAM_IEX!H55</f>
        <v>0</v>
      </c>
      <c r="AP55" s="147">
        <f>GDAM_IEX!N55</f>
        <v>0</v>
      </c>
      <c r="AQ55" s="147">
        <f>GDAM_PXI!H55</f>
        <v>0</v>
      </c>
      <c r="AR55" s="147">
        <f>GDAM_PXI!N55</f>
        <v>0</v>
      </c>
      <c r="AS55">
        <f>HPX!H55</f>
        <v>0</v>
      </c>
      <c r="AT55">
        <f>HPX!N55</f>
        <v>0</v>
      </c>
      <c r="AU55">
        <f>RTM_HPX!H55</f>
        <v>0</v>
      </c>
      <c r="AV55">
        <f>RTM_HPX!N55</f>
        <v>0</v>
      </c>
    </row>
    <row r="56" spans="1:48">
      <c r="A56" t="s">
        <v>98</v>
      </c>
      <c r="D56">
        <f>TWEPL!P56</f>
        <v>11.189304</v>
      </c>
      <c r="E56">
        <f>GT_NG!P56</f>
        <v>14.103453321627157</v>
      </c>
      <c r="F56">
        <f>GT_Spot!P56</f>
        <v>0</v>
      </c>
      <c r="G56">
        <f>PPCL_NG!P56</f>
        <v>82.39</v>
      </c>
      <c r="H56">
        <f>PPCL_Spot!P56</f>
        <v>0</v>
      </c>
      <c r="I56">
        <f>Bawana_NG!P56</f>
        <v>133.60517757886379</v>
      </c>
      <c r="J56">
        <f>Bawana_RLNG!P56</f>
        <v>0</v>
      </c>
      <c r="K56">
        <f>Bawana_Spot!P56</f>
        <v>100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BRPL_ISGS_exbus!DM56</f>
        <v>990.15265117123135</v>
      </c>
      <c r="P56" s="36">
        <v>118.43851505308578</v>
      </c>
      <c r="Q56" s="36">
        <v>38.313355297381648</v>
      </c>
      <c r="R56" s="38">
        <v>46.000000000000007</v>
      </c>
      <c r="S56" s="38">
        <v>7.67</v>
      </c>
      <c r="T56" s="37">
        <f>SUMPRODUCT(LTA!J56:AN56,LTA!J$101:AN$101,LTA!J$103:AN$103)</f>
        <v>654.20000000000005</v>
      </c>
      <c r="U56" s="37">
        <f>SUMPRODUCT(LTA!J56:AN56,LTA!J$102:AN$102,LTA!J$103:AN$103)</f>
        <v>147.77000000000001</v>
      </c>
      <c r="V56" s="66">
        <f>SUMPRODUCT(MTOA!B56:G56,MTOA!B$102:G$102,MTOA!B$103:G$103)</f>
        <v>0</v>
      </c>
      <c r="W56" s="66">
        <f>SUMPRODUCT(MTOA!B56:G56,MTOA!B$101:G$101,MTOA!B$103:G$103)</f>
        <v>0</v>
      </c>
      <c r="X56">
        <v>0</v>
      </c>
      <c r="Y56" s="34">
        <f>IEX!H56</f>
        <v>0</v>
      </c>
      <c r="Z56" s="34">
        <f>IEX!N56</f>
        <v>0</v>
      </c>
      <c r="AA56" s="75">
        <f>STOA!H56</f>
        <v>538.21999999999991</v>
      </c>
      <c r="AB56" s="75">
        <f>-STOA!N56</f>
        <v>0</v>
      </c>
      <c r="AC56">
        <f t="shared" si="0"/>
        <v>25.831784633946391</v>
      </c>
      <c r="AD56">
        <f t="shared" si="1"/>
        <v>3049.380671788243</v>
      </c>
      <c r="AE56">
        <f>'IDT-1'!B56</f>
        <v>0</v>
      </c>
      <c r="AF56" s="24"/>
      <c r="AG56">
        <f t="shared" si="2"/>
        <v>3049.380671788243</v>
      </c>
      <c r="AI56" s="34">
        <f>PXIL!H56</f>
        <v>0</v>
      </c>
      <c r="AJ56" s="34">
        <f>PXIL!N56</f>
        <v>0</v>
      </c>
      <c r="AK56" s="34">
        <f>RTM_IEX!H56</f>
        <v>193.16</v>
      </c>
      <c r="AL56" s="34">
        <f>RTM_IEX!N56</f>
        <v>0</v>
      </c>
      <c r="AM56" s="34">
        <f>RTM_PXI!H56</f>
        <v>0</v>
      </c>
      <c r="AN56" s="34">
        <f>RTM_PXI!N56</f>
        <v>0</v>
      </c>
      <c r="AO56" s="147">
        <f>GDAM_IEX!H56</f>
        <v>0</v>
      </c>
      <c r="AP56" s="147">
        <f>GDAM_IEX!N56</f>
        <v>0</v>
      </c>
      <c r="AQ56" s="147">
        <f>GDAM_PXI!H56</f>
        <v>0</v>
      </c>
      <c r="AR56" s="147">
        <f>GDAM_PXI!N56</f>
        <v>0</v>
      </c>
      <c r="AS56">
        <f>HPX!H56</f>
        <v>0</v>
      </c>
      <c r="AT56">
        <f>HPX!N56</f>
        <v>0</v>
      </c>
      <c r="AU56">
        <f>RTM_HPX!H56</f>
        <v>0</v>
      </c>
      <c r="AV56">
        <f>RTM_HPX!N56</f>
        <v>0</v>
      </c>
    </row>
    <row r="57" spans="1:48">
      <c r="A57" t="s">
        <v>99</v>
      </c>
      <c r="D57">
        <f>TWEPL!P57</f>
        <v>11.189304</v>
      </c>
      <c r="E57">
        <f>GT_NG!P57</f>
        <v>14.103453321627157</v>
      </c>
      <c r="F57">
        <f>GT_Spot!P57</f>
        <v>0</v>
      </c>
      <c r="G57">
        <f>PPCL_NG!P57</f>
        <v>82.39</v>
      </c>
      <c r="H57">
        <f>PPCL_Spot!P57</f>
        <v>0</v>
      </c>
      <c r="I57">
        <f>Bawana_NG!P57</f>
        <v>133.60999999999999</v>
      </c>
      <c r="J57">
        <f>Bawana_RLNG!P57</f>
        <v>0</v>
      </c>
      <c r="K57">
        <f>Bawana_Spot!P57</f>
        <v>100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BRPL_ISGS_exbus!DM57</f>
        <v>964.16748828130847</v>
      </c>
      <c r="P57" s="36">
        <v>118.44496450282703</v>
      </c>
      <c r="Q57" s="36">
        <v>38.313355297381648</v>
      </c>
      <c r="R57" s="38">
        <v>46.000000000000007</v>
      </c>
      <c r="S57" s="38">
        <v>7.67</v>
      </c>
      <c r="T57" s="37">
        <f>SUMPRODUCT(LTA!J57:AN57,LTA!J$101:AN$101,LTA!J$103:AN$103)</f>
        <v>666.31999999999994</v>
      </c>
      <c r="U57" s="37">
        <f>SUMPRODUCT(LTA!J57:AN57,LTA!J$102:AN$102,LTA!J$103:AN$103)</f>
        <v>147.77000000000001</v>
      </c>
      <c r="V57" s="66">
        <f>SUMPRODUCT(MTOA!B57:G57,MTOA!B$102:G$102,MTOA!B$103:G$103)</f>
        <v>0</v>
      </c>
      <c r="W57" s="66">
        <f>SUMPRODUCT(MTOA!B57:G57,MTOA!B$101:G$101,MTOA!B$103:G$103)</f>
        <v>0</v>
      </c>
      <c r="X57">
        <v>0</v>
      </c>
      <c r="Y57" s="34">
        <f>IEX!H57</f>
        <v>0</v>
      </c>
      <c r="Z57" s="34">
        <f>IEX!N57</f>
        <v>0</v>
      </c>
      <c r="AA57" s="75">
        <f>STOA!H57</f>
        <v>538.21999999999991</v>
      </c>
      <c r="AB57" s="75">
        <f>-STOA!N57</f>
        <v>0</v>
      </c>
      <c r="AC57">
        <f t="shared" si="0"/>
        <v>26.43747594938641</v>
      </c>
      <c r="AD57">
        <f t="shared" si="1"/>
        <v>3120.8810894537578</v>
      </c>
      <c r="AE57">
        <f>'IDT-1'!B57</f>
        <v>0</v>
      </c>
      <c r="AF57" s="24"/>
      <c r="AG57">
        <f t="shared" si="2"/>
        <v>3120.8810894537578</v>
      </c>
      <c r="AI57" s="34">
        <f>PXIL!H57</f>
        <v>0</v>
      </c>
      <c r="AJ57" s="34">
        <f>PXIL!N57</f>
        <v>0</v>
      </c>
      <c r="AK57" s="34">
        <f>RTM_IEX!H57</f>
        <v>279.12</v>
      </c>
      <c r="AL57" s="34">
        <f>RTM_IEX!N57</f>
        <v>0</v>
      </c>
      <c r="AM57" s="34">
        <f>RTM_PXI!H57</f>
        <v>0</v>
      </c>
      <c r="AN57" s="34">
        <f>RTM_PXI!N57</f>
        <v>0</v>
      </c>
      <c r="AO57" s="147">
        <f>GDAM_IEX!H57</f>
        <v>0</v>
      </c>
      <c r="AP57" s="147">
        <f>GDAM_IEX!N57</f>
        <v>0</v>
      </c>
      <c r="AQ57" s="147">
        <f>GDAM_PXI!H57</f>
        <v>0</v>
      </c>
      <c r="AR57" s="147">
        <f>GDAM_PXI!N57</f>
        <v>0</v>
      </c>
      <c r="AS57">
        <f>HPX!H57</f>
        <v>0</v>
      </c>
      <c r="AT57">
        <f>HPX!N57</f>
        <v>0</v>
      </c>
      <c r="AU57">
        <f>RTM_HPX!H57</f>
        <v>0</v>
      </c>
      <c r="AV57">
        <f>RTM_HPX!N57</f>
        <v>0</v>
      </c>
    </row>
    <row r="58" spans="1:48">
      <c r="A58" t="s">
        <v>100</v>
      </c>
      <c r="D58">
        <f>TWEPL!P58</f>
        <v>11.189304</v>
      </c>
      <c r="E58">
        <f>GT_NG!P58</f>
        <v>14.103453321627157</v>
      </c>
      <c r="F58">
        <f>GT_Spot!P58</f>
        <v>0</v>
      </c>
      <c r="G58">
        <f>PPCL_NG!P58</f>
        <v>82.39</v>
      </c>
      <c r="H58">
        <f>PPCL_Spot!P58</f>
        <v>0</v>
      </c>
      <c r="I58">
        <f>Bawana_NG!P58</f>
        <v>133.60999999999999</v>
      </c>
      <c r="J58">
        <f>Bawana_RLNG!P58</f>
        <v>0</v>
      </c>
      <c r="K58">
        <f>Bawana_Spot!P58</f>
        <v>100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BRPL_ISGS_exbus!DM58</f>
        <v>956.74289602540091</v>
      </c>
      <c r="P58" s="36">
        <v>118.43999999999997</v>
      </c>
      <c r="Q58" s="36">
        <v>38.264309293680299</v>
      </c>
      <c r="R58" s="38">
        <v>46</v>
      </c>
      <c r="S58" s="38">
        <v>7.67</v>
      </c>
      <c r="T58" s="37">
        <f>SUMPRODUCT(LTA!J58:AN58,LTA!J$101:AN$101,LTA!J$103:AN$103)</f>
        <v>662.07999999999993</v>
      </c>
      <c r="U58" s="37">
        <f>SUMPRODUCT(LTA!J58:AN58,LTA!J$102:AN$102,LTA!J$103:AN$103)</f>
        <v>148.57</v>
      </c>
      <c r="V58" s="66">
        <f>SUMPRODUCT(MTOA!B58:G58,MTOA!B$102:G$102,MTOA!B$103:G$103)</f>
        <v>0</v>
      </c>
      <c r="W58" s="66">
        <f>SUMPRODUCT(MTOA!B58:G58,MTOA!B$101:G$101,MTOA!B$103:G$103)</f>
        <v>0</v>
      </c>
      <c r="X58">
        <v>0</v>
      </c>
      <c r="Y58" s="34">
        <f>IEX!H58</f>
        <v>0</v>
      </c>
      <c r="Z58" s="34">
        <f>IEX!N58</f>
        <v>0</v>
      </c>
      <c r="AA58" s="75">
        <f>STOA!H58</f>
        <v>538.21999999999991</v>
      </c>
      <c r="AB58" s="75">
        <f>-STOA!N58</f>
        <v>0</v>
      </c>
      <c r="AC58">
        <f t="shared" si="0"/>
        <v>26.881091686181954</v>
      </c>
      <c r="AD58">
        <f t="shared" si="1"/>
        <v>3173.2488709545264</v>
      </c>
      <c r="AE58">
        <f>'IDT-1'!B58</f>
        <v>0</v>
      </c>
      <c r="AF58" s="24"/>
      <c r="AG58">
        <f t="shared" si="2"/>
        <v>3173.2488709545264</v>
      </c>
      <c r="AI58" s="34">
        <f>PXIL!H58</f>
        <v>0</v>
      </c>
      <c r="AJ58" s="34">
        <f>PXIL!N58</f>
        <v>0</v>
      </c>
      <c r="AK58" s="34">
        <f>RTM_IEX!H58</f>
        <v>342.85</v>
      </c>
      <c r="AL58" s="34">
        <f>RTM_IEX!N58</f>
        <v>0</v>
      </c>
      <c r="AM58" s="34">
        <f>RTM_PXI!H58</f>
        <v>0</v>
      </c>
      <c r="AN58" s="34">
        <f>RTM_PXI!N58</f>
        <v>0</v>
      </c>
      <c r="AO58" s="147">
        <f>GDAM_IEX!H58</f>
        <v>0</v>
      </c>
      <c r="AP58" s="147">
        <f>GDAM_IEX!N58</f>
        <v>0</v>
      </c>
      <c r="AQ58" s="147">
        <f>GDAM_PXI!H58</f>
        <v>0</v>
      </c>
      <c r="AR58" s="147">
        <f>GDAM_PXI!N58</f>
        <v>0</v>
      </c>
      <c r="AS58">
        <f>HPX!H58</f>
        <v>0</v>
      </c>
      <c r="AT58">
        <f>HPX!N58</f>
        <v>0</v>
      </c>
      <c r="AU58">
        <f>RTM_HPX!H58</f>
        <v>0</v>
      </c>
      <c r="AV58">
        <f>RTM_HPX!N58</f>
        <v>0</v>
      </c>
    </row>
    <row r="59" spans="1:48">
      <c r="A59" t="s">
        <v>101</v>
      </c>
      <c r="D59">
        <f>TWEPL!P59</f>
        <v>11.189304</v>
      </c>
      <c r="E59">
        <f>GT_NG!P59</f>
        <v>14.103453321627157</v>
      </c>
      <c r="F59">
        <f>GT_Spot!P59</f>
        <v>0</v>
      </c>
      <c r="G59">
        <f>PPCL_NG!P59</f>
        <v>82.39</v>
      </c>
      <c r="H59">
        <f>PPCL_Spot!P59</f>
        <v>0</v>
      </c>
      <c r="I59">
        <f>Bawana_NG!P59</f>
        <v>133.60999999999999</v>
      </c>
      <c r="J59">
        <f>Bawana_RLNG!P59</f>
        <v>0</v>
      </c>
      <c r="K59">
        <f>Bawana_Spot!P59</f>
        <v>100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BRPL_ISGS_exbus!DM59</f>
        <v>970.22067034253223</v>
      </c>
      <c r="P59" s="36">
        <v>118.43999999999997</v>
      </c>
      <c r="Q59" s="36">
        <v>38.269999999999996</v>
      </c>
      <c r="R59" s="38">
        <v>46</v>
      </c>
      <c r="S59" s="38">
        <v>7.67</v>
      </c>
      <c r="T59" s="37">
        <f>SUMPRODUCT(LTA!J59:AN59,LTA!J$101:AN$101,LTA!J$103:AN$103)</f>
        <v>658.55</v>
      </c>
      <c r="U59" s="37">
        <f>SUMPRODUCT(LTA!J59:AN59,LTA!J$102:AN$102,LTA!J$103:AN$103)</f>
        <v>149.77000000000001</v>
      </c>
      <c r="V59" s="66">
        <f>SUMPRODUCT(MTOA!B59:G59,MTOA!B$102:G$102,MTOA!B$103:G$103)</f>
        <v>0</v>
      </c>
      <c r="W59" s="66">
        <f>SUMPRODUCT(MTOA!B59:G59,MTOA!B$101:G$101,MTOA!B$103:G$103)</f>
        <v>0</v>
      </c>
      <c r="X59">
        <v>0</v>
      </c>
      <c r="Y59" s="34">
        <f>IEX!H59</f>
        <v>34.770000000000003</v>
      </c>
      <c r="Z59" s="34">
        <f>IEX!N59</f>
        <v>0</v>
      </c>
      <c r="AA59" s="75">
        <f>STOA!H59</f>
        <v>538.21999999999991</v>
      </c>
      <c r="AB59" s="75">
        <f>-STOA!N59</f>
        <v>0</v>
      </c>
      <c r="AC59">
        <f t="shared" si="0"/>
        <v>27.599572792378936</v>
      </c>
      <c r="AD59">
        <f t="shared" si="1"/>
        <v>3258.0638548717802</v>
      </c>
      <c r="AE59">
        <f>'IDT-1'!B59</f>
        <v>3.254</v>
      </c>
      <c r="AF59" s="24"/>
      <c r="AG59">
        <f t="shared" si="2"/>
        <v>3261.3178548717801</v>
      </c>
      <c r="AI59" s="34">
        <f>PXIL!H59</f>
        <v>0</v>
      </c>
      <c r="AJ59" s="34">
        <f>PXIL!N59</f>
        <v>0</v>
      </c>
      <c r="AK59" s="34">
        <f>RTM_IEX!H59</f>
        <v>382.46</v>
      </c>
      <c r="AL59" s="34">
        <f>RTM_IEX!N59</f>
        <v>0</v>
      </c>
      <c r="AM59" s="34">
        <f>RTM_PXI!H59</f>
        <v>0</v>
      </c>
      <c r="AN59" s="34">
        <f>RTM_PXI!N59</f>
        <v>0</v>
      </c>
      <c r="AO59" s="147">
        <f>GDAM_IEX!H59</f>
        <v>0</v>
      </c>
      <c r="AP59" s="147">
        <f>GDAM_IEX!N59</f>
        <v>0</v>
      </c>
      <c r="AQ59" s="147">
        <f>GDAM_PXI!H59</f>
        <v>0</v>
      </c>
      <c r="AR59" s="147">
        <f>GDAM_PXI!N59</f>
        <v>0</v>
      </c>
      <c r="AS59">
        <f>HPX!H59</f>
        <v>0</v>
      </c>
      <c r="AT59">
        <f>HPX!N59</f>
        <v>0</v>
      </c>
      <c r="AU59">
        <f>RTM_HPX!H59</f>
        <v>0</v>
      </c>
      <c r="AV59">
        <f>RTM_HPX!N59</f>
        <v>0</v>
      </c>
    </row>
    <row r="60" spans="1:48">
      <c r="A60" t="s">
        <v>102</v>
      </c>
      <c r="D60">
        <f>TWEPL!P60</f>
        <v>11.189304</v>
      </c>
      <c r="E60">
        <f>GT_NG!P60</f>
        <v>14.103453321627157</v>
      </c>
      <c r="F60">
        <f>GT_Spot!P60</f>
        <v>0</v>
      </c>
      <c r="G60">
        <f>PPCL_NG!P60</f>
        <v>82.39</v>
      </c>
      <c r="H60">
        <f>PPCL_Spot!P60</f>
        <v>0</v>
      </c>
      <c r="I60">
        <f>Bawana_NG!P60</f>
        <v>133.60999999999999</v>
      </c>
      <c r="J60">
        <f>Bawana_RLNG!P60</f>
        <v>0</v>
      </c>
      <c r="K60">
        <f>Bawana_Spot!P60</f>
        <v>100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BRPL_ISGS_exbus!DM60</f>
        <v>981.12744219572926</v>
      </c>
      <c r="P60" s="36">
        <v>118.43999999999997</v>
      </c>
      <c r="Q60" s="36">
        <v>38.269999999999996</v>
      </c>
      <c r="R60" s="38">
        <v>46</v>
      </c>
      <c r="S60" s="38">
        <v>7.67</v>
      </c>
      <c r="T60" s="37">
        <f>SUMPRODUCT(LTA!J60:AN60,LTA!J$101:AN$101,LTA!J$103:AN$103)</f>
        <v>653.75</v>
      </c>
      <c r="U60" s="37">
        <f>SUMPRODUCT(LTA!J60:AN60,LTA!J$102:AN$102,LTA!J$103:AN$103)</f>
        <v>151.07</v>
      </c>
      <c r="V60" s="66">
        <f>SUMPRODUCT(MTOA!B60:G60,MTOA!B$102:G$102,MTOA!B$103:G$103)</f>
        <v>0</v>
      </c>
      <c r="W60" s="66">
        <f>SUMPRODUCT(MTOA!B60:G60,MTOA!B$101:G$101,MTOA!B$103:G$103)</f>
        <v>0</v>
      </c>
      <c r="X60">
        <v>0</v>
      </c>
      <c r="Y60" s="34">
        <f>IEX!H60</f>
        <v>95.61</v>
      </c>
      <c r="Z60" s="34">
        <f>IEX!N60</f>
        <v>0</v>
      </c>
      <c r="AA60" s="75">
        <f>STOA!H60</f>
        <v>538.21999999999991</v>
      </c>
      <c r="AB60" s="75">
        <f>-STOA!N60</f>
        <v>0</v>
      </c>
      <c r="AC60">
        <f t="shared" si="0"/>
        <v>27.986281675945794</v>
      </c>
      <c r="AD60">
        <f t="shared" si="1"/>
        <v>3303.7139178414104</v>
      </c>
      <c r="AE60">
        <f>'IDT-1'!B60</f>
        <v>0</v>
      </c>
      <c r="AF60" s="24"/>
      <c r="AG60">
        <f t="shared" si="2"/>
        <v>3303.7139178414104</v>
      </c>
      <c r="AI60" s="34">
        <f>PXIL!H60</f>
        <v>0</v>
      </c>
      <c r="AJ60" s="34">
        <f>PXIL!N60</f>
        <v>0</v>
      </c>
      <c r="AK60" s="34">
        <f>RTM_IEX!H60</f>
        <v>360.25</v>
      </c>
      <c r="AL60" s="34">
        <f>RTM_IEX!N60</f>
        <v>0</v>
      </c>
      <c r="AM60" s="34">
        <f>RTM_PXI!H60</f>
        <v>0</v>
      </c>
      <c r="AN60" s="34">
        <f>RTM_PXI!N60</f>
        <v>0</v>
      </c>
      <c r="AO60" s="147">
        <f>GDAM_IEX!H60</f>
        <v>0</v>
      </c>
      <c r="AP60" s="147">
        <f>GDAM_IEX!N60</f>
        <v>0</v>
      </c>
      <c r="AQ60" s="147">
        <f>GDAM_PXI!H60</f>
        <v>0</v>
      </c>
      <c r="AR60" s="147">
        <f>GDAM_PXI!N60</f>
        <v>0</v>
      </c>
      <c r="AS60">
        <f>HPX!H60</f>
        <v>0</v>
      </c>
      <c r="AT60">
        <f>HPX!N60</f>
        <v>0</v>
      </c>
      <c r="AU60">
        <f>RTM_HPX!H60</f>
        <v>0</v>
      </c>
      <c r="AV60">
        <f>RTM_HPX!N60</f>
        <v>0</v>
      </c>
    </row>
    <row r="61" spans="1:48">
      <c r="A61" t="s">
        <v>103</v>
      </c>
      <c r="D61">
        <f>TWEPL!P61</f>
        <v>11.189304</v>
      </c>
      <c r="E61">
        <f>GT_NG!P61</f>
        <v>14.103453321627157</v>
      </c>
      <c r="F61">
        <f>GT_Spot!P61</f>
        <v>0</v>
      </c>
      <c r="G61">
        <f>PPCL_NG!P61</f>
        <v>82.39</v>
      </c>
      <c r="H61">
        <f>PPCL_Spot!P61</f>
        <v>0</v>
      </c>
      <c r="I61">
        <f>Bawana_NG!P61</f>
        <v>131.95541821464533</v>
      </c>
      <c r="J61">
        <f>Bawana_RLNG!P61</f>
        <v>0</v>
      </c>
      <c r="K61">
        <f>Bawana_Spot!P61</f>
        <v>100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BRPL_ISGS_exbus!DM61</f>
        <v>998.71148365883141</v>
      </c>
      <c r="P61" s="36">
        <v>118.43999999999997</v>
      </c>
      <c r="Q61" s="36">
        <v>38.265607712613338</v>
      </c>
      <c r="R61" s="38">
        <v>46</v>
      </c>
      <c r="S61" s="38">
        <v>7.67</v>
      </c>
      <c r="T61" s="37">
        <f>SUMPRODUCT(LTA!J61:AN61,LTA!J$101:AN$101,LTA!J$103:AN$103)</f>
        <v>649.46</v>
      </c>
      <c r="U61" s="37">
        <f>SUMPRODUCT(LTA!J61:AN61,LTA!J$102:AN$102,LTA!J$103:AN$103)</f>
        <v>148.5</v>
      </c>
      <c r="V61" s="66">
        <f>SUMPRODUCT(MTOA!B61:G61,MTOA!B$102:G$102,MTOA!B$103:G$103)</f>
        <v>0</v>
      </c>
      <c r="W61" s="66">
        <f>SUMPRODUCT(MTOA!B61:G61,MTOA!B$101:G$101,MTOA!B$103:G$103)</f>
        <v>0</v>
      </c>
      <c r="X61">
        <v>0</v>
      </c>
      <c r="Y61" s="34">
        <f>IEX!H61</f>
        <v>93.68</v>
      </c>
      <c r="Z61" s="34">
        <f>IEX!N61</f>
        <v>0</v>
      </c>
      <c r="AA61" s="75">
        <f>STOA!H61</f>
        <v>538.21999999999991</v>
      </c>
      <c r="AB61" s="75">
        <f>-STOA!N61</f>
        <v>0</v>
      </c>
      <c r="AC61">
        <f t="shared" si="0"/>
        <v>27.835208242024819</v>
      </c>
      <c r="AD61">
        <f t="shared" si="1"/>
        <v>3285.8800586656921</v>
      </c>
      <c r="AE61">
        <f>'IDT-1'!B61</f>
        <v>14.643000000000001</v>
      </c>
      <c r="AF61" s="24"/>
      <c r="AG61">
        <f t="shared" si="2"/>
        <v>3300.5230586656921</v>
      </c>
      <c r="AI61" s="34">
        <f>PXIL!H61</f>
        <v>0</v>
      </c>
      <c r="AJ61" s="34">
        <f>PXIL!N61</f>
        <v>0</v>
      </c>
      <c r="AK61" s="34">
        <f>RTM_IEX!H61</f>
        <v>335.13</v>
      </c>
      <c r="AL61" s="34">
        <f>RTM_IEX!N61</f>
        <v>0</v>
      </c>
      <c r="AM61" s="34">
        <f>RTM_PXI!H61</f>
        <v>0</v>
      </c>
      <c r="AN61" s="34">
        <f>RTM_PXI!N61</f>
        <v>0</v>
      </c>
      <c r="AO61" s="147">
        <f>GDAM_IEX!H61</f>
        <v>0</v>
      </c>
      <c r="AP61" s="147">
        <f>GDAM_IEX!N61</f>
        <v>0</v>
      </c>
      <c r="AQ61" s="147">
        <f>GDAM_PXI!H61</f>
        <v>0</v>
      </c>
      <c r="AR61" s="147">
        <f>GDAM_PXI!N61</f>
        <v>0</v>
      </c>
      <c r="AS61">
        <f>HPX!H61</f>
        <v>0</v>
      </c>
      <c r="AT61">
        <f>HPX!N61</f>
        <v>0</v>
      </c>
      <c r="AU61">
        <f>RTM_HPX!H61</f>
        <v>0</v>
      </c>
      <c r="AV61">
        <f>RTM_HPX!N61</f>
        <v>0</v>
      </c>
    </row>
    <row r="62" spans="1:48">
      <c r="A62" t="s">
        <v>104</v>
      </c>
      <c r="D62">
        <f>TWEPL!P62</f>
        <v>11.189304</v>
      </c>
      <c r="E62">
        <f>GT_NG!P62</f>
        <v>14.103453321627157</v>
      </c>
      <c r="F62">
        <f>GT_Spot!P62</f>
        <v>0</v>
      </c>
      <c r="G62">
        <f>PPCL_NG!P62</f>
        <v>82.39</v>
      </c>
      <c r="H62">
        <f>PPCL_Spot!P62</f>
        <v>0</v>
      </c>
      <c r="I62">
        <f>Bawana_NG!P62</f>
        <v>131.95541821464533</v>
      </c>
      <c r="J62">
        <f>Bawana_RLNG!P62</f>
        <v>0</v>
      </c>
      <c r="K62">
        <f>Bawana_Spot!P62</f>
        <v>100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BRPL_ISGS_exbus!DM62</f>
        <v>1001.3539906046377</v>
      </c>
      <c r="P62" s="36">
        <v>118.43999999999997</v>
      </c>
      <c r="Q62" s="36">
        <v>38.265607712613338</v>
      </c>
      <c r="R62" s="38">
        <v>46</v>
      </c>
      <c r="S62" s="38">
        <v>7.67</v>
      </c>
      <c r="T62" s="37">
        <f>SUMPRODUCT(LTA!J62:AN62,LTA!J$101:AN$101,LTA!J$103:AN$103)</f>
        <v>627.99</v>
      </c>
      <c r="U62" s="37">
        <f>SUMPRODUCT(LTA!J62:AN62,LTA!J$102:AN$102,LTA!J$103:AN$103)</f>
        <v>149.38</v>
      </c>
      <c r="V62" s="66">
        <f>SUMPRODUCT(MTOA!B62:G62,MTOA!B$102:G$102,MTOA!B$103:G$103)</f>
        <v>0</v>
      </c>
      <c r="W62" s="66">
        <f>SUMPRODUCT(MTOA!B62:G62,MTOA!B$101:G$101,MTOA!B$103:G$103)</f>
        <v>0</v>
      </c>
      <c r="X62">
        <v>0</v>
      </c>
      <c r="Y62" s="34">
        <f>IEX!H62</f>
        <v>179.64</v>
      </c>
      <c r="Z62" s="34">
        <f>IEX!N62</f>
        <v>0</v>
      </c>
      <c r="AA62" s="75">
        <f>STOA!H62</f>
        <v>538.21999999999991</v>
      </c>
      <c r="AB62" s="75">
        <f>-STOA!N62</f>
        <v>0</v>
      </c>
      <c r="AC62">
        <f t="shared" si="0"/>
        <v>27.984665300369596</v>
      </c>
      <c r="AD62">
        <f t="shared" si="1"/>
        <v>3303.5231085531536</v>
      </c>
      <c r="AE62">
        <f>'IDT-1'!B62</f>
        <v>0</v>
      </c>
      <c r="AF62" s="24"/>
      <c r="AG62">
        <f t="shared" si="2"/>
        <v>3303.5231085531536</v>
      </c>
      <c r="AI62" s="34">
        <f>PXIL!H62</f>
        <v>0</v>
      </c>
      <c r="AJ62" s="34">
        <f>PXIL!N62</f>
        <v>0</v>
      </c>
      <c r="AK62" s="34">
        <f>RTM_IEX!H62</f>
        <v>284.91000000000003</v>
      </c>
      <c r="AL62" s="34">
        <f>RTM_IEX!N62</f>
        <v>0</v>
      </c>
      <c r="AM62" s="34">
        <f>RTM_PXI!H62</f>
        <v>0</v>
      </c>
      <c r="AN62" s="34">
        <f>RTM_PXI!N62</f>
        <v>0</v>
      </c>
      <c r="AO62" s="147">
        <f>GDAM_IEX!H62</f>
        <v>0</v>
      </c>
      <c r="AP62" s="147">
        <f>GDAM_IEX!N62</f>
        <v>0</v>
      </c>
      <c r="AQ62" s="147">
        <f>GDAM_PXI!H62</f>
        <v>0</v>
      </c>
      <c r="AR62" s="147">
        <f>GDAM_PXI!N62</f>
        <v>0</v>
      </c>
      <c r="AS62">
        <f>HPX!H62</f>
        <v>0</v>
      </c>
      <c r="AT62">
        <f>HPX!N62</f>
        <v>0</v>
      </c>
      <c r="AU62">
        <f>RTM_HPX!H62</f>
        <v>0</v>
      </c>
      <c r="AV62">
        <f>RTM_HPX!N62</f>
        <v>0</v>
      </c>
    </row>
    <row r="63" spans="1:48">
      <c r="A63" t="s">
        <v>105</v>
      </c>
      <c r="D63">
        <f>TWEPL!P63</f>
        <v>11.189304</v>
      </c>
      <c r="E63">
        <f>GT_NG!P63</f>
        <v>14.103453321627157</v>
      </c>
      <c r="F63">
        <f>GT_Spot!P63</f>
        <v>0</v>
      </c>
      <c r="G63">
        <f>PPCL_NG!P63</f>
        <v>82.39</v>
      </c>
      <c r="H63">
        <f>PPCL_Spot!P63</f>
        <v>0</v>
      </c>
      <c r="I63">
        <f>Bawana_NG!P63</f>
        <v>131.95541821464533</v>
      </c>
      <c r="J63">
        <f>Bawana_RLNG!P63</f>
        <v>0</v>
      </c>
      <c r="K63">
        <f>Bawana_Spot!P63</f>
        <v>100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BRPL_ISGS_exbus!DM63</f>
        <v>1055.3671840222512</v>
      </c>
      <c r="P63" s="36">
        <v>118.43999999999997</v>
      </c>
      <c r="Q63" s="36">
        <v>38.265607712613338</v>
      </c>
      <c r="R63" s="38">
        <v>46</v>
      </c>
      <c r="S63" s="38">
        <v>7.67</v>
      </c>
      <c r="T63" s="37">
        <f>SUMPRODUCT(LTA!J63:AN63,LTA!J$101:AN$101,LTA!J$103:AN$103)</f>
        <v>601.43000000000006</v>
      </c>
      <c r="U63" s="37">
        <f>SUMPRODUCT(LTA!J63:AN63,LTA!J$102:AN$102,LTA!J$103:AN$103)</f>
        <v>149.78</v>
      </c>
      <c r="V63" s="66">
        <f>SUMPRODUCT(MTOA!B63:G63,MTOA!B$102:G$102,MTOA!B$103:G$103)</f>
        <v>0</v>
      </c>
      <c r="W63" s="66">
        <f>SUMPRODUCT(MTOA!B63:G63,MTOA!B$101:G$101,MTOA!B$103:G$103)</f>
        <v>0</v>
      </c>
      <c r="X63">
        <v>0</v>
      </c>
      <c r="Y63" s="34">
        <f>IEX!H63</f>
        <v>281.05</v>
      </c>
      <c r="Z63" s="34">
        <f>IEX!N63</f>
        <v>0</v>
      </c>
      <c r="AA63" s="75">
        <f>STOA!H63</f>
        <v>538.21999999999991</v>
      </c>
      <c r="AB63" s="75">
        <f>-STOA!N63</f>
        <v>0</v>
      </c>
      <c r="AC63">
        <f t="shared" si="0"/>
        <v>28.713560125077553</v>
      </c>
      <c r="AD63">
        <f t="shared" si="1"/>
        <v>3389.5674071460598</v>
      </c>
      <c r="AE63">
        <f>'IDT-1'!B63</f>
        <v>0</v>
      </c>
      <c r="AF63" s="24"/>
      <c r="AG63">
        <f t="shared" si="2"/>
        <v>3389.5674071460598</v>
      </c>
      <c r="AI63" s="34">
        <f>PXIL!H63</f>
        <v>0</v>
      </c>
      <c r="AJ63" s="34">
        <f>PXIL!N63</f>
        <v>0</v>
      </c>
      <c r="AK63" s="34">
        <f>RTM_IEX!H63</f>
        <v>242.42</v>
      </c>
      <c r="AL63" s="34">
        <f>RTM_IEX!N63</f>
        <v>0</v>
      </c>
      <c r="AM63" s="34">
        <f>RTM_PXI!H63</f>
        <v>0</v>
      </c>
      <c r="AN63" s="34">
        <f>RTM_PXI!N63</f>
        <v>0</v>
      </c>
      <c r="AO63" s="147">
        <f>GDAM_IEX!H63</f>
        <v>0</v>
      </c>
      <c r="AP63" s="147">
        <f>GDAM_IEX!N63</f>
        <v>0</v>
      </c>
      <c r="AQ63" s="147">
        <f>GDAM_PXI!H63</f>
        <v>0</v>
      </c>
      <c r="AR63" s="147">
        <f>GDAM_PXI!N63</f>
        <v>0</v>
      </c>
      <c r="AS63">
        <f>HPX!H63</f>
        <v>0</v>
      </c>
      <c r="AT63">
        <f>HPX!N63</f>
        <v>0</v>
      </c>
      <c r="AU63">
        <f>RTM_HPX!H63</f>
        <v>0</v>
      </c>
      <c r="AV63">
        <f>RTM_HPX!N63</f>
        <v>0</v>
      </c>
    </row>
    <row r="64" spans="1:48">
      <c r="A64" t="s">
        <v>106</v>
      </c>
      <c r="D64">
        <f>TWEPL!P64</f>
        <v>11.189304</v>
      </c>
      <c r="E64">
        <f>GT_NG!P64</f>
        <v>14.103453321627157</v>
      </c>
      <c r="F64">
        <f>GT_Spot!P64</f>
        <v>0</v>
      </c>
      <c r="G64">
        <f>PPCL_NG!P64</f>
        <v>82.39</v>
      </c>
      <c r="H64">
        <f>PPCL_Spot!P64</f>
        <v>0</v>
      </c>
      <c r="I64">
        <f>Bawana_NG!P64</f>
        <v>131.95541821464533</v>
      </c>
      <c r="J64">
        <f>Bawana_RLNG!P64</f>
        <v>0</v>
      </c>
      <c r="K64">
        <f>Bawana_Spot!P64</f>
        <v>100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BRPL_ISGS_exbus!DM64</f>
        <v>1074.6873744445795</v>
      </c>
      <c r="P64" s="36">
        <v>118.43999999999997</v>
      </c>
      <c r="Q64" s="36">
        <v>38.265607712613338</v>
      </c>
      <c r="R64" s="38">
        <v>46</v>
      </c>
      <c r="S64" s="38">
        <v>7.67</v>
      </c>
      <c r="T64" s="37">
        <f>SUMPRODUCT(LTA!J64:AN64,LTA!J$101:AN$101,LTA!J$103:AN$103)</f>
        <v>577.34999999999991</v>
      </c>
      <c r="U64" s="37">
        <f>SUMPRODUCT(LTA!J64:AN64,LTA!J$102:AN$102,LTA!J$103:AN$103)</f>
        <v>151.14000000000001</v>
      </c>
      <c r="V64" s="66">
        <f>SUMPRODUCT(MTOA!B64:G64,MTOA!B$102:G$102,MTOA!B$103:G$103)</f>
        <v>0</v>
      </c>
      <c r="W64" s="66">
        <f>SUMPRODUCT(MTOA!B64:G64,MTOA!B$101:G$101,MTOA!B$103:G$103)</f>
        <v>0</v>
      </c>
      <c r="X64">
        <v>0</v>
      </c>
      <c r="Y64" s="34">
        <f>IEX!H64</f>
        <v>262.7</v>
      </c>
      <c r="Z64" s="34">
        <f>IEX!N64</f>
        <v>0</v>
      </c>
      <c r="AA64" s="75">
        <f>STOA!H64</f>
        <v>538.21999999999991</v>
      </c>
      <c r="AB64" s="75">
        <f>-STOA!N64</f>
        <v>0</v>
      </c>
      <c r="AC64">
        <f t="shared" si="0"/>
        <v>28.790505724625099</v>
      </c>
      <c r="AD64">
        <f t="shared" si="1"/>
        <v>3398.6506519688392</v>
      </c>
      <c r="AE64">
        <f>'IDT-1'!B64</f>
        <v>0</v>
      </c>
      <c r="AF64" s="24"/>
      <c r="AG64">
        <f t="shared" si="2"/>
        <v>3398.6506519688392</v>
      </c>
      <c r="AI64" s="34">
        <f>PXIL!H64</f>
        <v>0</v>
      </c>
      <c r="AJ64" s="34">
        <f>PXIL!N64</f>
        <v>0</v>
      </c>
      <c r="AK64" s="34">
        <f>RTM_IEX!H64</f>
        <v>273.33</v>
      </c>
      <c r="AL64" s="34">
        <f>RTM_IEX!N64</f>
        <v>0</v>
      </c>
      <c r="AM64" s="34">
        <f>RTM_PXI!H64</f>
        <v>0</v>
      </c>
      <c r="AN64" s="34">
        <f>RTM_PXI!N64</f>
        <v>0</v>
      </c>
      <c r="AO64" s="147">
        <f>GDAM_IEX!H64</f>
        <v>0</v>
      </c>
      <c r="AP64" s="147">
        <f>GDAM_IEX!N64</f>
        <v>0</v>
      </c>
      <c r="AQ64" s="147">
        <f>GDAM_PXI!H64</f>
        <v>0</v>
      </c>
      <c r="AR64" s="147">
        <f>GDAM_PXI!N64</f>
        <v>0</v>
      </c>
      <c r="AS64">
        <f>HPX!H64</f>
        <v>0</v>
      </c>
      <c r="AT64">
        <f>HPX!N64</f>
        <v>0</v>
      </c>
      <c r="AU64">
        <f>RTM_HPX!H64</f>
        <v>0</v>
      </c>
      <c r="AV64">
        <f>RTM_HPX!N64</f>
        <v>0</v>
      </c>
    </row>
    <row r="65" spans="1:48">
      <c r="A65" t="s">
        <v>107</v>
      </c>
      <c r="D65">
        <f>TWEPL!P65</f>
        <v>11.189304</v>
      </c>
      <c r="E65">
        <f>GT_NG!P65</f>
        <v>14.103453321627157</v>
      </c>
      <c r="F65">
        <f>GT_Spot!P65</f>
        <v>0</v>
      </c>
      <c r="G65">
        <f>PPCL_NG!P65</f>
        <v>79.777171022304174</v>
      </c>
      <c r="H65">
        <f>PPCL_Spot!P65</f>
        <v>0</v>
      </c>
      <c r="I65">
        <f>Bawana_NG!P65</f>
        <v>131.95541821464533</v>
      </c>
      <c r="J65">
        <f>Bawana_RLNG!P65</f>
        <v>0</v>
      </c>
      <c r="K65">
        <f>Bawana_Spot!P65</f>
        <v>100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BRPL_ISGS_exbus!DM65</f>
        <v>1094.284978988233</v>
      </c>
      <c r="P65" s="36">
        <v>118.43999999999997</v>
      </c>
      <c r="Q65" s="36">
        <v>38.265607712613338</v>
      </c>
      <c r="R65" s="38">
        <v>46</v>
      </c>
      <c r="S65" s="38">
        <v>7.67</v>
      </c>
      <c r="T65" s="37">
        <f>SUMPRODUCT(LTA!J65:AN65,LTA!J$101:AN$101,LTA!J$103:AN$103)</f>
        <v>547.92000000000007</v>
      </c>
      <c r="U65" s="37">
        <f>SUMPRODUCT(LTA!J65:AN65,LTA!J$102:AN$102,LTA!J$103:AN$103)</f>
        <v>156.43</v>
      </c>
      <c r="V65" s="66">
        <f>SUMPRODUCT(MTOA!B65:G65,MTOA!B$102:G$102,MTOA!B$103:G$103)</f>
        <v>0</v>
      </c>
      <c r="W65" s="66">
        <f>SUMPRODUCT(MTOA!B65:G65,MTOA!B$101:G$101,MTOA!B$103:G$103)</f>
        <v>0</v>
      </c>
      <c r="X65">
        <v>0</v>
      </c>
      <c r="Y65" s="34">
        <f>IEX!H65</f>
        <v>302.29000000000002</v>
      </c>
      <c r="Z65" s="34">
        <f>IEX!N65</f>
        <v>0</v>
      </c>
      <c r="AA65" s="75">
        <f>STOA!H65</f>
        <v>538.21999999999991</v>
      </c>
      <c r="AB65" s="75">
        <f>-STOA!N65</f>
        <v>0</v>
      </c>
      <c r="AC65">
        <f t="shared" si="0"/>
        <v>29.038513839379149</v>
      </c>
      <c r="AD65">
        <f t="shared" si="1"/>
        <v>3427.9274194200439</v>
      </c>
      <c r="AE65">
        <f>'IDT-1'!B65</f>
        <v>0</v>
      </c>
      <c r="AF65" s="24"/>
      <c r="AG65">
        <f t="shared" si="2"/>
        <v>3427.9274194200439</v>
      </c>
      <c r="AI65" s="34">
        <f>PXIL!H65</f>
        <v>0</v>
      </c>
      <c r="AJ65" s="34">
        <f>PXIL!N65</f>
        <v>0</v>
      </c>
      <c r="AK65" s="34">
        <f>RTM_IEX!H65</f>
        <v>270.42</v>
      </c>
      <c r="AL65" s="34">
        <f>RTM_IEX!N65</f>
        <v>0</v>
      </c>
      <c r="AM65" s="34">
        <f>RTM_PXI!H65</f>
        <v>0</v>
      </c>
      <c r="AN65" s="34">
        <f>RTM_PXI!N65</f>
        <v>0</v>
      </c>
      <c r="AO65" s="147">
        <f>GDAM_IEX!H65</f>
        <v>0</v>
      </c>
      <c r="AP65" s="147">
        <f>GDAM_IEX!N65</f>
        <v>0</v>
      </c>
      <c r="AQ65" s="147">
        <f>GDAM_PXI!H65</f>
        <v>0</v>
      </c>
      <c r="AR65" s="147">
        <f>GDAM_PXI!N65</f>
        <v>0</v>
      </c>
      <c r="AS65">
        <f>HPX!H65</f>
        <v>0</v>
      </c>
      <c r="AT65">
        <f>HPX!N65</f>
        <v>0</v>
      </c>
      <c r="AU65">
        <f>RTM_HPX!H65</f>
        <v>0</v>
      </c>
      <c r="AV65">
        <f>RTM_HPX!N65</f>
        <v>0</v>
      </c>
    </row>
    <row r="66" spans="1:48">
      <c r="A66" t="s">
        <v>108</v>
      </c>
      <c r="D66">
        <f>TWEPL!P66</f>
        <v>11.189304</v>
      </c>
      <c r="E66">
        <f>GT_NG!P66</f>
        <v>14.103453321627157</v>
      </c>
      <c r="F66">
        <f>GT_Spot!P66</f>
        <v>0</v>
      </c>
      <c r="G66">
        <f>PPCL_NG!P66</f>
        <v>79.777171022304174</v>
      </c>
      <c r="H66">
        <f>PPCL_Spot!P66</f>
        <v>0</v>
      </c>
      <c r="I66">
        <f>Bawana_NG!P66</f>
        <v>131.95541821464533</v>
      </c>
      <c r="J66">
        <f>Bawana_RLNG!P66</f>
        <v>0</v>
      </c>
      <c r="K66">
        <f>Bawana_Spot!P66</f>
        <v>100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BRPL_ISGS_exbus!DM66</f>
        <v>1113.1899324639892</v>
      </c>
      <c r="P66" s="36">
        <v>118.43999999999997</v>
      </c>
      <c r="Q66" s="36">
        <v>38.265607712613338</v>
      </c>
      <c r="R66" s="38">
        <v>47</v>
      </c>
      <c r="S66" s="38">
        <v>7.67</v>
      </c>
      <c r="T66" s="37">
        <f>SUMPRODUCT(LTA!J66:AN66,LTA!J$101:AN$101,LTA!J$103:AN$103)</f>
        <v>518.14</v>
      </c>
      <c r="U66" s="37">
        <f>SUMPRODUCT(LTA!J66:AN66,LTA!J$102:AN$102,LTA!J$103:AN$103)</f>
        <v>156.53</v>
      </c>
      <c r="V66" s="66">
        <f>SUMPRODUCT(MTOA!B66:G66,MTOA!B$102:G$102,MTOA!B$103:G$103)</f>
        <v>0</v>
      </c>
      <c r="W66" s="66">
        <f>SUMPRODUCT(MTOA!B66:G66,MTOA!B$101:G$101,MTOA!B$103:G$103)</f>
        <v>0</v>
      </c>
      <c r="X66">
        <v>0</v>
      </c>
      <c r="Y66" s="34">
        <f>IEX!H66</f>
        <v>338.03</v>
      </c>
      <c r="Z66" s="34">
        <f>IEX!N66</f>
        <v>0</v>
      </c>
      <c r="AA66" s="75">
        <f>STOA!H66</f>
        <v>538.21999999999991</v>
      </c>
      <c r="AB66" s="75">
        <f>-STOA!N66</f>
        <v>0</v>
      </c>
      <c r="AC66">
        <f t="shared" si="0"/>
        <v>28.956487448575505</v>
      </c>
      <c r="AD66">
        <f t="shared" si="1"/>
        <v>3418.2443992866042</v>
      </c>
      <c r="AE66">
        <f>'IDT-1'!B66</f>
        <v>0</v>
      </c>
      <c r="AF66" s="24"/>
      <c r="AG66">
        <f t="shared" si="2"/>
        <v>3418.2443992866042</v>
      </c>
      <c r="AI66" s="34">
        <f>PXIL!H66</f>
        <v>0</v>
      </c>
      <c r="AJ66" s="34">
        <f>PXIL!N66</f>
        <v>0</v>
      </c>
      <c r="AK66" s="34">
        <f>RTM_IEX!H66</f>
        <v>234.69</v>
      </c>
      <c r="AL66" s="34">
        <f>RTM_IEX!N66</f>
        <v>0</v>
      </c>
      <c r="AM66" s="34">
        <f>RTM_PXI!H66</f>
        <v>0</v>
      </c>
      <c r="AN66" s="34">
        <f>RTM_PXI!N66</f>
        <v>0</v>
      </c>
      <c r="AO66" s="147">
        <f>GDAM_IEX!H66</f>
        <v>0</v>
      </c>
      <c r="AP66" s="147">
        <f>GDAM_IEX!N66</f>
        <v>0</v>
      </c>
      <c r="AQ66" s="147">
        <f>GDAM_PXI!H66</f>
        <v>0</v>
      </c>
      <c r="AR66" s="147">
        <f>GDAM_PXI!N66</f>
        <v>0</v>
      </c>
      <c r="AS66">
        <f>HPX!H66</f>
        <v>0</v>
      </c>
      <c r="AT66">
        <f>HPX!N66</f>
        <v>0</v>
      </c>
      <c r="AU66">
        <f>RTM_HPX!H66</f>
        <v>0</v>
      </c>
      <c r="AV66">
        <f>RTM_HPX!N66</f>
        <v>0</v>
      </c>
    </row>
    <row r="67" spans="1:48">
      <c r="A67" t="s">
        <v>109</v>
      </c>
      <c r="D67">
        <f>TWEPL!P67</f>
        <v>11.189304</v>
      </c>
      <c r="E67">
        <f>GT_NG!P67</f>
        <v>14.103453321627157</v>
      </c>
      <c r="F67">
        <f>GT_Spot!P67</f>
        <v>0</v>
      </c>
      <c r="G67">
        <f>PPCL_NG!P67</f>
        <v>79.777171022304174</v>
      </c>
      <c r="H67">
        <f>PPCL_Spot!P67</f>
        <v>0</v>
      </c>
      <c r="I67">
        <f>Bawana_NG!P67</f>
        <v>131.95541821464533</v>
      </c>
      <c r="J67">
        <f>Bawana_RLNG!P67</f>
        <v>0</v>
      </c>
      <c r="K67">
        <f>Bawana_Spot!P67</f>
        <v>100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BRPL_ISGS_exbus!DM67</f>
        <v>1065.6044852355537</v>
      </c>
      <c r="P67" s="36">
        <v>118.43999999999997</v>
      </c>
      <c r="Q67" s="36">
        <v>38.265607712613338</v>
      </c>
      <c r="R67" s="38">
        <v>47.5</v>
      </c>
      <c r="S67" s="38">
        <v>7.67</v>
      </c>
      <c r="T67" s="37">
        <f>SUMPRODUCT(LTA!J67:AN67,LTA!J$101:AN$101,LTA!J$103:AN$103)</f>
        <v>483.73999999999995</v>
      </c>
      <c r="U67" s="37">
        <f>SUMPRODUCT(LTA!J67:AN67,LTA!J$102:AN$102,LTA!J$103:AN$103)</f>
        <v>164.13</v>
      </c>
      <c r="V67" s="66">
        <f>SUMPRODUCT(MTOA!B67:G67,MTOA!B$102:G$102,MTOA!B$103:G$103)</f>
        <v>0</v>
      </c>
      <c r="W67" s="66">
        <f>SUMPRODUCT(MTOA!B67:G67,MTOA!B$101:G$101,MTOA!B$103:G$103)</f>
        <v>0</v>
      </c>
      <c r="X67">
        <v>0</v>
      </c>
      <c r="Y67" s="34">
        <f>IEX!H67</f>
        <v>375.69</v>
      </c>
      <c r="Z67" s="34">
        <f>IEX!N67</f>
        <v>0</v>
      </c>
      <c r="AA67" s="75">
        <f>STOA!H67</f>
        <v>538.06999999999994</v>
      </c>
      <c r="AB67" s="75">
        <f>-STOA!N67</f>
        <v>0</v>
      </c>
      <c r="AC67">
        <f t="shared" si="0"/>
        <v>28.772649691856646</v>
      </c>
      <c r="AD67">
        <f t="shared" si="1"/>
        <v>3396.5427898148869</v>
      </c>
      <c r="AE67">
        <f>'IDT-1'!B67</f>
        <v>0</v>
      </c>
      <c r="AF67" s="24"/>
      <c r="AG67">
        <f t="shared" si="2"/>
        <v>3396.5427898148869</v>
      </c>
      <c r="AI67" s="34">
        <f>PXIL!H67</f>
        <v>0</v>
      </c>
      <c r="AJ67" s="34">
        <f>PXIL!N67</f>
        <v>0</v>
      </c>
      <c r="AK67" s="34">
        <f>RTM_IEX!H67</f>
        <v>249.18</v>
      </c>
      <c r="AL67" s="34">
        <f>RTM_IEX!N67</f>
        <v>0</v>
      </c>
      <c r="AM67" s="34">
        <f>RTM_PXI!H67</f>
        <v>0</v>
      </c>
      <c r="AN67" s="34">
        <f>RTM_PXI!N67</f>
        <v>0</v>
      </c>
      <c r="AO67" s="147">
        <f>GDAM_IEX!H67</f>
        <v>0</v>
      </c>
      <c r="AP67" s="147">
        <f>GDAM_IEX!N67</f>
        <v>0</v>
      </c>
      <c r="AQ67" s="147">
        <f>GDAM_PXI!H67</f>
        <v>0</v>
      </c>
      <c r="AR67" s="147">
        <f>GDAM_PXI!N67</f>
        <v>0</v>
      </c>
      <c r="AS67">
        <f>HPX!H67</f>
        <v>0</v>
      </c>
      <c r="AT67">
        <f>HPX!N67</f>
        <v>0</v>
      </c>
      <c r="AU67">
        <f>RTM_HPX!H67</f>
        <v>0</v>
      </c>
      <c r="AV67">
        <f>RTM_HPX!N67</f>
        <v>0</v>
      </c>
    </row>
    <row r="68" spans="1:48">
      <c r="A68" t="s">
        <v>110</v>
      </c>
      <c r="D68">
        <f>TWEPL!P68</f>
        <v>10.76376</v>
      </c>
      <c r="E68">
        <f>GT_NG!P68</f>
        <v>14.103453321627157</v>
      </c>
      <c r="F68">
        <f>GT_Spot!P68</f>
        <v>0</v>
      </c>
      <c r="G68">
        <f>PPCL_NG!P68</f>
        <v>79.777171022304174</v>
      </c>
      <c r="H68">
        <f>PPCL_Spot!P68</f>
        <v>0</v>
      </c>
      <c r="I68">
        <f>Bawana_NG!P68</f>
        <v>133.60517060652063</v>
      </c>
      <c r="J68">
        <f>Bawana_RLNG!P68</f>
        <v>0</v>
      </c>
      <c r="K68">
        <f>Bawana_Spot!P68</f>
        <v>100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BRPL_ISGS_exbus!DM68</f>
        <v>1088.646864520505</v>
      </c>
      <c r="P68" s="36">
        <v>118.43999999999997</v>
      </c>
      <c r="Q68" s="36">
        <v>38.265607712613338</v>
      </c>
      <c r="R68" s="38">
        <v>47.5</v>
      </c>
      <c r="S68" s="38">
        <v>7.67</v>
      </c>
      <c r="T68" s="37">
        <f>SUMPRODUCT(LTA!J68:AN68,LTA!J$101:AN$101,LTA!J$103:AN$103)</f>
        <v>444.21</v>
      </c>
      <c r="U68" s="37">
        <f>SUMPRODUCT(LTA!J68:AN68,LTA!J$102:AN$102,LTA!J$103:AN$103)</f>
        <v>162.73000000000002</v>
      </c>
      <c r="V68" s="66">
        <f>SUMPRODUCT(MTOA!B68:G68,MTOA!B$102:G$102,MTOA!B$103:G$103)</f>
        <v>0</v>
      </c>
      <c r="W68" s="66">
        <f>SUMPRODUCT(MTOA!B68:G68,MTOA!B$101:G$101,MTOA!B$103:G$103)</f>
        <v>0</v>
      </c>
      <c r="X68">
        <v>0</v>
      </c>
      <c r="Y68" s="34">
        <f>IEX!H68</f>
        <v>390.18</v>
      </c>
      <c r="Z68" s="34">
        <f>IEX!N68</f>
        <v>0</v>
      </c>
      <c r="AA68" s="75">
        <f>STOA!H68</f>
        <v>538.06999999999994</v>
      </c>
      <c r="AB68" s="75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28.45409302834199</v>
      </c>
      <c r="AD68">
        <f t="shared" ref="AD68:AD98" si="4">SUM(B68:AB68,AI68:AV68)-AC68</f>
        <v>3358.937934155228</v>
      </c>
      <c r="AE68">
        <f>'IDT-1'!B68</f>
        <v>0</v>
      </c>
      <c r="AF68" s="24"/>
      <c r="AG68">
        <f t="shared" ref="AG68:AG98" si="5">SUM(AD68:AF68)</f>
        <v>3358.937934155228</v>
      </c>
      <c r="AI68" s="34">
        <f>PXIL!H68</f>
        <v>0</v>
      </c>
      <c r="AJ68" s="34">
        <f>PXIL!N68</f>
        <v>0</v>
      </c>
      <c r="AK68" s="34">
        <f>RTM_IEX!H68</f>
        <v>213.43</v>
      </c>
      <c r="AL68" s="34">
        <f>RTM_IEX!N68</f>
        <v>0</v>
      </c>
      <c r="AM68" s="34">
        <f>RTM_PXI!H68</f>
        <v>0</v>
      </c>
      <c r="AN68" s="34">
        <f>RTM_PXI!N68</f>
        <v>0</v>
      </c>
      <c r="AO68" s="147">
        <f>GDAM_IEX!H68</f>
        <v>0</v>
      </c>
      <c r="AP68" s="147">
        <f>GDAM_IEX!N68</f>
        <v>0</v>
      </c>
      <c r="AQ68" s="147">
        <f>GDAM_PXI!H68</f>
        <v>0</v>
      </c>
      <c r="AR68" s="147">
        <f>GDAM_PXI!N68</f>
        <v>0</v>
      </c>
      <c r="AS68">
        <f>HPX!H68</f>
        <v>0</v>
      </c>
      <c r="AT68">
        <f>HPX!N68</f>
        <v>0</v>
      </c>
      <c r="AU68">
        <f>RTM_HPX!H68</f>
        <v>0</v>
      </c>
      <c r="AV68">
        <f>RTM_HPX!N68</f>
        <v>0</v>
      </c>
    </row>
    <row r="69" spans="1:48">
      <c r="A69" t="s">
        <v>111</v>
      </c>
      <c r="D69">
        <f>TWEPL!P69</f>
        <v>10.76376</v>
      </c>
      <c r="E69">
        <f>GT_NG!P69</f>
        <v>14.103453321627157</v>
      </c>
      <c r="F69">
        <f>GT_Spot!P69</f>
        <v>0</v>
      </c>
      <c r="G69">
        <f>PPCL_NG!P69</f>
        <v>79.777171022304174</v>
      </c>
      <c r="H69">
        <f>PPCL_Spot!P69</f>
        <v>0</v>
      </c>
      <c r="I69">
        <f>Bawana_NG!P69</f>
        <v>133.61000000000001</v>
      </c>
      <c r="J69">
        <f>Bawana_RLNG!P69</f>
        <v>0</v>
      </c>
      <c r="K69">
        <f>Bawana_Spot!P69</f>
        <v>100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BRPL_ISGS_exbus!DM69</f>
        <v>1100.5450280441767</v>
      </c>
      <c r="P69" s="36">
        <v>118.43999999999997</v>
      </c>
      <c r="Q69" s="36">
        <v>38.265607712613338</v>
      </c>
      <c r="R69" s="38">
        <v>36.4</v>
      </c>
      <c r="S69" s="38">
        <v>7.67</v>
      </c>
      <c r="T69" s="37">
        <f>SUMPRODUCT(LTA!J69:AN69,LTA!J$101:AN$101,LTA!J$103:AN$103)</f>
        <v>407.39</v>
      </c>
      <c r="U69" s="37">
        <f>SUMPRODUCT(LTA!J69:AN69,LTA!J$102:AN$102,LTA!J$103:AN$103)</f>
        <v>162.13</v>
      </c>
      <c r="V69" s="66">
        <f>SUMPRODUCT(MTOA!B69:G69,MTOA!B$102:G$102,MTOA!B$103:G$103)</f>
        <v>0</v>
      </c>
      <c r="W69" s="66">
        <f>SUMPRODUCT(MTOA!B69:G69,MTOA!B$101:G$101,MTOA!B$103:G$103)</f>
        <v>0</v>
      </c>
      <c r="X69">
        <v>0</v>
      </c>
      <c r="Y69" s="34">
        <f>IEX!H69</f>
        <v>364.11</v>
      </c>
      <c r="Z69" s="34">
        <f>IEX!N69</f>
        <v>0</v>
      </c>
      <c r="AA69" s="75">
        <f>STOA!H69</f>
        <v>538.06999999999994</v>
      </c>
      <c r="AB69" s="75">
        <f>-STOA!N69</f>
        <v>0</v>
      </c>
      <c r="AC69">
        <f t="shared" si="3"/>
        <v>28.195314168846064</v>
      </c>
      <c r="AD69">
        <f t="shared" si="4"/>
        <v>3328.3897059318761</v>
      </c>
      <c r="AE69">
        <f>'IDT-1'!B69</f>
        <v>3.8730000000000002</v>
      </c>
      <c r="AF69" s="24"/>
      <c r="AG69">
        <f t="shared" si="5"/>
        <v>3332.2627059318761</v>
      </c>
      <c r="AI69" s="34">
        <f>PXIL!H69</f>
        <v>0</v>
      </c>
      <c r="AJ69" s="34">
        <f>PXIL!N69</f>
        <v>0</v>
      </c>
      <c r="AK69" s="34">
        <f>RTM_IEX!H69</f>
        <v>245.31</v>
      </c>
      <c r="AL69" s="34">
        <f>RTM_IEX!N69</f>
        <v>0</v>
      </c>
      <c r="AM69" s="34">
        <f>RTM_PXI!H69</f>
        <v>0</v>
      </c>
      <c r="AN69" s="34">
        <f>RTM_PXI!N69</f>
        <v>0</v>
      </c>
      <c r="AO69" s="147">
        <f>GDAM_IEX!H69</f>
        <v>0</v>
      </c>
      <c r="AP69" s="147">
        <f>GDAM_IEX!N69</f>
        <v>0</v>
      </c>
      <c r="AQ69" s="147">
        <f>GDAM_PXI!H69</f>
        <v>0</v>
      </c>
      <c r="AR69" s="147">
        <f>GDAM_PXI!N69</f>
        <v>0</v>
      </c>
      <c r="AS69">
        <f>HPX!H69</f>
        <v>0</v>
      </c>
      <c r="AT69">
        <f>HPX!N69</f>
        <v>0</v>
      </c>
      <c r="AU69">
        <f>RTM_HPX!H69</f>
        <v>0</v>
      </c>
      <c r="AV69">
        <f>RTM_HPX!N69</f>
        <v>0</v>
      </c>
    </row>
    <row r="70" spans="1:48">
      <c r="A70" t="s">
        <v>112</v>
      </c>
      <c r="D70">
        <f>TWEPL!P70</f>
        <v>10.76376</v>
      </c>
      <c r="E70">
        <f>GT_NG!P70</f>
        <v>14.103453321627157</v>
      </c>
      <c r="F70">
        <f>GT_Spot!P70</f>
        <v>0</v>
      </c>
      <c r="G70">
        <f>PPCL_NG!P70</f>
        <v>79.777171022304174</v>
      </c>
      <c r="H70">
        <f>PPCL_Spot!P70</f>
        <v>0</v>
      </c>
      <c r="I70">
        <f>Bawana_NG!P70</f>
        <v>133.61000000000001</v>
      </c>
      <c r="J70">
        <f>Bawana_RLNG!P70</f>
        <v>0</v>
      </c>
      <c r="K70">
        <f>Bawana_Spot!P70</f>
        <v>100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BRPL_ISGS_exbus!DM70</f>
        <v>1134.5023631546819</v>
      </c>
      <c r="P70" s="36">
        <v>118.43999999999997</v>
      </c>
      <c r="Q70" s="36">
        <v>38.265607712613338</v>
      </c>
      <c r="R70" s="38">
        <v>26.85</v>
      </c>
      <c r="S70" s="38">
        <v>7.67</v>
      </c>
      <c r="T70" s="37">
        <f>SUMPRODUCT(LTA!J70:AN70,LTA!J$101:AN$101,LTA!J$103:AN$103)</f>
        <v>367.14</v>
      </c>
      <c r="U70" s="37">
        <f>SUMPRODUCT(LTA!J70:AN70,LTA!J$102:AN$102,LTA!J$103:AN$103)</f>
        <v>160.32999999999998</v>
      </c>
      <c r="V70" s="66">
        <f>SUMPRODUCT(MTOA!B70:G70,MTOA!B$102:G$102,MTOA!B$103:G$103)</f>
        <v>0</v>
      </c>
      <c r="W70" s="66">
        <f>SUMPRODUCT(MTOA!B70:G70,MTOA!B$101:G$101,MTOA!B$103:G$103)</f>
        <v>0</v>
      </c>
      <c r="X70">
        <v>0</v>
      </c>
      <c r="Y70" s="34">
        <f>IEX!H70</f>
        <v>305.19</v>
      </c>
      <c r="Z70" s="34">
        <f>IEX!N70</f>
        <v>0</v>
      </c>
      <c r="AA70" s="75">
        <f>STOA!H70</f>
        <v>538.06999999999994</v>
      </c>
      <c r="AB70" s="75">
        <f>-STOA!N70</f>
        <v>0</v>
      </c>
      <c r="AC70">
        <f t="shared" si="3"/>
        <v>27.552271783774298</v>
      </c>
      <c r="AD70">
        <f t="shared" si="4"/>
        <v>3252.480083427452</v>
      </c>
      <c r="AE70">
        <f>'IDT-1'!B70</f>
        <v>17.027000000000001</v>
      </c>
      <c r="AF70" s="24"/>
      <c r="AG70">
        <f t="shared" si="5"/>
        <v>3269.507083427452</v>
      </c>
      <c r="AI70" s="34">
        <f>PXIL!H70</f>
        <v>0</v>
      </c>
      <c r="AJ70" s="34">
        <f>PXIL!N70</f>
        <v>0</v>
      </c>
      <c r="AK70" s="34">
        <f>RTM_IEX!H70</f>
        <v>245.32</v>
      </c>
      <c r="AL70" s="34">
        <f>RTM_IEX!N70</f>
        <v>0</v>
      </c>
      <c r="AM70" s="34">
        <f>RTM_PXI!H70</f>
        <v>0</v>
      </c>
      <c r="AN70" s="34">
        <f>RTM_PXI!N70</f>
        <v>0</v>
      </c>
      <c r="AO70" s="147">
        <f>GDAM_IEX!H70</f>
        <v>0</v>
      </c>
      <c r="AP70" s="147">
        <f>GDAM_IEX!N70</f>
        <v>0</v>
      </c>
      <c r="AQ70" s="147">
        <f>GDAM_PXI!H70</f>
        <v>0</v>
      </c>
      <c r="AR70" s="147">
        <f>GDAM_PXI!N70</f>
        <v>0</v>
      </c>
      <c r="AS70">
        <f>HPX!H70</f>
        <v>0</v>
      </c>
      <c r="AT70">
        <f>HPX!N70</f>
        <v>0</v>
      </c>
      <c r="AU70">
        <f>RTM_HPX!H70</f>
        <v>0</v>
      </c>
      <c r="AV70">
        <f>RTM_HPX!N70</f>
        <v>0</v>
      </c>
    </row>
    <row r="71" spans="1:48">
      <c r="A71" t="s">
        <v>113</v>
      </c>
      <c r="D71">
        <f>TWEPL!P71</f>
        <v>10.76376</v>
      </c>
      <c r="E71">
        <f>GT_NG!P71</f>
        <v>14.103453321627157</v>
      </c>
      <c r="F71">
        <f>GT_Spot!P71</f>
        <v>0</v>
      </c>
      <c r="G71">
        <f>PPCL_NG!P71</f>
        <v>79.777171022304174</v>
      </c>
      <c r="H71">
        <f>PPCL_Spot!P71</f>
        <v>0</v>
      </c>
      <c r="I71">
        <f>Bawana_NG!P71</f>
        <v>131.95541821464533</v>
      </c>
      <c r="J71">
        <f>Bawana_RLNG!P71</f>
        <v>0</v>
      </c>
      <c r="K71">
        <f>Bawana_Spot!P71</f>
        <v>100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BRPL_ISGS_exbus!DM71</f>
        <v>1159.2769067736103</v>
      </c>
      <c r="P71" s="36">
        <v>118.43999999999997</v>
      </c>
      <c r="Q71" s="36">
        <v>38.265607712613338</v>
      </c>
      <c r="R71" s="38">
        <v>21.15</v>
      </c>
      <c r="S71" s="38">
        <v>7.67</v>
      </c>
      <c r="T71" s="37">
        <f>SUMPRODUCT(LTA!J71:AN71,LTA!J$101:AN$101,LTA!J$103:AN$103)</f>
        <v>326.74</v>
      </c>
      <c r="U71" s="37">
        <f>SUMPRODUCT(LTA!J71:AN71,LTA!J$102:AN$102,LTA!J$103:AN$103)</f>
        <v>167.18</v>
      </c>
      <c r="V71" s="66">
        <f>SUMPRODUCT(MTOA!B71:G71,MTOA!B$102:G$102,MTOA!B$103:G$103)</f>
        <v>0</v>
      </c>
      <c r="W71" s="66">
        <f>SUMPRODUCT(MTOA!B71:G71,MTOA!B$101:G$101,MTOA!B$103:G$103)</f>
        <v>0</v>
      </c>
      <c r="X71">
        <v>0</v>
      </c>
      <c r="Y71" s="34">
        <f>IEX!H71</f>
        <v>264.63</v>
      </c>
      <c r="Z71" s="34">
        <f>IEX!N71</f>
        <v>0</v>
      </c>
      <c r="AA71" s="75">
        <f>STOA!H71</f>
        <v>538.06999999999994</v>
      </c>
      <c r="AB71" s="75">
        <f>-STOA!N71</f>
        <v>0</v>
      </c>
      <c r="AC71">
        <f t="shared" si="3"/>
        <v>27.067927463176325</v>
      </c>
      <c r="AD71">
        <f t="shared" si="4"/>
        <v>3195.3043895816245</v>
      </c>
      <c r="AE71">
        <f>'IDT-1'!B71</f>
        <v>42.67</v>
      </c>
      <c r="AF71" s="24"/>
      <c r="AG71">
        <f t="shared" si="5"/>
        <v>3237.9743895816246</v>
      </c>
      <c r="AI71" s="34">
        <f>PXIL!H71</f>
        <v>0</v>
      </c>
      <c r="AJ71" s="34">
        <f>PXIL!N71</f>
        <v>0</v>
      </c>
      <c r="AK71" s="34">
        <f>RTM_IEX!H71</f>
        <v>244.35</v>
      </c>
      <c r="AL71" s="34">
        <f>RTM_IEX!N71</f>
        <v>0</v>
      </c>
      <c r="AM71" s="34">
        <f>RTM_PXI!H71</f>
        <v>0</v>
      </c>
      <c r="AN71" s="34">
        <f>RTM_PXI!N71</f>
        <v>0</v>
      </c>
      <c r="AO71" s="147">
        <f>GDAM_IEX!H71</f>
        <v>0</v>
      </c>
      <c r="AP71" s="147">
        <f>GDAM_IEX!N71</f>
        <v>0</v>
      </c>
      <c r="AQ71" s="147">
        <f>GDAM_PXI!H71</f>
        <v>0</v>
      </c>
      <c r="AR71" s="147">
        <f>GDAM_PXI!N71</f>
        <v>0</v>
      </c>
      <c r="AS71">
        <f>HPX!H71</f>
        <v>0</v>
      </c>
      <c r="AT71">
        <f>HPX!N71</f>
        <v>0</v>
      </c>
      <c r="AU71">
        <f>RTM_HPX!H71</f>
        <v>0</v>
      </c>
      <c r="AV71">
        <f>RTM_HPX!N71</f>
        <v>0</v>
      </c>
    </row>
    <row r="72" spans="1:48">
      <c r="A72" t="s">
        <v>114</v>
      </c>
      <c r="D72">
        <f>TWEPL!P72</f>
        <v>10.76376</v>
      </c>
      <c r="E72">
        <f>GT_NG!P72</f>
        <v>14.103453321627157</v>
      </c>
      <c r="F72">
        <f>GT_Spot!P72</f>
        <v>0</v>
      </c>
      <c r="G72">
        <f>PPCL_NG!P72</f>
        <v>79.777171022304174</v>
      </c>
      <c r="H72">
        <f>PPCL_Spot!P72</f>
        <v>0</v>
      </c>
      <c r="I72">
        <f>Bawana_NG!P72</f>
        <v>131.95541821464533</v>
      </c>
      <c r="J72">
        <f>Bawana_RLNG!P72</f>
        <v>0</v>
      </c>
      <c r="K72">
        <f>Bawana_Spot!P72</f>
        <v>100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BRPL_ISGS_exbus!DM72</f>
        <v>1193.8268703875017</v>
      </c>
      <c r="P72" s="36">
        <v>118.43999999999997</v>
      </c>
      <c r="Q72" s="36">
        <v>38.265607712613338</v>
      </c>
      <c r="R72" s="38">
        <v>11.985202080832332</v>
      </c>
      <c r="S72" s="38">
        <v>7.67</v>
      </c>
      <c r="T72" s="37">
        <f>SUMPRODUCT(LTA!J72:AN72,LTA!J$101:AN$101,LTA!J$103:AN$103)</f>
        <v>287.86</v>
      </c>
      <c r="U72" s="37">
        <f>SUMPRODUCT(LTA!J72:AN72,LTA!J$102:AN$102,LTA!J$103:AN$103)</f>
        <v>167.18</v>
      </c>
      <c r="V72" s="66">
        <f>SUMPRODUCT(MTOA!B72:G72,MTOA!B$102:G$102,MTOA!B$103:G$103)</f>
        <v>0</v>
      </c>
      <c r="W72" s="66">
        <f>SUMPRODUCT(MTOA!B72:G72,MTOA!B$101:G$101,MTOA!B$103:G$103)</f>
        <v>0</v>
      </c>
      <c r="X72">
        <v>0</v>
      </c>
      <c r="Y72" s="34">
        <f>IEX!H72</f>
        <v>208.61</v>
      </c>
      <c r="Z72" s="34">
        <f>IEX!N72</f>
        <v>0</v>
      </c>
      <c r="AA72" s="75">
        <f>STOA!H72</f>
        <v>538.06999999999994</v>
      </c>
      <c r="AB72" s="75">
        <f>-STOA!N72</f>
        <v>0</v>
      </c>
      <c r="AC72">
        <f t="shared" si="3"/>
        <v>26.386646855011996</v>
      </c>
      <c r="AD72">
        <f t="shared" si="4"/>
        <v>3114.8808358845122</v>
      </c>
      <c r="AE72">
        <f>'IDT-1'!B72</f>
        <v>63.112000000000002</v>
      </c>
      <c r="AF72" s="24"/>
      <c r="AG72">
        <f t="shared" si="5"/>
        <v>3177.9928358845123</v>
      </c>
      <c r="AI72" s="34">
        <f>PXIL!H72</f>
        <v>0</v>
      </c>
      <c r="AJ72" s="34">
        <f>PXIL!N72</f>
        <v>0</v>
      </c>
      <c r="AK72" s="34">
        <f>RTM_IEX!H72</f>
        <v>232.76</v>
      </c>
      <c r="AL72" s="34">
        <f>RTM_IEX!N72</f>
        <v>0</v>
      </c>
      <c r="AM72" s="34">
        <f>RTM_PXI!H72</f>
        <v>0</v>
      </c>
      <c r="AN72" s="34">
        <f>RTM_PXI!N72</f>
        <v>0</v>
      </c>
      <c r="AO72" s="147">
        <f>GDAM_IEX!H72</f>
        <v>0</v>
      </c>
      <c r="AP72" s="147">
        <f>GDAM_IEX!N72</f>
        <v>0</v>
      </c>
      <c r="AQ72" s="147">
        <f>GDAM_PXI!H72</f>
        <v>0</v>
      </c>
      <c r="AR72" s="147">
        <f>GDAM_PXI!N72</f>
        <v>0</v>
      </c>
      <c r="AS72">
        <f>HPX!H72</f>
        <v>0</v>
      </c>
      <c r="AT72">
        <f>HPX!N72</f>
        <v>0</v>
      </c>
      <c r="AU72">
        <f>RTM_HPX!H72</f>
        <v>0</v>
      </c>
      <c r="AV72">
        <f>RTM_HPX!N72</f>
        <v>0</v>
      </c>
    </row>
    <row r="73" spans="1:48">
      <c r="A73" t="s">
        <v>115</v>
      </c>
      <c r="D73">
        <f>TWEPL!P73</f>
        <v>10.76376</v>
      </c>
      <c r="E73">
        <f>GT_NG!P73</f>
        <v>14.103453321627157</v>
      </c>
      <c r="F73">
        <f>GT_Spot!P73</f>
        <v>0</v>
      </c>
      <c r="G73">
        <f>PPCL_NG!P73</f>
        <v>79.777171022304174</v>
      </c>
      <c r="H73">
        <f>PPCL_Spot!P73</f>
        <v>0</v>
      </c>
      <c r="I73">
        <f>Bawana_NG!P73</f>
        <v>131.95541821464533</v>
      </c>
      <c r="J73">
        <f>Bawana_RLNG!P73</f>
        <v>0</v>
      </c>
      <c r="K73">
        <f>Bawana_Spot!P73</f>
        <v>100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BRPL_ISGS_exbus!DM73</f>
        <v>1224.6540980966267</v>
      </c>
      <c r="P73" s="36">
        <v>118.43999999999997</v>
      </c>
      <c r="Q73" s="36">
        <v>38.265607712613338</v>
      </c>
      <c r="R73" s="38">
        <v>6.7800000000000011</v>
      </c>
      <c r="S73" s="38">
        <v>7.67</v>
      </c>
      <c r="T73" s="37">
        <f>SUMPRODUCT(LTA!J73:AN73,LTA!J$101:AN$101,LTA!J$103:AN$103)</f>
        <v>252.7</v>
      </c>
      <c r="U73" s="37">
        <f>SUMPRODUCT(LTA!J73:AN73,LTA!J$102:AN$102,LTA!J$103:AN$103)</f>
        <v>166.58</v>
      </c>
      <c r="V73" s="66">
        <f>SUMPRODUCT(MTOA!B73:G73,MTOA!B$102:G$102,MTOA!B$103:G$103)</f>
        <v>0</v>
      </c>
      <c r="W73" s="66">
        <f>SUMPRODUCT(MTOA!B73:G73,MTOA!B$101:G$101,MTOA!B$103:G$103)</f>
        <v>0</v>
      </c>
      <c r="X73">
        <v>0</v>
      </c>
      <c r="Y73" s="34">
        <f>IEX!H73</f>
        <v>156.46</v>
      </c>
      <c r="Z73" s="34">
        <f>IEX!N73</f>
        <v>0</v>
      </c>
      <c r="AA73" s="75">
        <f>STOA!H73</f>
        <v>538.06999999999994</v>
      </c>
      <c r="AB73" s="75">
        <f>-STOA!N73</f>
        <v>0</v>
      </c>
      <c r="AC73">
        <f t="shared" si="3"/>
        <v>25.165723870289664</v>
      </c>
      <c r="AD73">
        <f t="shared" si="4"/>
        <v>2970.7537844975272</v>
      </c>
      <c r="AE73">
        <f>'IDT-1'!B73</f>
        <v>98.141999999999996</v>
      </c>
      <c r="AF73" s="24"/>
      <c r="AG73">
        <f t="shared" si="5"/>
        <v>3068.8957844975271</v>
      </c>
      <c r="AI73" s="34">
        <f>PXIL!H73</f>
        <v>0</v>
      </c>
      <c r="AJ73" s="34">
        <f>PXIL!N73</f>
        <v>0</v>
      </c>
      <c r="AK73" s="34">
        <f>RTM_IEX!H73</f>
        <v>149.69999999999999</v>
      </c>
      <c r="AL73" s="34">
        <f>RTM_IEX!N73</f>
        <v>0</v>
      </c>
      <c r="AM73" s="34">
        <f>RTM_PXI!H73</f>
        <v>0</v>
      </c>
      <c r="AN73" s="34">
        <f>RTM_PXI!N73</f>
        <v>0</v>
      </c>
      <c r="AO73" s="147">
        <f>GDAM_IEX!H73</f>
        <v>0</v>
      </c>
      <c r="AP73" s="147">
        <f>GDAM_IEX!N73</f>
        <v>0</v>
      </c>
      <c r="AQ73" s="147">
        <f>GDAM_PXI!H73</f>
        <v>0</v>
      </c>
      <c r="AR73" s="147">
        <f>GDAM_PXI!N73</f>
        <v>0</v>
      </c>
      <c r="AS73">
        <f>HPX!H73</f>
        <v>0</v>
      </c>
      <c r="AT73">
        <f>HPX!N73</f>
        <v>0</v>
      </c>
      <c r="AU73">
        <f>RTM_HPX!H73</f>
        <v>0</v>
      </c>
      <c r="AV73">
        <f>RTM_HPX!N73</f>
        <v>0</v>
      </c>
    </row>
    <row r="74" spans="1:48">
      <c r="A74" t="s">
        <v>116</v>
      </c>
      <c r="D74">
        <f>TWEPL!P74</f>
        <v>10.76376</v>
      </c>
      <c r="E74">
        <f>GT_NG!P74</f>
        <v>14.103453321627157</v>
      </c>
      <c r="F74">
        <f>GT_Spot!P74</f>
        <v>0</v>
      </c>
      <c r="G74">
        <f>PPCL_NG!P74</f>
        <v>79.777171022304174</v>
      </c>
      <c r="H74">
        <f>PPCL_Spot!P74</f>
        <v>0</v>
      </c>
      <c r="I74">
        <f>Bawana_NG!P74</f>
        <v>131.95541821464533</v>
      </c>
      <c r="J74">
        <f>Bawana_RLNG!P74</f>
        <v>0</v>
      </c>
      <c r="K74">
        <f>Bawana_Spot!P74</f>
        <v>100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BRPL_ISGS_exbus!DM74</f>
        <v>1255.9643293803986</v>
      </c>
      <c r="P74" s="36">
        <v>118.43999999999997</v>
      </c>
      <c r="Q74" s="36">
        <v>38.265607712613338</v>
      </c>
      <c r="R74" s="38">
        <v>3.64</v>
      </c>
      <c r="S74" s="38">
        <v>7.67</v>
      </c>
      <c r="T74" s="37">
        <f>SUMPRODUCT(LTA!J74:AN74,LTA!J$101:AN$101,LTA!J$103:AN$103)</f>
        <v>214.79</v>
      </c>
      <c r="U74" s="37">
        <f>SUMPRODUCT(LTA!J74:AN74,LTA!J$102:AN$102,LTA!J$103:AN$103)</f>
        <v>165.58</v>
      </c>
      <c r="V74" s="66">
        <f>SUMPRODUCT(MTOA!B74:G74,MTOA!B$102:G$102,MTOA!B$103:G$103)</f>
        <v>0</v>
      </c>
      <c r="W74" s="66">
        <f>SUMPRODUCT(MTOA!B74:G74,MTOA!B$101:G$101,MTOA!B$103:G$103)</f>
        <v>0</v>
      </c>
      <c r="X74">
        <v>0</v>
      </c>
      <c r="Y74" s="34">
        <f>IEX!H74</f>
        <v>91.75</v>
      </c>
      <c r="Z74" s="34">
        <f>IEX!N74</f>
        <v>0</v>
      </c>
      <c r="AA74" s="75">
        <f>STOA!H74</f>
        <v>538.06999999999994</v>
      </c>
      <c r="AB74" s="75">
        <f>-STOA!N74</f>
        <v>0</v>
      </c>
      <c r="AC74">
        <f t="shared" si="3"/>
        <v>24.353445813073346</v>
      </c>
      <c r="AD74">
        <f t="shared" si="4"/>
        <v>2874.866293838515</v>
      </c>
      <c r="AE74">
        <f>'IDT-1'!B74</f>
        <v>125.49</v>
      </c>
      <c r="AF74" s="24"/>
      <c r="AG74">
        <f t="shared" si="5"/>
        <v>3000.3562938385148</v>
      </c>
      <c r="AI74" s="34">
        <f>PXIL!H74</f>
        <v>0</v>
      </c>
      <c r="AJ74" s="34">
        <f>PXIL!N74</f>
        <v>0</v>
      </c>
      <c r="AK74" s="34">
        <f>RTM_IEX!H74</f>
        <v>128.44999999999999</v>
      </c>
      <c r="AL74" s="34">
        <f>RTM_IEX!N74</f>
        <v>0</v>
      </c>
      <c r="AM74" s="34">
        <f>RTM_PXI!H74</f>
        <v>0</v>
      </c>
      <c r="AN74" s="34">
        <f>RTM_PXI!N74</f>
        <v>0</v>
      </c>
      <c r="AO74" s="147">
        <f>GDAM_IEX!H74</f>
        <v>0</v>
      </c>
      <c r="AP74" s="147">
        <f>GDAM_IEX!N74</f>
        <v>0</v>
      </c>
      <c r="AQ74" s="147">
        <f>GDAM_PXI!H74</f>
        <v>0</v>
      </c>
      <c r="AR74" s="147">
        <f>GDAM_PXI!N74</f>
        <v>0</v>
      </c>
      <c r="AS74">
        <f>HPX!H74</f>
        <v>0</v>
      </c>
      <c r="AT74">
        <f>HPX!N74</f>
        <v>0</v>
      </c>
      <c r="AU74">
        <f>RTM_HPX!H74</f>
        <v>0</v>
      </c>
      <c r="AV74">
        <f>RTM_HPX!N74</f>
        <v>0</v>
      </c>
    </row>
    <row r="75" spans="1:48">
      <c r="A75" t="s">
        <v>117</v>
      </c>
      <c r="D75">
        <f>TWEPL!P75</f>
        <v>10.76376</v>
      </c>
      <c r="E75">
        <f>GT_NG!P75</f>
        <v>14.226807140766756</v>
      </c>
      <c r="F75">
        <f>GT_Spot!P75</f>
        <v>0</v>
      </c>
      <c r="G75">
        <f>PPCL_NG!P75</f>
        <v>80.627170976456966</v>
      </c>
      <c r="H75">
        <f>PPCL_Spot!P75</f>
        <v>0</v>
      </c>
      <c r="I75">
        <f>Bawana_NG!P75</f>
        <v>116.95543142845982</v>
      </c>
      <c r="J75">
        <f>Bawana_RLNG!P75</f>
        <v>0</v>
      </c>
      <c r="K75">
        <f>Bawana_Spot!P75</f>
        <v>100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BRPL_ISGS_exbus!DM75</f>
        <v>1266.5186145340222</v>
      </c>
      <c r="P75" s="36">
        <v>118.43999999999997</v>
      </c>
      <c r="Q75" s="36">
        <v>38.265607712613338</v>
      </c>
      <c r="R75" s="38">
        <v>0</v>
      </c>
      <c r="S75" s="38">
        <v>7.67</v>
      </c>
      <c r="T75" s="37">
        <f>SUMPRODUCT(LTA!J75:AN75,LTA!J$101:AN$101,LTA!J$103:AN$103)</f>
        <v>186.42000000000002</v>
      </c>
      <c r="U75" s="37">
        <f>SUMPRODUCT(LTA!J75:AN75,LTA!J$102:AN$102,LTA!J$103:AN$103)</f>
        <v>172.07999999999998</v>
      </c>
      <c r="V75" s="66">
        <f>SUMPRODUCT(MTOA!B75:G75,MTOA!B$102:G$102,MTOA!B$103:G$103)</f>
        <v>0</v>
      </c>
      <c r="W75" s="66">
        <f>SUMPRODUCT(MTOA!B75:G75,MTOA!B$101:G$101,MTOA!B$103:G$103)</f>
        <v>0</v>
      </c>
      <c r="X75">
        <v>0</v>
      </c>
      <c r="Y75" s="34">
        <f>IEX!H75</f>
        <v>0</v>
      </c>
      <c r="Z75" s="34">
        <f>IEX!N75</f>
        <v>0</v>
      </c>
      <c r="AA75" s="75">
        <f>STOA!H75</f>
        <v>538.06999999999994</v>
      </c>
      <c r="AB75" s="75">
        <f>-STOA!N75</f>
        <v>0</v>
      </c>
      <c r="AC75">
        <f t="shared" si="3"/>
        <v>23.874794091055477</v>
      </c>
      <c r="AD75">
        <f t="shared" si="4"/>
        <v>2818.3625977012634</v>
      </c>
      <c r="AE75">
        <f>'IDT-1'!B75</f>
        <v>181</v>
      </c>
      <c r="AF75" s="24"/>
      <c r="AG75">
        <f t="shared" si="5"/>
        <v>2999.3625977012634</v>
      </c>
      <c r="AI75" s="34">
        <f>PXIL!H75</f>
        <v>0</v>
      </c>
      <c r="AJ75" s="34">
        <f>PXIL!N75</f>
        <v>0</v>
      </c>
      <c r="AK75" s="34">
        <f>RTM_IEX!H75</f>
        <v>192.2</v>
      </c>
      <c r="AL75" s="34">
        <f>RTM_IEX!N75</f>
        <v>0</v>
      </c>
      <c r="AM75" s="34">
        <f>RTM_PXI!H75</f>
        <v>0</v>
      </c>
      <c r="AN75" s="34">
        <f>RTM_PXI!N75</f>
        <v>0</v>
      </c>
      <c r="AO75" s="147">
        <f>GDAM_IEX!H75</f>
        <v>0</v>
      </c>
      <c r="AP75" s="147">
        <f>GDAM_IEX!N75</f>
        <v>0</v>
      </c>
      <c r="AQ75" s="147">
        <f>GDAM_PXI!H75</f>
        <v>0</v>
      </c>
      <c r="AR75" s="147">
        <f>GDAM_PXI!N75</f>
        <v>0</v>
      </c>
      <c r="AS75">
        <f>HPX!H75</f>
        <v>0</v>
      </c>
      <c r="AT75">
        <f>HPX!N75</f>
        <v>0</v>
      </c>
      <c r="AU75">
        <f>RTM_HPX!H75</f>
        <v>0</v>
      </c>
      <c r="AV75">
        <f>RTM_HPX!N75</f>
        <v>0</v>
      </c>
    </row>
    <row r="76" spans="1:48">
      <c r="A76" t="s">
        <v>118</v>
      </c>
      <c r="D76">
        <f>TWEPL!P76</f>
        <v>10.76376</v>
      </c>
      <c r="E76">
        <f>GT_NG!P76</f>
        <v>14.226807140766756</v>
      </c>
      <c r="F76">
        <f>GT_Spot!P76</f>
        <v>0</v>
      </c>
      <c r="G76">
        <f>PPCL_NG!P76</f>
        <v>80.627170976456966</v>
      </c>
      <c r="H76">
        <f>PPCL_Spot!P76</f>
        <v>0</v>
      </c>
      <c r="I76">
        <f>Bawana_NG!P76</f>
        <v>116.95543142845982</v>
      </c>
      <c r="J76">
        <f>Bawana_RLNG!P76</f>
        <v>0</v>
      </c>
      <c r="K76">
        <f>Bawana_Spot!P76</f>
        <v>100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BRPL_ISGS_exbus!DM76</f>
        <v>1271.1979686046122</v>
      </c>
      <c r="P76" s="36">
        <v>118.43999999999997</v>
      </c>
      <c r="Q76" s="36">
        <v>38.265607712613338</v>
      </c>
      <c r="R76" s="38">
        <v>0</v>
      </c>
      <c r="S76" s="38">
        <v>7.67</v>
      </c>
      <c r="T76" s="37">
        <f>SUMPRODUCT(LTA!J76:AN76,LTA!J$101:AN$101,LTA!J$103:AN$103)</f>
        <v>161.85000000000002</v>
      </c>
      <c r="U76" s="37">
        <f>SUMPRODUCT(LTA!J76:AN76,LTA!J$102:AN$102,LTA!J$103:AN$103)</f>
        <v>171.18</v>
      </c>
      <c r="V76" s="66">
        <f>SUMPRODUCT(MTOA!B76:G76,MTOA!B$102:G$102,MTOA!B$103:G$103)</f>
        <v>0</v>
      </c>
      <c r="W76" s="66">
        <f>SUMPRODUCT(MTOA!B76:G76,MTOA!B$101:G$101,MTOA!B$103:G$103)</f>
        <v>0</v>
      </c>
      <c r="X76">
        <v>0</v>
      </c>
      <c r="Y76" s="34">
        <f>IEX!H76</f>
        <v>0</v>
      </c>
      <c r="Z76" s="34">
        <f>IEX!N76</f>
        <v>0</v>
      </c>
      <c r="AA76" s="75">
        <f>STOA!H76</f>
        <v>538.06999999999994</v>
      </c>
      <c r="AB76" s="75">
        <f>-STOA!N76</f>
        <v>0</v>
      </c>
      <c r="AC76">
        <f t="shared" si="3"/>
        <v>23.529800665248434</v>
      </c>
      <c r="AD76">
        <f t="shared" si="4"/>
        <v>2777.6369451976607</v>
      </c>
      <c r="AE76">
        <f>'IDT-1'!B76</f>
        <v>159</v>
      </c>
      <c r="AF76" s="24"/>
      <c r="AG76">
        <f t="shared" si="5"/>
        <v>2936.6369451976607</v>
      </c>
      <c r="AI76" s="34">
        <f>PXIL!H76</f>
        <v>0</v>
      </c>
      <c r="AJ76" s="34">
        <f>PXIL!N76</f>
        <v>0</v>
      </c>
      <c r="AK76" s="34">
        <f>RTM_IEX!H76</f>
        <v>171.92</v>
      </c>
      <c r="AL76" s="34">
        <f>RTM_IEX!N76</f>
        <v>0</v>
      </c>
      <c r="AM76" s="34">
        <f>RTM_PXI!H76</f>
        <v>0</v>
      </c>
      <c r="AN76" s="34">
        <f>RTM_PXI!N76</f>
        <v>0</v>
      </c>
      <c r="AO76" s="147">
        <f>GDAM_IEX!H76</f>
        <v>0</v>
      </c>
      <c r="AP76" s="147">
        <f>GDAM_IEX!N76</f>
        <v>0</v>
      </c>
      <c r="AQ76" s="147">
        <f>GDAM_PXI!H76</f>
        <v>0</v>
      </c>
      <c r="AR76" s="147">
        <f>GDAM_PXI!N76</f>
        <v>0</v>
      </c>
      <c r="AS76">
        <f>HPX!H76</f>
        <v>0</v>
      </c>
      <c r="AT76">
        <f>HPX!N76</f>
        <v>0</v>
      </c>
      <c r="AU76">
        <f>RTM_HPX!H76</f>
        <v>0</v>
      </c>
      <c r="AV76">
        <f>RTM_HPX!N76</f>
        <v>0</v>
      </c>
    </row>
    <row r="77" spans="1:48">
      <c r="A77" t="s">
        <v>119</v>
      </c>
      <c r="D77">
        <f>TWEPL!P77</f>
        <v>10.76376</v>
      </c>
      <c r="E77">
        <f>GT_NG!P77</f>
        <v>14.226807140766756</v>
      </c>
      <c r="F77">
        <f>GT_Spot!P77</f>
        <v>0</v>
      </c>
      <c r="G77">
        <f>PPCL_NG!P77</f>
        <v>80.627170976456966</v>
      </c>
      <c r="H77">
        <f>PPCL_Spot!P77</f>
        <v>0</v>
      </c>
      <c r="I77">
        <f>Bawana_NG!P77</f>
        <v>133.60999999999999</v>
      </c>
      <c r="J77">
        <f>Bawana_RLNG!P77</f>
        <v>0</v>
      </c>
      <c r="K77">
        <f>Bawana_Spot!P77</f>
        <v>100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BRPL_ISGS_exbus!DM77</f>
        <v>1258.8251995957305</v>
      </c>
      <c r="P77" s="36">
        <v>118.43999999999997</v>
      </c>
      <c r="Q77" s="36">
        <v>38.265607712613338</v>
      </c>
      <c r="R77" s="38">
        <v>0</v>
      </c>
      <c r="S77" s="38">
        <v>7.67</v>
      </c>
      <c r="T77" s="37">
        <f>SUMPRODUCT(LTA!J77:AN77,LTA!J$101:AN$101,LTA!J$103:AN$103)</f>
        <v>145.69999999999999</v>
      </c>
      <c r="U77" s="37">
        <f>SUMPRODUCT(LTA!J77:AN77,LTA!J$102:AN$102,LTA!J$103:AN$103)</f>
        <v>169.57</v>
      </c>
      <c r="V77" s="66">
        <f>SUMPRODUCT(MTOA!B77:G77,MTOA!B$102:G$102,MTOA!B$103:G$103)</f>
        <v>0</v>
      </c>
      <c r="W77" s="66">
        <f>SUMPRODUCT(MTOA!B77:G77,MTOA!B$101:G$101,MTOA!B$103:G$103)</f>
        <v>0</v>
      </c>
      <c r="X77">
        <v>0</v>
      </c>
      <c r="Y77" s="34">
        <f>IEX!H77</f>
        <v>0</v>
      </c>
      <c r="Z77" s="34">
        <f>IEX!N77</f>
        <v>0</v>
      </c>
      <c r="AA77" s="75">
        <f>STOA!H77</f>
        <v>538.06999999999994</v>
      </c>
      <c r="AB77" s="75">
        <f>-STOA!N77</f>
        <v>0</v>
      </c>
      <c r="AC77">
        <f t="shared" si="3"/>
        <v>23.286719781574771</v>
      </c>
      <c r="AD77">
        <f t="shared" si="4"/>
        <v>2748.9418256439931</v>
      </c>
      <c r="AE77">
        <f>'IDT-1'!B77</f>
        <v>103</v>
      </c>
      <c r="AF77" s="24"/>
      <c r="AG77">
        <f t="shared" si="5"/>
        <v>2851.9418256439931</v>
      </c>
      <c r="AI77" s="34">
        <f>PXIL!H77</f>
        <v>0</v>
      </c>
      <c r="AJ77" s="34">
        <f>PXIL!N77</f>
        <v>0</v>
      </c>
      <c r="AK77" s="34">
        <f>RTM_IEX!H77</f>
        <v>156.46</v>
      </c>
      <c r="AL77" s="34">
        <f>RTM_IEX!N77</f>
        <v>0</v>
      </c>
      <c r="AM77" s="34">
        <f>RTM_PXI!H77</f>
        <v>0</v>
      </c>
      <c r="AN77" s="34">
        <f>RTM_PXI!N77</f>
        <v>0</v>
      </c>
      <c r="AO77" s="147">
        <f>GDAM_IEX!H77</f>
        <v>0</v>
      </c>
      <c r="AP77" s="147">
        <f>GDAM_IEX!N77</f>
        <v>0</v>
      </c>
      <c r="AQ77" s="147">
        <f>GDAM_PXI!H77</f>
        <v>0</v>
      </c>
      <c r="AR77" s="147">
        <f>GDAM_PXI!N77</f>
        <v>0</v>
      </c>
      <c r="AS77">
        <f>HPX!H77</f>
        <v>0</v>
      </c>
      <c r="AT77">
        <f>HPX!N77</f>
        <v>0</v>
      </c>
      <c r="AU77">
        <f>RTM_HPX!H77</f>
        <v>0</v>
      </c>
      <c r="AV77">
        <f>RTM_HPX!N77</f>
        <v>0</v>
      </c>
    </row>
    <row r="78" spans="1:48">
      <c r="A78" t="s">
        <v>120</v>
      </c>
      <c r="D78">
        <f>TWEPL!P78</f>
        <v>10.76376</v>
      </c>
      <c r="E78">
        <f>GT_NG!P78</f>
        <v>13.885528241147206</v>
      </c>
      <c r="F78">
        <f>GT_Spot!P78</f>
        <v>0</v>
      </c>
      <c r="G78">
        <f>PPCL_NG!P78</f>
        <v>80.627170976456966</v>
      </c>
      <c r="H78">
        <f>PPCL_Spot!P78</f>
        <v>0</v>
      </c>
      <c r="I78">
        <f>Bawana_NG!P78</f>
        <v>131.95541821464533</v>
      </c>
      <c r="J78">
        <f>Bawana_RLNG!P78</f>
        <v>0</v>
      </c>
      <c r="K78">
        <f>Bawana_Spot!P78</f>
        <v>100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BRPL_ISGS_exbus!DM78</f>
        <v>1273.3735438875294</v>
      </c>
      <c r="P78" s="36">
        <v>118.43999999999997</v>
      </c>
      <c r="Q78" s="36">
        <v>38.265607712613338</v>
      </c>
      <c r="R78" s="38">
        <v>0</v>
      </c>
      <c r="S78" s="38">
        <v>7.67</v>
      </c>
      <c r="T78" s="37">
        <f>SUMPRODUCT(LTA!J78:AN78,LTA!J$101:AN$101,LTA!J$103:AN$103)</f>
        <v>132.01999999999998</v>
      </c>
      <c r="U78" s="37">
        <f>SUMPRODUCT(LTA!J78:AN78,LTA!J$102:AN$102,LTA!J$103:AN$103)</f>
        <v>166.67</v>
      </c>
      <c r="V78" s="66">
        <f>SUMPRODUCT(MTOA!B78:G78,MTOA!B$102:G$102,MTOA!B$103:G$103)</f>
        <v>0</v>
      </c>
      <c r="W78" s="66">
        <f>SUMPRODUCT(MTOA!B78:G78,MTOA!B$101:G$101,MTOA!B$103:G$103)</f>
        <v>0</v>
      </c>
      <c r="X78">
        <v>0</v>
      </c>
      <c r="Y78" s="34">
        <f>IEX!H78</f>
        <v>0</v>
      </c>
      <c r="Z78" s="34">
        <f>IEX!N78</f>
        <v>0</v>
      </c>
      <c r="AA78" s="75">
        <f>STOA!H78</f>
        <v>538.06999999999994</v>
      </c>
      <c r="AB78" s="75">
        <f>-STOA!N78</f>
        <v>0</v>
      </c>
      <c r="AC78">
        <f t="shared" si="3"/>
        <v>23.309756643872095</v>
      </c>
      <c r="AD78">
        <f t="shared" si="4"/>
        <v>2751.6612723885205</v>
      </c>
      <c r="AE78">
        <f>'IDT-1'!B78</f>
        <v>75</v>
      </c>
      <c r="AF78" s="24"/>
      <c r="AG78">
        <f t="shared" si="5"/>
        <v>2826.6612723885205</v>
      </c>
      <c r="AI78" s="34">
        <f>PXIL!H78</f>
        <v>0</v>
      </c>
      <c r="AJ78" s="34">
        <f>PXIL!N78</f>
        <v>0</v>
      </c>
      <c r="AK78" s="34">
        <f>RTM_IEX!H78</f>
        <v>163.22999999999999</v>
      </c>
      <c r="AL78" s="34">
        <f>RTM_IEX!N78</f>
        <v>0</v>
      </c>
      <c r="AM78" s="34">
        <f>RTM_PXI!H78</f>
        <v>0</v>
      </c>
      <c r="AN78" s="34">
        <f>RTM_PXI!N78</f>
        <v>0</v>
      </c>
      <c r="AO78" s="147">
        <f>GDAM_IEX!H78</f>
        <v>0</v>
      </c>
      <c r="AP78" s="147">
        <f>GDAM_IEX!N78</f>
        <v>0</v>
      </c>
      <c r="AQ78" s="147">
        <f>GDAM_PXI!H78</f>
        <v>0</v>
      </c>
      <c r="AR78" s="147">
        <f>GDAM_PXI!N78</f>
        <v>0</v>
      </c>
      <c r="AS78">
        <f>HPX!H78</f>
        <v>0</v>
      </c>
      <c r="AT78">
        <f>HPX!N78</f>
        <v>0</v>
      </c>
      <c r="AU78">
        <f>RTM_HPX!H78</f>
        <v>0</v>
      </c>
      <c r="AV78">
        <f>RTM_HPX!N78</f>
        <v>0</v>
      </c>
    </row>
    <row r="79" spans="1:48">
      <c r="A79" t="s">
        <v>121</v>
      </c>
      <c r="D79">
        <f>TWEPL!P79</f>
        <v>10.76376</v>
      </c>
      <c r="E79">
        <f>GT_NG!P79</f>
        <v>13.885528241147206</v>
      </c>
      <c r="F79">
        <f>GT_Spot!P79</f>
        <v>0</v>
      </c>
      <c r="G79">
        <f>PPCL_NG!P79</f>
        <v>80.627170976456966</v>
      </c>
      <c r="H79">
        <f>PPCL_Spot!P79</f>
        <v>0</v>
      </c>
      <c r="I79">
        <f>Bawana_NG!P79</f>
        <v>131.95541821464533</v>
      </c>
      <c r="J79">
        <f>Bawana_RLNG!P79</f>
        <v>0</v>
      </c>
      <c r="K79">
        <f>Bawana_Spot!P79</f>
        <v>100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BRPL_ISGS_exbus!DM79</f>
        <v>1293.2705196457719</v>
      </c>
      <c r="P79" s="36">
        <v>118.43999999999997</v>
      </c>
      <c r="Q79" s="36">
        <v>38.265607712613338</v>
      </c>
      <c r="R79" s="38">
        <v>0</v>
      </c>
      <c r="S79" s="38">
        <v>7.67</v>
      </c>
      <c r="T79" s="37">
        <f>SUMPRODUCT(LTA!J79:AN79,LTA!J$101:AN$101,LTA!J$103:AN$103)</f>
        <v>124.44</v>
      </c>
      <c r="U79" s="37">
        <f>SUMPRODUCT(LTA!J79:AN79,LTA!J$102:AN$102,LTA!J$103:AN$103)</f>
        <v>165.07</v>
      </c>
      <c r="V79" s="66">
        <f>SUMPRODUCT(MTOA!B79:G79,MTOA!B$102:G$102,MTOA!B$103:G$103)</f>
        <v>0</v>
      </c>
      <c r="W79" s="66">
        <f>SUMPRODUCT(MTOA!B79:G79,MTOA!B$101:G$101,MTOA!B$103:G$103)</f>
        <v>0</v>
      </c>
      <c r="X79">
        <v>0</v>
      </c>
      <c r="Y79" s="34">
        <f>IEX!H79</f>
        <v>0</v>
      </c>
      <c r="Z79" s="34">
        <f>IEX!N79</f>
        <v>0</v>
      </c>
      <c r="AA79" s="75">
        <f>STOA!H79</f>
        <v>805.5899999999998</v>
      </c>
      <c r="AB79" s="75">
        <f>-STOA!N79</f>
        <v>0</v>
      </c>
      <c r="AC79">
        <f t="shared" si="3"/>
        <v>24.682430811036003</v>
      </c>
      <c r="AD79">
        <f t="shared" si="4"/>
        <v>2817.2955739795989</v>
      </c>
      <c r="AE79">
        <f>'IDT-1'!B79</f>
        <v>0</v>
      </c>
      <c r="AF79" s="24"/>
      <c r="AG79">
        <f t="shared" si="5"/>
        <v>2817.2955739795989</v>
      </c>
      <c r="AI79" s="34">
        <f>PXIL!H79</f>
        <v>0</v>
      </c>
      <c r="AJ79" s="34">
        <f>PXIL!N79</f>
        <v>0</v>
      </c>
      <c r="AK79" s="34">
        <f>RTM_IEX!H79</f>
        <v>0</v>
      </c>
      <c r="AL79" s="34">
        <f>RTM_IEX!N79</f>
        <v>-48</v>
      </c>
      <c r="AM79" s="34">
        <f>RTM_PXI!H79</f>
        <v>0</v>
      </c>
      <c r="AN79" s="34">
        <f>RTM_PXI!N79</f>
        <v>0</v>
      </c>
      <c r="AO79" s="147">
        <f>GDAM_IEX!H79</f>
        <v>0</v>
      </c>
      <c r="AP79" s="147">
        <f>GDAM_IEX!N79</f>
        <v>0</v>
      </c>
      <c r="AQ79" s="147">
        <f>GDAM_PXI!H79</f>
        <v>0</v>
      </c>
      <c r="AR79" s="147">
        <f>GDAM_PXI!N79</f>
        <v>0</v>
      </c>
      <c r="AS79">
        <f>HPX!H79</f>
        <v>0</v>
      </c>
      <c r="AT79">
        <f>HPX!N79</f>
        <v>0</v>
      </c>
      <c r="AU79">
        <f>RTM_HPX!H79</f>
        <v>0</v>
      </c>
      <c r="AV79">
        <f>RTM_HPX!N79</f>
        <v>0</v>
      </c>
    </row>
    <row r="80" spans="1:48">
      <c r="A80" t="s">
        <v>122</v>
      </c>
      <c r="D80">
        <f>TWEPL!P80</f>
        <v>10.76376</v>
      </c>
      <c r="E80">
        <f>GT_NG!P80</f>
        <v>13.885528241147206</v>
      </c>
      <c r="F80">
        <f>GT_Spot!P80</f>
        <v>0</v>
      </c>
      <c r="G80">
        <f>PPCL_NG!P80</f>
        <v>80.627170976456966</v>
      </c>
      <c r="H80">
        <f>PPCL_Spot!P80</f>
        <v>0</v>
      </c>
      <c r="I80">
        <f>Bawana_NG!P80</f>
        <v>131.95541821464533</v>
      </c>
      <c r="J80">
        <f>Bawana_RLNG!P80</f>
        <v>0</v>
      </c>
      <c r="K80">
        <f>Bawana_Spot!P80</f>
        <v>100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BRPL_ISGS_exbus!DM80</f>
        <v>1292.9356187184053</v>
      </c>
      <c r="P80" s="36">
        <v>118.43999999999997</v>
      </c>
      <c r="Q80" s="36">
        <v>38.265607712613338</v>
      </c>
      <c r="R80" s="38">
        <v>0</v>
      </c>
      <c r="S80" s="38">
        <v>7.67</v>
      </c>
      <c r="T80" s="37">
        <f>SUMPRODUCT(LTA!J80:AN80,LTA!J$101:AN$101,LTA!J$103:AN$103)</f>
        <v>115.74000000000001</v>
      </c>
      <c r="U80" s="37">
        <f>SUMPRODUCT(LTA!J80:AN80,LTA!J$102:AN$102,LTA!J$103:AN$103)</f>
        <v>162.16999999999999</v>
      </c>
      <c r="V80" s="66">
        <f>SUMPRODUCT(MTOA!B80:G80,MTOA!B$102:G$102,MTOA!B$103:G$103)</f>
        <v>0</v>
      </c>
      <c r="W80" s="66">
        <f>SUMPRODUCT(MTOA!B80:G80,MTOA!B$101:G$101,MTOA!B$103:G$103)</f>
        <v>0</v>
      </c>
      <c r="X80">
        <v>0</v>
      </c>
      <c r="Y80" s="34">
        <f>IEX!H80</f>
        <v>0</v>
      </c>
      <c r="Z80" s="34">
        <f>IEX!N80</f>
        <v>0</v>
      </c>
      <c r="AA80" s="75">
        <f>STOA!H80</f>
        <v>789.16999999999973</v>
      </c>
      <c r="AB80" s="75">
        <f>-STOA!N80</f>
        <v>0</v>
      </c>
      <c r="AC80">
        <f t="shared" si="3"/>
        <v>24.113874491975448</v>
      </c>
      <c r="AD80">
        <f t="shared" si="4"/>
        <v>2828.5092293712923</v>
      </c>
      <c r="AE80">
        <f>'IDT-1'!B80</f>
        <v>0</v>
      </c>
      <c r="AF80" s="24"/>
      <c r="AG80">
        <f t="shared" si="5"/>
        <v>2828.5092293712923</v>
      </c>
      <c r="AI80" s="34">
        <f>PXIL!H80</f>
        <v>0</v>
      </c>
      <c r="AJ80" s="34">
        <f>PXIL!N80</f>
        <v>0</v>
      </c>
      <c r="AK80" s="34">
        <f>RTM_IEX!H80</f>
        <v>0</v>
      </c>
      <c r="AL80" s="34">
        <f>RTM_IEX!N80</f>
        <v>-9</v>
      </c>
      <c r="AM80" s="34">
        <f>RTM_PXI!H80</f>
        <v>0</v>
      </c>
      <c r="AN80" s="34">
        <f>RTM_PXI!N80</f>
        <v>0</v>
      </c>
      <c r="AO80" s="147">
        <f>GDAM_IEX!H80</f>
        <v>0</v>
      </c>
      <c r="AP80" s="147">
        <f>GDAM_IEX!N80</f>
        <v>0</v>
      </c>
      <c r="AQ80" s="147">
        <f>GDAM_PXI!H80</f>
        <v>0</v>
      </c>
      <c r="AR80" s="147">
        <f>GDAM_PXI!N80</f>
        <v>0</v>
      </c>
      <c r="AS80">
        <f>HPX!H80</f>
        <v>0</v>
      </c>
      <c r="AT80">
        <f>HPX!N80</f>
        <v>0</v>
      </c>
      <c r="AU80">
        <f>RTM_HPX!H80</f>
        <v>0</v>
      </c>
      <c r="AV80">
        <f>RTM_HPX!N80</f>
        <v>0</v>
      </c>
    </row>
    <row r="81" spans="1:48">
      <c r="A81" t="s">
        <v>123</v>
      </c>
      <c r="D81">
        <f>TWEPL!P81</f>
        <v>10.76376</v>
      </c>
      <c r="E81">
        <f>GT_NG!P81</f>
        <v>14.226807140766756</v>
      </c>
      <c r="F81">
        <f>GT_Spot!P81</f>
        <v>0</v>
      </c>
      <c r="G81">
        <f>PPCL_NG!P81</f>
        <v>80.627170976456966</v>
      </c>
      <c r="H81">
        <f>PPCL_Spot!P81</f>
        <v>0</v>
      </c>
      <c r="I81">
        <f>Bawana_NG!P81</f>
        <v>99.956095465020894</v>
      </c>
      <c r="J81">
        <f>Bawana_RLNG!P81</f>
        <v>0</v>
      </c>
      <c r="K81">
        <f>Bawana_Spot!P81</f>
        <v>174.32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BRPL_ISGS_exbus!DM81</f>
        <v>1299.2303842547874</v>
      </c>
      <c r="P81" s="36">
        <v>118.43999999999997</v>
      </c>
      <c r="Q81" s="36">
        <v>38.265607712613338</v>
      </c>
      <c r="R81" s="38">
        <v>0</v>
      </c>
      <c r="S81" s="38">
        <v>7.67</v>
      </c>
      <c r="T81" s="37">
        <f>SUMPRODUCT(LTA!J81:AN81,LTA!J$101:AN$101,LTA!J$103:AN$103)</f>
        <v>111</v>
      </c>
      <c r="U81" s="37">
        <f>SUMPRODUCT(LTA!J81:AN81,LTA!J$102:AN$102,LTA!J$103:AN$103)</f>
        <v>173.48</v>
      </c>
      <c r="V81" s="66">
        <f>SUMPRODUCT(MTOA!B81:G81,MTOA!B$102:G$102,MTOA!B$103:G$103)</f>
        <v>0</v>
      </c>
      <c r="W81" s="66">
        <f>SUMPRODUCT(MTOA!B81:G81,MTOA!B$101:G$101,MTOA!B$103:G$103)</f>
        <v>0</v>
      </c>
      <c r="X81">
        <v>0</v>
      </c>
      <c r="Y81" s="34">
        <f>IEX!H81</f>
        <v>0</v>
      </c>
      <c r="Z81" s="34">
        <f>IEX!N81</f>
        <v>0</v>
      </c>
      <c r="AA81" s="75">
        <f>STOA!H81</f>
        <v>807.52999999999986</v>
      </c>
      <c r="AB81" s="75">
        <f>-STOA!N81</f>
        <v>0</v>
      </c>
      <c r="AC81">
        <f t="shared" si="3"/>
        <v>25.225765390607332</v>
      </c>
      <c r="AD81">
        <f t="shared" si="4"/>
        <v>2843.2940601590381</v>
      </c>
      <c r="AE81">
        <f>'IDT-1'!B81</f>
        <v>0</v>
      </c>
      <c r="AF81" s="24"/>
      <c r="AG81">
        <f t="shared" si="5"/>
        <v>2843.2940601590381</v>
      </c>
      <c r="AI81" s="34">
        <f>PXIL!H81</f>
        <v>0</v>
      </c>
      <c r="AJ81" s="34">
        <f>PXIL!N81</f>
        <v>0</v>
      </c>
      <c r="AK81" s="34">
        <f>RTM_IEX!H81</f>
        <v>0</v>
      </c>
      <c r="AL81" s="34">
        <f>RTM_IEX!N81</f>
        <v>-66.989999999999995</v>
      </c>
      <c r="AM81" s="34">
        <f>RTM_PXI!H81</f>
        <v>0</v>
      </c>
      <c r="AN81" s="34">
        <f>RTM_PXI!N81</f>
        <v>0</v>
      </c>
      <c r="AO81" s="147">
        <f>GDAM_IEX!H81</f>
        <v>0</v>
      </c>
      <c r="AP81" s="147">
        <f>GDAM_IEX!N81</f>
        <v>0</v>
      </c>
      <c r="AQ81" s="147">
        <f>GDAM_PXI!H81</f>
        <v>0</v>
      </c>
      <c r="AR81" s="147">
        <f>GDAM_PXI!N81</f>
        <v>0</v>
      </c>
      <c r="AS81">
        <f>HPX!H81</f>
        <v>0</v>
      </c>
      <c r="AT81">
        <f>HPX!N81</f>
        <v>0</v>
      </c>
      <c r="AU81">
        <f>RTM_HPX!H81</f>
        <v>0</v>
      </c>
      <c r="AV81">
        <f>RTM_HPX!N81</f>
        <v>0</v>
      </c>
    </row>
    <row r="82" spans="1:48">
      <c r="A82" t="s">
        <v>124</v>
      </c>
      <c r="D82">
        <f>TWEPL!P82</f>
        <v>10.76376</v>
      </c>
      <c r="E82">
        <f>GT_NG!P82</f>
        <v>14.226807140766756</v>
      </c>
      <c r="F82">
        <f>GT_Spot!P82</f>
        <v>0</v>
      </c>
      <c r="G82">
        <f>PPCL_NG!P82</f>
        <v>80.627170976456966</v>
      </c>
      <c r="H82">
        <f>PPCL_Spot!P82</f>
        <v>0</v>
      </c>
      <c r="I82">
        <f>Bawana_NG!P82</f>
        <v>99.956095465020894</v>
      </c>
      <c r="J82">
        <f>Bawana_RLNG!P82</f>
        <v>0</v>
      </c>
      <c r="K82">
        <f>Bawana_Spot!P82</f>
        <v>174.32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BRPL_ISGS_exbus!DM82</f>
        <v>1285.6669011726874</v>
      </c>
      <c r="P82" s="36">
        <v>118.43999999999997</v>
      </c>
      <c r="Q82" s="36">
        <v>38.265607712613338</v>
      </c>
      <c r="R82" s="38">
        <v>0</v>
      </c>
      <c r="S82" s="38">
        <v>7.67</v>
      </c>
      <c r="T82" s="37">
        <f>SUMPRODUCT(LTA!J82:AN82,LTA!J$101:AN$101,LTA!J$103:AN$103)</f>
        <v>108.99</v>
      </c>
      <c r="U82" s="37">
        <f>SUMPRODUCT(LTA!J82:AN82,LTA!J$102:AN$102,LTA!J$103:AN$103)</f>
        <v>169.57999999999998</v>
      </c>
      <c r="V82" s="66">
        <f>SUMPRODUCT(MTOA!B82:G82,MTOA!B$102:G$102,MTOA!B$103:G$103)</f>
        <v>0</v>
      </c>
      <c r="W82" s="66">
        <f>SUMPRODUCT(MTOA!B82:G82,MTOA!B$101:G$101,MTOA!B$103:G$103)</f>
        <v>0</v>
      </c>
      <c r="X82">
        <v>0</v>
      </c>
      <c r="Y82" s="34">
        <f>IEX!H82</f>
        <v>0</v>
      </c>
      <c r="Z82" s="34">
        <f>IEX!N82</f>
        <v>0</v>
      </c>
      <c r="AA82" s="75">
        <f>STOA!H82</f>
        <v>809.45999999999981</v>
      </c>
      <c r="AB82" s="75">
        <f>-STOA!N82</f>
        <v>0</v>
      </c>
      <c r="AC82">
        <f t="shared" si="3"/>
        <v>24.781994323923829</v>
      </c>
      <c r="AD82">
        <f t="shared" si="4"/>
        <v>2861.1843481436217</v>
      </c>
      <c r="AE82">
        <f>'IDT-1'!B82</f>
        <v>0</v>
      </c>
      <c r="AF82" s="24"/>
      <c r="AG82">
        <f t="shared" si="5"/>
        <v>2861.1843481436217</v>
      </c>
      <c r="AI82" s="34">
        <f>PXIL!H82</f>
        <v>0</v>
      </c>
      <c r="AJ82" s="34">
        <f>PXIL!N82</f>
        <v>0</v>
      </c>
      <c r="AK82" s="34">
        <f>RTM_IEX!H82</f>
        <v>0</v>
      </c>
      <c r="AL82" s="34">
        <f>RTM_IEX!N82</f>
        <v>-32</v>
      </c>
      <c r="AM82" s="34">
        <f>RTM_PXI!H82</f>
        <v>0</v>
      </c>
      <c r="AN82" s="34">
        <f>RTM_PXI!N82</f>
        <v>0</v>
      </c>
      <c r="AO82" s="147">
        <f>GDAM_IEX!H82</f>
        <v>0</v>
      </c>
      <c r="AP82" s="147">
        <f>GDAM_IEX!N82</f>
        <v>0</v>
      </c>
      <c r="AQ82" s="147">
        <f>GDAM_PXI!H82</f>
        <v>0</v>
      </c>
      <c r="AR82" s="147">
        <f>GDAM_PXI!N82</f>
        <v>0</v>
      </c>
      <c r="AS82">
        <f>HPX!H82</f>
        <v>0</v>
      </c>
      <c r="AT82">
        <f>HPX!N82</f>
        <v>0</v>
      </c>
      <c r="AU82">
        <f>RTM_HPX!H82</f>
        <v>0</v>
      </c>
      <c r="AV82">
        <f>RTM_HPX!N82</f>
        <v>0</v>
      </c>
    </row>
    <row r="83" spans="1:48">
      <c r="A83" t="s">
        <v>125</v>
      </c>
      <c r="D83">
        <f>TWEPL!P83</f>
        <v>10.76376</v>
      </c>
      <c r="E83">
        <f>GT_NG!P83</f>
        <v>14.226807140766756</v>
      </c>
      <c r="F83">
        <f>GT_Spot!P83</f>
        <v>0</v>
      </c>
      <c r="G83">
        <f>PPCL_NG!P83</f>
        <v>82.39</v>
      </c>
      <c r="H83">
        <f>PPCL_Spot!P83</f>
        <v>0</v>
      </c>
      <c r="I83">
        <f>Bawana_NG!P83</f>
        <v>103.95593922112417</v>
      </c>
      <c r="J83">
        <f>Bawana_RLNG!P83</f>
        <v>0</v>
      </c>
      <c r="K83">
        <f>Bawana_Spot!P83</f>
        <v>174.32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BRPL_ISGS_exbus!DM83</f>
        <v>1284.347060060127</v>
      </c>
      <c r="P83" s="36">
        <v>118.43999999999997</v>
      </c>
      <c r="Q83" s="36">
        <v>38.265607712613338</v>
      </c>
      <c r="R83" s="38">
        <v>0</v>
      </c>
      <c r="S83" s="38">
        <v>7.67</v>
      </c>
      <c r="T83" s="37">
        <f>SUMPRODUCT(LTA!J83:AN83,LTA!J$101:AN$101,LTA!J$103:AN$103)</f>
        <v>108.67</v>
      </c>
      <c r="U83" s="37">
        <f>SUMPRODUCT(LTA!J83:AN83,LTA!J$102:AN$102,LTA!J$103:AN$103)</f>
        <v>150.78</v>
      </c>
      <c r="V83" s="66">
        <f>SUMPRODUCT(MTOA!B83:G83,MTOA!B$102:G$102,MTOA!B$103:G$103)</f>
        <v>0</v>
      </c>
      <c r="W83" s="66">
        <f>SUMPRODUCT(MTOA!B83:G83,MTOA!B$101:G$101,MTOA!B$103:G$103)</f>
        <v>0</v>
      </c>
      <c r="X83">
        <v>0</v>
      </c>
      <c r="Y83" s="34">
        <f>IEX!H83</f>
        <v>0</v>
      </c>
      <c r="Z83" s="34">
        <f>IEX!N83</f>
        <v>0</v>
      </c>
      <c r="AA83" s="75">
        <f>STOA!H83</f>
        <v>795.92999999999984</v>
      </c>
      <c r="AB83" s="75">
        <f>-STOA!N83</f>
        <v>0</v>
      </c>
      <c r="AC83">
        <f t="shared" si="3"/>
        <v>24.306401062730902</v>
      </c>
      <c r="AD83">
        <f t="shared" si="4"/>
        <v>2869.3127730719007</v>
      </c>
      <c r="AE83">
        <f>'IDT-1'!B83</f>
        <v>0</v>
      </c>
      <c r="AF83" s="24"/>
      <c r="AG83">
        <f t="shared" si="5"/>
        <v>2869.3127730719007</v>
      </c>
      <c r="AI83" s="34">
        <f>PXIL!H83</f>
        <v>0</v>
      </c>
      <c r="AJ83" s="34">
        <f>PXIL!N83</f>
        <v>0</v>
      </c>
      <c r="AK83" s="34">
        <f>RTM_IEX!H83</f>
        <v>3.86</v>
      </c>
      <c r="AL83" s="34">
        <f>RTM_IEX!N83</f>
        <v>0</v>
      </c>
      <c r="AM83" s="34">
        <f>RTM_PXI!H83</f>
        <v>0</v>
      </c>
      <c r="AN83" s="34">
        <f>RTM_PXI!N83</f>
        <v>0</v>
      </c>
      <c r="AO83" s="147">
        <f>GDAM_IEX!H83</f>
        <v>0</v>
      </c>
      <c r="AP83" s="147">
        <f>GDAM_IEX!N83</f>
        <v>0</v>
      </c>
      <c r="AQ83" s="147">
        <f>GDAM_PXI!H83</f>
        <v>0</v>
      </c>
      <c r="AR83" s="147">
        <f>GDAM_PXI!N83</f>
        <v>0</v>
      </c>
      <c r="AS83">
        <f>HPX!H83</f>
        <v>0</v>
      </c>
      <c r="AT83">
        <f>HPX!N83</f>
        <v>0</v>
      </c>
      <c r="AU83">
        <f>RTM_HPX!H83</f>
        <v>0</v>
      </c>
      <c r="AV83">
        <f>RTM_HPX!N83</f>
        <v>0</v>
      </c>
    </row>
    <row r="84" spans="1:48">
      <c r="A84" t="s">
        <v>126</v>
      </c>
      <c r="D84">
        <f>TWEPL!P84</f>
        <v>10.76376</v>
      </c>
      <c r="E84">
        <f>GT_NG!P84</f>
        <v>13.885528241147206</v>
      </c>
      <c r="F84">
        <f>GT_Spot!P84</f>
        <v>0</v>
      </c>
      <c r="G84">
        <f>PPCL_NG!P84</f>
        <v>82.39</v>
      </c>
      <c r="H84">
        <f>PPCL_Spot!P84</f>
        <v>0</v>
      </c>
      <c r="I84">
        <f>Bawana_NG!P84</f>
        <v>77.966954415843134</v>
      </c>
      <c r="J84">
        <f>Bawana_RLNG!P84</f>
        <v>0</v>
      </c>
      <c r="K84">
        <f>Bawana_Spot!P84</f>
        <v>174.32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BRPL_ISGS_exbus!DM84</f>
        <v>1304.4411082417105</v>
      </c>
      <c r="P84" s="36">
        <v>118.43999999999997</v>
      </c>
      <c r="Q84" s="36">
        <v>38.265607712613338</v>
      </c>
      <c r="R84" s="38">
        <v>0</v>
      </c>
      <c r="S84" s="38">
        <v>7.67</v>
      </c>
      <c r="T84" s="37">
        <f>SUMPRODUCT(LTA!J84:AN84,LTA!J$101:AN$101,LTA!J$103:AN$103)</f>
        <v>106.66</v>
      </c>
      <c r="U84" s="37">
        <f>SUMPRODUCT(LTA!J84:AN84,LTA!J$102:AN$102,LTA!J$103:AN$103)</f>
        <v>145.28</v>
      </c>
      <c r="V84" s="66">
        <f>SUMPRODUCT(MTOA!B84:G84,MTOA!B$102:G$102,MTOA!B$103:G$103)</f>
        <v>0</v>
      </c>
      <c r="W84" s="66">
        <f>SUMPRODUCT(MTOA!B84:G84,MTOA!B$101:G$101,MTOA!B$103:G$103)</f>
        <v>0</v>
      </c>
      <c r="X84">
        <v>0</v>
      </c>
      <c r="Y84" s="34">
        <f>IEX!H84</f>
        <v>0</v>
      </c>
      <c r="Z84" s="34">
        <f>IEX!N84</f>
        <v>0</v>
      </c>
      <c r="AA84" s="75">
        <f>STOA!H84</f>
        <v>805.58999999999992</v>
      </c>
      <c r="AB84" s="75">
        <f>-STOA!N84</f>
        <v>0</v>
      </c>
      <c r="AC84">
        <f t="shared" si="3"/>
        <v>24.596568852335039</v>
      </c>
      <c r="AD84">
        <f t="shared" si="4"/>
        <v>2903.5663897589789</v>
      </c>
      <c r="AE84">
        <f>'IDT-1'!B84</f>
        <v>0</v>
      </c>
      <c r="AF84" s="24"/>
      <c r="AG84">
        <f t="shared" si="5"/>
        <v>2903.5663897589789</v>
      </c>
      <c r="AI84" s="34">
        <f>PXIL!H84</f>
        <v>0</v>
      </c>
      <c r="AJ84" s="34">
        <f>PXIL!N84</f>
        <v>0</v>
      </c>
      <c r="AK84" s="34">
        <f>RTM_IEX!H84</f>
        <v>42.49</v>
      </c>
      <c r="AL84" s="34">
        <f>RTM_IEX!N84</f>
        <v>0</v>
      </c>
      <c r="AM84" s="34">
        <f>RTM_PXI!H84</f>
        <v>0</v>
      </c>
      <c r="AN84" s="34">
        <f>RTM_PXI!N84</f>
        <v>0</v>
      </c>
      <c r="AO84" s="147">
        <f>GDAM_IEX!H84</f>
        <v>0</v>
      </c>
      <c r="AP84" s="147">
        <f>GDAM_IEX!N84</f>
        <v>0</v>
      </c>
      <c r="AQ84" s="147">
        <f>GDAM_PXI!H84</f>
        <v>0</v>
      </c>
      <c r="AR84" s="147">
        <f>GDAM_PXI!N84</f>
        <v>0</v>
      </c>
      <c r="AS84">
        <f>HPX!H84</f>
        <v>0</v>
      </c>
      <c r="AT84">
        <f>HPX!N84</f>
        <v>0</v>
      </c>
      <c r="AU84">
        <f>RTM_HPX!H84</f>
        <v>0</v>
      </c>
      <c r="AV84">
        <f>RTM_HPX!N84</f>
        <v>0</v>
      </c>
    </row>
    <row r="85" spans="1:48">
      <c r="A85" t="s">
        <v>127</v>
      </c>
      <c r="D85">
        <f>TWEPL!P85</f>
        <v>10.76376</v>
      </c>
      <c r="E85">
        <f>GT_NG!P85</f>
        <v>13.885528241147206</v>
      </c>
      <c r="F85">
        <f>GT_Spot!P85</f>
        <v>0</v>
      </c>
      <c r="G85">
        <f>PPCL_NG!P85</f>
        <v>80.627170976456966</v>
      </c>
      <c r="H85">
        <f>PPCL_Spot!P85</f>
        <v>0</v>
      </c>
      <c r="I85">
        <f>Bawana_NG!P85</f>
        <v>77.966954415843134</v>
      </c>
      <c r="J85">
        <f>Bawana_RLNG!P85</f>
        <v>0</v>
      </c>
      <c r="K85">
        <f>Bawana_Spot!P85</f>
        <v>274.32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BRPL_ISGS_exbus!DM85</f>
        <v>1282.1932846792354</v>
      </c>
      <c r="P85" s="36">
        <v>118.43999999999997</v>
      </c>
      <c r="Q85" s="36">
        <v>38.265607712613338</v>
      </c>
      <c r="R85" s="38">
        <v>0</v>
      </c>
      <c r="S85" s="38">
        <v>7.67</v>
      </c>
      <c r="T85" s="37">
        <f>SUMPRODUCT(LTA!J85:AN85,LTA!J$101:AN$101,LTA!J$103:AN$103)</f>
        <v>104.67</v>
      </c>
      <c r="U85" s="37">
        <f>SUMPRODUCT(LTA!J85:AN85,LTA!J$102:AN$102,LTA!J$103:AN$103)</f>
        <v>139.28</v>
      </c>
      <c r="V85" s="66">
        <f>SUMPRODUCT(MTOA!B85:G85,MTOA!B$102:G$102,MTOA!B$103:G$103)</f>
        <v>0</v>
      </c>
      <c r="W85" s="66">
        <f>SUMPRODUCT(MTOA!B85:G85,MTOA!B$101:G$101,MTOA!B$103:G$103)</f>
        <v>0</v>
      </c>
      <c r="X85">
        <v>0</v>
      </c>
      <c r="Y85" s="34">
        <f>IEX!H85</f>
        <v>0</v>
      </c>
      <c r="Z85" s="34">
        <f>IEX!N85</f>
        <v>0</v>
      </c>
      <c r="AA85" s="75">
        <f>STOA!H85</f>
        <v>810.41999999999985</v>
      </c>
      <c r="AB85" s="75">
        <f>-STOA!N85</f>
        <v>0</v>
      </c>
      <c r="AC85">
        <f t="shared" si="3"/>
        <v>24.851419370612486</v>
      </c>
      <c r="AD85">
        <f t="shared" si="4"/>
        <v>2933.6508866546837</v>
      </c>
      <c r="AE85">
        <f>'IDT-1'!B85</f>
        <v>35</v>
      </c>
      <c r="AF85" s="24"/>
      <c r="AG85">
        <f t="shared" si="5"/>
        <v>2968.6508866546837</v>
      </c>
      <c r="AI85" s="34">
        <f>PXIL!H85</f>
        <v>0</v>
      </c>
      <c r="AJ85" s="34">
        <f>PXIL!N85</f>
        <v>0</v>
      </c>
      <c r="AK85" s="34">
        <f>RTM_IEX!H85</f>
        <v>0</v>
      </c>
      <c r="AL85" s="34">
        <f>RTM_IEX!N85</f>
        <v>0</v>
      </c>
      <c r="AM85" s="34">
        <f>RTM_PXI!H85</f>
        <v>0</v>
      </c>
      <c r="AN85" s="34">
        <f>RTM_PXI!N85</f>
        <v>0</v>
      </c>
      <c r="AO85" s="147">
        <f>GDAM_IEX!H85</f>
        <v>0</v>
      </c>
      <c r="AP85" s="147">
        <f>GDAM_IEX!N85</f>
        <v>0</v>
      </c>
      <c r="AQ85" s="147">
        <f>GDAM_PXI!H85</f>
        <v>0</v>
      </c>
      <c r="AR85" s="147">
        <f>GDAM_PXI!N85</f>
        <v>0</v>
      </c>
      <c r="AS85">
        <f>HPX!H85</f>
        <v>0</v>
      </c>
      <c r="AT85">
        <f>HPX!N85</f>
        <v>0</v>
      </c>
      <c r="AU85">
        <f>RTM_HPX!H85</f>
        <v>0</v>
      </c>
      <c r="AV85">
        <f>RTM_HPX!N85</f>
        <v>0</v>
      </c>
    </row>
    <row r="86" spans="1:48">
      <c r="A86" t="s">
        <v>128</v>
      </c>
      <c r="D86">
        <f>TWEPL!P86</f>
        <v>10.76376</v>
      </c>
      <c r="E86">
        <f>GT_NG!P86</f>
        <v>14.226807140766756</v>
      </c>
      <c r="F86">
        <f>GT_Spot!P86</f>
        <v>0</v>
      </c>
      <c r="G86">
        <f>PPCL_NG!P86</f>
        <v>82.39</v>
      </c>
      <c r="H86">
        <f>PPCL_Spot!P86</f>
        <v>0</v>
      </c>
      <c r="I86">
        <f>Bawana_NG!P86</f>
        <v>103.95593922112417</v>
      </c>
      <c r="J86">
        <f>Bawana_RLNG!P86</f>
        <v>0</v>
      </c>
      <c r="K86">
        <f>Bawana_Spot!P86</f>
        <v>274.32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BRPL_ISGS_exbus!DM86</f>
        <v>1267.7911476419795</v>
      </c>
      <c r="P86" s="36">
        <v>118.43999999999997</v>
      </c>
      <c r="Q86" s="36">
        <v>38.265607712613338</v>
      </c>
      <c r="R86" s="38">
        <v>0</v>
      </c>
      <c r="S86" s="38">
        <v>7.67</v>
      </c>
      <c r="T86" s="37">
        <f>SUMPRODUCT(LTA!J86:AN86,LTA!J$101:AN$101,LTA!J$103:AN$103)</f>
        <v>102.67</v>
      </c>
      <c r="U86" s="37">
        <f>SUMPRODUCT(LTA!J86:AN86,LTA!J$102:AN$102,LTA!J$103:AN$103)</f>
        <v>132.29000000000002</v>
      </c>
      <c r="V86" s="66">
        <f>SUMPRODUCT(MTOA!B86:G86,MTOA!B$102:G$102,MTOA!B$103:G$103)</f>
        <v>0</v>
      </c>
      <c r="W86" s="66">
        <f>SUMPRODUCT(MTOA!B86:G86,MTOA!B$101:G$101,MTOA!B$103:G$103)</f>
        <v>0</v>
      </c>
      <c r="X86">
        <v>0</v>
      </c>
      <c r="Y86" s="34">
        <f>IEX!H86</f>
        <v>0</v>
      </c>
      <c r="Z86" s="34">
        <f>IEX!N86</f>
        <v>0</v>
      </c>
      <c r="AA86" s="75">
        <f>STOA!H86</f>
        <v>815.24999999999989</v>
      </c>
      <c r="AB86" s="75">
        <f>-STOA!N86</f>
        <v>0</v>
      </c>
      <c r="AC86">
        <f t="shared" si="3"/>
        <v>24.931479398418464</v>
      </c>
      <c r="AD86">
        <f t="shared" si="4"/>
        <v>2943.1017823180655</v>
      </c>
      <c r="AE86">
        <f>'IDT-1'!B86</f>
        <v>109</v>
      </c>
      <c r="AF86" s="24"/>
      <c r="AG86">
        <f t="shared" si="5"/>
        <v>3052.1017823180655</v>
      </c>
      <c r="AI86" s="34">
        <f>PXIL!H86</f>
        <v>0</v>
      </c>
      <c r="AJ86" s="34">
        <f>PXIL!N86</f>
        <v>0</v>
      </c>
      <c r="AK86" s="34">
        <f>RTM_IEX!H86</f>
        <v>0</v>
      </c>
      <c r="AL86" s="34">
        <f>RTM_IEX!N86</f>
        <v>0</v>
      </c>
      <c r="AM86" s="34">
        <f>RTM_PXI!H86</f>
        <v>0</v>
      </c>
      <c r="AN86" s="34">
        <f>RTM_PXI!N86</f>
        <v>0</v>
      </c>
      <c r="AO86" s="147">
        <f>GDAM_IEX!H86</f>
        <v>0</v>
      </c>
      <c r="AP86" s="147">
        <f>GDAM_IEX!N86</f>
        <v>0</v>
      </c>
      <c r="AQ86" s="147">
        <f>GDAM_PXI!H86</f>
        <v>0</v>
      </c>
      <c r="AR86" s="147">
        <f>GDAM_PXI!N86</f>
        <v>0</v>
      </c>
      <c r="AS86">
        <f>HPX!H86</f>
        <v>0</v>
      </c>
      <c r="AT86">
        <f>HPX!N86</f>
        <v>0</v>
      </c>
      <c r="AU86">
        <f>RTM_HPX!H86</f>
        <v>0</v>
      </c>
      <c r="AV86">
        <f>RTM_HPX!N86</f>
        <v>0</v>
      </c>
    </row>
    <row r="87" spans="1:48">
      <c r="A87" t="s">
        <v>129</v>
      </c>
      <c r="D87">
        <f>TWEPL!P87</f>
        <v>10.76376</v>
      </c>
      <c r="E87">
        <f>GT_NG!P87</f>
        <v>14.226807140766756</v>
      </c>
      <c r="F87">
        <f>GT_Spot!P87</f>
        <v>0</v>
      </c>
      <c r="G87">
        <f>PPCL_NG!P87</f>
        <v>82.39</v>
      </c>
      <c r="H87">
        <f>PPCL_Spot!P87</f>
        <v>0</v>
      </c>
      <c r="I87">
        <f>Bawana_NG!P87</f>
        <v>103.95593922112417</v>
      </c>
      <c r="J87">
        <f>Bawana_RLNG!P87</f>
        <v>0</v>
      </c>
      <c r="K87">
        <f>Bawana_Spot!P87</f>
        <v>334.32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BRPL_ISGS_exbus!DM87</f>
        <v>1267.7911476419795</v>
      </c>
      <c r="P87" s="36">
        <v>118.43999999999997</v>
      </c>
      <c r="Q87" s="36">
        <v>38.265607712613338</v>
      </c>
      <c r="R87" s="38">
        <v>0</v>
      </c>
      <c r="S87" s="38">
        <v>7.67</v>
      </c>
      <c r="T87" s="37">
        <f>SUMPRODUCT(LTA!J87:AN87,LTA!J$101:AN$101,LTA!J$103:AN$103)</f>
        <v>98.34</v>
      </c>
      <c r="U87" s="37">
        <f>SUMPRODUCT(LTA!J87:AN87,LTA!J$102:AN$102,LTA!J$103:AN$103)</f>
        <v>126.69</v>
      </c>
      <c r="V87" s="66">
        <f>SUMPRODUCT(MTOA!B87:G87,MTOA!B$102:G$102,MTOA!B$103:G$103)</f>
        <v>0</v>
      </c>
      <c r="W87" s="66">
        <f>SUMPRODUCT(MTOA!B87:G87,MTOA!B$101:G$101,MTOA!B$103:G$103)</f>
        <v>0</v>
      </c>
      <c r="X87">
        <v>0</v>
      </c>
      <c r="Y87" s="34">
        <f>IEX!H87</f>
        <v>4.6100000000000003</v>
      </c>
      <c r="Z87" s="34">
        <f>IEX!N87</f>
        <v>0</v>
      </c>
      <c r="AA87" s="75">
        <f>STOA!H87</f>
        <v>820.02999999999986</v>
      </c>
      <c r="AB87" s="75">
        <f>-STOA!N87</f>
        <v>0</v>
      </c>
      <c r="AC87">
        <f t="shared" si="3"/>
        <v>25.61496971064113</v>
      </c>
      <c r="AD87">
        <f t="shared" si="4"/>
        <v>2981.6082920058425</v>
      </c>
      <c r="AE87">
        <f>'IDT-1'!B87</f>
        <v>157.315</v>
      </c>
      <c r="AF87" s="24"/>
      <c r="AG87">
        <f t="shared" si="5"/>
        <v>3138.9232920058425</v>
      </c>
      <c r="AI87" s="34">
        <f>PXIL!H87</f>
        <v>0</v>
      </c>
      <c r="AJ87" s="34">
        <f>PXIL!N87</f>
        <v>0</v>
      </c>
      <c r="AK87" s="34">
        <f>RTM_IEX!H87</f>
        <v>0</v>
      </c>
      <c r="AL87" s="34">
        <f>RTM_IEX!N87</f>
        <v>-21</v>
      </c>
      <c r="AM87" s="34">
        <f>RTM_PXI!H87</f>
        <v>0</v>
      </c>
      <c r="AN87" s="34">
        <f>RTM_PXI!N87</f>
        <v>0</v>
      </c>
      <c r="AO87" s="147">
        <f>GDAM_IEX!H87</f>
        <v>0.73</v>
      </c>
      <c r="AP87" s="147">
        <f>GDAM_IEX!N87</f>
        <v>0</v>
      </c>
      <c r="AQ87" s="147">
        <f>GDAM_PXI!H87</f>
        <v>0</v>
      </c>
      <c r="AR87" s="147">
        <f>GDAM_PXI!N87</f>
        <v>0</v>
      </c>
      <c r="AS87">
        <f>HPX!H87</f>
        <v>0</v>
      </c>
      <c r="AT87">
        <f>HPX!N87</f>
        <v>0</v>
      </c>
      <c r="AU87">
        <f>RTM_HPX!H87</f>
        <v>0</v>
      </c>
      <c r="AV87">
        <f>RTM_HPX!N87</f>
        <v>0</v>
      </c>
    </row>
    <row r="88" spans="1:48">
      <c r="A88" t="s">
        <v>130</v>
      </c>
      <c r="D88">
        <f>TWEPL!P88</f>
        <v>10.76376</v>
      </c>
      <c r="E88">
        <f>GT_NG!P88</f>
        <v>14.226807140766756</v>
      </c>
      <c r="F88">
        <f>GT_Spot!P88</f>
        <v>0</v>
      </c>
      <c r="G88">
        <f>PPCL_NG!P88</f>
        <v>82.39</v>
      </c>
      <c r="H88">
        <f>PPCL_Spot!P88</f>
        <v>0</v>
      </c>
      <c r="I88">
        <f>Bawana_NG!P88</f>
        <v>103.95593922112417</v>
      </c>
      <c r="J88">
        <f>Bawana_RLNG!P88</f>
        <v>0</v>
      </c>
      <c r="K88">
        <f>Bawana_Spot!P88</f>
        <v>334.32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BRPL_ISGS_exbus!DM88</f>
        <v>1267.7911476419795</v>
      </c>
      <c r="P88" s="36">
        <v>118.43999999999997</v>
      </c>
      <c r="Q88" s="36">
        <v>38.265607712613338</v>
      </c>
      <c r="R88" s="38">
        <v>0</v>
      </c>
      <c r="S88" s="38">
        <v>7.67</v>
      </c>
      <c r="T88" s="37">
        <f>SUMPRODUCT(LTA!J88:AN88,LTA!J$101:AN$101,LTA!J$103:AN$103)</f>
        <v>94.34</v>
      </c>
      <c r="U88" s="37">
        <f>SUMPRODUCT(LTA!J88:AN88,LTA!J$102:AN$102,LTA!J$103:AN$103)</f>
        <v>122.29</v>
      </c>
      <c r="V88" s="66">
        <f>SUMPRODUCT(MTOA!B88:G88,MTOA!B$102:G$102,MTOA!B$103:G$103)</f>
        <v>0</v>
      </c>
      <c r="W88" s="66">
        <f>SUMPRODUCT(MTOA!B88:G88,MTOA!B$101:G$101,MTOA!B$103:G$103)</f>
        <v>0</v>
      </c>
      <c r="X88">
        <v>0</v>
      </c>
      <c r="Y88" s="34">
        <f>IEX!H88</f>
        <v>124.6</v>
      </c>
      <c r="Z88" s="34">
        <f>IEX!N88</f>
        <v>0</v>
      </c>
      <c r="AA88" s="75">
        <f>STOA!H88</f>
        <v>824.85999999999979</v>
      </c>
      <c r="AB88" s="75">
        <f>-STOA!N88</f>
        <v>0</v>
      </c>
      <c r="AC88">
        <f t="shared" si="3"/>
        <v>26.616474975667348</v>
      </c>
      <c r="AD88">
        <f t="shared" si="4"/>
        <v>3121.9267867408162</v>
      </c>
      <c r="AE88">
        <f>'IDT-1'!B88</f>
        <v>89.584999999999994</v>
      </c>
      <c r="AF88" s="24"/>
      <c r="AG88">
        <f t="shared" si="5"/>
        <v>3211.5117867408162</v>
      </c>
      <c r="AI88" s="34">
        <f>PXIL!H88</f>
        <v>0</v>
      </c>
      <c r="AJ88" s="34">
        <f>PXIL!N88</f>
        <v>0</v>
      </c>
      <c r="AK88" s="34">
        <f>RTM_IEX!H88</f>
        <v>0</v>
      </c>
      <c r="AL88" s="34">
        <f>RTM_IEX!N88</f>
        <v>-10</v>
      </c>
      <c r="AM88" s="34">
        <f>RTM_PXI!H88</f>
        <v>0</v>
      </c>
      <c r="AN88" s="34">
        <f>RTM_PXI!N88</f>
        <v>0</v>
      </c>
      <c r="AO88" s="147">
        <f>GDAM_IEX!H88</f>
        <v>14.63</v>
      </c>
      <c r="AP88" s="147">
        <f>GDAM_IEX!N88</f>
        <v>0</v>
      </c>
      <c r="AQ88" s="147">
        <f>GDAM_PXI!H88</f>
        <v>0</v>
      </c>
      <c r="AR88" s="147">
        <f>GDAM_PXI!N88</f>
        <v>0</v>
      </c>
      <c r="AS88">
        <f>HPX!H88</f>
        <v>0</v>
      </c>
      <c r="AT88">
        <f>HPX!N88</f>
        <v>0</v>
      </c>
      <c r="AU88">
        <f>RTM_HPX!H88</f>
        <v>0</v>
      </c>
      <c r="AV88">
        <f>RTM_HPX!N88</f>
        <v>0</v>
      </c>
    </row>
    <row r="89" spans="1:48">
      <c r="A89" t="s">
        <v>131</v>
      </c>
      <c r="D89">
        <f>TWEPL!P89</f>
        <v>10.76376</v>
      </c>
      <c r="E89">
        <f>GT_NG!P89</f>
        <v>14.226807140766756</v>
      </c>
      <c r="F89">
        <f>GT_Spot!P89</f>
        <v>0</v>
      </c>
      <c r="G89">
        <f>PPCL_NG!P89</f>
        <v>82.39</v>
      </c>
      <c r="H89">
        <f>PPCL_Spot!P89</f>
        <v>0</v>
      </c>
      <c r="I89">
        <f>Bawana_NG!P89</f>
        <v>103.95593922112417</v>
      </c>
      <c r="J89">
        <f>Bawana_RLNG!P89</f>
        <v>0</v>
      </c>
      <c r="K89">
        <f>Bawana_Spot!P89</f>
        <v>435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BRPL_ISGS_exbus!DM89</f>
        <v>1273.1721384234263</v>
      </c>
      <c r="P89" s="36">
        <v>118.43999999999997</v>
      </c>
      <c r="Q89" s="36">
        <v>38.265607712613338</v>
      </c>
      <c r="R89" s="38">
        <v>0</v>
      </c>
      <c r="S89" s="38">
        <v>7.67</v>
      </c>
      <c r="T89" s="37">
        <f>SUMPRODUCT(LTA!J89:AN89,LTA!J$101:AN$101,LTA!J$103:AN$103)</f>
        <v>89.67</v>
      </c>
      <c r="U89" s="37">
        <f>SUMPRODUCT(LTA!J89:AN89,LTA!J$102:AN$102,LTA!J$103:AN$103)</f>
        <v>120.59</v>
      </c>
      <c r="V89" s="66">
        <f>SUMPRODUCT(MTOA!B89:G89,MTOA!B$102:G$102,MTOA!B$103:G$103)</f>
        <v>0</v>
      </c>
      <c r="W89" s="66">
        <f>SUMPRODUCT(MTOA!B89:G89,MTOA!B$101:G$101,MTOA!B$103:G$103)</f>
        <v>0</v>
      </c>
      <c r="X89">
        <v>0</v>
      </c>
      <c r="Y89" s="34">
        <f>IEX!H89</f>
        <v>78.75</v>
      </c>
      <c r="Z89" s="34">
        <f>IEX!N89</f>
        <v>0</v>
      </c>
      <c r="AA89" s="75">
        <f>STOA!H89</f>
        <v>826.78999999999985</v>
      </c>
      <c r="AB89" s="75">
        <f>-STOA!N89</f>
        <v>0</v>
      </c>
      <c r="AC89">
        <f t="shared" si="3"/>
        <v>27.581351720982621</v>
      </c>
      <c r="AD89">
        <f t="shared" si="4"/>
        <v>3255.9129007769484</v>
      </c>
      <c r="AE89">
        <f>'IDT-1'!B89</f>
        <v>49.83</v>
      </c>
      <c r="AF89" s="24"/>
      <c r="AG89">
        <f t="shared" si="5"/>
        <v>3305.7429007769483</v>
      </c>
      <c r="AI89" s="34">
        <f>PXIL!H89</f>
        <v>0</v>
      </c>
      <c r="AJ89" s="34">
        <f>PXIL!N89</f>
        <v>0</v>
      </c>
      <c r="AK89" s="34">
        <f>RTM_IEX!H89</f>
        <v>71.48</v>
      </c>
      <c r="AL89" s="34">
        <f>RTM_IEX!N89</f>
        <v>0</v>
      </c>
      <c r="AM89" s="34">
        <f>RTM_PXI!H89</f>
        <v>0</v>
      </c>
      <c r="AN89" s="34">
        <f>RTM_PXI!N89</f>
        <v>0</v>
      </c>
      <c r="AO89" s="147">
        <f>GDAM_IEX!H89</f>
        <v>12.33</v>
      </c>
      <c r="AP89" s="147">
        <f>GDAM_IEX!N89</f>
        <v>0</v>
      </c>
      <c r="AQ89" s="147">
        <f>GDAM_PXI!H89</f>
        <v>0</v>
      </c>
      <c r="AR89" s="147">
        <f>GDAM_PXI!N89</f>
        <v>0</v>
      </c>
      <c r="AS89">
        <f>HPX!H89</f>
        <v>0</v>
      </c>
      <c r="AT89">
        <f>HPX!N89</f>
        <v>0</v>
      </c>
      <c r="AU89">
        <f>RTM_HPX!H89</f>
        <v>0</v>
      </c>
      <c r="AV89">
        <f>RTM_HPX!N89</f>
        <v>0</v>
      </c>
    </row>
    <row r="90" spans="1:48">
      <c r="A90" t="s">
        <v>132</v>
      </c>
      <c r="D90">
        <f>TWEPL!P90</f>
        <v>10.76376</v>
      </c>
      <c r="E90">
        <f>GT_NG!P90</f>
        <v>14.226807140766756</v>
      </c>
      <c r="F90">
        <f>GT_Spot!P90</f>
        <v>0</v>
      </c>
      <c r="G90">
        <f>PPCL_NG!P90</f>
        <v>82.39</v>
      </c>
      <c r="H90">
        <f>PPCL_Spot!P90</f>
        <v>0</v>
      </c>
      <c r="I90">
        <f>Bawana_NG!P90</f>
        <v>103.95593922112417</v>
      </c>
      <c r="J90">
        <f>Bawana_RLNG!P90</f>
        <v>0</v>
      </c>
      <c r="K90">
        <f>Bawana_Spot!P90</f>
        <v>435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BRPL_ISGS_exbus!DM90</f>
        <v>1286.9941226381859</v>
      </c>
      <c r="P90" s="36">
        <v>118.43999999999997</v>
      </c>
      <c r="Q90" s="36">
        <v>38.265607712613338</v>
      </c>
      <c r="R90" s="38">
        <v>0</v>
      </c>
      <c r="S90" s="38">
        <v>7.67</v>
      </c>
      <c r="T90" s="37">
        <f>SUMPRODUCT(LTA!J90:AN90,LTA!J$101:AN$101,LTA!J$103:AN$103)</f>
        <v>86.67</v>
      </c>
      <c r="U90" s="37">
        <f>SUMPRODUCT(LTA!J90:AN90,LTA!J$102:AN$102,LTA!J$103:AN$103)</f>
        <v>118.89</v>
      </c>
      <c r="V90" s="66">
        <f>SUMPRODUCT(MTOA!B90:G90,MTOA!B$102:G$102,MTOA!B$103:G$103)</f>
        <v>0</v>
      </c>
      <c r="W90" s="66">
        <f>SUMPRODUCT(MTOA!B90:G90,MTOA!B$101:G$101,MTOA!B$103:G$103)</f>
        <v>0</v>
      </c>
      <c r="X90">
        <v>0</v>
      </c>
      <c r="Y90" s="34">
        <f>IEX!H90</f>
        <v>140.47999999999999</v>
      </c>
      <c r="Z90" s="34">
        <f>IEX!N90</f>
        <v>0</v>
      </c>
      <c r="AA90" s="75">
        <f>STOA!H90</f>
        <v>831.61999999999989</v>
      </c>
      <c r="AB90" s="75">
        <f>-STOA!N90</f>
        <v>0</v>
      </c>
      <c r="AC90">
        <f t="shared" si="3"/>
        <v>28.541656388386599</v>
      </c>
      <c r="AD90">
        <f t="shared" si="4"/>
        <v>3369.2745803243042</v>
      </c>
      <c r="AE90">
        <f>'IDT-1'!B90</f>
        <v>17.379000000000001</v>
      </c>
      <c r="AF90" s="24"/>
      <c r="AG90">
        <f t="shared" si="5"/>
        <v>3386.6535803243041</v>
      </c>
      <c r="AI90" s="34">
        <f>PXIL!H90</f>
        <v>0</v>
      </c>
      <c r="AJ90" s="34">
        <f>PXIL!N90</f>
        <v>0</v>
      </c>
      <c r="AK90" s="34">
        <f>RTM_IEX!H90</f>
        <v>103.34</v>
      </c>
      <c r="AL90" s="34">
        <f>RTM_IEX!N90</f>
        <v>0</v>
      </c>
      <c r="AM90" s="34">
        <f>RTM_PXI!H90</f>
        <v>0</v>
      </c>
      <c r="AN90" s="34">
        <f>RTM_PXI!N90</f>
        <v>0</v>
      </c>
      <c r="AO90" s="147">
        <f>GDAM_IEX!H90</f>
        <v>19.11</v>
      </c>
      <c r="AP90" s="147">
        <f>GDAM_IEX!N90</f>
        <v>0</v>
      </c>
      <c r="AQ90" s="147">
        <f>GDAM_PXI!H90</f>
        <v>0</v>
      </c>
      <c r="AR90" s="147">
        <f>GDAM_PXI!N90</f>
        <v>0</v>
      </c>
      <c r="AS90">
        <f>HPX!H90</f>
        <v>0</v>
      </c>
      <c r="AT90">
        <f>HPX!N90</f>
        <v>0</v>
      </c>
      <c r="AU90">
        <f>RTM_HPX!H90</f>
        <v>0</v>
      </c>
      <c r="AV90">
        <f>RTM_HPX!N90</f>
        <v>0</v>
      </c>
    </row>
    <row r="91" spans="1:48">
      <c r="A91" t="s">
        <v>133</v>
      </c>
      <c r="D91">
        <f>TWEPL!P91</f>
        <v>10.76376</v>
      </c>
      <c r="E91">
        <f>GT_NG!P91</f>
        <v>14.226807140766756</v>
      </c>
      <c r="F91">
        <f>GT_Spot!P91</f>
        <v>0</v>
      </c>
      <c r="G91">
        <f>PPCL_NG!P91</f>
        <v>82.39</v>
      </c>
      <c r="H91">
        <f>PPCL_Spot!P91</f>
        <v>0</v>
      </c>
      <c r="I91">
        <f>Bawana_NG!P91</f>
        <v>103.95593922112417</v>
      </c>
      <c r="J91">
        <f>Bawana_RLNG!P91</f>
        <v>0</v>
      </c>
      <c r="K91">
        <f>Bawana_Spot!P91</f>
        <v>435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BRPL_ISGS_exbus!DM91</f>
        <v>1287.1027944557502</v>
      </c>
      <c r="P91" s="36">
        <v>118.43999999999997</v>
      </c>
      <c r="Q91" s="36">
        <v>38.265607712613338</v>
      </c>
      <c r="R91" s="38">
        <v>0</v>
      </c>
      <c r="S91" s="38">
        <v>7.67</v>
      </c>
      <c r="T91" s="37">
        <f>SUMPRODUCT(LTA!J91:AN91,LTA!J$101:AN$101,LTA!J$103:AN$103)</f>
        <v>84.01</v>
      </c>
      <c r="U91" s="37">
        <f>SUMPRODUCT(LTA!J91:AN91,LTA!J$102:AN$102,LTA!J$103:AN$103)</f>
        <v>116.29</v>
      </c>
      <c r="V91" s="66">
        <f>SUMPRODUCT(MTOA!B91:G91,MTOA!B$102:G$102,MTOA!B$103:G$103)</f>
        <v>0</v>
      </c>
      <c r="W91" s="66">
        <f>SUMPRODUCT(MTOA!B91:G91,MTOA!B$101:G$101,MTOA!B$103:G$103)</f>
        <v>0</v>
      </c>
      <c r="X91">
        <v>0</v>
      </c>
      <c r="Y91" s="34">
        <f>IEX!H91</f>
        <v>19.440000000000001</v>
      </c>
      <c r="Z91" s="34">
        <f>IEX!N91</f>
        <v>0</v>
      </c>
      <c r="AA91" s="75">
        <f>STOA!H91</f>
        <v>1070.8499999999999</v>
      </c>
      <c r="AB91" s="75">
        <f>-STOA!N91</f>
        <v>0</v>
      </c>
      <c r="AC91">
        <f t="shared" si="3"/>
        <v>29.527721231654141</v>
      </c>
      <c r="AD91">
        <f t="shared" si="4"/>
        <v>3485.677187298601</v>
      </c>
      <c r="AE91">
        <f>'IDT-1'!B91</f>
        <v>0</v>
      </c>
      <c r="AF91" s="24"/>
      <c r="AG91">
        <f t="shared" si="5"/>
        <v>3485.677187298601</v>
      </c>
      <c r="AI91" s="34">
        <f>PXIL!H91</f>
        <v>0</v>
      </c>
      <c r="AJ91" s="34">
        <f>PXIL!N91</f>
        <v>0</v>
      </c>
      <c r="AK91" s="34">
        <f>RTM_IEX!H91</f>
        <v>120.73</v>
      </c>
      <c r="AL91" s="34">
        <f>RTM_IEX!N91</f>
        <v>0</v>
      </c>
      <c r="AM91" s="34">
        <f>RTM_PXI!H91</f>
        <v>0</v>
      </c>
      <c r="AN91" s="34">
        <f>RTM_PXI!N91</f>
        <v>0</v>
      </c>
      <c r="AO91" s="147">
        <f>GDAM_IEX!H91</f>
        <v>6.07</v>
      </c>
      <c r="AP91" s="147">
        <f>GDAM_IEX!N91</f>
        <v>0</v>
      </c>
      <c r="AQ91" s="147">
        <f>GDAM_PXI!H91</f>
        <v>0</v>
      </c>
      <c r="AR91" s="147">
        <f>GDAM_PXI!N91</f>
        <v>0</v>
      </c>
      <c r="AS91">
        <f>HPX!H91</f>
        <v>0</v>
      </c>
      <c r="AT91">
        <f>HPX!N91</f>
        <v>0</v>
      </c>
      <c r="AU91">
        <f>RTM_HPX!H91</f>
        <v>0</v>
      </c>
      <c r="AV91">
        <f>RTM_HPX!N91</f>
        <v>0</v>
      </c>
    </row>
    <row r="92" spans="1:48">
      <c r="A92" t="s">
        <v>134</v>
      </c>
      <c r="D92">
        <f>TWEPL!P92</f>
        <v>10.76376</v>
      </c>
      <c r="E92">
        <f>GT_NG!P92</f>
        <v>14.226807140766756</v>
      </c>
      <c r="F92">
        <f>GT_Spot!P92</f>
        <v>0</v>
      </c>
      <c r="G92">
        <f>PPCL_NG!P92</f>
        <v>82.39</v>
      </c>
      <c r="H92">
        <f>PPCL_Spot!P92</f>
        <v>0</v>
      </c>
      <c r="I92">
        <f>Bawana_NG!P92</f>
        <v>103.95593922112417</v>
      </c>
      <c r="J92">
        <f>Bawana_RLNG!P92</f>
        <v>0</v>
      </c>
      <c r="K92">
        <f>Bawana_Spot!P92</f>
        <v>369.2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BRPL_ISGS_exbus!DM92</f>
        <v>1342.1639906875687</v>
      </c>
      <c r="P92" s="36">
        <v>118.43999999999997</v>
      </c>
      <c r="Q92" s="36">
        <v>38.265607712613338</v>
      </c>
      <c r="R92" s="38">
        <v>0</v>
      </c>
      <c r="S92" s="38">
        <v>7.67</v>
      </c>
      <c r="T92" s="37">
        <f>SUMPRODUCT(LTA!J92:AN92,LTA!J$101:AN$101,LTA!J$103:AN$103)</f>
        <v>81.99</v>
      </c>
      <c r="U92" s="37">
        <f>SUMPRODUCT(LTA!J92:AN92,LTA!J$102:AN$102,LTA!J$103:AN$103)</f>
        <v>114.79</v>
      </c>
      <c r="V92" s="66">
        <f>SUMPRODUCT(MTOA!B92:G92,MTOA!B$102:G$102,MTOA!B$103:G$103)</f>
        <v>0</v>
      </c>
      <c r="W92" s="66">
        <f>SUMPRODUCT(MTOA!B92:G92,MTOA!B$101:G$101,MTOA!B$103:G$103)</f>
        <v>0</v>
      </c>
      <c r="X92">
        <v>0</v>
      </c>
      <c r="Y92" s="34">
        <f>IEX!H92</f>
        <v>51.27</v>
      </c>
      <c r="Z92" s="34">
        <f>IEX!N92</f>
        <v>0</v>
      </c>
      <c r="AA92" s="75">
        <f>STOA!H92</f>
        <v>1071.81</v>
      </c>
      <c r="AB92" s="75">
        <f>-STOA!N92</f>
        <v>0</v>
      </c>
      <c r="AC92">
        <f t="shared" si="3"/>
        <v>30.05163928000141</v>
      </c>
      <c r="AD92">
        <f t="shared" si="4"/>
        <v>3547.5244654820713</v>
      </c>
      <c r="AE92">
        <f>'IDT-1'!B92</f>
        <v>0</v>
      </c>
      <c r="AF92" s="24"/>
      <c r="AG92">
        <f t="shared" si="5"/>
        <v>3547.5244654820713</v>
      </c>
      <c r="AI92" s="34">
        <f>PXIL!H92</f>
        <v>0</v>
      </c>
      <c r="AJ92" s="34">
        <f>PXIL!N92</f>
        <v>0</v>
      </c>
      <c r="AK92" s="34">
        <f>RTM_IEX!H92</f>
        <v>149.71</v>
      </c>
      <c r="AL92" s="34">
        <f>RTM_IEX!N92</f>
        <v>0</v>
      </c>
      <c r="AM92" s="34">
        <f>RTM_PXI!H92</f>
        <v>0</v>
      </c>
      <c r="AN92" s="34">
        <f>RTM_PXI!N92</f>
        <v>0</v>
      </c>
      <c r="AO92" s="147">
        <f>GDAM_IEX!H92</f>
        <v>20.93</v>
      </c>
      <c r="AP92" s="147">
        <f>GDAM_IEX!N92</f>
        <v>0</v>
      </c>
      <c r="AQ92" s="147">
        <f>GDAM_PXI!H92</f>
        <v>0</v>
      </c>
      <c r="AR92" s="147">
        <f>GDAM_PXI!N92</f>
        <v>0</v>
      </c>
      <c r="AS92">
        <f>HPX!H92</f>
        <v>0</v>
      </c>
      <c r="AT92">
        <f>HPX!N92</f>
        <v>0</v>
      </c>
      <c r="AU92">
        <f>RTM_HPX!H92</f>
        <v>0</v>
      </c>
      <c r="AV92">
        <f>RTM_HPX!N92</f>
        <v>0</v>
      </c>
    </row>
    <row r="93" spans="1:48">
      <c r="A93" t="s">
        <v>135</v>
      </c>
      <c r="D93">
        <f>TWEPL!P93</f>
        <v>10.76376</v>
      </c>
      <c r="E93">
        <f>GT_NG!P93</f>
        <v>14.226807140766756</v>
      </c>
      <c r="F93">
        <f>GT_Spot!P93</f>
        <v>0</v>
      </c>
      <c r="G93">
        <f>PPCL_NG!P93</f>
        <v>82.39</v>
      </c>
      <c r="H93">
        <f>PPCL_Spot!P93</f>
        <v>0</v>
      </c>
      <c r="I93">
        <f>Bawana_NG!P93</f>
        <v>133.60532276132463</v>
      </c>
      <c r="J93">
        <f>Bawana_RLNG!P93</f>
        <v>0</v>
      </c>
      <c r="K93">
        <f>Bawana_Spot!P93</f>
        <v>337.39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BRPL_ISGS_exbus!DM93</f>
        <v>1342.1639906875687</v>
      </c>
      <c r="P93" s="36">
        <v>118.43999999999997</v>
      </c>
      <c r="Q93" s="36">
        <v>38.265607712613338</v>
      </c>
      <c r="R93" s="38">
        <v>0</v>
      </c>
      <c r="S93" s="38">
        <v>7.67</v>
      </c>
      <c r="T93" s="37">
        <f>SUMPRODUCT(LTA!J93:AN93,LTA!J$101:AN$101,LTA!J$103:AN$103)</f>
        <v>78.989999999999995</v>
      </c>
      <c r="U93" s="37">
        <f>SUMPRODUCT(LTA!J93:AN93,LTA!J$102:AN$102,LTA!J$103:AN$103)</f>
        <v>113.29</v>
      </c>
      <c r="V93" s="66">
        <f>SUMPRODUCT(MTOA!B93:G93,MTOA!B$102:G$102,MTOA!B$103:G$103)</f>
        <v>0</v>
      </c>
      <c r="W93" s="66">
        <f>SUMPRODUCT(MTOA!B93:G93,MTOA!B$101:G$101,MTOA!B$103:G$103)</f>
        <v>0</v>
      </c>
      <c r="X93">
        <v>0</v>
      </c>
      <c r="Y93" s="34">
        <f>IEX!H93</f>
        <v>29.67</v>
      </c>
      <c r="Z93" s="34">
        <f>IEX!N93</f>
        <v>0</v>
      </c>
      <c r="AA93" s="75">
        <f>STOA!H93</f>
        <v>1031.25</v>
      </c>
      <c r="AB93" s="75">
        <f>-STOA!N93</f>
        <v>0</v>
      </c>
      <c r="AC93">
        <f t="shared" si="3"/>
        <v>29.474397656398232</v>
      </c>
      <c r="AD93">
        <f t="shared" si="4"/>
        <v>3192.1710906458752</v>
      </c>
      <c r="AE93">
        <f>'IDT-1'!B93</f>
        <v>0</v>
      </c>
      <c r="AF93" s="24"/>
      <c r="AG93">
        <f t="shared" si="5"/>
        <v>3192.1710906458752</v>
      </c>
      <c r="AI93" s="34">
        <f>PXIL!H93</f>
        <v>0</v>
      </c>
      <c r="AJ93" s="34">
        <f>PXIL!N93</f>
        <v>0</v>
      </c>
      <c r="AK93" s="34">
        <f>RTM_IEX!H93</f>
        <v>0</v>
      </c>
      <c r="AL93" s="34">
        <f>RTM_IEX!N93</f>
        <v>-143</v>
      </c>
      <c r="AM93" s="34">
        <f>RTM_PXI!H93</f>
        <v>0</v>
      </c>
      <c r="AN93" s="34">
        <f>RTM_PXI!N93</f>
        <v>0</v>
      </c>
      <c r="AO93" s="147">
        <f>GDAM_IEX!H93</f>
        <v>26.53</v>
      </c>
      <c r="AP93" s="147">
        <f>GDAM_IEX!N93</f>
        <v>0</v>
      </c>
      <c r="AQ93" s="147">
        <f>GDAM_PXI!H93</f>
        <v>0</v>
      </c>
      <c r="AR93" s="147">
        <f>GDAM_PXI!N93</f>
        <v>0</v>
      </c>
      <c r="AS93">
        <f>HPX!H93</f>
        <v>0</v>
      </c>
      <c r="AT93">
        <f>HPX!N93</f>
        <v>0</v>
      </c>
      <c r="AU93">
        <f>RTM_HPX!H93</f>
        <v>0</v>
      </c>
      <c r="AV93">
        <f>RTM_HPX!N93</f>
        <v>0</v>
      </c>
    </row>
    <row r="94" spans="1:48">
      <c r="A94" t="s">
        <v>136</v>
      </c>
      <c r="D94">
        <f>TWEPL!P94</f>
        <v>10.76376</v>
      </c>
      <c r="E94">
        <f>GT_NG!P94</f>
        <v>14.226807140766756</v>
      </c>
      <c r="F94">
        <f>GT_Spot!P94</f>
        <v>0</v>
      </c>
      <c r="G94">
        <f>PPCL_NG!P94</f>
        <v>82.39</v>
      </c>
      <c r="H94">
        <f>PPCL_Spot!P94</f>
        <v>0</v>
      </c>
      <c r="I94">
        <f>Bawana_NG!P94</f>
        <v>133.60532276132463</v>
      </c>
      <c r="J94">
        <f>Bawana_RLNG!P94</f>
        <v>0</v>
      </c>
      <c r="K94">
        <f>Bawana_Spot!P94</f>
        <v>337.39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BRPL_ISGS_exbus!DM94</f>
        <v>1337.7006918999184</v>
      </c>
      <c r="P94" s="36">
        <v>118.43999999999997</v>
      </c>
      <c r="Q94" s="36">
        <v>38.265607712613338</v>
      </c>
      <c r="R94" s="38">
        <v>0</v>
      </c>
      <c r="S94" s="38">
        <v>7.67</v>
      </c>
      <c r="T94" s="37">
        <f>SUMPRODUCT(LTA!J94:AN94,LTA!J$101:AN$101,LTA!J$103:AN$103)</f>
        <v>76</v>
      </c>
      <c r="U94" s="37">
        <f>SUMPRODUCT(LTA!J94:AN94,LTA!J$102:AN$102,LTA!J$103:AN$103)</f>
        <v>111.79</v>
      </c>
      <c r="V94" s="66">
        <f>SUMPRODUCT(MTOA!B94:G94,MTOA!B$102:G$102,MTOA!B$103:G$103)</f>
        <v>0</v>
      </c>
      <c r="W94" s="66">
        <f>SUMPRODUCT(MTOA!B94:G94,MTOA!B$101:G$101,MTOA!B$103:G$103)</f>
        <v>0</v>
      </c>
      <c r="X94">
        <v>0</v>
      </c>
      <c r="Y94" s="34">
        <f>IEX!H94</f>
        <v>8.86</v>
      </c>
      <c r="Z94" s="34">
        <f>IEX!N94</f>
        <v>0</v>
      </c>
      <c r="AA94" s="75">
        <f>STOA!H94</f>
        <v>1038.9799999999998</v>
      </c>
      <c r="AB94" s="75">
        <f>-STOA!N94</f>
        <v>0</v>
      </c>
      <c r="AC94">
        <f t="shared" si="3"/>
        <v>28.658000274940175</v>
      </c>
      <c r="AD94">
        <f t="shared" si="4"/>
        <v>3244.4241892396826</v>
      </c>
      <c r="AE94">
        <f>'IDT-1'!B94</f>
        <v>0</v>
      </c>
      <c r="AF94" s="24"/>
      <c r="AG94">
        <f t="shared" si="5"/>
        <v>3244.4241892396826</v>
      </c>
      <c r="AI94" s="34">
        <f>PXIL!H94</f>
        <v>0</v>
      </c>
      <c r="AJ94" s="34">
        <f>PXIL!N94</f>
        <v>0</v>
      </c>
      <c r="AK94" s="34">
        <f>RTM_IEX!H94</f>
        <v>0</v>
      </c>
      <c r="AL94" s="34">
        <f>RTM_IEX!N94</f>
        <v>-69</v>
      </c>
      <c r="AM94" s="34">
        <f>RTM_PXI!H94</f>
        <v>0</v>
      </c>
      <c r="AN94" s="34">
        <f>RTM_PXI!N94</f>
        <v>0</v>
      </c>
      <c r="AO94" s="147">
        <f>GDAM_IEX!H94</f>
        <v>26</v>
      </c>
      <c r="AP94" s="147">
        <f>GDAM_IEX!N94</f>
        <v>0</v>
      </c>
      <c r="AQ94" s="147">
        <f>GDAM_PXI!H94</f>
        <v>0</v>
      </c>
      <c r="AR94" s="147">
        <f>GDAM_PXI!N94</f>
        <v>0</v>
      </c>
      <c r="AS94">
        <f>HPX!H94</f>
        <v>0</v>
      </c>
      <c r="AT94">
        <f>HPX!N94</f>
        <v>0</v>
      </c>
      <c r="AU94">
        <f>RTM_HPX!H94</f>
        <v>0</v>
      </c>
      <c r="AV94">
        <f>RTM_HPX!N94</f>
        <v>0</v>
      </c>
    </row>
    <row r="95" spans="1:48">
      <c r="A95" t="s">
        <v>137</v>
      </c>
      <c r="D95">
        <f>TWEPL!P95</f>
        <v>10.76376</v>
      </c>
      <c r="E95">
        <f>GT_NG!P95</f>
        <v>14.226807140766756</v>
      </c>
      <c r="F95">
        <f>GT_Spot!P95</f>
        <v>0</v>
      </c>
      <c r="G95">
        <f>PPCL_NG!P95</f>
        <v>82.39</v>
      </c>
      <c r="H95">
        <f>PPCL_Spot!P95</f>
        <v>0</v>
      </c>
      <c r="I95">
        <f>Bawana_NG!P95</f>
        <v>133.60999999999999</v>
      </c>
      <c r="J95">
        <f>Bawana_RLNG!P95</f>
        <v>0</v>
      </c>
      <c r="K95">
        <f>Bawana_Spot!P95</f>
        <v>97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BRPL_ISGS_exbus!DM95</f>
        <v>1299.4262782517926</v>
      </c>
      <c r="P95" s="36">
        <v>118.43999999999997</v>
      </c>
      <c r="Q95" s="36">
        <v>38.265607712613338</v>
      </c>
      <c r="R95" s="38">
        <v>0</v>
      </c>
      <c r="S95" s="38">
        <v>7.67</v>
      </c>
      <c r="T95" s="37">
        <f>SUMPRODUCT(LTA!J95:AN95,LTA!J$101:AN$101,LTA!J$103:AN$103)</f>
        <v>74.989999999999995</v>
      </c>
      <c r="U95" s="37">
        <f>SUMPRODUCT(LTA!J95:AN95,LTA!J$102:AN$102,LTA!J$103:AN$103)</f>
        <v>109.79</v>
      </c>
      <c r="V95" s="66">
        <f>SUMPRODUCT(MTOA!B95:G95,MTOA!B$102:G$102,MTOA!B$103:G$103)</f>
        <v>0</v>
      </c>
      <c r="W95" s="66">
        <f>SUMPRODUCT(MTOA!B95:G95,MTOA!B$101:G$101,MTOA!B$103:G$103)</f>
        <v>0</v>
      </c>
      <c r="X95">
        <v>0</v>
      </c>
      <c r="Y95" s="34">
        <f>IEX!H95</f>
        <v>0.65</v>
      </c>
      <c r="Z95" s="34">
        <f>IEX!N95</f>
        <v>0</v>
      </c>
      <c r="AA95" s="75">
        <f>STOA!H95</f>
        <v>1245.5700000000004</v>
      </c>
      <c r="AB95" s="75">
        <f>-STOA!N95</f>
        <v>0</v>
      </c>
      <c r="AC95">
        <f t="shared" si="3"/>
        <v>27.999320606083451</v>
      </c>
      <c r="AD95">
        <f t="shared" si="4"/>
        <v>3305.2531324990896</v>
      </c>
      <c r="AE95">
        <f>'IDT-1'!B95</f>
        <v>0</v>
      </c>
      <c r="AF95" s="24"/>
      <c r="AG95">
        <f t="shared" si="5"/>
        <v>3305.2531324990896</v>
      </c>
      <c r="AI95" s="34">
        <f>PXIL!H95</f>
        <v>0</v>
      </c>
      <c r="AJ95" s="34">
        <f>PXIL!N95</f>
        <v>0</v>
      </c>
      <c r="AK95" s="34">
        <f>RTM_IEX!H95</f>
        <v>95.61</v>
      </c>
      <c r="AL95" s="34">
        <f>RTM_IEX!N95</f>
        <v>0</v>
      </c>
      <c r="AM95" s="34">
        <f>RTM_PXI!H95</f>
        <v>0</v>
      </c>
      <c r="AN95" s="34">
        <f>RTM_PXI!N95</f>
        <v>0</v>
      </c>
      <c r="AO95" s="147">
        <f>GDAM_IEX!H95</f>
        <v>4.8499999999999996</v>
      </c>
      <c r="AP95" s="147">
        <f>GDAM_IEX!N95</f>
        <v>0</v>
      </c>
      <c r="AQ95" s="147">
        <f>GDAM_PXI!H95</f>
        <v>0</v>
      </c>
      <c r="AR95" s="147">
        <f>GDAM_PXI!N95</f>
        <v>0</v>
      </c>
      <c r="AS95">
        <f>HPX!H95</f>
        <v>0</v>
      </c>
      <c r="AT95">
        <f>HPX!N95</f>
        <v>0</v>
      </c>
      <c r="AU95">
        <f>RTM_HPX!H95</f>
        <v>0</v>
      </c>
      <c r="AV95">
        <f>RTM_HPX!N95</f>
        <v>0</v>
      </c>
    </row>
    <row r="96" spans="1:48">
      <c r="A96" t="s">
        <v>138</v>
      </c>
      <c r="D96">
        <f>TWEPL!P96</f>
        <v>10.76376</v>
      </c>
      <c r="E96">
        <f>GT_NG!P96</f>
        <v>14.226807140766756</v>
      </c>
      <c r="F96">
        <f>GT_Spot!P96</f>
        <v>0</v>
      </c>
      <c r="G96">
        <f>PPCL_NG!P96</f>
        <v>82.39</v>
      </c>
      <c r="H96">
        <f>PPCL_Spot!P96</f>
        <v>0</v>
      </c>
      <c r="I96">
        <f>Bawana_NG!P96</f>
        <v>133.60999999999999</v>
      </c>
      <c r="J96">
        <f>Bawana_RLNG!P96</f>
        <v>0</v>
      </c>
      <c r="K96">
        <f>Bawana_Spot!P96</f>
        <v>97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BRPL_ISGS_exbus!DM96</f>
        <v>1272.2674939092515</v>
      </c>
      <c r="P96" s="36">
        <v>118.43999999999997</v>
      </c>
      <c r="Q96" s="36">
        <v>38.265607712613338</v>
      </c>
      <c r="R96" s="38">
        <v>0</v>
      </c>
      <c r="S96" s="38">
        <v>7.67</v>
      </c>
      <c r="T96" s="37">
        <f>SUMPRODUCT(LTA!J96:AN96,LTA!J$101:AN$101,LTA!J$103:AN$103)</f>
        <v>73.34</v>
      </c>
      <c r="U96" s="37">
        <f>SUMPRODUCT(LTA!J96:AN96,LTA!J$102:AN$102,LTA!J$103:AN$103)</f>
        <v>108.79</v>
      </c>
      <c r="V96" s="66">
        <f>SUMPRODUCT(MTOA!B96:G96,MTOA!B$102:G$102,MTOA!B$103:G$103)</f>
        <v>0</v>
      </c>
      <c r="W96" s="66">
        <f>SUMPRODUCT(MTOA!B96:G96,MTOA!B$101:G$101,MTOA!B$103:G$103)</f>
        <v>0</v>
      </c>
      <c r="X96">
        <v>0</v>
      </c>
      <c r="Y96" s="34">
        <f>IEX!H96</f>
        <v>0.39</v>
      </c>
      <c r="Z96" s="34">
        <f>IEX!N96</f>
        <v>0</v>
      </c>
      <c r="AA96" s="75">
        <f>STOA!H96</f>
        <v>1251.3600000000006</v>
      </c>
      <c r="AB96" s="75">
        <f>-STOA!N96</f>
        <v>0</v>
      </c>
      <c r="AC96">
        <f t="shared" si="3"/>
        <v>28.340958817606108</v>
      </c>
      <c r="AD96">
        <f t="shared" si="4"/>
        <v>3345.5827099450257</v>
      </c>
      <c r="AE96">
        <f>'IDT-1'!B96</f>
        <v>0</v>
      </c>
      <c r="AF96" s="24"/>
      <c r="AG96">
        <f t="shared" si="5"/>
        <v>3345.5827099450257</v>
      </c>
      <c r="AI96" s="34">
        <f>PXIL!H96</f>
        <v>0</v>
      </c>
      <c r="AJ96" s="34">
        <f>PXIL!N96</f>
        <v>0</v>
      </c>
      <c r="AK96" s="34">
        <f>RTM_IEX!H96</f>
        <v>157.43</v>
      </c>
      <c r="AL96" s="34">
        <f>RTM_IEX!N96</f>
        <v>0</v>
      </c>
      <c r="AM96" s="34">
        <f>RTM_PXI!H96</f>
        <v>0</v>
      </c>
      <c r="AN96" s="34">
        <f>RTM_PXI!N96</f>
        <v>0</v>
      </c>
      <c r="AO96" s="147">
        <f>GDAM_IEX!H96</f>
        <v>7.98</v>
      </c>
      <c r="AP96" s="147">
        <f>GDAM_IEX!N96</f>
        <v>0</v>
      </c>
      <c r="AQ96" s="147">
        <f>GDAM_PXI!H96</f>
        <v>0</v>
      </c>
      <c r="AR96" s="147">
        <f>GDAM_PXI!N96</f>
        <v>0</v>
      </c>
      <c r="AS96">
        <f>HPX!H96</f>
        <v>0</v>
      </c>
      <c r="AT96">
        <f>HPX!N96</f>
        <v>0</v>
      </c>
      <c r="AU96">
        <f>RTM_HPX!H96</f>
        <v>0</v>
      </c>
      <c r="AV96">
        <f>RTM_HPX!N96</f>
        <v>0</v>
      </c>
    </row>
    <row r="97" spans="1:48">
      <c r="A97" t="s">
        <v>139</v>
      </c>
      <c r="D97">
        <f>TWEPL!P97</f>
        <v>10.76376</v>
      </c>
      <c r="E97">
        <f>GT_NG!P97</f>
        <v>14.226807140766756</v>
      </c>
      <c r="F97">
        <f>GT_Spot!P97</f>
        <v>0</v>
      </c>
      <c r="G97">
        <f>PPCL_NG!P97</f>
        <v>82.39</v>
      </c>
      <c r="H97">
        <f>PPCL_Spot!P97</f>
        <v>0</v>
      </c>
      <c r="I97">
        <f>Bawana_NG!P97</f>
        <v>133.60999999999999</v>
      </c>
      <c r="J97">
        <f>Bawana_RLNG!P97</f>
        <v>0</v>
      </c>
      <c r="K97">
        <f>Bawana_Spot!P97</f>
        <v>97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BRPL_ISGS_exbus!DM97</f>
        <v>1213.8954507793426</v>
      </c>
      <c r="P97" s="36">
        <v>118.43999999999997</v>
      </c>
      <c r="Q97" s="36">
        <v>38.265607712613338</v>
      </c>
      <c r="R97" s="38">
        <v>0</v>
      </c>
      <c r="S97" s="38">
        <v>7.67</v>
      </c>
      <c r="T97" s="37">
        <f>SUMPRODUCT(LTA!J97:AN97,LTA!J$101:AN$101,LTA!J$103:AN$103)</f>
        <v>71.66</v>
      </c>
      <c r="U97" s="37">
        <f>SUMPRODUCT(LTA!J97:AN97,LTA!J$102:AN$102,LTA!J$103:AN$103)</f>
        <v>107.29</v>
      </c>
      <c r="V97" s="66">
        <f>SUMPRODUCT(MTOA!B97:G97,MTOA!B$102:G$102,MTOA!B$103:G$103)</f>
        <v>0</v>
      </c>
      <c r="W97" s="66">
        <f>SUMPRODUCT(MTOA!B97:G97,MTOA!B$101:G$101,MTOA!B$103:G$103)</f>
        <v>0</v>
      </c>
      <c r="X97">
        <v>0</v>
      </c>
      <c r="Y97" s="34">
        <f>IEX!H97</f>
        <v>0.2</v>
      </c>
      <c r="Z97" s="34">
        <f>IEX!N97</f>
        <v>0</v>
      </c>
      <c r="AA97" s="75">
        <f>STOA!H97</f>
        <v>1261.9900000000005</v>
      </c>
      <c r="AB97" s="75">
        <f>-STOA!N97</f>
        <v>0</v>
      </c>
      <c r="AC97">
        <f t="shared" si="3"/>
        <v>27.889777655314873</v>
      </c>
      <c r="AD97">
        <f t="shared" si="4"/>
        <v>3292.3218479774082</v>
      </c>
      <c r="AE97">
        <f>'IDT-1'!B97</f>
        <v>0</v>
      </c>
      <c r="AF97" s="24"/>
      <c r="AG97">
        <f t="shared" si="5"/>
        <v>3292.3218479774082</v>
      </c>
      <c r="AI97" s="34">
        <f>PXIL!H97</f>
        <v>0</v>
      </c>
      <c r="AJ97" s="34">
        <f>PXIL!N97</f>
        <v>0</v>
      </c>
      <c r="AK97" s="34">
        <f>RTM_IEX!H97</f>
        <v>158.4</v>
      </c>
      <c r="AL97" s="34">
        <f>RTM_IEX!N97</f>
        <v>0</v>
      </c>
      <c r="AM97" s="34">
        <f>RTM_PXI!H97</f>
        <v>0</v>
      </c>
      <c r="AN97" s="34">
        <f>RTM_PXI!N97</f>
        <v>0</v>
      </c>
      <c r="AO97" s="147">
        <f>GDAM_IEX!H97</f>
        <v>4.41</v>
      </c>
      <c r="AP97" s="147">
        <f>GDAM_IEX!N97</f>
        <v>0</v>
      </c>
      <c r="AQ97" s="147">
        <f>GDAM_PXI!H97</f>
        <v>0</v>
      </c>
      <c r="AR97" s="147">
        <f>GDAM_PXI!N97</f>
        <v>0</v>
      </c>
      <c r="AS97">
        <f>HPX!H97</f>
        <v>0</v>
      </c>
      <c r="AT97">
        <f>HPX!N97</f>
        <v>0</v>
      </c>
      <c r="AU97">
        <f>RTM_HPX!H97</f>
        <v>0</v>
      </c>
      <c r="AV97">
        <f>RTM_HPX!N97</f>
        <v>0</v>
      </c>
    </row>
    <row r="98" spans="1:48">
      <c r="A98" t="s">
        <v>140</v>
      </c>
      <c r="D98">
        <f>TWEPL!P98</f>
        <v>10.76376</v>
      </c>
      <c r="E98">
        <f>GT_NG!P98</f>
        <v>14.226807140766756</v>
      </c>
      <c r="F98">
        <f>GT_Spot!P98</f>
        <v>0</v>
      </c>
      <c r="G98">
        <f>PPCL_NG!P98</f>
        <v>82.39</v>
      </c>
      <c r="H98">
        <f>PPCL_Spot!P98</f>
        <v>0</v>
      </c>
      <c r="I98">
        <f>Bawana_NG!P98</f>
        <v>133.60999999999999</v>
      </c>
      <c r="J98">
        <f>Bawana_RLNG!P98</f>
        <v>0</v>
      </c>
      <c r="K98">
        <f>Bawana_Spot!P98</f>
        <v>97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BRPL_ISGS_exbus!DM98</f>
        <v>1256.1514602510888</v>
      </c>
      <c r="P98" s="36">
        <v>118.43999999999997</v>
      </c>
      <c r="Q98" s="36">
        <v>38.265607712613338</v>
      </c>
      <c r="R98" s="38">
        <v>0</v>
      </c>
      <c r="S98" s="38">
        <v>7.67</v>
      </c>
      <c r="T98" s="37">
        <f>SUMPRODUCT(LTA!J98:AN98,LTA!J$101:AN$101,LTA!J$103:AN$103)</f>
        <v>70.34</v>
      </c>
      <c r="U98" s="37">
        <f>SUMPRODUCT(LTA!J98:AN98,LTA!J$102:AN$102,LTA!J$103:AN$103)</f>
        <v>106.29</v>
      </c>
      <c r="V98" s="66">
        <f>SUMPRODUCT(MTOA!B98:G98,MTOA!B$102:G$102,MTOA!B$103:G$103)</f>
        <v>0</v>
      </c>
      <c r="W98" s="66">
        <f>SUMPRODUCT(MTOA!B98:G98,MTOA!B$101:G$101,MTOA!B$103:G$103)</f>
        <v>0</v>
      </c>
      <c r="X98">
        <v>0</v>
      </c>
      <c r="Y98" s="34">
        <f>IEX!H98</f>
        <v>2.79</v>
      </c>
      <c r="Z98" s="34">
        <f>IEX!N98</f>
        <v>0</v>
      </c>
      <c r="AA98" s="75">
        <f>STOA!H98</f>
        <v>1289.0300000000004</v>
      </c>
      <c r="AB98" s="75">
        <f>-STOA!N98</f>
        <v>0</v>
      </c>
      <c r="AC98">
        <f t="shared" si="3"/>
        <v>28.08210413487754</v>
      </c>
      <c r="AD98">
        <f t="shared" si="4"/>
        <v>3315.0255309695917</v>
      </c>
      <c r="AE98">
        <f>'IDT-1'!B98</f>
        <v>0</v>
      </c>
      <c r="AF98" s="24"/>
      <c r="AG98">
        <f t="shared" si="5"/>
        <v>3315.0255309695917</v>
      </c>
      <c r="AI98" s="34">
        <f>PXIL!H98</f>
        <v>0</v>
      </c>
      <c r="AJ98" s="34">
        <f>PXIL!N98</f>
        <v>0</v>
      </c>
      <c r="AK98" s="34">
        <f>RTM_IEX!H98</f>
        <v>77.260000000000005</v>
      </c>
      <c r="AL98" s="34">
        <f>RTM_IEX!N98</f>
        <v>0</v>
      </c>
      <c r="AM98" s="34">
        <f>RTM_PXI!H98</f>
        <v>0</v>
      </c>
      <c r="AN98" s="34">
        <f>RTM_PXI!N98</f>
        <v>0</v>
      </c>
      <c r="AO98" s="147">
        <f>GDAM_IEX!H98</f>
        <v>38.880000000000003</v>
      </c>
      <c r="AP98" s="147">
        <f>GDAM_IEX!N98</f>
        <v>0</v>
      </c>
      <c r="AQ98" s="147">
        <f>GDAM_PXI!H98</f>
        <v>0</v>
      </c>
      <c r="AR98" s="147">
        <f>GDAM_PXI!N98</f>
        <v>0</v>
      </c>
      <c r="AS98">
        <f>HPX!H98</f>
        <v>0</v>
      </c>
      <c r="AT98">
        <f>HPX!N98</f>
        <v>0</v>
      </c>
      <c r="AU98">
        <f>RTM_HPX!H98</f>
        <v>0</v>
      </c>
      <c r="AV98">
        <f>RTM_HPX!N98</f>
        <v>0</v>
      </c>
    </row>
    <row r="99" spans="1:48">
      <c r="A99" t="s">
        <v>141</v>
      </c>
      <c r="C99">
        <f t="shared" ref="C99:AT99" si="6">SUM(C3:C98)/4000</f>
        <v>0</v>
      </c>
      <c r="D99">
        <f t="shared" si="6"/>
        <v>0.26637177000000023</v>
      </c>
      <c r="E99">
        <f t="shared" si="6"/>
        <v>0.33939467003219259</v>
      </c>
      <c r="F99">
        <f t="shared" si="6"/>
        <v>0</v>
      </c>
      <c r="G99">
        <f t="shared" si="6"/>
        <v>1.9668615622527903</v>
      </c>
      <c r="H99">
        <f t="shared" si="6"/>
        <v>0</v>
      </c>
      <c r="I99">
        <f t="shared" si="6"/>
        <v>2.9595138522330529</v>
      </c>
      <c r="J99">
        <f t="shared" si="6"/>
        <v>0</v>
      </c>
      <c r="K99">
        <f t="shared" si="6"/>
        <v>3.5043749999999991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27.613382788967158</v>
      </c>
      <c r="P99" s="36">
        <f t="shared" si="6"/>
        <v>2.7117429108784408</v>
      </c>
      <c r="Q99" s="36">
        <f t="shared" si="6"/>
        <v>0.8526641384225524</v>
      </c>
      <c r="R99" s="38">
        <f t="shared" si="6"/>
        <v>0.48147380052020816</v>
      </c>
      <c r="S99" s="38">
        <f t="shared" si="6"/>
        <v>0.11028750000000005</v>
      </c>
      <c r="T99" s="37">
        <f t="shared" si="6"/>
        <v>6.7611349999999986</v>
      </c>
      <c r="U99" s="37">
        <f t="shared" si="6"/>
        <v>3.166585000000004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1.5325999999999995</v>
      </c>
      <c r="Z99" s="34">
        <f t="shared" si="6"/>
        <v>0</v>
      </c>
      <c r="AA99" s="75">
        <f t="shared" si="6"/>
        <v>17.306312500000008</v>
      </c>
      <c r="AB99" s="75">
        <f t="shared" si="6"/>
        <v>0</v>
      </c>
      <c r="AC99">
        <f t="shared" si="6"/>
        <v>0.60931420172182926</v>
      </c>
      <c r="AD99">
        <f t="shared" si="6"/>
        <v>70.909298791584575</v>
      </c>
      <c r="AE99">
        <f t="shared" si="6"/>
        <v>0.38683000000000001</v>
      </c>
      <c r="AG99">
        <f t="shared" si="6"/>
        <v>71.29612879158455</v>
      </c>
      <c r="AI99">
        <f t="shared" si="6"/>
        <v>0</v>
      </c>
      <c r="AJ99">
        <f t="shared" si="6"/>
        <v>0</v>
      </c>
      <c r="AK99">
        <f t="shared" si="6"/>
        <v>2.4042649999999992</v>
      </c>
      <c r="AL99">
        <f t="shared" si="6"/>
        <v>-0.50724749999999996</v>
      </c>
      <c r="AM99">
        <f t="shared" si="6"/>
        <v>0</v>
      </c>
      <c r="AN99">
        <f t="shared" si="6"/>
        <v>0</v>
      </c>
      <c r="AO99">
        <f t="shared" si="6"/>
        <v>4.8894999999999994E-2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  <row r="101" spans="1:48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1"/>
      <c r="AU101" s="33"/>
    </row>
    <row r="102" spans="1:48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1"/>
      <c r="AU102" s="33"/>
    </row>
    <row r="106" spans="1:48">
      <c r="K106">
        <f>96*5</f>
        <v>480</v>
      </c>
    </row>
  </sheetData>
  <mergeCells count="40">
    <mergeCell ref="J1:J2"/>
    <mergeCell ref="I1:I2"/>
    <mergeCell ref="AG1:AG2"/>
    <mergeCell ref="L1:L2"/>
    <mergeCell ref="M1:M2"/>
    <mergeCell ref="N1:N2"/>
    <mergeCell ref="AD1:AD2"/>
    <mergeCell ref="P1:P2"/>
    <mergeCell ref="K1:K2"/>
    <mergeCell ref="R1:R2"/>
    <mergeCell ref="S1:S2"/>
    <mergeCell ref="H1:H2"/>
    <mergeCell ref="B1:B2"/>
    <mergeCell ref="D1:D2"/>
    <mergeCell ref="G1:G2"/>
    <mergeCell ref="E1:E2"/>
    <mergeCell ref="F1:F2"/>
    <mergeCell ref="C1:C2"/>
    <mergeCell ref="AU1:AU2"/>
    <mergeCell ref="AV1:AV2"/>
    <mergeCell ref="AS1:AS2"/>
    <mergeCell ref="AT1:AT2"/>
    <mergeCell ref="AK1:AK2"/>
    <mergeCell ref="AL1:AL2"/>
    <mergeCell ref="AM1:AM2"/>
    <mergeCell ref="AO1:AO2"/>
    <mergeCell ref="AP1:AP2"/>
    <mergeCell ref="AQ1:AQ2"/>
    <mergeCell ref="AR1:AR2"/>
    <mergeCell ref="AN1:AN2"/>
    <mergeCell ref="AI1:AI2"/>
    <mergeCell ref="AJ1:AJ2"/>
    <mergeCell ref="O1:O2"/>
    <mergeCell ref="X1:X2"/>
    <mergeCell ref="Q1:Q2"/>
    <mergeCell ref="U1:U2"/>
    <mergeCell ref="AA1:AA2"/>
    <mergeCell ref="AB1:AB2"/>
    <mergeCell ref="Y1:Y2"/>
    <mergeCell ref="Z1:Z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V3" sqref="AV3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8" ht="15" customHeight="1">
      <c r="A1" s="189">
        <f>Allocation_SG!A1</f>
        <v>45448</v>
      </c>
      <c r="B1" s="227"/>
      <c r="C1" s="227"/>
      <c r="D1" s="232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7" t="s">
        <v>196</v>
      </c>
      <c r="M1" s="227" t="s">
        <v>197</v>
      </c>
      <c r="N1" s="227" t="s">
        <v>198</v>
      </c>
      <c r="O1" s="227" t="s">
        <v>193</v>
      </c>
      <c r="P1" s="228" t="s">
        <v>143</v>
      </c>
      <c r="Q1" s="228" t="s">
        <v>144</v>
      </c>
      <c r="R1" s="233" t="s">
        <v>314</v>
      </c>
      <c r="S1" s="233" t="s">
        <v>452</v>
      </c>
      <c r="T1" s="40" t="s">
        <v>282</v>
      </c>
      <c r="U1" s="229" t="s">
        <v>283</v>
      </c>
      <c r="V1" s="65" t="s">
        <v>295</v>
      </c>
      <c r="W1" s="65" t="s">
        <v>282</v>
      </c>
      <c r="X1" s="220" t="s">
        <v>313</v>
      </c>
      <c r="Y1" s="226" t="s">
        <v>218</v>
      </c>
      <c r="Z1" s="226" t="s">
        <v>219</v>
      </c>
      <c r="AA1" s="230" t="s">
        <v>194</v>
      </c>
      <c r="AB1" s="230" t="s">
        <v>195</v>
      </c>
      <c r="AC1" s="25" t="s">
        <v>185</v>
      </c>
      <c r="AD1" s="220" t="s">
        <v>142</v>
      </c>
      <c r="AG1" s="220" t="s">
        <v>272</v>
      </c>
      <c r="AI1" s="226" t="s">
        <v>352</v>
      </c>
      <c r="AJ1" s="226" t="s">
        <v>372</v>
      </c>
      <c r="AK1" s="226" t="s">
        <v>354</v>
      </c>
      <c r="AL1" s="226" t="s">
        <v>355</v>
      </c>
      <c r="AM1" s="226" t="s">
        <v>356</v>
      </c>
      <c r="AN1" s="226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26" t="s">
        <v>521</v>
      </c>
      <c r="AT1" s="226" t="s">
        <v>522</v>
      </c>
      <c r="AU1" s="226" t="s">
        <v>527</v>
      </c>
      <c r="AV1" s="226" t="s">
        <v>528</v>
      </c>
    </row>
    <row r="2" spans="1:48">
      <c r="A2" s="25" t="s">
        <v>44</v>
      </c>
      <c r="B2" s="227"/>
      <c r="C2" s="227"/>
      <c r="D2" s="232"/>
      <c r="E2" s="220"/>
      <c r="F2" s="220"/>
      <c r="G2" s="220"/>
      <c r="H2" s="220"/>
      <c r="I2" s="220"/>
      <c r="J2" s="220"/>
      <c r="K2" s="220"/>
      <c r="L2" s="227"/>
      <c r="M2" s="227"/>
      <c r="N2" s="227"/>
      <c r="O2" s="227"/>
      <c r="P2" s="228"/>
      <c r="Q2" s="228"/>
      <c r="R2" s="233"/>
      <c r="S2" s="233"/>
      <c r="T2" s="40" t="s">
        <v>294</v>
      </c>
      <c r="U2" s="229"/>
      <c r="V2" s="65" t="s">
        <v>284</v>
      </c>
      <c r="W2" s="65" t="s">
        <v>284</v>
      </c>
      <c r="X2" s="220"/>
      <c r="Y2" s="226"/>
      <c r="Z2" s="226"/>
      <c r="AA2" s="230"/>
      <c r="AB2" s="230"/>
      <c r="AC2" s="25">
        <f>Losses!B3</f>
        <v>8.3999999999999995E-3</v>
      </c>
      <c r="AD2" s="220"/>
      <c r="AE2" t="s">
        <v>270</v>
      </c>
      <c r="AG2" s="220"/>
      <c r="AI2" s="226"/>
      <c r="AJ2" s="226"/>
      <c r="AK2" s="226"/>
      <c r="AL2" s="226"/>
      <c r="AM2" s="226"/>
      <c r="AN2" s="226"/>
      <c r="AO2" s="231"/>
      <c r="AP2" s="231"/>
      <c r="AQ2" s="231"/>
      <c r="AR2" s="231"/>
      <c r="AS2" s="226"/>
      <c r="AT2" s="226"/>
      <c r="AU2" s="226"/>
      <c r="AV2" s="226"/>
    </row>
    <row r="3" spans="1:48">
      <c r="A3" t="s">
        <v>45</v>
      </c>
      <c r="D3">
        <f>TWEPL!Q3</f>
        <v>6.3270960000000001</v>
      </c>
      <c r="E3">
        <f>GT_NG!Q3</f>
        <v>7.9063505999414696</v>
      </c>
      <c r="F3">
        <f>GT_Spot!Q3</f>
        <v>0</v>
      </c>
      <c r="G3">
        <f>PPCL_NG!Q3</f>
        <v>46.6</v>
      </c>
      <c r="H3">
        <f>PPCL_Spot!Q3</f>
        <v>0</v>
      </c>
      <c r="I3">
        <f>Bawana_NG!Q3</f>
        <v>43.198312565915394</v>
      </c>
      <c r="J3">
        <f>Bawana_RLNG!Q3</f>
        <v>0</v>
      </c>
      <c r="K3">
        <f>Bawana_Spot!Q3</f>
        <v>106.2</v>
      </c>
      <c r="L3">
        <f>TWOMCL!P3</f>
        <v>0</v>
      </c>
      <c r="M3">
        <f>EDWPCL!T3</f>
        <v>0</v>
      </c>
      <c r="N3">
        <f>'MSW BWN'!T3</f>
        <v>0</v>
      </c>
      <c r="O3">
        <f>BYPL_ISGS_exbus!DM3</f>
        <v>878.95797714429079</v>
      </c>
      <c r="P3" s="36">
        <v>68.489999999999981</v>
      </c>
      <c r="Q3" s="36">
        <v>22.127460117066452</v>
      </c>
      <c r="R3" s="38">
        <v>0</v>
      </c>
      <c r="S3" s="38">
        <v>0</v>
      </c>
      <c r="T3" s="37">
        <f>SUMPRODUCT(LTA!J3:AN3,LTA!J$101:AN$101,LTA!J$104:AN$104)</f>
        <v>61</v>
      </c>
      <c r="U3" s="37">
        <f>SUMPRODUCT(LTA!J3:AN3,LTA!J$102:AN$102,LTA!J$104:AN$104)</f>
        <v>128.78</v>
      </c>
      <c r="V3" s="66">
        <f>SUMPRODUCT(MTOA!B3:G3,MTOA!B$102:G$102,MTOA!B$104:G$104)</f>
        <v>0</v>
      </c>
      <c r="W3" s="66">
        <f>SUMPRODUCT(MTOA!B3:G3,MTOA!B$101:G$101,MTOA!B$104:G$104)</f>
        <v>0</v>
      </c>
      <c r="X3">
        <v>0</v>
      </c>
      <c r="Y3" s="34">
        <f>IEX!I3</f>
        <v>0</v>
      </c>
      <c r="Z3" s="34">
        <f>IEX!O3</f>
        <v>0</v>
      </c>
      <c r="AA3" s="75">
        <f>STOA!I3</f>
        <v>244.01000000000002</v>
      </c>
      <c r="AB3" s="75">
        <f>-STOA!O3</f>
        <v>0</v>
      </c>
      <c r="AC3">
        <f>SUMIF(B3:AB3,"&gt;0")*$AC$2-SUMIF(B3:AB3,"&lt;0")*($AC$2/(1-$AC$2))+SUMIF(AI3:AR3,"&gt;0")*$AC$2-SUMIF(AI3:AR3,"&lt;0")*($AC$2/(1-$AC$2))</f>
        <v>13.554216449988598</v>
      </c>
      <c r="AD3">
        <f>SUM(B3:AB3,AI3:AV3)-AC3</f>
        <v>1600.0429799772255</v>
      </c>
      <c r="AE3">
        <f>'IDT-1'!C3</f>
        <v>0</v>
      </c>
      <c r="AF3" s="24"/>
      <c r="AG3">
        <f>SUM(AD3:AF3)</f>
        <v>1600.0429799772255</v>
      </c>
      <c r="AI3" s="34">
        <f>PXIL!I3</f>
        <v>0</v>
      </c>
      <c r="AJ3" s="34">
        <f>PXIL!O3</f>
        <v>0</v>
      </c>
      <c r="AK3" s="34">
        <f>RTM_IEX!I3</f>
        <v>0</v>
      </c>
      <c r="AL3" s="34">
        <f>RTM_IEX!O3</f>
        <v>0</v>
      </c>
      <c r="AM3" s="34">
        <f>RTM_PXI!I3</f>
        <v>0</v>
      </c>
      <c r="AN3" s="34">
        <f>RTM_PXI!O3</f>
        <v>0</v>
      </c>
      <c r="AO3" s="147">
        <f>GDAM_IEX!I3</f>
        <v>0</v>
      </c>
      <c r="AP3" s="147">
        <f>GDAM_IEX!O3</f>
        <v>0</v>
      </c>
      <c r="AQ3" s="147">
        <f>GDAM_PXI!I3</f>
        <v>0</v>
      </c>
      <c r="AR3" s="147">
        <f>GDAM_PXI!O3</f>
        <v>0</v>
      </c>
      <c r="AS3">
        <f>HPX!I3</f>
        <v>0</v>
      </c>
      <c r="AT3">
        <f>HPX!O3</f>
        <v>0</v>
      </c>
      <c r="AU3">
        <f>RTM_HPX!I3</f>
        <v>0</v>
      </c>
      <c r="AV3">
        <f>RTM_HPX!O3</f>
        <v>0</v>
      </c>
    </row>
    <row r="4" spans="1:48">
      <c r="A4" t="s">
        <v>46</v>
      </c>
      <c r="D4">
        <f>TWEPL!Q4</f>
        <v>6.3270960000000001</v>
      </c>
      <c r="E4">
        <f>GT_NG!Q4</f>
        <v>7.9063505999414696</v>
      </c>
      <c r="F4">
        <f>GT_Spot!Q4</f>
        <v>0</v>
      </c>
      <c r="G4">
        <f>PPCL_NG!Q4</f>
        <v>46.6</v>
      </c>
      <c r="H4">
        <f>PPCL_Spot!Q4</f>
        <v>0</v>
      </c>
      <c r="I4">
        <f>Bawana_NG!Q4</f>
        <v>43.198312565915394</v>
      </c>
      <c r="J4">
        <f>Bawana_RLNG!Q4</f>
        <v>0</v>
      </c>
      <c r="K4">
        <f>Bawana_Spot!Q4</f>
        <v>106.2</v>
      </c>
      <c r="L4">
        <f>TWOMCL!P4</f>
        <v>0</v>
      </c>
      <c r="M4">
        <f>EDWPCL!T4</f>
        <v>0</v>
      </c>
      <c r="N4">
        <f>'MSW BWN'!T4</f>
        <v>0</v>
      </c>
      <c r="O4">
        <f>BYPL_ISGS_exbus!DM4</f>
        <v>866.51867008555894</v>
      </c>
      <c r="P4" s="36">
        <v>68.489999999999981</v>
      </c>
      <c r="Q4" s="36">
        <v>22.127460117066452</v>
      </c>
      <c r="R4" s="38">
        <v>0</v>
      </c>
      <c r="S4" s="38">
        <v>0</v>
      </c>
      <c r="T4" s="37">
        <f>SUMPRODUCT(LTA!J4:AN4,LTA!J$101:AN$101,LTA!J$104:AN$104)</f>
        <v>61.33</v>
      </c>
      <c r="U4" s="37">
        <f>SUMPRODUCT(LTA!J4:AN4,LTA!J$102:AN$102,LTA!J$104:AN$104)</f>
        <v>128.46</v>
      </c>
      <c r="V4" s="66">
        <f>SUMPRODUCT(MTOA!B4:G4,MTOA!B$102:G$102,MTOA!B$104:G$104)</f>
        <v>0</v>
      </c>
      <c r="W4" s="66">
        <f>SUMPRODUCT(MTOA!B4:G4,MTOA!B$101:G$101,MTOA!B$104:G$104)</f>
        <v>0</v>
      </c>
      <c r="X4">
        <v>0</v>
      </c>
      <c r="Y4" s="34">
        <f>IEX!I4</f>
        <v>0</v>
      </c>
      <c r="Z4" s="34">
        <f>IEX!O4</f>
        <v>0</v>
      </c>
      <c r="AA4" s="75">
        <f>STOA!I4</f>
        <v>244.01000000000002</v>
      </c>
      <c r="AB4" s="75">
        <f>-STOA!O4</f>
        <v>0</v>
      </c>
      <c r="AC4">
        <f t="shared" ref="AC4:AC67" si="0">SUMIF(B4:AB4,"&gt;0")*$AC$2-SUMIF(B4:AB4,"&lt;0")*($AC$2/(1-$AC$2))+SUMIF(AI4:AR4,"&gt;0")*$AC$2-SUMIF(AI4:AR4,"&lt;0")*($AC$2/(1-$AC$2))</f>
        <v>13.619233425193032</v>
      </c>
      <c r="AD4">
        <f t="shared" ref="AD4:AD67" si="1">SUM(B4:AB4,AI4:AV4)-AC4</f>
        <v>1567.5486559432893</v>
      </c>
      <c r="AE4">
        <f>'IDT-1'!C4</f>
        <v>0</v>
      </c>
      <c r="AF4" s="24"/>
      <c r="AG4">
        <f t="shared" ref="AG4:AG67" si="2">SUM(AD4:AF4)</f>
        <v>1567.5486559432893</v>
      </c>
      <c r="AI4" s="34">
        <f>PXIL!I4</f>
        <v>0</v>
      </c>
      <c r="AJ4" s="34">
        <f>PXIL!O4</f>
        <v>0</v>
      </c>
      <c r="AK4" s="34">
        <f>RTM_IEX!I4</f>
        <v>0</v>
      </c>
      <c r="AL4" s="34">
        <f>RTM_IEX!O4</f>
        <v>-20</v>
      </c>
      <c r="AM4" s="34">
        <f>RTM_PXI!I4</f>
        <v>0</v>
      </c>
      <c r="AN4" s="34">
        <f>RTM_PXI!O4</f>
        <v>0</v>
      </c>
      <c r="AO4" s="147">
        <f>GDAM_IEX!I4</f>
        <v>0</v>
      </c>
      <c r="AP4" s="147">
        <f>GDAM_IEX!O4</f>
        <v>0</v>
      </c>
      <c r="AQ4" s="147">
        <f>GDAM_PXI!I4</f>
        <v>0</v>
      </c>
      <c r="AR4" s="147">
        <f>GDAM_PXI!O4</f>
        <v>0</v>
      </c>
      <c r="AS4">
        <f>HPX!I4</f>
        <v>0</v>
      </c>
      <c r="AT4">
        <f>HPX!O4</f>
        <v>0</v>
      </c>
      <c r="AU4">
        <f>RTM_HPX!I4</f>
        <v>0</v>
      </c>
      <c r="AV4">
        <f>RTM_HPX!O4</f>
        <v>0</v>
      </c>
    </row>
    <row r="5" spans="1:48">
      <c r="A5" t="s">
        <v>47</v>
      </c>
      <c r="D5">
        <f>TWEPL!Q5</f>
        <v>6.3270960000000001</v>
      </c>
      <c r="E5">
        <f>GT_NG!Q5</f>
        <v>7.9063505999414696</v>
      </c>
      <c r="F5">
        <f>GT_Spot!Q5</f>
        <v>0</v>
      </c>
      <c r="G5">
        <f>PPCL_NG!Q5</f>
        <v>46.6</v>
      </c>
      <c r="H5">
        <f>PPCL_Spot!Q5</f>
        <v>0</v>
      </c>
      <c r="I5">
        <f>Bawana_NG!Q5</f>
        <v>43.198312565915394</v>
      </c>
      <c r="J5">
        <f>Bawana_RLNG!Q5</f>
        <v>0</v>
      </c>
      <c r="K5">
        <f>Bawana_Spot!Q5</f>
        <v>106.2</v>
      </c>
      <c r="L5">
        <f>TWOMCL!P5</f>
        <v>0</v>
      </c>
      <c r="M5">
        <f>EDWPCL!T5</f>
        <v>0</v>
      </c>
      <c r="N5">
        <f>'MSW BWN'!T5</f>
        <v>0</v>
      </c>
      <c r="O5">
        <f>BYPL_ISGS_exbus!DM5</f>
        <v>864.10887641402712</v>
      </c>
      <c r="P5" s="36">
        <v>68.489999999999981</v>
      </c>
      <c r="Q5" s="36">
        <v>22.127460117066452</v>
      </c>
      <c r="R5" s="38">
        <v>0</v>
      </c>
      <c r="S5" s="38">
        <v>0</v>
      </c>
      <c r="T5" s="37">
        <f>SUMPRODUCT(LTA!J5:AN5,LTA!J$101:AN$101,LTA!J$104:AN$104)</f>
        <v>62.33</v>
      </c>
      <c r="U5" s="37">
        <f>SUMPRODUCT(LTA!J5:AN5,LTA!J$102:AN$102,LTA!J$104:AN$104)</f>
        <v>128.28</v>
      </c>
      <c r="V5" s="66">
        <f>SUMPRODUCT(MTOA!B5:G5,MTOA!B$102:G$102,MTOA!B$104:G$104)</f>
        <v>0</v>
      </c>
      <c r="W5" s="66">
        <f>SUMPRODUCT(MTOA!B5:G5,MTOA!B$101:G$101,MTOA!B$104:G$104)</f>
        <v>0</v>
      </c>
      <c r="X5">
        <v>0</v>
      </c>
      <c r="Y5" s="34">
        <f>IEX!I5</f>
        <v>0</v>
      </c>
      <c r="Z5" s="34">
        <f>IEX!O5</f>
        <v>0</v>
      </c>
      <c r="AA5" s="75">
        <f>STOA!I5</f>
        <v>244.01000000000002</v>
      </c>
      <c r="AB5" s="75">
        <f>-STOA!O5</f>
        <v>0</v>
      </c>
      <c r="AC5">
        <f t="shared" si="0"/>
        <v>13.7329465242255</v>
      </c>
      <c r="AD5">
        <f t="shared" si="1"/>
        <v>1550.8451491727249</v>
      </c>
      <c r="AE5">
        <f>'IDT-1'!C5</f>
        <v>0</v>
      </c>
      <c r="AF5" s="24"/>
      <c r="AG5">
        <f t="shared" si="2"/>
        <v>1550.8451491727249</v>
      </c>
      <c r="AI5" s="34">
        <f>PXIL!I5</f>
        <v>0</v>
      </c>
      <c r="AJ5" s="34">
        <f>PXIL!O5</f>
        <v>0</v>
      </c>
      <c r="AK5" s="34">
        <f>RTM_IEX!I5</f>
        <v>0</v>
      </c>
      <c r="AL5" s="34">
        <f>RTM_IEX!O5</f>
        <v>-35</v>
      </c>
      <c r="AM5" s="34">
        <f>RTM_PXI!I5</f>
        <v>0</v>
      </c>
      <c r="AN5" s="34">
        <f>RTM_PXI!O5</f>
        <v>0</v>
      </c>
      <c r="AO5" s="147">
        <f>GDAM_IEX!I5</f>
        <v>0</v>
      </c>
      <c r="AP5" s="147">
        <f>GDAM_IEX!O5</f>
        <v>0</v>
      </c>
      <c r="AQ5" s="147">
        <f>GDAM_PXI!I5</f>
        <v>0</v>
      </c>
      <c r="AR5" s="147">
        <f>GDAM_PXI!O5</f>
        <v>0</v>
      </c>
      <c r="AS5">
        <f>HPX!I5</f>
        <v>0</v>
      </c>
      <c r="AT5">
        <f>HPX!O5</f>
        <v>0</v>
      </c>
      <c r="AU5">
        <f>RTM_HPX!I5</f>
        <v>0</v>
      </c>
      <c r="AV5">
        <f>RTM_HPX!O5</f>
        <v>0</v>
      </c>
    </row>
    <row r="6" spans="1:48">
      <c r="A6" t="s">
        <v>48</v>
      </c>
      <c r="D6">
        <f>TWEPL!Q6</f>
        <v>6.3270960000000001</v>
      </c>
      <c r="E6">
        <f>GT_NG!Q6</f>
        <v>7.9063505999414696</v>
      </c>
      <c r="F6">
        <f>GT_Spot!Q6</f>
        <v>0</v>
      </c>
      <c r="G6">
        <f>PPCL_NG!Q6</f>
        <v>46.6</v>
      </c>
      <c r="H6">
        <f>PPCL_Spot!Q6</f>
        <v>0</v>
      </c>
      <c r="I6">
        <f>Bawana_NG!Q6</f>
        <v>43.198312565915394</v>
      </c>
      <c r="J6">
        <f>Bawana_RLNG!Q6</f>
        <v>0</v>
      </c>
      <c r="K6">
        <f>Bawana_Spot!Q6</f>
        <v>106.2</v>
      </c>
      <c r="L6">
        <f>TWOMCL!P6</f>
        <v>0</v>
      </c>
      <c r="M6">
        <f>EDWPCL!T6</f>
        <v>0</v>
      </c>
      <c r="N6">
        <f>'MSW BWN'!T6</f>
        <v>0</v>
      </c>
      <c r="O6">
        <f>BYPL_ISGS_exbus!DM6</f>
        <v>860.88008849971163</v>
      </c>
      <c r="P6" s="36">
        <v>68.489999999999981</v>
      </c>
      <c r="Q6" s="36">
        <v>22.127460117066452</v>
      </c>
      <c r="R6" s="38">
        <v>0</v>
      </c>
      <c r="S6" s="38">
        <v>0</v>
      </c>
      <c r="T6" s="37">
        <f>SUMPRODUCT(LTA!J6:AN6,LTA!J$101:AN$101,LTA!J$104:AN$104)</f>
        <v>63</v>
      </c>
      <c r="U6" s="37">
        <f>SUMPRODUCT(LTA!J6:AN6,LTA!J$102:AN$102,LTA!J$104:AN$104)</f>
        <v>128.28</v>
      </c>
      <c r="V6" s="66">
        <f>SUMPRODUCT(MTOA!B6:G6,MTOA!B$102:G$102,MTOA!B$104:G$104)</f>
        <v>0</v>
      </c>
      <c r="W6" s="66">
        <f>SUMPRODUCT(MTOA!B6:G6,MTOA!B$101:G$101,MTOA!B$104:G$104)</f>
        <v>0</v>
      </c>
      <c r="X6">
        <v>0</v>
      </c>
      <c r="Y6" s="34">
        <f>IEX!I6</f>
        <v>0</v>
      </c>
      <c r="Z6" s="34">
        <f>IEX!O6</f>
        <v>0</v>
      </c>
      <c r="AA6" s="75">
        <f>STOA!I6</f>
        <v>244.01000000000002</v>
      </c>
      <c r="AB6" s="75">
        <f>-STOA!O6</f>
        <v>0</v>
      </c>
      <c r="AC6">
        <f t="shared" si="0"/>
        <v>13.838520071618586</v>
      </c>
      <c r="AD6">
        <f t="shared" si="1"/>
        <v>1533.1807877110164</v>
      </c>
      <c r="AE6">
        <f>'IDT-1'!C6</f>
        <v>0</v>
      </c>
      <c r="AF6" s="24"/>
      <c r="AG6">
        <f t="shared" si="2"/>
        <v>1533.1807877110164</v>
      </c>
      <c r="AI6" s="34">
        <f>PXIL!I6</f>
        <v>0</v>
      </c>
      <c r="AJ6" s="34">
        <f>PXIL!O6</f>
        <v>0</v>
      </c>
      <c r="AK6" s="34">
        <f>RTM_IEX!I6</f>
        <v>0</v>
      </c>
      <c r="AL6" s="34">
        <f>RTM_IEX!O6</f>
        <v>-50</v>
      </c>
      <c r="AM6" s="34">
        <f>RTM_PXI!I6</f>
        <v>0</v>
      </c>
      <c r="AN6" s="34">
        <f>RTM_PXI!O6</f>
        <v>0</v>
      </c>
      <c r="AO6" s="147">
        <f>GDAM_IEX!I6</f>
        <v>0</v>
      </c>
      <c r="AP6" s="147">
        <f>GDAM_IEX!O6</f>
        <v>0</v>
      </c>
      <c r="AQ6" s="147">
        <f>GDAM_PXI!I6</f>
        <v>0</v>
      </c>
      <c r="AR6" s="147">
        <f>GDAM_PXI!O6</f>
        <v>0</v>
      </c>
      <c r="AS6">
        <f>HPX!I6</f>
        <v>0</v>
      </c>
      <c r="AT6">
        <f>HPX!O6</f>
        <v>0</v>
      </c>
      <c r="AU6">
        <f>RTM_HPX!I6</f>
        <v>0</v>
      </c>
      <c r="AV6">
        <f>RTM_HPX!O6</f>
        <v>0</v>
      </c>
    </row>
    <row r="7" spans="1:48">
      <c r="A7" t="s">
        <v>49</v>
      </c>
      <c r="D7">
        <f>TWEPL!Q7</f>
        <v>6.3270960000000001</v>
      </c>
      <c r="E7">
        <f>GT_NG!Q7</f>
        <v>7.9063505999414696</v>
      </c>
      <c r="F7">
        <f>GT_Spot!Q7</f>
        <v>0</v>
      </c>
      <c r="G7">
        <f>PPCL_NG!Q7</f>
        <v>46.6</v>
      </c>
      <c r="H7">
        <f>PPCL_Spot!Q7</f>
        <v>0</v>
      </c>
      <c r="I7">
        <f>Bawana_NG!Q7</f>
        <v>43.198312565915394</v>
      </c>
      <c r="J7">
        <f>Bawana_RLNG!Q7</f>
        <v>0</v>
      </c>
      <c r="K7">
        <f>Bawana_Spot!Q7</f>
        <v>55.000000000000007</v>
      </c>
      <c r="L7">
        <f>TWOMCL!P7</f>
        <v>0</v>
      </c>
      <c r="M7">
        <f>EDWPCL!T7</f>
        <v>0</v>
      </c>
      <c r="N7">
        <f>'MSW BWN'!T7</f>
        <v>0</v>
      </c>
      <c r="O7">
        <f>BYPL_ISGS_exbus!DM7</f>
        <v>860.88008849971163</v>
      </c>
      <c r="P7" s="36">
        <v>68.489999999999981</v>
      </c>
      <c r="Q7" s="36">
        <v>22.127460117066452</v>
      </c>
      <c r="R7" s="38">
        <v>0</v>
      </c>
      <c r="S7" s="38">
        <v>0</v>
      </c>
      <c r="T7" s="37">
        <f>SUMPRODUCT(LTA!J7:AN7,LTA!J$101:AN$101,LTA!J$104:AN$104)</f>
        <v>63.67</v>
      </c>
      <c r="U7" s="37">
        <f>SUMPRODUCT(LTA!J7:AN7,LTA!J$102:AN$102,LTA!J$104:AN$104)</f>
        <v>128.12</v>
      </c>
      <c r="V7" s="66">
        <f>SUMPRODUCT(MTOA!B7:G7,MTOA!B$102:G$102,MTOA!B$104:G$104)</f>
        <v>0</v>
      </c>
      <c r="W7" s="66">
        <f>SUMPRODUCT(MTOA!B7:G7,MTOA!B$101:G$101,MTOA!B$104:G$104)</f>
        <v>0</v>
      </c>
      <c r="X7">
        <v>0</v>
      </c>
      <c r="Y7" s="34">
        <f>IEX!I7</f>
        <v>0</v>
      </c>
      <c r="Z7" s="34">
        <f>IEX!O7</f>
        <v>0</v>
      </c>
      <c r="AA7" s="75">
        <f>STOA!I7</f>
        <v>187.98999999999998</v>
      </c>
      <c r="AB7" s="75">
        <f>-STOA!O7</f>
        <v>0</v>
      </c>
      <c r="AC7">
        <f t="shared" si="0"/>
        <v>12.575298185374132</v>
      </c>
      <c r="AD7">
        <f t="shared" si="1"/>
        <v>1484.4840095972609</v>
      </c>
      <c r="AE7">
        <f>'IDT-1'!C7</f>
        <v>0</v>
      </c>
      <c r="AF7" s="24"/>
      <c r="AG7">
        <f t="shared" si="2"/>
        <v>1484.4840095972609</v>
      </c>
      <c r="AI7" s="34">
        <f>PXIL!I7</f>
        <v>0</v>
      </c>
      <c r="AJ7" s="34">
        <f>PXIL!O7</f>
        <v>0</v>
      </c>
      <c r="AK7" s="34">
        <f>RTM_IEX!I7</f>
        <v>6.75</v>
      </c>
      <c r="AL7" s="34">
        <f>RTM_IEX!O7</f>
        <v>0</v>
      </c>
      <c r="AM7" s="34">
        <f>RTM_PXI!I7</f>
        <v>0</v>
      </c>
      <c r="AN7" s="34">
        <f>RTM_PXI!O7</f>
        <v>0</v>
      </c>
      <c r="AO7" s="147">
        <f>GDAM_IEX!I7</f>
        <v>0</v>
      </c>
      <c r="AP7" s="147">
        <f>GDAM_IEX!O7</f>
        <v>0</v>
      </c>
      <c r="AQ7" s="147">
        <f>GDAM_PXI!I7</f>
        <v>0</v>
      </c>
      <c r="AR7" s="147">
        <f>GDAM_PXI!O7</f>
        <v>0</v>
      </c>
      <c r="AS7">
        <f>HPX!I7</f>
        <v>0</v>
      </c>
      <c r="AT7">
        <f>HPX!O7</f>
        <v>0</v>
      </c>
      <c r="AU7">
        <f>RTM_HPX!I7</f>
        <v>0</v>
      </c>
      <c r="AV7">
        <f>RTM_HPX!O7</f>
        <v>0</v>
      </c>
    </row>
    <row r="8" spans="1:48">
      <c r="A8" t="s">
        <v>50</v>
      </c>
      <c r="D8">
        <f>TWEPL!Q8</f>
        <v>6.3270960000000001</v>
      </c>
      <c r="E8">
        <f>GT_NG!Q8</f>
        <v>7.9063505999414696</v>
      </c>
      <c r="F8">
        <f>GT_Spot!Q8</f>
        <v>0</v>
      </c>
      <c r="G8">
        <f>PPCL_NG!Q8</f>
        <v>46.6</v>
      </c>
      <c r="H8">
        <f>PPCL_Spot!Q8</f>
        <v>0</v>
      </c>
      <c r="I8">
        <f>Bawana_NG!Q8</f>
        <v>43.198312565915394</v>
      </c>
      <c r="J8">
        <f>Bawana_RLNG!Q8</f>
        <v>0</v>
      </c>
      <c r="K8">
        <f>Bawana_Spot!Q8</f>
        <v>55.000000000000007</v>
      </c>
      <c r="L8">
        <f>TWOMCL!P8</f>
        <v>0</v>
      </c>
      <c r="M8">
        <f>EDWPCL!T8</f>
        <v>0</v>
      </c>
      <c r="N8">
        <f>'MSW BWN'!T8</f>
        <v>0</v>
      </c>
      <c r="O8">
        <f>BYPL_ISGS_exbus!DM8</f>
        <v>861.20882952321665</v>
      </c>
      <c r="P8" s="36">
        <v>68.489999999999981</v>
      </c>
      <c r="Q8" s="36">
        <v>22.127460117066452</v>
      </c>
      <c r="R8" s="38">
        <v>0</v>
      </c>
      <c r="S8" s="38">
        <v>0</v>
      </c>
      <c r="T8" s="37">
        <f>SUMPRODUCT(LTA!J8:AN8,LTA!J$101:AN$101,LTA!J$104:AN$104)</f>
        <v>64.67</v>
      </c>
      <c r="U8" s="37">
        <f>SUMPRODUCT(LTA!J8:AN8,LTA!J$102:AN$102,LTA!J$104:AN$104)</f>
        <v>127.96000000000001</v>
      </c>
      <c r="V8" s="66">
        <f>SUMPRODUCT(MTOA!B8:G8,MTOA!B$102:G$102,MTOA!B$104:G$104)</f>
        <v>0</v>
      </c>
      <c r="W8" s="66">
        <f>SUMPRODUCT(MTOA!B8:G8,MTOA!B$101:G$101,MTOA!B$104:G$104)</f>
        <v>0</v>
      </c>
      <c r="X8">
        <v>0</v>
      </c>
      <c r="Y8" s="34">
        <f>IEX!I8</f>
        <v>0</v>
      </c>
      <c r="Z8" s="34">
        <f>IEX!O8</f>
        <v>0</v>
      </c>
      <c r="AA8" s="75">
        <f>STOA!I8</f>
        <v>187.98999999999998</v>
      </c>
      <c r="AB8" s="75">
        <f>-STOA!O8</f>
        <v>0</v>
      </c>
      <c r="AC8">
        <f t="shared" si="0"/>
        <v>12.562939609971576</v>
      </c>
      <c r="AD8">
        <f t="shared" si="1"/>
        <v>1483.0251091961684</v>
      </c>
      <c r="AE8">
        <f>'IDT-1'!C8</f>
        <v>0</v>
      </c>
      <c r="AF8" s="24"/>
      <c r="AG8">
        <f t="shared" si="2"/>
        <v>1483.0251091961684</v>
      </c>
      <c r="AI8" s="34">
        <f>PXIL!I8</f>
        <v>0</v>
      </c>
      <c r="AJ8" s="34">
        <f>PXIL!O8</f>
        <v>0</v>
      </c>
      <c r="AK8" s="34">
        <f>RTM_IEX!I8</f>
        <v>4.1100000000000003</v>
      </c>
      <c r="AL8" s="34">
        <f>RTM_IEX!O8</f>
        <v>0</v>
      </c>
      <c r="AM8" s="34">
        <f>RTM_PXI!I8</f>
        <v>0</v>
      </c>
      <c r="AN8" s="34">
        <f>RTM_PXI!O8</f>
        <v>0</v>
      </c>
      <c r="AO8" s="147">
        <f>GDAM_IEX!I8</f>
        <v>0</v>
      </c>
      <c r="AP8" s="147">
        <f>GDAM_IEX!O8</f>
        <v>0</v>
      </c>
      <c r="AQ8" s="147">
        <f>GDAM_PXI!I8</f>
        <v>0</v>
      </c>
      <c r="AR8" s="147">
        <f>GDAM_PXI!O8</f>
        <v>0</v>
      </c>
      <c r="AS8">
        <f>HPX!I8</f>
        <v>0</v>
      </c>
      <c r="AT8">
        <f>HPX!O8</f>
        <v>0</v>
      </c>
      <c r="AU8">
        <f>RTM_HPX!I8</f>
        <v>0</v>
      </c>
      <c r="AV8">
        <f>RTM_HPX!O8</f>
        <v>0</v>
      </c>
    </row>
    <row r="9" spans="1:48">
      <c r="A9" t="s">
        <v>51</v>
      </c>
      <c r="D9">
        <f>TWEPL!Q9</f>
        <v>6.3270960000000001</v>
      </c>
      <c r="E9">
        <f>GT_NG!Q9</f>
        <v>8.1006731050629206</v>
      </c>
      <c r="F9">
        <f>GT_Spot!Q9</f>
        <v>0</v>
      </c>
      <c r="G9">
        <f>PPCL_NG!Q9</f>
        <v>46.6</v>
      </c>
      <c r="H9">
        <f>PPCL_Spot!Q9</f>
        <v>0</v>
      </c>
      <c r="I9">
        <f>Bawana_NG!Q9</f>
        <v>57.597750087887192</v>
      </c>
      <c r="J9">
        <f>Bawana_RLNG!Q9</f>
        <v>0</v>
      </c>
      <c r="K9">
        <f>Bawana_Spot!Q9</f>
        <v>55</v>
      </c>
      <c r="L9">
        <f>TWOMCL!P9</f>
        <v>0</v>
      </c>
      <c r="M9">
        <f>EDWPCL!T9</f>
        <v>0</v>
      </c>
      <c r="N9">
        <f>'MSW BWN'!T9</f>
        <v>0</v>
      </c>
      <c r="O9">
        <f>BYPL_ISGS_exbus!DM9</f>
        <v>863.97326432130524</v>
      </c>
      <c r="P9" s="36">
        <v>68.489999999999981</v>
      </c>
      <c r="Q9" s="36">
        <v>22.127460117066452</v>
      </c>
      <c r="R9" s="38">
        <v>0</v>
      </c>
      <c r="S9" s="38">
        <v>0</v>
      </c>
      <c r="T9" s="37">
        <f>SUMPRODUCT(LTA!J9:AN9,LTA!J$101:AN$101,LTA!J$104:AN$104)</f>
        <v>65.33</v>
      </c>
      <c r="U9" s="37">
        <f>SUMPRODUCT(LTA!J9:AN9,LTA!J$102:AN$102,LTA!J$104:AN$104)</f>
        <v>127.78</v>
      </c>
      <c r="V9" s="66">
        <f>SUMPRODUCT(MTOA!B9:G9,MTOA!B$102:G$102,MTOA!B$104:G$104)</f>
        <v>0</v>
      </c>
      <c r="W9" s="66">
        <f>SUMPRODUCT(MTOA!B9:G9,MTOA!B$101:G$101,MTOA!B$104:G$104)</f>
        <v>0</v>
      </c>
      <c r="X9">
        <v>0</v>
      </c>
      <c r="Y9" s="34">
        <f>IEX!I9</f>
        <v>0</v>
      </c>
      <c r="Z9" s="34">
        <f>IEX!O9</f>
        <v>0</v>
      </c>
      <c r="AA9" s="75">
        <f>STOA!I9</f>
        <v>160.75</v>
      </c>
      <c r="AB9" s="75">
        <f>-STOA!O9</f>
        <v>0</v>
      </c>
      <c r="AC9">
        <f t="shared" si="0"/>
        <v>12.7388204465031</v>
      </c>
      <c r="AD9">
        <f t="shared" si="1"/>
        <v>1503.7874231848186</v>
      </c>
      <c r="AE9">
        <f>'IDT-1'!C9</f>
        <v>0</v>
      </c>
      <c r="AF9" s="24"/>
      <c r="AG9">
        <f t="shared" si="2"/>
        <v>1503.7874231848186</v>
      </c>
      <c r="AI9" s="34">
        <f>PXIL!I9</f>
        <v>0</v>
      </c>
      <c r="AJ9" s="34">
        <f>PXIL!O9</f>
        <v>0</v>
      </c>
      <c r="AK9" s="34">
        <f>RTM_IEX!I9</f>
        <v>34.450000000000003</v>
      </c>
      <c r="AL9" s="34">
        <f>RTM_IEX!O9</f>
        <v>0</v>
      </c>
      <c r="AM9" s="34">
        <f>RTM_PXI!I9</f>
        <v>0</v>
      </c>
      <c r="AN9" s="34">
        <f>RTM_PXI!O9</f>
        <v>0</v>
      </c>
      <c r="AO9" s="147">
        <f>GDAM_IEX!I9</f>
        <v>0</v>
      </c>
      <c r="AP9" s="147">
        <f>GDAM_IEX!O9</f>
        <v>0</v>
      </c>
      <c r="AQ9" s="147">
        <f>GDAM_PXI!I9</f>
        <v>0</v>
      </c>
      <c r="AR9" s="147">
        <f>GDAM_PXI!O9</f>
        <v>0</v>
      </c>
      <c r="AS9">
        <f>HPX!I9</f>
        <v>0</v>
      </c>
      <c r="AT9">
        <f>HPX!O9</f>
        <v>0</v>
      </c>
      <c r="AU9">
        <f>RTM_HPX!I9</f>
        <v>0</v>
      </c>
      <c r="AV9">
        <f>RTM_HPX!O9</f>
        <v>0</v>
      </c>
    </row>
    <row r="10" spans="1:48">
      <c r="A10" t="s">
        <v>52</v>
      </c>
      <c r="D10">
        <f>TWEPL!Q10</f>
        <v>6.3270960000000001</v>
      </c>
      <c r="E10">
        <f>GT_NG!Q10</f>
        <v>8.1006731050629206</v>
      </c>
      <c r="F10">
        <f>GT_Spot!Q10</f>
        <v>0</v>
      </c>
      <c r="G10">
        <f>PPCL_NG!Q10</f>
        <v>46.6</v>
      </c>
      <c r="H10">
        <f>PPCL_Spot!Q10</f>
        <v>0</v>
      </c>
      <c r="I10">
        <f>Bawana_NG!Q10</f>
        <v>57.597750087887192</v>
      </c>
      <c r="J10">
        <f>Bawana_RLNG!Q10</f>
        <v>0</v>
      </c>
      <c r="K10">
        <f>Bawana_Spot!Q10</f>
        <v>55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BYPL_ISGS_exbus!DM10</f>
        <v>860.79885710701808</v>
      </c>
      <c r="P10" s="36">
        <v>68.489999999999981</v>
      </c>
      <c r="Q10" s="36">
        <v>22.127460117066452</v>
      </c>
      <c r="R10" s="38">
        <v>0</v>
      </c>
      <c r="S10" s="38">
        <v>0</v>
      </c>
      <c r="T10" s="37">
        <f>SUMPRODUCT(LTA!J10:AN10,LTA!J$101:AN$101,LTA!J$104:AN$104)</f>
        <v>65.67</v>
      </c>
      <c r="U10" s="37">
        <f>SUMPRODUCT(LTA!J10:AN10,LTA!J$102:AN$102,LTA!J$104:AN$104)</f>
        <v>127.62</v>
      </c>
      <c r="V10" s="66">
        <f>SUMPRODUCT(MTOA!B10:G10,MTOA!B$102:G$102,MTOA!B$104:G$104)</f>
        <v>0</v>
      </c>
      <c r="W10" s="66">
        <f>SUMPRODUCT(MTOA!B10:G10,MTOA!B$101:G$101,MTOA!B$104:G$104)</f>
        <v>0</v>
      </c>
      <c r="X10">
        <v>0</v>
      </c>
      <c r="Y10" s="34">
        <f>IEX!I10</f>
        <v>0</v>
      </c>
      <c r="Z10" s="34">
        <f>IEX!O10</f>
        <v>0</v>
      </c>
      <c r="AA10" s="75">
        <f>STOA!I10</f>
        <v>160.75</v>
      </c>
      <c r="AB10" s="75">
        <f>-STOA!O10</f>
        <v>0</v>
      </c>
      <c r="AC10">
        <f t="shared" si="0"/>
        <v>12.621855425903091</v>
      </c>
      <c r="AD10">
        <f t="shared" si="1"/>
        <v>1489.9799809911315</v>
      </c>
      <c r="AE10">
        <f>'IDT-1'!C10</f>
        <v>0</v>
      </c>
      <c r="AF10" s="24"/>
      <c r="AG10">
        <f t="shared" si="2"/>
        <v>1489.9799809911315</v>
      </c>
      <c r="AI10" s="34">
        <f>PXIL!I10</f>
        <v>0</v>
      </c>
      <c r="AJ10" s="34">
        <f>PXIL!O10</f>
        <v>0</v>
      </c>
      <c r="AK10" s="34">
        <f>RTM_IEX!I10</f>
        <v>23.52</v>
      </c>
      <c r="AL10" s="34">
        <f>RTM_IEX!O10</f>
        <v>0</v>
      </c>
      <c r="AM10" s="34">
        <f>RTM_PXI!I10</f>
        <v>0</v>
      </c>
      <c r="AN10" s="34">
        <f>RTM_PXI!O10</f>
        <v>0</v>
      </c>
      <c r="AO10" s="147">
        <f>GDAM_IEX!I10</f>
        <v>0</v>
      </c>
      <c r="AP10" s="147">
        <f>GDAM_IEX!O10</f>
        <v>0</v>
      </c>
      <c r="AQ10" s="147">
        <f>GDAM_PXI!I10</f>
        <v>0</v>
      </c>
      <c r="AR10" s="147">
        <f>GDAM_PXI!O10</f>
        <v>0</v>
      </c>
      <c r="AS10">
        <f>HPX!I10</f>
        <v>0</v>
      </c>
      <c r="AT10">
        <f>HPX!O10</f>
        <v>0</v>
      </c>
      <c r="AU10">
        <f>RTM_HPX!I10</f>
        <v>0</v>
      </c>
      <c r="AV10">
        <f>RTM_HPX!O10</f>
        <v>0</v>
      </c>
    </row>
    <row r="11" spans="1:48">
      <c r="A11" t="s">
        <v>53</v>
      </c>
      <c r="D11">
        <f>TWEPL!Q11</f>
        <v>6.3270960000000001</v>
      </c>
      <c r="E11">
        <f>GT_NG!Q11</f>
        <v>8.1006731050629206</v>
      </c>
      <c r="F11">
        <f>GT_Spot!Q11</f>
        <v>0</v>
      </c>
      <c r="G11">
        <f>PPCL_NG!Q11</f>
        <v>46.6</v>
      </c>
      <c r="H11">
        <f>PPCL_Spot!Q11</f>
        <v>0</v>
      </c>
      <c r="I11">
        <f>Bawana_NG!Q11</f>
        <v>57.597750087887192</v>
      </c>
      <c r="J11">
        <f>Bawana_RLNG!Q11</f>
        <v>0</v>
      </c>
      <c r="K11">
        <f>Bawana_Spot!Q11</f>
        <v>55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BYPL_ISGS_exbus!DM11</f>
        <v>860.95595399669992</v>
      </c>
      <c r="P11" s="36">
        <v>68.489999999999981</v>
      </c>
      <c r="Q11" s="36">
        <v>22.127460117066452</v>
      </c>
      <c r="R11" s="38">
        <v>0</v>
      </c>
      <c r="S11" s="38">
        <v>0</v>
      </c>
      <c r="T11" s="37">
        <f>SUMPRODUCT(LTA!J11:AN11,LTA!J$101:AN$101,LTA!J$104:AN$104)</f>
        <v>65.67</v>
      </c>
      <c r="U11" s="37">
        <f>SUMPRODUCT(LTA!J11:AN11,LTA!J$102:AN$102,LTA!J$104:AN$104)</f>
        <v>127.96000000000001</v>
      </c>
      <c r="V11" s="66">
        <f>SUMPRODUCT(MTOA!B11:G11,MTOA!B$102:G$102,MTOA!B$104:G$104)</f>
        <v>0</v>
      </c>
      <c r="W11" s="66">
        <f>SUMPRODUCT(MTOA!B11:G11,MTOA!B$101:G$101,MTOA!B$104:G$104)</f>
        <v>0</v>
      </c>
      <c r="X11">
        <v>0</v>
      </c>
      <c r="Y11" s="34">
        <f>IEX!I11</f>
        <v>0</v>
      </c>
      <c r="Z11" s="34">
        <f>IEX!O11</f>
        <v>0</v>
      </c>
      <c r="AA11" s="75">
        <f>STOA!I11</f>
        <v>160.75</v>
      </c>
      <c r="AB11" s="75">
        <f>-STOA!O11</f>
        <v>0</v>
      </c>
      <c r="AC11">
        <f t="shared" si="0"/>
        <v>12.428463039776419</v>
      </c>
      <c r="AD11">
        <f t="shared" si="1"/>
        <v>1467.1504702669401</v>
      </c>
      <c r="AE11">
        <f>'IDT-1'!C11</f>
        <v>0</v>
      </c>
      <c r="AF11" s="24"/>
      <c r="AG11">
        <f t="shared" si="2"/>
        <v>1467.1504702669401</v>
      </c>
      <c r="AI11" s="34">
        <f>PXIL!I11</f>
        <v>0</v>
      </c>
      <c r="AJ11" s="34">
        <f>PXIL!O11</f>
        <v>0</v>
      </c>
      <c r="AK11" s="34">
        <f>RTM_IEX!I11</f>
        <v>0</v>
      </c>
      <c r="AL11" s="34">
        <f>RTM_IEX!O11</f>
        <v>0</v>
      </c>
      <c r="AM11" s="34">
        <f>RTM_PXI!I11</f>
        <v>0</v>
      </c>
      <c r="AN11" s="34">
        <f>RTM_PXI!O11</f>
        <v>0</v>
      </c>
      <c r="AO11" s="147">
        <f>GDAM_IEX!I11</f>
        <v>0</v>
      </c>
      <c r="AP11" s="147">
        <f>GDAM_IEX!O11</f>
        <v>0</v>
      </c>
      <c r="AQ11" s="147">
        <f>GDAM_PXI!I11</f>
        <v>0</v>
      </c>
      <c r="AR11" s="147">
        <f>GDAM_PXI!O11</f>
        <v>0</v>
      </c>
      <c r="AS11">
        <f>HPX!I11</f>
        <v>0</v>
      </c>
      <c r="AT11">
        <f>HPX!O11</f>
        <v>0</v>
      </c>
      <c r="AU11">
        <f>RTM_HPX!I11</f>
        <v>0</v>
      </c>
      <c r="AV11">
        <f>RTM_HPX!O11</f>
        <v>0</v>
      </c>
    </row>
    <row r="12" spans="1:48">
      <c r="A12" t="s">
        <v>54</v>
      </c>
      <c r="D12">
        <f>TWEPL!Q12</f>
        <v>6.3270960000000001</v>
      </c>
      <c r="E12">
        <f>GT_NG!Q12</f>
        <v>8.1006731050629206</v>
      </c>
      <c r="F12">
        <f>GT_Spot!Q12</f>
        <v>0</v>
      </c>
      <c r="G12">
        <f>PPCL_NG!Q12</f>
        <v>46.6</v>
      </c>
      <c r="H12">
        <f>PPCL_Spot!Q12</f>
        <v>0</v>
      </c>
      <c r="I12">
        <f>Bawana_NG!Q12</f>
        <v>57.597750087887192</v>
      </c>
      <c r="J12">
        <f>Bawana_RLNG!Q12</f>
        <v>0</v>
      </c>
      <c r="K12">
        <f>Bawana_Spot!Q12</f>
        <v>55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BYPL_ISGS_exbus!DM12</f>
        <v>860.95595399669992</v>
      </c>
      <c r="P12" s="36">
        <v>68.489999999999981</v>
      </c>
      <c r="Q12" s="36">
        <v>22.127460117066452</v>
      </c>
      <c r="R12" s="38">
        <v>0</v>
      </c>
      <c r="S12" s="38">
        <v>0</v>
      </c>
      <c r="T12" s="37">
        <f>SUMPRODUCT(LTA!J12:AN12,LTA!J$101:AN$101,LTA!J$104:AN$104)</f>
        <v>65</v>
      </c>
      <c r="U12" s="37">
        <f>SUMPRODUCT(LTA!J12:AN12,LTA!J$102:AN$102,LTA!J$104:AN$104)</f>
        <v>128.28</v>
      </c>
      <c r="V12" s="66">
        <f>SUMPRODUCT(MTOA!B12:G12,MTOA!B$102:G$102,MTOA!B$104:G$104)</f>
        <v>0</v>
      </c>
      <c r="W12" s="66">
        <f>SUMPRODUCT(MTOA!B12:G12,MTOA!B$101:G$101,MTOA!B$104:G$104)</f>
        <v>0</v>
      </c>
      <c r="X12">
        <v>0</v>
      </c>
      <c r="Y12" s="34">
        <f>IEX!I12</f>
        <v>0</v>
      </c>
      <c r="Z12" s="34">
        <f>IEX!O12</f>
        <v>0</v>
      </c>
      <c r="AA12" s="75">
        <f>STOA!I12</f>
        <v>160.75</v>
      </c>
      <c r="AB12" s="75">
        <f>-STOA!O12</f>
        <v>0</v>
      </c>
      <c r="AC12">
        <f t="shared" si="0"/>
        <v>12.425523039776419</v>
      </c>
      <c r="AD12">
        <f t="shared" si="1"/>
        <v>1466.8034102669401</v>
      </c>
      <c r="AE12">
        <f>'IDT-1'!C12</f>
        <v>0</v>
      </c>
      <c r="AF12" s="24"/>
      <c r="AG12">
        <f t="shared" si="2"/>
        <v>1466.8034102669401</v>
      </c>
      <c r="AI12" s="34">
        <f>PXIL!I12</f>
        <v>0</v>
      </c>
      <c r="AJ12" s="34">
        <f>PXIL!O12</f>
        <v>0</v>
      </c>
      <c r="AK12" s="34">
        <f>RTM_IEX!I12</f>
        <v>0</v>
      </c>
      <c r="AL12" s="34">
        <f>RTM_IEX!O12</f>
        <v>0</v>
      </c>
      <c r="AM12" s="34">
        <f>RTM_PXI!I12</f>
        <v>0</v>
      </c>
      <c r="AN12" s="34">
        <f>RTM_PXI!O12</f>
        <v>0</v>
      </c>
      <c r="AO12" s="147">
        <f>GDAM_IEX!I12</f>
        <v>0</v>
      </c>
      <c r="AP12" s="147">
        <f>GDAM_IEX!O12</f>
        <v>0</v>
      </c>
      <c r="AQ12" s="147">
        <f>GDAM_PXI!I12</f>
        <v>0</v>
      </c>
      <c r="AR12" s="147">
        <f>GDAM_PXI!O12</f>
        <v>0</v>
      </c>
      <c r="AS12">
        <f>HPX!I12</f>
        <v>0</v>
      </c>
      <c r="AT12">
        <f>HPX!O12</f>
        <v>0</v>
      </c>
      <c r="AU12">
        <f>RTM_HPX!I12</f>
        <v>0</v>
      </c>
      <c r="AV12">
        <f>RTM_HPX!O12</f>
        <v>0</v>
      </c>
    </row>
    <row r="13" spans="1:48">
      <c r="A13" t="s">
        <v>55</v>
      </c>
      <c r="D13">
        <f>TWEPL!Q13</f>
        <v>6.3270960000000001</v>
      </c>
      <c r="E13">
        <f>GT_NG!Q13</f>
        <v>8.1006731050629206</v>
      </c>
      <c r="F13">
        <f>GT_Spot!Q13</f>
        <v>0</v>
      </c>
      <c r="G13">
        <f>PPCL_NG!Q13</f>
        <v>46.6</v>
      </c>
      <c r="H13">
        <f>PPCL_Spot!Q13</f>
        <v>0</v>
      </c>
      <c r="I13">
        <f>Bawana_NG!Q13</f>
        <v>57.597750087887192</v>
      </c>
      <c r="J13">
        <f>Bawana_RLNG!Q13</f>
        <v>0</v>
      </c>
      <c r="K13">
        <f>Bawana_Spot!Q13</f>
        <v>55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BYPL_ISGS_exbus!DM13</f>
        <v>855.40377646034619</v>
      </c>
      <c r="P13" s="36">
        <v>68.489999999999981</v>
      </c>
      <c r="Q13" s="36">
        <v>22.127460117066452</v>
      </c>
      <c r="R13" s="38">
        <v>0</v>
      </c>
      <c r="S13" s="38">
        <v>0</v>
      </c>
      <c r="T13" s="37">
        <f>SUMPRODUCT(LTA!J13:AN13,LTA!J$101:AN$101,LTA!J$104:AN$104)</f>
        <v>64.33</v>
      </c>
      <c r="U13" s="37">
        <f>SUMPRODUCT(LTA!J13:AN13,LTA!J$102:AN$102,LTA!J$104:AN$104)</f>
        <v>128.28</v>
      </c>
      <c r="V13" s="66">
        <f>SUMPRODUCT(MTOA!B13:G13,MTOA!B$102:G$102,MTOA!B$104:G$104)</f>
        <v>0</v>
      </c>
      <c r="W13" s="66">
        <f>SUMPRODUCT(MTOA!B13:G13,MTOA!B$101:G$101,MTOA!B$104:G$104)</f>
        <v>0</v>
      </c>
      <c r="X13">
        <v>0</v>
      </c>
      <c r="Y13" s="34">
        <f>IEX!I13</f>
        <v>0</v>
      </c>
      <c r="Z13" s="34">
        <f>IEX!O13</f>
        <v>0</v>
      </c>
      <c r="AA13" s="75">
        <f>STOA!I13</f>
        <v>160.75</v>
      </c>
      <c r="AB13" s="75">
        <f>-STOA!O13</f>
        <v>0</v>
      </c>
      <c r="AC13">
        <f t="shared" si="0"/>
        <v>12.534208745243937</v>
      </c>
      <c r="AD13">
        <f t="shared" si="1"/>
        <v>1441.4725470251187</v>
      </c>
      <c r="AE13">
        <f>'IDT-1'!C13</f>
        <v>0</v>
      </c>
      <c r="AF13" s="24"/>
      <c r="AG13">
        <f t="shared" si="2"/>
        <v>1441.4725470251187</v>
      </c>
      <c r="AI13" s="34">
        <f>PXIL!I13</f>
        <v>0</v>
      </c>
      <c r="AJ13" s="34">
        <f>PXIL!O13</f>
        <v>0</v>
      </c>
      <c r="AK13" s="34">
        <f>RTM_IEX!I13</f>
        <v>0</v>
      </c>
      <c r="AL13" s="34">
        <f>RTM_IEX!O13</f>
        <v>-19</v>
      </c>
      <c r="AM13" s="34">
        <f>RTM_PXI!I13</f>
        <v>0</v>
      </c>
      <c r="AN13" s="34">
        <f>RTM_PXI!O13</f>
        <v>0</v>
      </c>
      <c r="AO13" s="147">
        <f>GDAM_IEX!I13</f>
        <v>0</v>
      </c>
      <c r="AP13" s="147">
        <f>GDAM_IEX!O13</f>
        <v>0</v>
      </c>
      <c r="AQ13" s="147">
        <f>GDAM_PXI!I13</f>
        <v>0</v>
      </c>
      <c r="AR13" s="147">
        <f>GDAM_PXI!O13</f>
        <v>0</v>
      </c>
      <c r="AS13">
        <f>HPX!I13</f>
        <v>0</v>
      </c>
      <c r="AT13">
        <f>HPX!O13</f>
        <v>0</v>
      </c>
      <c r="AU13">
        <f>RTM_HPX!I13</f>
        <v>0</v>
      </c>
      <c r="AV13">
        <f>RTM_HPX!O13</f>
        <v>0</v>
      </c>
    </row>
    <row r="14" spans="1:48">
      <c r="A14" t="s">
        <v>56</v>
      </c>
      <c r="D14">
        <f>TWEPL!Q14</f>
        <v>6.3270960000000001</v>
      </c>
      <c r="E14">
        <f>GT_NG!Q14</f>
        <v>8.1006731050629206</v>
      </c>
      <c r="F14">
        <f>GT_Spot!Q14</f>
        <v>0</v>
      </c>
      <c r="G14">
        <f>PPCL_NG!Q14</f>
        <v>46.6</v>
      </c>
      <c r="H14">
        <f>PPCL_Spot!Q14</f>
        <v>0</v>
      </c>
      <c r="I14">
        <f>Bawana_NG!Q14</f>
        <v>57.597750087887192</v>
      </c>
      <c r="J14">
        <f>Bawana_RLNG!Q14</f>
        <v>0</v>
      </c>
      <c r="K14">
        <f>Bawana_Spot!Q14</f>
        <v>23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BYPL_ISGS_exbus!DM14</f>
        <v>855.23377646034635</v>
      </c>
      <c r="P14" s="36">
        <v>68.489999999999981</v>
      </c>
      <c r="Q14" s="36">
        <v>22.127460117066452</v>
      </c>
      <c r="R14" s="38">
        <v>0</v>
      </c>
      <c r="S14" s="38">
        <v>0</v>
      </c>
      <c r="T14" s="37">
        <f>SUMPRODUCT(LTA!J14:AN14,LTA!J$101:AN$101,LTA!J$104:AN$104)</f>
        <v>63.67</v>
      </c>
      <c r="U14" s="37">
        <f>SUMPRODUCT(LTA!J14:AN14,LTA!J$102:AN$102,LTA!J$104:AN$104)</f>
        <v>127.96000000000001</v>
      </c>
      <c r="V14" s="66">
        <f>SUMPRODUCT(MTOA!B14:G14,MTOA!B$102:G$102,MTOA!B$104:G$104)</f>
        <v>0</v>
      </c>
      <c r="W14" s="66">
        <f>SUMPRODUCT(MTOA!B14:G14,MTOA!B$101:G$101,MTOA!B$104:G$104)</f>
        <v>0</v>
      </c>
      <c r="X14">
        <v>0</v>
      </c>
      <c r="Y14" s="34">
        <f>IEX!I14</f>
        <v>0</v>
      </c>
      <c r="Z14" s="34">
        <f>IEX!O14</f>
        <v>0</v>
      </c>
      <c r="AA14" s="75">
        <f>STOA!I14</f>
        <v>160.75</v>
      </c>
      <c r="AB14" s="75">
        <f>-STOA!O14</f>
        <v>0</v>
      </c>
      <c r="AC14">
        <f t="shared" si="0"/>
        <v>12.128681379370605</v>
      </c>
      <c r="AD14">
        <f t="shared" si="1"/>
        <v>1423.7280743909923</v>
      </c>
      <c r="AE14">
        <f>'IDT-1'!C14</f>
        <v>0</v>
      </c>
      <c r="AF14" s="24"/>
      <c r="AG14">
        <f t="shared" si="2"/>
        <v>1423.7280743909923</v>
      </c>
      <c r="AI14" s="34">
        <f>PXIL!I14</f>
        <v>0</v>
      </c>
      <c r="AJ14" s="34">
        <f>PXIL!O14</f>
        <v>0</v>
      </c>
      <c r="AK14" s="34">
        <f>RTM_IEX!I14</f>
        <v>0</v>
      </c>
      <c r="AL14" s="34">
        <f>RTM_IEX!O14</f>
        <v>-4</v>
      </c>
      <c r="AM14" s="34">
        <f>RTM_PXI!I14</f>
        <v>0</v>
      </c>
      <c r="AN14" s="34">
        <f>RTM_PXI!O14</f>
        <v>0</v>
      </c>
      <c r="AO14" s="147">
        <f>GDAM_IEX!I14</f>
        <v>0</v>
      </c>
      <c r="AP14" s="147">
        <f>GDAM_IEX!O14</f>
        <v>0</v>
      </c>
      <c r="AQ14" s="147">
        <f>GDAM_PXI!I14</f>
        <v>0</v>
      </c>
      <c r="AR14" s="147">
        <f>GDAM_PXI!O14</f>
        <v>0</v>
      </c>
      <c r="AS14">
        <f>HPX!I14</f>
        <v>0</v>
      </c>
      <c r="AT14">
        <f>HPX!O14</f>
        <v>0</v>
      </c>
      <c r="AU14">
        <f>RTM_HPX!I14</f>
        <v>0</v>
      </c>
      <c r="AV14">
        <f>RTM_HPX!O14</f>
        <v>0</v>
      </c>
    </row>
    <row r="15" spans="1:48">
      <c r="A15" t="s">
        <v>57</v>
      </c>
      <c r="D15">
        <f>TWEPL!Q15</f>
        <v>6.3270960000000001</v>
      </c>
      <c r="E15">
        <f>GT_NG!Q15</f>
        <v>8.1006731050629206</v>
      </c>
      <c r="F15">
        <f>GT_Spot!Q15</f>
        <v>0</v>
      </c>
      <c r="G15">
        <f>PPCL_NG!Q15</f>
        <v>46.6</v>
      </c>
      <c r="H15">
        <f>PPCL_Spot!Q15</f>
        <v>0</v>
      </c>
      <c r="I15">
        <f>Bawana_NG!Q15</f>
        <v>57.597750087887192</v>
      </c>
      <c r="J15">
        <f>Bawana_RLNG!Q15</f>
        <v>0</v>
      </c>
      <c r="K15">
        <f>Bawana_Spot!Q15</f>
        <v>23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BYPL_ISGS_exbus!DM15</f>
        <v>856.83585055923652</v>
      </c>
      <c r="P15" s="36">
        <v>68.489999999999981</v>
      </c>
      <c r="Q15" s="36">
        <v>22.127460117066452</v>
      </c>
      <c r="R15" s="38">
        <v>0</v>
      </c>
      <c r="S15" s="38">
        <v>0</v>
      </c>
      <c r="T15" s="37">
        <f>SUMPRODUCT(LTA!J15:AN15,LTA!J$101:AN$101,LTA!J$104:AN$104)</f>
        <v>63.33</v>
      </c>
      <c r="U15" s="37">
        <f>SUMPRODUCT(LTA!J15:AN15,LTA!J$102:AN$102,LTA!J$104:AN$104)</f>
        <v>127.62</v>
      </c>
      <c r="V15" s="66">
        <f>SUMPRODUCT(MTOA!B15:G15,MTOA!B$102:G$102,MTOA!B$104:G$104)</f>
        <v>0</v>
      </c>
      <c r="W15" s="66">
        <f>SUMPRODUCT(MTOA!B15:G15,MTOA!B$101:G$101,MTOA!B$104:G$104)</f>
        <v>0</v>
      </c>
      <c r="X15">
        <v>0</v>
      </c>
      <c r="Y15" s="34">
        <f>IEX!I15</f>
        <v>0</v>
      </c>
      <c r="Z15" s="34">
        <f>IEX!O15</f>
        <v>0</v>
      </c>
      <c r="AA15" s="75">
        <f>STOA!I15</f>
        <v>160.75</v>
      </c>
      <c r="AB15" s="75">
        <f>-STOA!O15</f>
        <v>0</v>
      </c>
      <c r="AC15">
        <f t="shared" si="0"/>
        <v>12.22960953677506</v>
      </c>
      <c r="AD15">
        <f t="shared" si="1"/>
        <v>1413.5492203324779</v>
      </c>
      <c r="AE15">
        <f>'IDT-1'!C15</f>
        <v>0</v>
      </c>
      <c r="AF15" s="24"/>
      <c r="AG15">
        <f t="shared" si="2"/>
        <v>1413.5492203324779</v>
      </c>
      <c r="AI15" s="34">
        <f>PXIL!I15</f>
        <v>0</v>
      </c>
      <c r="AJ15" s="34">
        <f>PXIL!O15</f>
        <v>0</v>
      </c>
      <c r="AK15" s="34">
        <f>RTM_IEX!I15</f>
        <v>0</v>
      </c>
      <c r="AL15" s="34">
        <f>RTM_IEX!O15</f>
        <v>-15</v>
      </c>
      <c r="AM15" s="34">
        <f>RTM_PXI!I15</f>
        <v>0</v>
      </c>
      <c r="AN15" s="34">
        <f>RTM_PXI!O15</f>
        <v>0</v>
      </c>
      <c r="AO15" s="147">
        <f>GDAM_IEX!I15</f>
        <v>0</v>
      </c>
      <c r="AP15" s="147">
        <f>GDAM_IEX!O15</f>
        <v>0</v>
      </c>
      <c r="AQ15" s="147">
        <f>GDAM_PXI!I15</f>
        <v>0</v>
      </c>
      <c r="AR15" s="147">
        <f>GDAM_PXI!O15</f>
        <v>0</v>
      </c>
      <c r="AS15">
        <f>HPX!I15</f>
        <v>0</v>
      </c>
      <c r="AT15">
        <f>HPX!O15</f>
        <v>0</v>
      </c>
      <c r="AU15">
        <f>RTM_HPX!I15</f>
        <v>0</v>
      </c>
      <c r="AV15">
        <f>RTM_HPX!O15</f>
        <v>0</v>
      </c>
    </row>
    <row r="16" spans="1:48">
      <c r="A16" t="s">
        <v>58</v>
      </c>
      <c r="D16">
        <f>TWEPL!Q16</f>
        <v>6.3270960000000001</v>
      </c>
      <c r="E16">
        <f>GT_NG!Q16</f>
        <v>8.1006731050629206</v>
      </c>
      <c r="F16">
        <f>GT_Spot!Q16</f>
        <v>0</v>
      </c>
      <c r="G16">
        <f>PPCL_NG!Q16</f>
        <v>46.6</v>
      </c>
      <c r="H16">
        <f>PPCL_Spot!Q16</f>
        <v>0</v>
      </c>
      <c r="I16">
        <f>Bawana_NG!Q16</f>
        <v>57.597750087887192</v>
      </c>
      <c r="J16">
        <f>Bawana_RLNG!Q16</f>
        <v>0</v>
      </c>
      <c r="K16">
        <f>Bawana_Spot!Q16</f>
        <v>23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BYPL_ISGS_exbus!DM16</f>
        <v>856.65782422520158</v>
      </c>
      <c r="P16" s="36">
        <v>68.489999999999981</v>
      </c>
      <c r="Q16" s="36">
        <v>22.127460117066452</v>
      </c>
      <c r="R16" s="38">
        <v>0</v>
      </c>
      <c r="S16" s="38">
        <v>0</v>
      </c>
      <c r="T16" s="37">
        <f>SUMPRODUCT(LTA!J16:AN16,LTA!J$101:AN$101,LTA!J$104:AN$104)</f>
        <v>62.67</v>
      </c>
      <c r="U16" s="37">
        <f>SUMPRODUCT(LTA!J16:AN16,LTA!J$102:AN$102,LTA!J$104:AN$104)</f>
        <v>127.28</v>
      </c>
      <c r="V16" s="66">
        <f>SUMPRODUCT(MTOA!B16:G16,MTOA!B$102:G$102,MTOA!B$104:G$104)</f>
        <v>0</v>
      </c>
      <c r="W16" s="66">
        <f>SUMPRODUCT(MTOA!B16:G16,MTOA!B$101:G$101,MTOA!B$104:G$104)</f>
        <v>0</v>
      </c>
      <c r="X16">
        <v>0</v>
      </c>
      <c r="Y16" s="34">
        <f>IEX!I16</f>
        <v>0</v>
      </c>
      <c r="Z16" s="34">
        <f>IEX!O16</f>
        <v>0</v>
      </c>
      <c r="AA16" s="75">
        <f>STOA!I16</f>
        <v>160.75</v>
      </c>
      <c r="AB16" s="75">
        <f>-STOA!O16</f>
        <v>0</v>
      </c>
      <c r="AC16">
        <f t="shared" si="0"/>
        <v>12.389137270066948</v>
      </c>
      <c r="AD16">
        <f t="shared" si="1"/>
        <v>1392.2116662651513</v>
      </c>
      <c r="AE16">
        <f>'IDT-1'!C16</f>
        <v>0</v>
      </c>
      <c r="AF16" s="24"/>
      <c r="AG16">
        <f t="shared" si="2"/>
        <v>1392.2116662651513</v>
      </c>
      <c r="AI16" s="34">
        <f>PXIL!I16</f>
        <v>0</v>
      </c>
      <c r="AJ16" s="34">
        <f>PXIL!O16</f>
        <v>0</v>
      </c>
      <c r="AK16" s="34">
        <f>RTM_IEX!I16</f>
        <v>0</v>
      </c>
      <c r="AL16" s="34">
        <f>RTM_IEX!O16</f>
        <v>-35</v>
      </c>
      <c r="AM16" s="34">
        <f>RTM_PXI!I16</f>
        <v>0</v>
      </c>
      <c r="AN16" s="34">
        <f>RTM_PXI!O16</f>
        <v>0</v>
      </c>
      <c r="AO16" s="147">
        <f>GDAM_IEX!I16</f>
        <v>0</v>
      </c>
      <c r="AP16" s="147">
        <f>GDAM_IEX!O16</f>
        <v>0</v>
      </c>
      <c r="AQ16" s="147">
        <f>GDAM_PXI!I16</f>
        <v>0</v>
      </c>
      <c r="AR16" s="147">
        <f>GDAM_PXI!O16</f>
        <v>0</v>
      </c>
      <c r="AS16">
        <f>HPX!I16</f>
        <v>0</v>
      </c>
      <c r="AT16">
        <f>HPX!O16</f>
        <v>0</v>
      </c>
      <c r="AU16">
        <f>RTM_HPX!I16</f>
        <v>0</v>
      </c>
      <c r="AV16">
        <f>RTM_HPX!O16</f>
        <v>0</v>
      </c>
    </row>
    <row r="17" spans="1:48">
      <c r="A17" t="s">
        <v>59</v>
      </c>
      <c r="D17">
        <f>TWEPL!Q17</f>
        <v>6.3270960000000001</v>
      </c>
      <c r="E17">
        <f>GT_NG!Q17</f>
        <v>8.1006731050629206</v>
      </c>
      <c r="F17">
        <f>GT_Spot!Q17</f>
        <v>0</v>
      </c>
      <c r="G17">
        <f>PPCL_NG!Q17</f>
        <v>46.6</v>
      </c>
      <c r="H17">
        <f>PPCL_Spot!Q17</f>
        <v>0</v>
      </c>
      <c r="I17">
        <f>Bawana_NG!Q17</f>
        <v>57.597750087887192</v>
      </c>
      <c r="J17">
        <f>Bawana_RLNG!Q17</f>
        <v>0</v>
      </c>
      <c r="K17">
        <f>Bawana_Spot!Q17</f>
        <v>23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BYPL_ISGS_exbus!DM17</f>
        <v>856.54805189922683</v>
      </c>
      <c r="P17" s="36">
        <v>68.489999999999981</v>
      </c>
      <c r="Q17" s="36">
        <v>22.127460117066452</v>
      </c>
      <c r="R17" s="38">
        <v>0</v>
      </c>
      <c r="S17" s="38">
        <v>0</v>
      </c>
      <c r="T17" s="37">
        <f>SUMPRODUCT(LTA!J17:AN17,LTA!J$101:AN$101,LTA!J$104:AN$104)</f>
        <v>62</v>
      </c>
      <c r="U17" s="37">
        <f>SUMPRODUCT(LTA!J17:AN17,LTA!J$102:AN$102,LTA!J$104:AN$104)</f>
        <v>126.96000000000001</v>
      </c>
      <c r="V17" s="66">
        <f>SUMPRODUCT(MTOA!B17:G17,MTOA!B$102:G$102,MTOA!B$104:G$104)</f>
        <v>0</v>
      </c>
      <c r="W17" s="66">
        <f>SUMPRODUCT(MTOA!B17:G17,MTOA!B$101:G$101,MTOA!B$104:G$104)</f>
        <v>0</v>
      </c>
      <c r="X17">
        <v>0</v>
      </c>
      <c r="Y17" s="34">
        <f>IEX!I17</f>
        <v>0</v>
      </c>
      <c r="Z17" s="34">
        <f>IEX!O17</f>
        <v>0</v>
      </c>
      <c r="AA17" s="75">
        <f>STOA!I17</f>
        <v>160.75</v>
      </c>
      <c r="AB17" s="75">
        <f>-STOA!O17</f>
        <v>0</v>
      </c>
      <c r="AC17">
        <f t="shared" si="0"/>
        <v>12.532380021576763</v>
      </c>
      <c r="AD17">
        <f t="shared" si="1"/>
        <v>1372.9686511876666</v>
      </c>
      <c r="AE17">
        <f>'IDT-1'!C17</f>
        <v>0</v>
      </c>
      <c r="AF17" s="24"/>
      <c r="AG17">
        <f t="shared" si="2"/>
        <v>1372.9686511876666</v>
      </c>
      <c r="AI17" s="34">
        <f>PXIL!I17</f>
        <v>0</v>
      </c>
      <c r="AJ17" s="34">
        <f>PXIL!O17</f>
        <v>0</v>
      </c>
      <c r="AK17" s="34">
        <f>RTM_IEX!I17</f>
        <v>0</v>
      </c>
      <c r="AL17" s="34">
        <f>RTM_IEX!O17</f>
        <v>-53</v>
      </c>
      <c r="AM17" s="34">
        <f>RTM_PXI!I17</f>
        <v>0</v>
      </c>
      <c r="AN17" s="34">
        <f>RTM_PXI!O17</f>
        <v>0</v>
      </c>
      <c r="AO17" s="147">
        <f>GDAM_IEX!I17</f>
        <v>0</v>
      </c>
      <c r="AP17" s="147">
        <f>GDAM_IEX!O17</f>
        <v>0</v>
      </c>
      <c r="AQ17" s="147">
        <f>GDAM_PXI!I17</f>
        <v>0</v>
      </c>
      <c r="AR17" s="147">
        <f>GDAM_PXI!O17</f>
        <v>0</v>
      </c>
      <c r="AS17">
        <f>HPX!I17</f>
        <v>0</v>
      </c>
      <c r="AT17">
        <f>HPX!O17</f>
        <v>0</v>
      </c>
      <c r="AU17">
        <f>RTM_HPX!I17</f>
        <v>0</v>
      </c>
      <c r="AV17">
        <f>RTM_HPX!O17</f>
        <v>0</v>
      </c>
    </row>
    <row r="18" spans="1:48">
      <c r="A18" t="s">
        <v>60</v>
      </c>
      <c r="D18">
        <f>TWEPL!Q18</f>
        <v>6.3270960000000001</v>
      </c>
      <c r="E18">
        <f>GT_NG!Q18</f>
        <v>8.1006731050629206</v>
      </c>
      <c r="F18">
        <f>GT_Spot!Q18</f>
        <v>0</v>
      </c>
      <c r="G18">
        <f>PPCL_NG!Q18</f>
        <v>46.6</v>
      </c>
      <c r="H18">
        <f>PPCL_Spot!Q18</f>
        <v>0</v>
      </c>
      <c r="I18">
        <f>Bawana_NG!Q18</f>
        <v>57.597750087887192</v>
      </c>
      <c r="J18">
        <f>Bawana_RLNG!Q18</f>
        <v>0</v>
      </c>
      <c r="K18">
        <f>Bawana_Spot!Q18</f>
        <v>23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BYPL_ISGS_exbus!DM18</f>
        <v>856.54805189922683</v>
      </c>
      <c r="P18" s="36">
        <v>68.489999999999981</v>
      </c>
      <c r="Q18" s="36">
        <v>22.127460117066452</v>
      </c>
      <c r="R18" s="38">
        <v>0</v>
      </c>
      <c r="S18" s="38">
        <v>0</v>
      </c>
      <c r="T18" s="37">
        <f>SUMPRODUCT(LTA!J18:AN18,LTA!J$101:AN$101,LTA!J$104:AN$104)</f>
        <v>61</v>
      </c>
      <c r="U18" s="37">
        <f>SUMPRODUCT(LTA!J18:AN18,LTA!J$102:AN$102,LTA!J$104:AN$104)</f>
        <v>126.62</v>
      </c>
      <c r="V18" s="66">
        <f>SUMPRODUCT(MTOA!B18:G18,MTOA!B$102:G$102,MTOA!B$104:G$104)</f>
        <v>0</v>
      </c>
      <c r="W18" s="66">
        <f>SUMPRODUCT(MTOA!B18:G18,MTOA!B$101:G$101,MTOA!B$104:G$104)</f>
        <v>0</v>
      </c>
      <c r="X18">
        <v>0</v>
      </c>
      <c r="Y18" s="34">
        <f>IEX!I18</f>
        <v>0</v>
      </c>
      <c r="Z18" s="34">
        <f>IEX!O18</f>
        <v>0</v>
      </c>
      <c r="AA18" s="75">
        <f>STOA!I18</f>
        <v>160.75</v>
      </c>
      <c r="AB18" s="75">
        <f>-STOA!O18</f>
        <v>0</v>
      </c>
      <c r="AC18">
        <f t="shared" si="0"/>
        <v>12.673604860624767</v>
      </c>
      <c r="AD18">
        <f t="shared" si="1"/>
        <v>1353.4874263486188</v>
      </c>
      <c r="AE18">
        <f>'IDT-1'!C18</f>
        <v>0</v>
      </c>
      <c r="AF18" s="24"/>
      <c r="AG18">
        <f t="shared" si="2"/>
        <v>1353.4874263486188</v>
      </c>
      <c r="AI18" s="34">
        <f>PXIL!I18</f>
        <v>0</v>
      </c>
      <c r="AJ18" s="34">
        <f>PXIL!O18</f>
        <v>0</v>
      </c>
      <c r="AK18" s="34">
        <f>RTM_IEX!I18</f>
        <v>0</v>
      </c>
      <c r="AL18" s="34">
        <f>RTM_IEX!O18</f>
        <v>-71</v>
      </c>
      <c r="AM18" s="34">
        <f>RTM_PXI!I18</f>
        <v>0</v>
      </c>
      <c r="AN18" s="34">
        <f>RTM_PXI!O18</f>
        <v>0</v>
      </c>
      <c r="AO18" s="147">
        <f>GDAM_IEX!I18</f>
        <v>0</v>
      </c>
      <c r="AP18" s="147">
        <f>GDAM_IEX!O18</f>
        <v>0</v>
      </c>
      <c r="AQ18" s="147">
        <f>GDAM_PXI!I18</f>
        <v>0</v>
      </c>
      <c r="AR18" s="147">
        <f>GDAM_PXI!O18</f>
        <v>0</v>
      </c>
      <c r="AS18">
        <f>HPX!I18</f>
        <v>0</v>
      </c>
      <c r="AT18">
        <f>HPX!O18</f>
        <v>0</v>
      </c>
      <c r="AU18">
        <f>RTM_HPX!I18</f>
        <v>0</v>
      </c>
      <c r="AV18">
        <f>RTM_HPX!O18</f>
        <v>0</v>
      </c>
    </row>
    <row r="19" spans="1:48">
      <c r="A19" t="s">
        <v>61</v>
      </c>
      <c r="D19">
        <f>TWEPL!Q19</f>
        <v>6.3270960000000001</v>
      </c>
      <c r="E19">
        <f>GT_NG!Q19</f>
        <v>8.1006731050629206</v>
      </c>
      <c r="F19">
        <f>GT_Spot!Q19</f>
        <v>0</v>
      </c>
      <c r="G19">
        <f>PPCL_NG!Q19</f>
        <v>46.6</v>
      </c>
      <c r="H19">
        <f>PPCL_Spot!Q19</f>
        <v>0</v>
      </c>
      <c r="I19">
        <f>Bawana_NG!Q19</f>
        <v>44.998242256161873</v>
      </c>
      <c r="J19">
        <f>Bawana_RLNG!Q19</f>
        <v>0</v>
      </c>
      <c r="K19">
        <f>Bawana_Spot!Q19</f>
        <v>23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BYPL_ISGS_exbus!DM19</f>
        <v>816.06778287041516</v>
      </c>
      <c r="P19" s="36">
        <v>68.489999999999981</v>
      </c>
      <c r="Q19" s="36">
        <v>22.127460117066452</v>
      </c>
      <c r="R19" s="38">
        <v>0</v>
      </c>
      <c r="S19" s="38">
        <v>0</v>
      </c>
      <c r="T19" s="37">
        <f>SUMPRODUCT(LTA!J19:AN19,LTA!J$101:AN$101,LTA!J$104:AN$104)</f>
        <v>60</v>
      </c>
      <c r="U19" s="37">
        <f>SUMPRODUCT(LTA!J19:AN19,LTA!J$102:AN$102,LTA!J$104:AN$104)</f>
        <v>126.28</v>
      </c>
      <c r="V19" s="66">
        <f>SUMPRODUCT(MTOA!B19:G19,MTOA!B$102:G$102,MTOA!B$104:G$104)</f>
        <v>0</v>
      </c>
      <c r="W19" s="66">
        <f>SUMPRODUCT(MTOA!B19:G19,MTOA!B$101:G$101,MTOA!B$104:G$104)</f>
        <v>0</v>
      </c>
      <c r="X19">
        <v>0</v>
      </c>
      <c r="Y19" s="34">
        <f>IEX!I19</f>
        <v>0</v>
      </c>
      <c r="Z19" s="34">
        <f>IEX!O19</f>
        <v>0</v>
      </c>
      <c r="AA19" s="75">
        <f>STOA!I19</f>
        <v>160.75</v>
      </c>
      <c r="AB19" s="75">
        <f>-STOA!O19</f>
        <v>0</v>
      </c>
      <c r="AC19">
        <f t="shared" si="0"/>
        <v>11.843747795101137</v>
      </c>
      <c r="AD19">
        <f t="shared" si="1"/>
        <v>1343.8975065536054</v>
      </c>
      <c r="AE19">
        <f>'IDT-1'!C19</f>
        <v>-30</v>
      </c>
      <c r="AF19" s="24"/>
      <c r="AG19">
        <f t="shared" si="2"/>
        <v>1313.8975065536054</v>
      </c>
      <c r="AI19" s="34">
        <f>PXIL!I19</f>
        <v>0</v>
      </c>
      <c r="AJ19" s="34">
        <f>PXIL!O19</f>
        <v>0</v>
      </c>
      <c r="AK19" s="34">
        <f>RTM_IEX!I19</f>
        <v>0</v>
      </c>
      <c r="AL19" s="34">
        <f>RTM_IEX!O19</f>
        <v>-27</v>
      </c>
      <c r="AM19" s="34">
        <f>RTM_PXI!I19</f>
        <v>0</v>
      </c>
      <c r="AN19" s="34">
        <f>RTM_PXI!O19</f>
        <v>0</v>
      </c>
      <c r="AO19" s="147">
        <f>GDAM_IEX!I19</f>
        <v>0</v>
      </c>
      <c r="AP19" s="147">
        <f>GDAM_IEX!O19</f>
        <v>0</v>
      </c>
      <c r="AQ19" s="147">
        <f>GDAM_PXI!I19</f>
        <v>0</v>
      </c>
      <c r="AR19" s="147">
        <f>GDAM_PXI!O19</f>
        <v>0</v>
      </c>
      <c r="AS19">
        <f>HPX!I19</f>
        <v>0</v>
      </c>
      <c r="AT19">
        <f>HPX!O19</f>
        <v>0</v>
      </c>
      <c r="AU19">
        <f>RTM_HPX!I19</f>
        <v>0</v>
      </c>
      <c r="AV19">
        <f>RTM_HPX!O19</f>
        <v>0</v>
      </c>
    </row>
    <row r="20" spans="1:48">
      <c r="A20" t="s">
        <v>62</v>
      </c>
      <c r="D20">
        <f>TWEPL!Q20</f>
        <v>6.3270960000000001</v>
      </c>
      <c r="E20">
        <f>GT_NG!Q20</f>
        <v>8.1006731050629206</v>
      </c>
      <c r="F20">
        <f>GT_Spot!Q20</f>
        <v>0</v>
      </c>
      <c r="G20">
        <f>PPCL_NG!Q20</f>
        <v>46.6</v>
      </c>
      <c r="H20">
        <f>PPCL_Spot!Q20</f>
        <v>0</v>
      </c>
      <c r="I20">
        <f>Bawana_NG!Q20</f>
        <v>44.998242256161873</v>
      </c>
      <c r="J20">
        <f>Bawana_RLNG!Q20</f>
        <v>0</v>
      </c>
      <c r="K20">
        <f>Bawana_Spot!Q20</f>
        <v>23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BYPL_ISGS_exbus!DM20</f>
        <v>817.00451221459866</v>
      </c>
      <c r="P20" s="36">
        <v>68.489999999999981</v>
      </c>
      <c r="Q20" s="36">
        <v>22.127460117066452</v>
      </c>
      <c r="R20" s="38">
        <v>0</v>
      </c>
      <c r="S20" s="38">
        <v>0</v>
      </c>
      <c r="T20" s="37">
        <f>SUMPRODUCT(LTA!J20:AN20,LTA!J$101:AN$101,LTA!J$104:AN$104)</f>
        <v>59.33</v>
      </c>
      <c r="U20" s="37">
        <f>SUMPRODUCT(LTA!J20:AN20,LTA!J$102:AN$102,LTA!J$104:AN$104)</f>
        <v>125.96000000000001</v>
      </c>
      <c r="V20" s="66">
        <f>SUMPRODUCT(MTOA!B20:G20,MTOA!B$102:G$102,MTOA!B$104:G$104)</f>
        <v>0</v>
      </c>
      <c r="W20" s="66">
        <f>SUMPRODUCT(MTOA!B20:G20,MTOA!B$101:G$101,MTOA!B$104:G$104)</f>
        <v>0</v>
      </c>
      <c r="X20">
        <v>0</v>
      </c>
      <c r="Y20" s="34">
        <f>IEX!I20</f>
        <v>0</v>
      </c>
      <c r="Z20" s="34">
        <f>IEX!O20</f>
        <v>0</v>
      </c>
      <c r="AA20" s="75">
        <f>STOA!I20</f>
        <v>160.75</v>
      </c>
      <c r="AB20" s="75">
        <f>-STOA!O20</f>
        <v>0</v>
      </c>
      <c r="AC20">
        <f t="shared" si="0"/>
        <v>11.860242637042058</v>
      </c>
      <c r="AD20">
        <f t="shared" si="1"/>
        <v>1341.8277410558478</v>
      </c>
      <c r="AE20">
        <f>'IDT-1'!C20</f>
        <v>-45</v>
      </c>
      <c r="AF20" s="24"/>
      <c r="AG20">
        <f t="shared" si="2"/>
        <v>1296.8277410558478</v>
      </c>
      <c r="AI20" s="34">
        <f>PXIL!I20</f>
        <v>0</v>
      </c>
      <c r="AJ20" s="34">
        <f>PXIL!O20</f>
        <v>0</v>
      </c>
      <c r="AK20" s="34">
        <f>RTM_IEX!I20</f>
        <v>0</v>
      </c>
      <c r="AL20" s="34">
        <f>RTM_IEX!O20</f>
        <v>-29</v>
      </c>
      <c r="AM20" s="34">
        <f>RTM_PXI!I20</f>
        <v>0</v>
      </c>
      <c r="AN20" s="34">
        <f>RTM_PXI!O20</f>
        <v>0</v>
      </c>
      <c r="AO20" s="147">
        <f>GDAM_IEX!I20</f>
        <v>0</v>
      </c>
      <c r="AP20" s="147">
        <f>GDAM_IEX!O20</f>
        <v>0</v>
      </c>
      <c r="AQ20" s="147">
        <f>GDAM_PXI!I20</f>
        <v>0</v>
      </c>
      <c r="AR20" s="147">
        <f>GDAM_PXI!O20</f>
        <v>0</v>
      </c>
      <c r="AS20">
        <f>HPX!I20</f>
        <v>0</v>
      </c>
      <c r="AT20">
        <f>HPX!O20</f>
        <v>0</v>
      </c>
      <c r="AU20">
        <f>RTM_HPX!I20</f>
        <v>0</v>
      </c>
      <c r="AV20">
        <f>RTM_HPX!O20</f>
        <v>0</v>
      </c>
    </row>
    <row r="21" spans="1:48">
      <c r="A21" t="s">
        <v>63</v>
      </c>
      <c r="D21">
        <f>TWEPL!Q21</f>
        <v>6.3270960000000001</v>
      </c>
      <c r="E21">
        <f>GT_NG!Q21</f>
        <v>8.1006731050629206</v>
      </c>
      <c r="F21">
        <f>GT_Spot!Q21</f>
        <v>0</v>
      </c>
      <c r="G21">
        <f>PPCL_NG!Q21</f>
        <v>46.6</v>
      </c>
      <c r="H21">
        <f>PPCL_Spot!Q21</f>
        <v>0</v>
      </c>
      <c r="I21">
        <f>Bawana_NG!Q21</f>
        <v>44.998323272971163</v>
      </c>
      <c r="J21">
        <f>Bawana_RLNG!Q21</f>
        <v>0</v>
      </c>
      <c r="K21">
        <f>Bawana_Spot!Q21</f>
        <v>23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BYPL_ISGS_exbus!DM21</f>
        <v>817.9312015798331</v>
      </c>
      <c r="P21" s="36">
        <v>68.489999999999981</v>
      </c>
      <c r="Q21" s="36">
        <v>22.127460117066452</v>
      </c>
      <c r="R21" s="38">
        <v>0</v>
      </c>
      <c r="S21" s="38">
        <v>0</v>
      </c>
      <c r="T21" s="37">
        <f>SUMPRODUCT(LTA!J21:AN21,LTA!J$101:AN$101,LTA!J$104:AN$104)</f>
        <v>58.33</v>
      </c>
      <c r="U21" s="37">
        <f>SUMPRODUCT(LTA!J21:AN21,LTA!J$102:AN$102,LTA!J$104:AN$104)</f>
        <v>120.96000000000001</v>
      </c>
      <c r="V21" s="66">
        <f>SUMPRODUCT(MTOA!B21:G21,MTOA!B$102:G$102,MTOA!B$104:G$104)</f>
        <v>0</v>
      </c>
      <c r="W21" s="66">
        <f>SUMPRODUCT(MTOA!B21:G21,MTOA!B$101:G$101,MTOA!B$104:G$104)</f>
        <v>0</v>
      </c>
      <c r="X21">
        <v>0</v>
      </c>
      <c r="Y21" s="34">
        <f>IEX!I21</f>
        <v>0</v>
      </c>
      <c r="Z21" s="34">
        <f>IEX!O21</f>
        <v>0</v>
      </c>
      <c r="AA21" s="75">
        <f>STOA!I21</f>
        <v>160.75</v>
      </c>
      <c r="AB21" s="75">
        <f>-STOA!O21</f>
        <v>0</v>
      </c>
      <c r="AC21">
        <f t="shared" si="0"/>
        <v>11.571963934229442</v>
      </c>
      <c r="AD21">
        <f t="shared" si="1"/>
        <v>1366.0427901407043</v>
      </c>
      <c r="AE21">
        <f>'IDT-1'!C21</f>
        <v>-65</v>
      </c>
      <c r="AF21" s="24"/>
      <c r="AG21">
        <f t="shared" si="2"/>
        <v>1301.0427901407043</v>
      </c>
      <c r="AI21" s="34">
        <f>PXIL!I21</f>
        <v>0</v>
      </c>
      <c r="AJ21" s="34">
        <f>PXIL!O21</f>
        <v>0</v>
      </c>
      <c r="AK21" s="34">
        <f>RTM_IEX!I21</f>
        <v>0</v>
      </c>
      <c r="AL21" s="34">
        <f>RTM_IEX!O21</f>
        <v>0</v>
      </c>
      <c r="AM21" s="34">
        <f>RTM_PXI!I21</f>
        <v>0</v>
      </c>
      <c r="AN21" s="34">
        <f>RTM_PXI!O21</f>
        <v>0</v>
      </c>
      <c r="AO21" s="147">
        <f>GDAM_IEX!I21</f>
        <v>0</v>
      </c>
      <c r="AP21" s="147">
        <f>GDAM_IEX!O21</f>
        <v>0</v>
      </c>
      <c r="AQ21" s="147">
        <f>GDAM_PXI!I21</f>
        <v>0</v>
      </c>
      <c r="AR21" s="147">
        <f>GDAM_PXI!O21</f>
        <v>0</v>
      </c>
      <c r="AS21">
        <f>HPX!I21</f>
        <v>0</v>
      </c>
      <c r="AT21">
        <f>HPX!O21</f>
        <v>0</v>
      </c>
      <c r="AU21">
        <f>RTM_HPX!I21</f>
        <v>0</v>
      </c>
      <c r="AV21">
        <f>RTM_HPX!O21</f>
        <v>0</v>
      </c>
    </row>
    <row r="22" spans="1:48">
      <c r="A22" t="s">
        <v>64</v>
      </c>
      <c r="D22">
        <f>TWEPL!Q22</f>
        <v>6.3270960000000001</v>
      </c>
      <c r="E22">
        <f>GT_NG!Q22</f>
        <v>8.1006731050629206</v>
      </c>
      <c r="F22">
        <f>GT_Spot!Q22</f>
        <v>0</v>
      </c>
      <c r="G22">
        <f>PPCL_NG!Q22</f>
        <v>46.6</v>
      </c>
      <c r="H22">
        <f>PPCL_Spot!Q22</f>
        <v>0</v>
      </c>
      <c r="I22">
        <f>Bawana_NG!Q22</f>
        <v>44.998323272971163</v>
      </c>
      <c r="J22">
        <f>Bawana_RLNG!Q22</f>
        <v>0</v>
      </c>
      <c r="K22">
        <f>Bawana_Spot!Q22</f>
        <v>23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BYPL_ISGS_exbus!DM22</f>
        <v>817.63557562222445</v>
      </c>
      <c r="P22" s="36">
        <v>68.489999999999981</v>
      </c>
      <c r="Q22" s="36">
        <v>22.127460117066452</v>
      </c>
      <c r="R22" s="38">
        <v>0</v>
      </c>
      <c r="S22" s="38">
        <v>0</v>
      </c>
      <c r="T22" s="37">
        <f>SUMPRODUCT(LTA!J22:AN22,LTA!J$101:AN$101,LTA!J$104:AN$104)</f>
        <v>58.33</v>
      </c>
      <c r="U22" s="37">
        <f>SUMPRODUCT(LTA!J22:AN22,LTA!J$102:AN$102,LTA!J$104:AN$104)</f>
        <v>121.12</v>
      </c>
      <c r="V22" s="66">
        <f>SUMPRODUCT(MTOA!B22:G22,MTOA!B$102:G$102,MTOA!B$104:G$104)</f>
        <v>0</v>
      </c>
      <c r="W22" s="66">
        <f>SUMPRODUCT(MTOA!B22:G22,MTOA!B$101:G$101,MTOA!B$104:G$104)</f>
        <v>0</v>
      </c>
      <c r="X22">
        <v>0</v>
      </c>
      <c r="Y22" s="34">
        <f>IEX!I22</f>
        <v>0</v>
      </c>
      <c r="Z22" s="34">
        <f>IEX!O22</f>
        <v>-35</v>
      </c>
      <c r="AA22" s="75">
        <f>STOA!I22</f>
        <v>160.75</v>
      </c>
      <c r="AB22" s="75">
        <f>-STOA!O22</f>
        <v>0</v>
      </c>
      <c r="AC22">
        <f t="shared" si="0"/>
        <v>11.867315196556644</v>
      </c>
      <c r="AD22">
        <f t="shared" si="1"/>
        <v>1330.6118129207682</v>
      </c>
      <c r="AE22">
        <f>'IDT-1'!C22</f>
        <v>-47</v>
      </c>
      <c r="AF22" s="24"/>
      <c r="AG22">
        <f t="shared" si="2"/>
        <v>1283.6118129207682</v>
      </c>
      <c r="AI22" s="34">
        <f>PXIL!I22</f>
        <v>0</v>
      </c>
      <c r="AJ22" s="34">
        <f>PXIL!O22</f>
        <v>0</v>
      </c>
      <c r="AK22" s="34">
        <f>RTM_IEX!I22</f>
        <v>0</v>
      </c>
      <c r="AL22" s="34">
        <f>RTM_IEX!O22</f>
        <v>0</v>
      </c>
      <c r="AM22" s="34">
        <f>RTM_PXI!I22</f>
        <v>0</v>
      </c>
      <c r="AN22" s="34">
        <f>RTM_PXI!O22</f>
        <v>0</v>
      </c>
      <c r="AO22" s="147">
        <f>GDAM_IEX!I22</f>
        <v>0</v>
      </c>
      <c r="AP22" s="147">
        <f>GDAM_IEX!O22</f>
        <v>0</v>
      </c>
      <c r="AQ22" s="147">
        <f>GDAM_PXI!I22</f>
        <v>0</v>
      </c>
      <c r="AR22" s="147">
        <f>GDAM_PXI!O22</f>
        <v>0</v>
      </c>
      <c r="AS22">
        <f>HPX!I22</f>
        <v>0</v>
      </c>
      <c r="AT22">
        <f>HPX!O22</f>
        <v>0</v>
      </c>
      <c r="AU22">
        <f>RTM_HPX!I22</f>
        <v>0</v>
      </c>
      <c r="AV22">
        <f>RTM_HPX!O22</f>
        <v>0</v>
      </c>
    </row>
    <row r="23" spans="1:48">
      <c r="A23" t="s">
        <v>65</v>
      </c>
      <c r="D23">
        <f>TWEPL!Q23</f>
        <v>6.3270960000000001</v>
      </c>
      <c r="E23">
        <f>GT_NG!Q23</f>
        <v>8.1006731050629206</v>
      </c>
      <c r="F23">
        <f>GT_Spot!Q23</f>
        <v>0</v>
      </c>
      <c r="G23">
        <f>PPCL_NG!Q23</f>
        <v>46.6</v>
      </c>
      <c r="H23">
        <f>PPCL_Spot!Q23</f>
        <v>0</v>
      </c>
      <c r="I23">
        <f>Bawana_NG!Q23</f>
        <v>44.998323272971163</v>
      </c>
      <c r="J23">
        <f>Bawana_RLNG!Q23</f>
        <v>0</v>
      </c>
      <c r="K23">
        <f>Bawana_Spot!Q23</f>
        <v>23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BYPL_ISGS_exbus!DM23</f>
        <v>815.34721195497457</v>
      </c>
      <c r="P23" s="36">
        <v>68.489999999999981</v>
      </c>
      <c r="Q23" s="36">
        <v>22.127460117066452</v>
      </c>
      <c r="R23" s="38">
        <v>0</v>
      </c>
      <c r="S23" s="38">
        <v>0</v>
      </c>
      <c r="T23" s="37">
        <f>SUMPRODUCT(LTA!J23:AN23,LTA!J$101:AN$101,LTA!J$104:AN$104)</f>
        <v>52.67</v>
      </c>
      <c r="U23" s="37">
        <f>SUMPRODUCT(LTA!J23:AN23,LTA!J$102:AN$102,LTA!J$104:AN$104)</f>
        <v>121.12</v>
      </c>
      <c r="V23" s="66">
        <f>SUMPRODUCT(MTOA!B23:G23,MTOA!B$102:G$102,MTOA!B$104:G$104)</f>
        <v>0</v>
      </c>
      <c r="W23" s="66">
        <f>SUMPRODUCT(MTOA!B23:G23,MTOA!B$101:G$101,MTOA!B$104:G$104)</f>
        <v>0</v>
      </c>
      <c r="X23">
        <v>0</v>
      </c>
      <c r="Y23" s="34">
        <f>IEX!I23</f>
        <v>0</v>
      </c>
      <c r="Z23" s="34">
        <f>IEX!O23</f>
        <v>-95</v>
      </c>
      <c r="AA23" s="75">
        <f>STOA!I23</f>
        <v>160.75</v>
      </c>
      <c r="AB23" s="75">
        <f>-STOA!O23</f>
        <v>0</v>
      </c>
      <c r="AC23">
        <f t="shared" si="0"/>
        <v>12.389962405245093</v>
      </c>
      <c r="AD23">
        <f t="shared" si="1"/>
        <v>1271.8008020448303</v>
      </c>
      <c r="AE23">
        <f>'IDT-1'!C23</f>
        <v>-6.774</v>
      </c>
      <c r="AF23" s="24"/>
      <c r="AG23">
        <f t="shared" si="2"/>
        <v>1265.0268020448304</v>
      </c>
      <c r="AI23" s="34">
        <f>PXIL!I23</f>
        <v>0</v>
      </c>
      <c r="AJ23" s="34">
        <f>PXIL!O23</f>
        <v>0</v>
      </c>
      <c r="AK23" s="34">
        <f>RTM_IEX!I23</f>
        <v>9.66</v>
      </c>
      <c r="AL23" s="34">
        <f>RTM_IEX!O23</f>
        <v>0</v>
      </c>
      <c r="AM23" s="34">
        <f>RTM_PXI!I23</f>
        <v>0</v>
      </c>
      <c r="AN23" s="34">
        <f>RTM_PXI!O23</f>
        <v>0</v>
      </c>
      <c r="AO23" s="147">
        <f>GDAM_IEX!I23</f>
        <v>0</v>
      </c>
      <c r="AP23" s="147">
        <f>GDAM_IEX!O23</f>
        <v>0</v>
      </c>
      <c r="AQ23" s="147">
        <f>GDAM_PXI!I23</f>
        <v>0</v>
      </c>
      <c r="AR23" s="147">
        <f>GDAM_PXI!O23</f>
        <v>0</v>
      </c>
      <c r="AS23">
        <f>HPX!I23</f>
        <v>0</v>
      </c>
      <c r="AT23">
        <f>HPX!O23</f>
        <v>0</v>
      </c>
      <c r="AU23">
        <f>RTM_HPX!I23</f>
        <v>0</v>
      </c>
      <c r="AV23">
        <f>RTM_HPX!O23</f>
        <v>0</v>
      </c>
    </row>
    <row r="24" spans="1:48">
      <c r="A24" t="s">
        <v>66</v>
      </c>
      <c r="D24">
        <f>TWEPL!Q24</f>
        <v>6.3270960000000001</v>
      </c>
      <c r="E24">
        <f>GT_NG!Q24</f>
        <v>8.1006731050629206</v>
      </c>
      <c r="F24">
        <f>GT_Spot!Q24</f>
        <v>0</v>
      </c>
      <c r="G24">
        <f>PPCL_NG!Q24</f>
        <v>46.6</v>
      </c>
      <c r="H24">
        <f>PPCL_Spot!Q24</f>
        <v>0</v>
      </c>
      <c r="I24">
        <f>Bawana_NG!Q24</f>
        <v>44.998323272971163</v>
      </c>
      <c r="J24">
        <f>Bawana_RLNG!Q24</f>
        <v>0</v>
      </c>
      <c r="K24">
        <f>Bawana_Spot!Q24</f>
        <v>23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BYPL_ISGS_exbus!DM24</f>
        <v>812.78681797628747</v>
      </c>
      <c r="P24" s="36">
        <v>68.489999999999981</v>
      </c>
      <c r="Q24" s="36">
        <v>22.127460117066452</v>
      </c>
      <c r="R24" s="38">
        <v>0</v>
      </c>
      <c r="S24" s="38">
        <v>0</v>
      </c>
      <c r="T24" s="37">
        <f>SUMPRODUCT(LTA!J24:AN24,LTA!J$101:AN$101,LTA!J$104:AN$104)</f>
        <v>52.67</v>
      </c>
      <c r="U24" s="37">
        <f>SUMPRODUCT(LTA!J24:AN24,LTA!J$102:AN$102,LTA!J$104:AN$104)</f>
        <v>120.62</v>
      </c>
      <c r="V24" s="66">
        <f>SUMPRODUCT(MTOA!B24:G24,MTOA!B$102:G$102,MTOA!B$104:G$104)</f>
        <v>0</v>
      </c>
      <c r="W24" s="66">
        <f>SUMPRODUCT(MTOA!B24:G24,MTOA!B$101:G$101,MTOA!B$104:G$104)</f>
        <v>0</v>
      </c>
      <c r="X24">
        <v>0</v>
      </c>
      <c r="Y24" s="34">
        <f>IEX!I24</f>
        <v>0</v>
      </c>
      <c r="Z24" s="34">
        <f>IEX!O24</f>
        <v>-125</v>
      </c>
      <c r="AA24" s="75">
        <f>STOA!I24</f>
        <v>160.75</v>
      </c>
      <c r="AB24" s="75">
        <f>-STOA!O24</f>
        <v>0</v>
      </c>
      <c r="AC24">
        <f t="shared" si="0"/>
        <v>12.650813827570792</v>
      </c>
      <c r="AD24">
        <f t="shared" si="1"/>
        <v>1242.3395566438171</v>
      </c>
      <c r="AE24">
        <f>'IDT-1'!C24</f>
        <v>0</v>
      </c>
      <c r="AF24" s="24"/>
      <c r="AG24">
        <f t="shared" si="2"/>
        <v>1242.3395566438171</v>
      </c>
      <c r="AI24" s="34">
        <f>PXIL!I24</f>
        <v>0</v>
      </c>
      <c r="AJ24" s="34">
        <f>PXIL!O24</f>
        <v>0</v>
      </c>
      <c r="AK24" s="34">
        <f>RTM_IEX!I24</f>
        <v>13.52</v>
      </c>
      <c r="AL24" s="34">
        <f>RTM_IEX!O24</f>
        <v>0</v>
      </c>
      <c r="AM24" s="34">
        <f>RTM_PXI!I24</f>
        <v>0</v>
      </c>
      <c r="AN24" s="34">
        <f>RTM_PXI!O24</f>
        <v>0</v>
      </c>
      <c r="AO24" s="147">
        <f>GDAM_IEX!I24</f>
        <v>0</v>
      </c>
      <c r="AP24" s="147">
        <f>GDAM_IEX!O24</f>
        <v>0</v>
      </c>
      <c r="AQ24" s="147">
        <f>GDAM_PXI!I24</f>
        <v>0</v>
      </c>
      <c r="AR24" s="147">
        <f>GDAM_PXI!O24</f>
        <v>0</v>
      </c>
      <c r="AS24">
        <f>HPX!I24</f>
        <v>0</v>
      </c>
      <c r="AT24">
        <f>HPX!O24</f>
        <v>0</v>
      </c>
      <c r="AU24">
        <f>RTM_HPX!I24</f>
        <v>0</v>
      </c>
      <c r="AV24">
        <f>RTM_HPX!O24</f>
        <v>0</v>
      </c>
    </row>
    <row r="25" spans="1:48">
      <c r="A25" t="s">
        <v>67</v>
      </c>
      <c r="D25">
        <f>TWEPL!Q25</f>
        <v>6.3270960000000001</v>
      </c>
      <c r="E25">
        <f>GT_NG!Q25</f>
        <v>8.1006731050629206</v>
      </c>
      <c r="F25">
        <f>GT_Spot!Q25</f>
        <v>0</v>
      </c>
      <c r="G25">
        <f>PPCL_NG!Q25</f>
        <v>46.6</v>
      </c>
      <c r="H25">
        <f>PPCL_Spot!Q25</f>
        <v>0</v>
      </c>
      <c r="I25">
        <f>Bawana_NG!Q25</f>
        <v>44.998323272971163</v>
      </c>
      <c r="J25">
        <f>Bawana_RLNG!Q25</f>
        <v>0</v>
      </c>
      <c r="K25">
        <f>Bawana_Spot!Q25</f>
        <v>23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BYPL_ISGS_exbus!DM25</f>
        <v>812.78681797628747</v>
      </c>
      <c r="P25" s="36">
        <v>68.489999999999981</v>
      </c>
      <c r="Q25" s="36">
        <v>22.127460117066452</v>
      </c>
      <c r="R25" s="38">
        <v>0</v>
      </c>
      <c r="S25" s="38">
        <v>0</v>
      </c>
      <c r="T25" s="37">
        <f>SUMPRODUCT(LTA!J25:AN25,LTA!J$101:AN$101,LTA!J$104:AN$104)</f>
        <v>52.67</v>
      </c>
      <c r="U25" s="37">
        <f>SUMPRODUCT(LTA!J25:AN25,LTA!J$102:AN$102,LTA!J$104:AN$104)</f>
        <v>120.28</v>
      </c>
      <c r="V25" s="66">
        <f>SUMPRODUCT(MTOA!B25:G25,MTOA!B$102:G$102,MTOA!B$104:G$104)</f>
        <v>0</v>
      </c>
      <c r="W25" s="66">
        <f>SUMPRODUCT(MTOA!B25:G25,MTOA!B$101:G$101,MTOA!B$104:G$104)</f>
        <v>0</v>
      </c>
      <c r="X25">
        <v>0</v>
      </c>
      <c r="Y25" s="34">
        <f>IEX!I25</f>
        <v>0</v>
      </c>
      <c r="Z25" s="34">
        <f>IEX!O25</f>
        <v>-145</v>
      </c>
      <c r="AA25" s="75">
        <f>STOA!I25</f>
        <v>160.75</v>
      </c>
      <c r="AB25" s="75">
        <f>-STOA!O25</f>
        <v>0</v>
      </c>
      <c r="AC25">
        <f t="shared" si="0"/>
        <v>12.784956982068573</v>
      </c>
      <c r="AD25">
        <f t="shared" si="1"/>
        <v>1218.0054134893196</v>
      </c>
      <c r="AE25">
        <f>'IDT-1'!C25</f>
        <v>0</v>
      </c>
      <c r="AF25" s="24"/>
      <c r="AG25">
        <f t="shared" si="2"/>
        <v>1218.0054134893196</v>
      </c>
      <c r="AI25" s="34">
        <f>PXIL!I25</f>
        <v>0</v>
      </c>
      <c r="AJ25" s="34">
        <f>PXIL!O25</f>
        <v>0</v>
      </c>
      <c r="AK25" s="34">
        <f>RTM_IEX!I25</f>
        <v>9.66</v>
      </c>
      <c r="AL25" s="34">
        <f>RTM_IEX!O25</f>
        <v>0</v>
      </c>
      <c r="AM25" s="34">
        <f>RTM_PXI!I25</f>
        <v>0</v>
      </c>
      <c r="AN25" s="34">
        <f>RTM_PXI!O25</f>
        <v>0</v>
      </c>
      <c r="AO25" s="147">
        <f>GDAM_IEX!I25</f>
        <v>0</v>
      </c>
      <c r="AP25" s="147">
        <f>GDAM_IEX!O25</f>
        <v>0</v>
      </c>
      <c r="AQ25" s="147">
        <f>GDAM_PXI!I25</f>
        <v>0</v>
      </c>
      <c r="AR25" s="147">
        <f>GDAM_PXI!O25</f>
        <v>0</v>
      </c>
      <c r="AS25">
        <f>HPX!I25</f>
        <v>0</v>
      </c>
      <c r="AT25">
        <f>HPX!O25</f>
        <v>0</v>
      </c>
      <c r="AU25">
        <f>RTM_HPX!I25</f>
        <v>0</v>
      </c>
      <c r="AV25">
        <f>RTM_HPX!O25</f>
        <v>0</v>
      </c>
    </row>
    <row r="26" spans="1:48">
      <c r="A26" t="s">
        <v>68</v>
      </c>
      <c r="D26">
        <f>TWEPL!Q26</f>
        <v>6.3270960000000001</v>
      </c>
      <c r="E26">
        <f>GT_NG!Q26</f>
        <v>8.1006731050629206</v>
      </c>
      <c r="F26">
        <f>GT_Spot!Q26</f>
        <v>0</v>
      </c>
      <c r="G26">
        <f>PPCL_NG!Q26</f>
        <v>46.6</v>
      </c>
      <c r="H26">
        <f>PPCL_Spot!Q26</f>
        <v>0</v>
      </c>
      <c r="I26">
        <f>Bawana_NG!Q26</f>
        <v>44.998323272971163</v>
      </c>
      <c r="J26">
        <f>Bawana_RLNG!Q26</f>
        <v>0</v>
      </c>
      <c r="K26">
        <f>Bawana_Spot!Q26</f>
        <v>23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BYPL_ISGS_exbus!DM26</f>
        <v>812.78681797628747</v>
      </c>
      <c r="P26" s="36">
        <v>68.489999999999981</v>
      </c>
      <c r="Q26" s="36">
        <v>22.127460117066452</v>
      </c>
      <c r="R26" s="38">
        <v>0</v>
      </c>
      <c r="S26" s="38">
        <v>0</v>
      </c>
      <c r="T26" s="37">
        <f>SUMPRODUCT(LTA!J26:AN26,LTA!J$101:AN$101,LTA!J$104:AN$104)</f>
        <v>52.99</v>
      </c>
      <c r="U26" s="37">
        <f>SUMPRODUCT(LTA!J26:AN26,LTA!J$102:AN$102,LTA!J$104:AN$104)</f>
        <v>119.96000000000001</v>
      </c>
      <c r="V26" s="66">
        <f>SUMPRODUCT(MTOA!B26:G26,MTOA!B$102:G$102,MTOA!B$104:G$104)</f>
        <v>0</v>
      </c>
      <c r="W26" s="66">
        <f>SUMPRODUCT(MTOA!B26:G26,MTOA!B$101:G$101,MTOA!B$104:G$104)</f>
        <v>0</v>
      </c>
      <c r="X26">
        <v>0</v>
      </c>
      <c r="Y26" s="34">
        <f>IEX!I26</f>
        <v>0</v>
      </c>
      <c r="Z26" s="34">
        <f>IEX!O26</f>
        <v>-155</v>
      </c>
      <c r="AA26" s="75">
        <f>STOA!I26</f>
        <v>160.75</v>
      </c>
      <c r="AB26" s="75">
        <f>-STOA!O26</f>
        <v>0</v>
      </c>
      <c r="AC26">
        <f t="shared" si="0"/>
        <v>12.829096559317463</v>
      </c>
      <c r="AD26">
        <f t="shared" si="1"/>
        <v>1203.1312739120704</v>
      </c>
      <c r="AE26">
        <f>'IDT-1'!C26</f>
        <v>0</v>
      </c>
      <c r="AF26" s="24"/>
      <c r="AG26">
        <f t="shared" si="2"/>
        <v>1203.1312739120704</v>
      </c>
      <c r="AI26" s="34">
        <f>PXIL!I26</f>
        <v>0</v>
      </c>
      <c r="AJ26" s="34">
        <f>PXIL!O26</f>
        <v>0</v>
      </c>
      <c r="AK26" s="34">
        <f>RTM_IEX!I26</f>
        <v>4.83</v>
      </c>
      <c r="AL26" s="34">
        <f>RTM_IEX!O26</f>
        <v>0</v>
      </c>
      <c r="AM26" s="34">
        <f>RTM_PXI!I26</f>
        <v>0</v>
      </c>
      <c r="AN26" s="34">
        <f>RTM_PXI!O26</f>
        <v>0</v>
      </c>
      <c r="AO26" s="147">
        <f>GDAM_IEX!I26</f>
        <v>0</v>
      </c>
      <c r="AP26" s="147">
        <f>GDAM_IEX!O26</f>
        <v>0</v>
      </c>
      <c r="AQ26" s="147">
        <f>GDAM_PXI!I26</f>
        <v>0</v>
      </c>
      <c r="AR26" s="147">
        <f>GDAM_PXI!O26</f>
        <v>0</v>
      </c>
      <c r="AS26">
        <f>HPX!I26</f>
        <v>0</v>
      </c>
      <c r="AT26">
        <f>HPX!O26</f>
        <v>0</v>
      </c>
      <c r="AU26">
        <f>RTM_HPX!I26</f>
        <v>0</v>
      </c>
      <c r="AV26">
        <f>RTM_HPX!O26</f>
        <v>0</v>
      </c>
    </row>
    <row r="27" spans="1:48">
      <c r="A27" t="s">
        <v>69</v>
      </c>
      <c r="D27">
        <f>TWEPL!Q27</f>
        <v>6.3270960000000001</v>
      </c>
      <c r="E27">
        <f>GT_NG!Q27</f>
        <v>8.1006731050629206</v>
      </c>
      <c r="F27">
        <f>GT_Spot!Q27</f>
        <v>0</v>
      </c>
      <c r="G27">
        <f>PPCL_NG!Q27</f>
        <v>46.6</v>
      </c>
      <c r="H27">
        <f>PPCL_Spot!Q27</f>
        <v>0</v>
      </c>
      <c r="I27">
        <f>Bawana_NG!Q27</f>
        <v>44.998323272971163</v>
      </c>
      <c r="J27">
        <f>Bawana_RLNG!Q27</f>
        <v>0</v>
      </c>
      <c r="K27">
        <f>Bawana_Spot!Q27</f>
        <v>23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BYPL_ISGS_exbus!DM27</f>
        <v>813.16259322179235</v>
      </c>
      <c r="P27" s="36">
        <v>68.489999999999981</v>
      </c>
      <c r="Q27" s="36">
        <v>22.127460117066452</v>
      </c>
      <c r="R27" s="38">
        <v>2.83</v>
      </c>
      <c r="S27" s="38">
        <v>0</v>
      </c>
      <c r="T27" s="37">
        <f>SUMPRODUCT(LTA!J27:AN27,LTA!J$101:AN$101,LTA!J$104:AN$104)</f>
        <v>55.43</v>
      </c>
      <c r="U27" s="37">
        <f>SUMPRODUCT(LTA!J27:AN27,LTA!J$102:AN$102,LTA!J$104:AN$104)</f>
        <v>119.28</v>
      </c>
      <c r="V27" s="66">
        <f>SUMPRODUCT(MTOA!B27:G27,MTOA!B$102:G$102,MTOA!B$104:G$104)</f>
        <v>0</v>
      </c>
      <c r="W27" s="66">
        <f>SUMPRODUCT(MTOA!B27:G27,MTOA!B$101:G$101,MTOA!B$104:G$104)</f>
        <v>0</v>
      </c>
      <c r="X27">
        <v>0</v>
      </c>
      <c r="Y27" s="34">
        <f>IEX!I27</f>
        <v>0</v>
      </c>
      <c r="Z27" s="34">
        <f>IEX!O27</f>
        <v>-115</v>
      </c>
      <c r="AA27" s="75">
        <f>STOA!I27</f>
        <v>92.899999999999991</v>
      </c>
      <c r="AB27" s="75">
        <f>-STOA!O27</f>
        <v>0</v>
      </c>
      <c r="AC27">
        <f t="shared" si="0"/>
        <v>12.002594762384142</v>
      </c>
      <c r="AD27">
        <f t="shared" si="1"/>
        <v>1185.9035509545088</v>
      </c>
      <c r="AE27">
        <f>'IDT-1'!C27</f>
        <v>0</v>
      </c>
      <c r="AF27" s="24"/>
      <c r="AG27">
        <f t="shared" si="2"/>
        <v>1185.9035509545088</v>
      </c>
      <c r="AI27" s="34">
        <f>PXIL!I27</f>
        <v>0</v>
      </c>
      <c r="AJ27" s="34">
        <f>PXIL!O27</f>
        <v>0</v>
      </c>
      <c r="AK27" s="34">
        <f>RTM_IEX!I27</f>
        <v>9.66</v>
      </c>
      <c r="AL27" s="34">
        <f>RTM_IEX!O27</f>
        <v>0</v>
      </c>
      <c r="AM27" s="34">
        <f>RTM_PXI!I27</f>
        <v>0</v>
      </c>
      <c r="AN27" s="34">
        <f>RTM_PXI!O27</f>
        <v>0</v>
      </c>
      <c r="AO27" s="147">
        <f>GDAM_IEX!I27</f>
        <v>0</v>
      </c>
      <c r="AP27" s="147">
        <f>GDAM_IEX!O27</f>
        <v>0</v>
      </c>
      <c r="AQ27" s="147">
        <f>GDAM_PXI!I27</f>
        <v>0</v>
      </c>
      <c r="AR27" s="147">
        <f>GDAM_PXI!O27</f>
        <v>0</v>
      </c>
      <c r="AS27">
        <f>HPX!I27</f>
        <v>0</v>
      </c>
      <c r="AT27">
        <f>HPX!O27</f>
        <v>0</v>
      </c>
      <c r="AU27">
        <f>RTM_HPX!I27</f>
        <v>0</v>
      </c>
      <c r="AV27">
        <f>RTM_HPX!O27</f>
        <v>0</v>
      </c>
    </row>
    <row r="28" spans="1:48">
      <c r="A28" t="s">
        <v>70</v>
      </c>
      <c r="D28">
        <f>TWEPL!Q28</f>
        <v>6.3270960000000001</v>
      </c>
      <c r="E28">
        <f>GT_NG!Q28</f>
        <v>8.1006731050629206</v>
      </c>
      <c r="F28">
        <f>GT_Spot!Q28</f>
        <v>0</v>
      </c>
      <c r="G28">
        <f>PPCL_NG!Q28</f>
        <v>46.6</v>
      </c>
      <c r="H28">
        <f>PPCL_Spot!Q28</f>
        <v>0</v>
      </c>
      <c r="I28">
        <f>Bawana_NG!Q28</f>
        <v>44.998323272971163</v>
      </c>
      <c r="J28">
        <f>Bawana_RLNG!Q28</f>
        <v>0</v>
      </c>
      <c r="K28">
        <f>Bawana_Spot!Q28</f>
        <v>23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BYPL_ISGS_exbus!DM28</f>
        <v>813.78708767313992</v>
      </c>
      <c r="P28" s="36">
        <v>68.489999999999981</v>
      </c>
      <c r="Q28" s="36">
        <v>22.127460117066452</v>
      </c>
      <c r="R28" s="38">
        <v>7.25</v>
      </c>
      <c r="S28" s="38">
        <v>0</v>
      </c>
      <c r="T28" s="37">
        <f>SUMPRODUCT(LTA!J28:AN28,LTA!J$101:AN$101,LTA!J$104:AN$104)</f>
        <v>58.43</v>
      </c>
      <c r="U28" s="37">
        <f>SUMPRODUCT(LTA!J28:AN28,LTA!J$102:AN$102,LTA!J$104:AN$104)</f>
        <v>118.62</v>
      </c>
      <c r="V28" s="66">
        <f>SUMPRODUCT(MTOA!B28:G28,MTOA!B$102:G$102,MTOA!B$104:G$104)</f>
        <v>0</v>
      </c>
      <c r="W28" s="66">
        <f>SUMPRODUCT(MTOA!B28:G28,MTOA!B$101:G$101,MTOA!B$104:G$104)</f>
        <v>0</v>
      </c>
      <c r="X28">
        <v>0</v>
      </c>
      <c r="Y28" s="34">
        <f>IEX!I28</f>
        <v>0</v>
      </c>
      <c r="Z28" s="34">
        <f>IEX!O28</f>
        <v>-135</v>
      </c>
      <c r="AA28" s="75">
        <f>STOA!I28</f>
        <v>92.899999999999991</v>
      </c>
      <c r="AB28" s="75">
        <f>-STOA!O28</f>
        <v>0</v>
      </c>
      <c r="AC28">
        <f t="shared" si="0"/>
        <v>12.290831670273244</v>
      </c>
      <c r="AD28">
        <f t="shared" si="1"/>
        <v>1179.7598084979672</v>
      </c>
      <c r="AE28">
        <f>'IDT-1'!C28</f>
        <v>0</v>
      </c>
      <c r="AF28" s="24"/>
      <c r="AG28">
        <f t="shared" si="2"/>
        <v>1179.7598084979672</v>
      </c>
      <c r="AI28" s="34">
        <f>PXIL!I28</f>
        <v>0</v>
      </c>
      <c r="AJ28" s="34">
        <f>PXIL!O28</f>
        <v>0</v>
      </c>
      <c r="AK28" s="34">
        <f>RTM_IEX!I28</f>
        <v>16.420000000000002</v>
      </c>
      <c r="AL28" s="34">
        <f>RTM_IEX!O28</f>
        <v>0</v>
      </c>
      <c r="AM28" s="34">
        <f>RTM_PXI!I28</f>
        <v>0</v>
      </c>
      <c r="AN28" s="34">
        <f>RTM_PXI!O28</f>
        <v>0</v>
      </c>
      <c r="AO28" s="147">
        <f>GDAM_IEX!I28</f>
        <v>0</v>
      </c>
      <c r="AP28" s="147">
        <f>GDAM_IEX!O28</f>
        <v>0</v>
      </c>
      <c r="AQ28" s="147">
        <f>GDAM_PXI!I28</f>
        <v>0</v>
      </c>
      <c r="AR28" s="147">
        <f>GDAM_PXI!O28</f>
        <v>0</v>
      </c>
      <c r="AS28">
        <f>HPX!I28</f>
        <v>0</v>
      </c>
      <c r="AT28">
        <f>HPX!O28</f>
        <v>0</v>
      </c>
      <c r="AU28">
        <f>RTM_HPX!I28</f>
        <v>0</v>
      </c>
      <c r="AV28">
        <f>RTM_HPX!O28</f>
        <v>0</v>
      </c>
    </row>
    <row r="29" spans="1:48">
      <c r="A29" t="s">
        <v>71</v>
      </c>
      <c r="D29">
        <f>TWEPL!Q29</f>
        <v>6.3270960000000001</v>
      </c>
      <c r="E29">
        <f>GT_NG!Q29</f>
        <v>8.1006731050629206</v>
      </c>
      <c r="F29">
        <f>GT_Spot!Q29</f>
        <v>0</v>
      </c>
      <c r="G29">
        <f>PPCL_NG!Q29</f>
        <v>46.6</v>
      </c>
      <c r="H29">
        <f>PPCL_Spot!Q29</f>
        <v>0</v>
      </c>
      <c r="I29">
        <f>Bawana_NG!Q29</f>
        <v>54.997993872191408</v>
      </c>
      <c r="J29">
        <f>Bawana_RLNG!Q29</f>
        <v>0</v>
      </c>
      <c r="K29">
        <f>Bawana_Spot!Q29</f>
        <v>23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BYPL_ISGS_exbus!DM29</f>
        <v>826.99969412315602</v>
      </c>
      <c r="P29" s="36">
        <v>68.489999999999981</v>
      </c>
      <c r="Q29" s="36">
        <v>22.126751798033169</v>
      </c>
      <c r="R29" s="38">
        <v>11.76</v>
      </c>
      <c r="S29" s="38">
        <v>0</v>
      </c>
      <c r="T29" s="37">
        <f>SUMPRODUCT(LTA!J29:AN29,LTA!J$101:AN$101,LTA!J$104:AN$104)</f>
        <v>77.989999999999995</v>
      </c>
      <c r="U29" s="37">
        <f>SUMPRODUCT(LTA!J29:AN29,LTA!J$102:AN$102,LTA!J$104:AN$104)</f>
        <v>121.46000000000001</v>
      </c>
      <c r="V29" s="66">
        <f>SUMPRODUCT(MTOA!B29:G29,MTOA!B$102:G$102,MTOA!B$104:G$104)</f>
        <v>0</v>
      </c>
      <c r="W29" s="66">
        <f>SUMPRODUCT(MTOA!B29:G29,MTOA!B$101:G$101,MTOA!B$104:G$104)</f>
        <v>0</v>
      </c>
      <c r="X29">
        <v>0</v>
      </c>
      <c r="Y29" s="34">
        <f>IEX!I29</f>
        <v>0</v>
      </c>
      <c r="Z29" s="34">
        <f>IEX!O29</f>
        <v>-155</v>
      </c>
      <c r="AA29" s="75">
        <f>STOA!I29</f>
        <v>92.899999999999991</v>
      </c>
      <c r="AB29" s="75">
        <f>-STOA!O29</f>
        <v>0</v>
      </c>
      <c r="AC29">
        <f t="shared" si="0"/>
        <v>12.743348002104732</v>
      </c>
      <c r="AD29">
        <f t="shared" si="1"/>
        <v>1193.0088608963388</v>
      </c>
      <c r="AE29">
        <f>'IDT-1'!C29</f>
        <v>0</v>
      </c>
      <c r="AF29" s="24"/>
      <c r="AG29">
        <f t="shared" si="2"/>
        <v>1193.0088608963388</v>
      </c>
      <c r="AI29" s="34">
        <f>PXIL!I29</f>
        <v>0</v>
      </c>
      <c r="AJ29" s="34">
        <f>PXIL!O29</f>
        <v>0</v>
      </c>
      <c r="AK29" s="34">
        <f>RTM_IEX!I29</f>
        <v>0</v>
      </c>
      <c r="AL29" s="34">
        <f>RTM_IEX!O29</f>
        <v>0</v>
      </c>
      <c r="AM29" s="34">
        <f>RTM_PXI!I29</f>
        <v>0</v>
      </c>
      <c r="AN29" s="34">
        <f>RTM_PXI!O29</f>
        <v>0</v>
      </c>
      <c r="AO29" s="147">
        <f>GDAM_IEX!I29</f>
        <v>0</v>
      </c>
      <c r="AP29" s="147">
        <f>GDAM_IEX!O29</f>
        <v>0</v>
      </c>
      <c r="AQ29" s="147">
        <f>GDAM_PXI!I29</f>
        <v>0</v>
      </c>
      <c r="AR29" s="147">
        <f>GDAM_PXI!O29</f>
        <v>0</v>
      </c>
      <c r="AS29">
        <f>HPX!I29</f>
        <v>0</v>
      </c>
      <c r="AT29">
        <f>HPX!O29</f>
        <v>0</v>
      </c>
      <c r="AU29">
        <f>RTM_HPX!I29</f>
        <v>0</v>
      </c>
      <c r="AV29">
        <f>RTM_HPX!O29</f>
        <v>0</v>
      </c>
    </row>
    <row r="30" spans="1:48">
      <c r="A30" t="s">
        <v>72</v>
      </c>
      <c r="D30">
        <f>TWEPL!Q30</f>
        <v>6.3270960000000001</v>
      </c>
      <c r="E30">
        <f>GT_NG!Q30</f>
        <v>8.1006731050629206</v>
      </c>
      <c r="F30">
        <f>GT_Spot!Q30</f>
        <v>0</v>
      </c>
      <c r="G30">
        <f>PPCL_NG!Q30</f>
        <v>46.6</v>
      </c>
      <c r="H30">
        <f>PPCL_Spot!Q30</f>
        <v>0</v>
      </c>
      <c r="I30">
        <f>Bawana_NG!Q30</f>
        <v>44.998323272971163</v>
      </c>
      <c r="J30">
        <f>Bawana_RLNG!Q30</f>
        <v>0</v>
      </c>
      <c r="K30">
        <f>Bawana_Spot!Q30</f>
        <v>23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BYPL_ISGS_exbus!DM30</f>
        <v>780.64155033990244</v>
      </c>
      <c r="P30" s="36">
        <v>68.489999999999981</v>
      </c>
      <c r="Q30" s="36">
        <v>22.126751798033169</v>
      </c>
      <c r="R30" s="38">
        <v>16.21</v>
      </c>
      <c r="S30" s="38">
        <v>0</v>
      </c>
      <c r="T30" s="37">
        <f>SUMPRODUCT(LTA!J30:AN30,LTA!J$101:AN$101,LTA!J$104:AN$104)</f>
        <v>85.009999999999991</v>
      </c>
      <c r="U30" s="37">
        <f>SUMPRODUCT(LTA!J30:AN30,LTA!J$102:AN$102,LTA!J$104:AN$104)</f>
        <v>121.46000000000001</v>
      </c>
      <c r="V30" s="66">
        <f>SUMPRODUCT(MTOA!B30:G30,MTOA!B$102:G$102,MTOA!B$104:G$104)</f>
        <v>0</v>
      </c>
      <c r="W30" s="66">
        <f>SUMPRODUCT(MTOA!B30:G30,MTOA!B$101:G$101,MTOA!B$104:G$104)</f>
        <v>0</v>
      </c>
      <c r="X30">
        <v>0</v>
      </c>
      <c r="Y30" s="34">
        <f>IEX!I30</f>
        <v>0</v>
      </c>
      <c r="Z30" s="34">
        <f>IEX!O30</f>
        <v>-116</v>
      </c>
      <c r="AA30" s="75">
        <f>STOA!I30</f>
        <v>92.899999999999991</v>
      </c>
      <c r="AB30" s="75">
        <f>-STOA!O30</f>
        <v>0</v>
      </c>
      <c r="AC30">
        <f t="shared" si="0"/>
        <v>12.035915210021278</v>
      </c>
      <c r="AD30">
        <f t="shared" si="1"/>
        <v>1187.8284793059486</v>
      </c>
      <c r="AE30">
        <f>'IDT-1'!C30</f>
        <v>0</v>
      </c>
      <c r="AF30" s="24"/>
      <c r="AG30">
        <f t="shared" si="2"/>
        <v>1187.8284793059486</v>
      </c>
      <c r="AI30" s="34">
        <f>PXIL!I30</f>
        <v>0</v>
      </c>
      <c r="AJ30" s="34">
        <f>PXIL!O30</f>
        <v>0</v>
      </c>
      <c r="AK30" s="34">
        <f>RTM_IEX!I30</f>
        <v>0</v>
      </c>
      <c r="AL30" s="34">
        <f>RTM_IEX!O30</f>
        <v>0</v>
      </c>
      <c r="AM30" s="34">
        <f>RTM_PXI!I30</f>
        <v>0</v>
      </c>
      <c r="AN30" s="34">
        <f>RTM_PXI!O30</f>
        <v>0</v>
      </c>
      <c r="AO30" s="147">
        <f>GDAM_IEX!I30</f>
        <v>0</v>
      </c>
      <c r="AP30" s="147">
        <f>GDAM_IEX!O30</f>
        <v>0</v>
      </c>
      <c r="AQ30" s="147">
        <f>GDAM_PXI!I30</f>
        <v>0</v>
      </c>
      <c r="AR30" s="147">
        <f>GDAM_PXI!O30</f>
        <v>0</v>
      </c>
      <c r="AS30">
        <f>HPX!I30</f>
        <v>0</v>
      </c>
      <c r="AT30">
        <f>HPX!O30</f>
        <v>0</v>
      </c>
      <c r="AU30">
        <f>RTM_HPX!I30</f>
        <v>0</v>
      </c>
      <c r="AV30">
        <f>RTM_HPX!O30</f>
        <v>0</v>
      </c>
    </row>
    <row r="31" spans="1:48">
      <c r="A31" t="s">
        <v>73</v>
      </c>
      <c r="D31">
        <f>TWEPL!Q31</f>
        <v>6.3270960000000001</v>
      </c>
      <c r="E31">
        <f>GT_NG!Q31</f>
        <v>8.1006731050629206</v>
      </c>
      <c r="F31">
        <f>GT_Spot!Q31</f>
        <v>0</v>
      </c>
      <c r="G31">
        <f>PPCL_NG!Q31</f>
        <v>46.6</v>
      </c>
      <c r="H31">
        <f>PPCL_Spot!Q31</f>
        <v>0</v>
      </c>
      <c r="I31">
        <f>Bawana_NG!Q31</f>
        <v>44.998323272971163</v>
      </c>
      <c r="J31">
        <f>Bawana_RLNG!Q31</f>
        <v>0</v>
      </c>
      <c r="K31">
        <f>Bawana_Spot!Q31</f>
        <v>23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BYPL_ISGS_exbus!DM31</f>
        <v>768.78070695106192</v>
      </c>
      <c r="P31" s="36">
        <v>68.489999999999981</v>
      </c>
      <c r="Q31" s="36">
        <v>22.130000000000003</v>
      </c>
      <c r="R31" s="38">
        <v>20.52</v>
      </c>
      <c r="S31" s="38">
        <v>0</v>
      </c>
      <c r="T31" s="37">
        <f>SUMPRODUCT(LTA!J31:AN31,LTA!J$101:AN$101,LTA!J$104:AN$104)</f>
        <v>92.86</v>
      </c>
      <c r="U31" s="37">
        <f>SUMPRODUCT(LTA!J31:AN31,LTA!J$102:AN$102,LTA!J$104:AN$104)</f>
        <v>121.46000000000001</v>
      </c>
      <c r="V31" s="66">
        <f>SUMPRODUCT(MTOA!B31:G31,MTOA!B$102:G$102,MTOA!B$104:G$104)</f>
        <v>0</v>
      </c>
      <c r="W31" s="66">
        <f>SUMPRODUCT(MTOA!B31:G31,MTOA!B$101:G$101,MTOA!B$104:G$104)</f>
        <v>0</v>
      </c>
      <c r="X31">
        <v>0</v>
      </c>
      <c r="Y31" s="34">
        <f>IEX!I31</f>
        <v>0</v>
      </c>
      <c r="Z31" s="34">
        <f>IEX!O31</f>
        <v>-131</v>
      </c>
      <c r="AA31" s="75">
        <f>STOA!I31</f>
        <v>92.899999999999991</v>
      </c>
      <c r="AB31" s="75">
        <f>-STOA!O31</f>
        <v>0</v>
      </c>
      <c r="AC31">
        <f t="shared" si="0"/>
        <v>12.165522776324874</v>
      </c>
      <c r="AD31">
        <f t="shared" si="1"/>
        <v>1173.0012765527713</v>
      </c>
      <c r="AE31">
        <f>'IDT-1'!C31</f>
        <v>0</v>
      </c>
      <c r="AF31" s="24"/>
      <c r="AG31">
        <f t="shared" si="2"/>
        <v>1173.0012765527713</v>
      </c>
      <c r="AI31" s="34">
        <f>PXIL!I31</f>
        <v>0</v>
      </c>
      <c r="AJ31" s="34">
        <f>PXIL!O31</f>
        <v>0</v>
      </c>
      <c r="AK31" s="34">
        <f>RTM_IEX!I31</f>
        <v>0</v>
      </c>
      <c r="AL31" s="34">
        <f>RTM_IEX!O31</f>
        <v>0</v>
      </c>
      <c r="AM31" s="34">
        <f>RTM_PXI!I31</f>
        <v>0</v>
      </c>
      <c r="AN31" s="34">
        <f>RTM_PXI!O31</f>
        <v>0</v>
      </c>
      <c r="AO31" s="147">
        <f>GDAM_IEX!I31</f>
        <v>0</v>
      </c>
      <c r="AP31" s="147">
        <f>GDAM_IEX!O31</f>
        <v>0</v>
      </c>
      <c r="AQ31" s="147">
        <f>GDAM_PXI!I31</f>
        <v>0</v>
      </c>
      <c r="AR31" s="147">
        <f>GDAM_PXI!O31</f>
        <v>0</v>
      </c>
      <c r="AS31">
        <f>HPX!I31</f>
        <v>0</v>
      </c>
      <c r="AT31">
        <f>HPX!O31</f>
        <v>0</v>
      </c>
      <c r="AU31">
        <f>RTM_HPX!I31</f>
        <v>0</v>
      </c>
      <c r="AV31">
        <f>RTM_HPX!O31</f>
        <v>0</v>
      </c>
    </row>
    <row r="32" spans="1:48">
      <c r="A32" t="s">
        <v>74</v>
      </c>
      <c r="D32">
        <f>TWEPL!Q32</f>
        <v>6.3270960000000001</v>
      </c>
      <c r="E32">
        <f>GT_NG!Q32</f>
        <v>8.1006731050629206</v>
      </c>
      <c r="F32">
        <f>GT_Spot!Q32</f>
        <v>0</v>
      </c>
      <c r="G32">
        <f>PPCL_NG!Q32</f>
        <v>46.6</v>
      </c>
      <c r="H32">
        <f>PPCL_Spot!Q32</f>
        <v>0</v>
      </c>
      <c r="I32">
        <f>Bawana_NG!Q32</f>
        <v>44.998323272971163</v>
      </c>
      <c r="J32">
        <f>Bawana_RLNG!Q32</f>
        <v>0</v>
      </c>
      <c r="K32">
        <f>Bawana_Spot!Q32</f>
        <v>23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BYPL_ISGS_exbus!DM32</f>
        <v>768.78070695106192</v>
      </c>
      <c r="P32" s="36">
        <v>68.489999999999981</v>
      </c>
      <c r="Q32" s="36">
        <v>22.130000000000003</v>
      </c>
      <c r="R32" s="38">
        <v>21.25</v>
      </c>
      <c r="S32" s="38">
        <v>0</v>
      </c>
      <c r="T32" s="37">
        <f>SUMPRODUCT(LTA!J32:AN32,LTA!J$101:AN$101,LTA!J$104:AN$104)</f>
        <v>108.24000000000001</v>
      </c>
      <c r="U32" s="37">
        <f>SUMPRODUCT(LTA!J32:AN32,LTA!J$102:AN$102,LTA!J$104:AN$104)</f>
        <v>121.12</v>
      </c>
      <c r="V32" s="66">
        <f>SUMPRODUCT(MTOA!B32:G32,MTOA!B$102:G$102,MTOA!B$104:G$104)</f>
        <v>0</v>
      </c>
      <c r="W32" s="66">
        <f>SUMPRODUCT(MTOA!B32:G32,MTOA!B$101:G$101,MTOA!B$104:G$104)</f>
        <v>0</v>
      </c>
      <c r="X32">
        <v>0</v>
      </c>
      <c r="Y32" s="34">
        <f>IEX!I32</f>
        <v>0</v>
      </c>
      <c r="Z32" s="34">
        <f>IEX!O32</f>
        <v>-156</v>
      </c>
      <c r="AA32" s="75">
        <f>STOA!I32</f>
        <v>92.899999999999991</v>
      </c>
      <c r="AB32" s="75">
        <f>-STOA!O32</f>
        <v>0</v>
      </c>
      <c r="AC32">
        <f t="shared" si="0"/>
        <v>12.509769719447103</v>
      </c>
      <c r="AD32">
        <f t="shared" si="1"/>
        <v>1163.427029609649</v>
      </c>
      <c r="AE32">
        <f>'IDT-1'!C32</f>
        <v>0</v>
      </c>
      <c r="AF32" s="24"/>
      <c r="AG32">
        <f t="shared" si="2"/>
        <v>1163.427029609649</v>
      </c>
      <c r="AI32" s="34">
        <f>PXIL!I32</f>
        <v>0</v>
      </c>
      <c r="AJ32" s="34">
        <f>PXIL!O32</f>
        <v>0</v>
      </c>
      <c r="AK32" s="34">
        <f>RTM_IEX!I32</f>
        <v>0</v>
      </c>
      <c r="AL32" s="34">
        <f>RTM_IEX!O32</f>
        <v>0</v>
      </c>
      <c r="AM32" s="34">
        <f>RTM_PXI!I32</f>
        <v>0</v>
      </c>
      <c r="AN32" s="34">
        <f>RTM_PXI!O32</f>
        <v>0</v>
      </c>
      <c r="AO32" s="147">
        <f>GDAM_IEX!I32</f>
        <v>0</v>
      </c>
      <c r="AP32" s="147">
        <f>GDAM_IEX!O32</f>
        <v>0</v>
      </c>
      <c r="AQ32" s="147">
        <f>GDAM_PXI!I32</f>
        <v>0</v>
      </c>
      <c r="AR32" s="147">
        <f>GDAM_PXI!O32</f>
        <v>0</v>
      </c>
      <c r="AS32">
        <f>HPX!I32</f>
        <v>0</v>
      </c>
      <c r="AT32">
        <f>HPX!O32</f>
        <v>0</v>
      </c>
      <c r="AU32">
        <f>RTM_HPX!I32</f>
        <v>0</v>
      </c>
      <c r="AV32">
        <f>RTM_HPX!O32</f>
        <v>0</v>
      </c>
    </row>
    <row r="33" spans="1:48">
      <c r="A33" t="s">
        <v>75</v>
      </c>
      <c r="D33">
        <f>TWEPL!Q33</f>
        <v>6.3270960000000001</v>
      </c>
      <c r="E33">
        <f>GT_NG!Q33</f>
        <v>8.1006731050629206</v>
      </c>
      <c r="F33">
        <f>GT_Spot!Q33</f>
        <v>0</v>
      </c>
      <c r="G33">
        <f>PPCL_NG!Q33</f>
        <v>46.6</v>
      </c>
      <c r="H33">
        <f>PPCL_Spot!Q33</f>
        <v>0</v>
      </c>
      <c r="I33">
        <f>Bawana_NG!Q33</f>
        <v>44.998343700541049</v>
      </c>
      <c r="J33">
        <f>Bawana_RLNG!Q33</f>
        <v>0</v>
      </c>
      <c r="K33">
        <f>Bawana_Spot!Q33</f>
        <v>23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BYPL_ISGS_exbus!DM33</f>
        <v>767.60296224968704</v>
      </c>
      <c r="P33" s="36">
        <v>68.489999999999981</v>
      </c>
      <c r="Q33" s="36">
        <v>22.130000000000003</v>
      </c>
      <c r="R33" s="38">
        <v>21.249999999999996</v>
      </c>
      <c r="S33" s="38">
        <v>0</v>
      </c>
      <c r="T33" s="37">
        <f>SUMPRODUCT(LTA!J33:AN33,LTA!J$101:AN$101,LTA!J$104:AN$104)</f>
        <v>126.37</v>
      </c>
      <c r="U33" s="37">
        <f>SUMPRODUCT(LTA!J33:AN33,LTA!J$102:AN$102,LTA!J$104:AN$104)</f>
        <v>117.68</v>
      </c>
      <c r="V33" s="66">
        <f>SUMPRODUCT(MTOA!B33:G33,MTOA!B$102:G$102,MTOA!B$104:G$104)</f>
        <v>0</v>
      </c>
      <c r="W33" s="66">
        <f>SUMPRODUCT(MTOA!B33:G33,MTOA!B$101:G$101,MTOA!B$104:G$104)</f>
        <v>0</v>
      </c>
      <c r="X33">
        <v>0</v>
      </c>
      <c r="Y33" s="34">
        <f>IEX!I33</f>
        <v>0</v>
      </c>
      <c r="Z33" s="34">
        <f>IEX!O33</f>
        <v>-186</v>
      </c>
      <c r="AA33" s="75">
        <f>STOA!I33</f>
        <v>92.899999999999991</v>
      </c>
      <c r="AB33" s="75">
        <f>-STOA!O33</f>
        <v>0</v>
      </c>
      <c r="AC33">
        <f t="shared" si="0"/>
        <v>12.958551567293812</v>
      </c>
      <c r="AD33">
        <f t="shared" si="1"/>
        <v>1156.1505234879974</v>
      </c>
      <c r="AE33">
        <f>'IDT-1'!C33</f>
        <v>0</v>
      </c>
      <c r="AF33" s="24"/>
      <c r="AG33">
        <f t="shared" si="2"/>
        <v>1156.1505234879974</v>
      </c>
      <c r="AI33" s="34">
        <f>PXIL!I33</f>
        <v>0</v>
      </c>
      <c r="AJ33" s="34">
        <f>PXIL!O33</f>
        <v>0</v>
      </c>
      <c r="AK33" s="34">
        <f>RTM_IEX!I33</f>
        <v>9.66</v>
      </c>
      <c r="AL33" s="34">
        <f>RTM_IEX!O33</f>
        <v>0</v>
      </c>
      <c r="AM33" s="34">
        <f>RTM_PXI!I33</f>
        <v>0</v>
      </c>
      <c r="AN33" s="34">
        <f>RTM_PXI!O33</f>
        <v>0</v>
      </c>
      <c r="AO33" s="147">
        <f>GDAM_IEX!I33</f>
        <v>0</v>
      </c>
      <c r="AP33" s="147">
        <f>GDAM_IEX!O33</f>
        <v>0</v>
      </c>
      <c r="AQ33" s="147">
        <f>GDAM_PXI!I33</f>
        <v>0</v>
      </c>
      <c r="AR33" s="147">
        <f>GDAM_PXI!O33</f>
        <v>0</v>
      </c>
      <c r="AS33">
        <f>HPX!I33</f>
        <v>0</v>
      </c>
      <c r="AT33">
        <f>HPX!O33</f>
        <v>0</v>
      </c>
      <c r="AU33">
        <f>RTM_HPX!I33</f>
        <v>0</v>
      </c>
      <c r="AV33">
        <f>RTM_HPX!O33</f>
        <v>0</v>
      </c>
    </row>
    <row r="34" spans="1:48">
      <c r="A34" t="s">
        <v>76</v>
      </c>
      <c r="D34">
        <f>TWEPL!Q34</f>
        <v>6.3270960000000001</v>
      </c>
      <c r="E34">
        <f>GT_NG!Q34</f>
        <v>8.1006731050629206</v>
      </c>
      <c r="F34">
        <f>GT_Spot!Q34</f>
        <v>0</v>
      </c>
      <c r="G34">
        <f>PPCL_NG!Q34</f>
        <v>46.6</v>
      </c>
      <c r="H34">
        <f>PPCL_Spot!Q34</f>
        <v>0</v>
      </c>
      <c r="I34">
        <f>Bawana_NG!Q34</f>
        <v>44.998343700541049</v>
      </c>
      <c r="J34">
        <f>Bawana_RLNG!Q34</f>
        <v>0</v>
      </c>
      <c r="K34">
        <f>Bawana_Spot!Q34</f>
        <v>23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BYPL_ISGS_exbus!DM34</f>
        <v>752.45081971562888</v>
      </c>
      <c r="P34" s="36">
        <v>68.489999999999981</v>
      </c>
      <c r="Q34" s="36">
        <v>12</v>
      </c>
      <c r="R34" s="38">
        <v>24.749999999999996</v>
      </c>
      <c r="S34" s="38">
        <v>0</v>
      </c>
      <c r="T34" s="37">
        <f>SUMPRODUCT(LTA!J34:AN34,LTA!J$101:AN$101,LTA!J$104:AN$104)</f>
        <v>143.37</v>
      </c>
      <c r="U34" s="37">
        <f>SUMPRODUCT(LTA!J34:AN34,LTA!J$102:AN$102,LTA!J$104:AN$104)</f>
        <v>88.36</v>
      </c>
      <c r="V34" s="66">
        <f>SUMPRODUCT(MTOA!B34:G34,MTOA!B$102:G$102,MTOA!B$104:G$104)</f>
        <v>0</v>
      </c>
      <c r="W34" s="66">
        <f>SUMPRODUCT(MTOA!B34:G34,MTOA!B$101:G$101,MTOA!B$104:G$104)</f>
        <v>0</v>
      </c>
      <c r="X34">
        <v>0</v>
      </c>
      <c r="Y34" s="34">
        <f>IEX!I34</f>
        <v>0</v>
      </c>
      <c r="Z34" s="34">
        <f>IEX!O34</f>
        <v>-156</v>
      </c>
      <c r="AA34" s="75">
        <f>STOA!I34</f>
        <v>92.899999999999991</v>
      </c>
      <c r="AB34" s="75">
        <f>-STOA!O34</f>
        <v>0</v>
      </c>
      <c r="AC34">
        <f t="shared" si="0"/>
        <v>12.463882204134388</v>
      </c>
      <c r="AD34">
        <f t="shared" si="1"/>
        <v>1127.8830503170987</v>
      </c>
      <c r="AE34">
        <f>'IDT-1'!C34</f>
        <v>0</v>
      </c>
      <c r="AF34" s="24"/>
      <c r="AG34">
        <f t="shared" si="2"/>
        <v>1127.8830503170987</v>
      </c>
      <c r="AI34" s="34">
        <f>PXIL!I34</f>
        <v>0</v>
      </c>
      <c r="AJ34" s="34">
        <f>PXIL!O34</f>
        <v>0</v>
      </c>
      <c r="AK34" s="34">
        <f>RTM_IEX!I34</f>
        <v>0</v>
      </c>
      <c r="AL34" s="34">
        <f>RTM_IEX!O34</f>
        <v>-15</v>
      </c>
      <c r="AM34" s="34">
        <f>RTM_PXI!I34</f>
        <v>0</v>
      </c>
      <c r="AN34" s="34">
        <f>RTM_PXI!O34</f>
        <v>0</v>
      </c>
      <c r="AO34" s="147">
        <f>GDAM_IEX!I34</f>
        <v>0</v>
      </c>
      <c r="AP34" s="147">
        <f>GDAM_IEX!O34</f>
        <v>0</v>
      </c>
      <c r="AQ34" s="147">
        <f>GDAM_PXI!I34</f>
        <v>0</v>
      </c>
      <c r="AR34" s="147">
        <f>GDAM_PXI!O34</f>
        <v>0</v>
      </c>
      <c r="AS34">
        <f>HPX!I34</f>
        <v>0</v>
      </c>
      <c r="AT34">
        <f>HPX!O34</f>
        <v>0</v>
      </c>
      <c r="AU34">
        <f>RTM_HPX!I34</f>
        <v>0</v>
      </c>
      <c r="AV34">
        <f>RTM_HPX!O34</f>
        <v>0</v>
      </c>
    </row>
    <row r="35" spans="1:48">
      <c r="A35" t="s">
        <v>77</v>
      </c>
      <c r="D35">
        <f>TWEPL!Q35</f>
        <v>6.3270960000000001</v>
      </c>
      <c r="E35">
        <f>GT_NG!Q35</f>
        <v>8.1006731050629206</v>
      </c>
      <c r="F35">
        <f>GT_Spot!Q35</f>
        <v>0</v>
      </c>
      <c r="G35">
        <f>PPCL_NG!Q35</f>
        <v>46.6</v>
      </c>
      <c r="H35">
        <f>PPCL_Spot!Q35</f>
        <v>0</v>
      </c>
      <c r="I35">
        <f>Bawana_NG!Q35</f>
        <v>44.998343700541049</v>
      </c>
      <c r="J35">
        <f>Bawana_RLNG!Q35</f>
        <v>0</v>
      </c>
      <c r="K35">
        <f>Bawana_Spot!Q35</f>
        <v>23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BYPL_ISGS_exbus!DM35</f>
        <v>738.98513827716795</v>
      </c>
      <c r="P35" s="36">
        <v>49.819999999999993</v>
      </c>
      <c r="Q35" s="36">
        <v>12</v>
      </c>
      <c r="R35" s="38">
        <v>24.75</v>
      </c>
      <c r="S35" s="38">
        <v>0</v>
      </c>
      <c r="T35" s="37">
        <f>SUMPRODUCT(LTA!J35:AN35,LTA!J$101:AN$101,LTA!J$104:AN$104)</f>
        <v>161.49</v>
      </c>
      <c r="U35" s="37">
        <f>SUMPRODUCT(LTA!J35:AN35,LTA!J$102:AN$102,LTA!J$104:AN$104)</f>
        <v>86.54</v>
      </c>
      <c r="V35" s="66">
        <f>SUMPRODUCT(MTOA!B35:G35,MTOA!B$102:G$102,MTOA!B$104:G$104)</f>
        <v>0</v>
      </c>
      <c r="W35" s="66">
        <f>SUMPRODUCT(MTOA!B35:G35,MTOA!B$101:G$101,MTOA!B$104:G$104)</f>
        <v>0</v>
      </c>
      <c r="X35">
        <v>0</v>
      </c>
      <c r="Y35" s="34">
        <f>IEX!I35</f>
        <v>0</v>
      </c>
      <c r="Z35" s="34">
        <f>IEX!O35</f>
        <v>-150</v>
      </c>
      <c r="AA35" s="75">
        <f>STOA!I35</f>
        <v>92.899999999999991</v>
      </c>
      <c r="AB35" s="75">
        <f>-STOA!O35</f>
        <v>0</v>
      </c>
      <c r="AC35">
        <f t="shared" si="0"/>
        <v>12.322391322326425</v>
      </c>
      <c r="AD35">
        <f t="shared" si="1"/>
        <v>1113.1888597604454</v>
      </c>
      <c r="AE35">
        <f>'IDT-1'!C35</f>
        <v>0</v>
      </c>
      <c r="AF35" s="24"/>
      <c r="AG35">
        <f t="shared" si="2"/>
        <v>1113.1888597604454</v>
      </c>
      <c r="AI35" s="34">
        <f>PXIL!I35</f>
        <v>0</v>
      </c>
      <c r="AJ35" s="34">
        <f>PXIL!O35</f>
        <v>0</v>
      </c>
      <c r="AK35" s="34">
        <f>RTM_IEX!I35</f>
        <v>0</v>
      </c>
      <c r="AL35" s="34">
        <f>RTM_IEX!O35</f>
        <v>-20</v>
      </c>
      <c r="AM35" s="34">
        <f>RTM_PXI!I35</f>
        <v>0</v>
      </c>
      <c r="AN35" s="34">
        <f>RTM_PXI!O35</f>
        <v>0</v>
      </c>
      <c r="AO35" s="147">
        <f>GDAM_IEX!I35</f>
        <v>0</v>
      </c>
      <c r="AP35" s="147">
        <f>GDAM_IEX!O35</f>
        <v>0</v>
      </c>
      <c r="AQ35" s="147">
        <f>GDAM_PXI!I35</f>
        <v>0</v>
      </c>
      <c r="AR35" s="147">
        <f>GDAM_PXI!O35</f>
        <v>0</v>
      </c>
      <c r="AS35">
        <f>HPX!I35</f>
        <v>0</v>
      </c>
      <c r="AT35">
        <f>HPX!O35</f>
        <v>0</v>
      </c>
      <c r="AU35">
        <f>RTM_HPX!I35</f>
        <v>0</v>
      </c>
      <c r="AV35">
        <f>RTM_HPX!O35</f>
        <v>0</v>
      </c>
    </row>
    <row r="36" spans="1:48">
      <c r="A36" t="s">
        <v>78</v>
      </c>
      <c r="D36">
        <f>TWEPL!Q36</f>
        <v>6.3270960000000001</v>
      </c>
      <c r="E36">
        <f>GT_NG!Q36</f>
        <v>8.1006731050629206</v>
      </c>
      <c r="F36">
        <f>GT_Spot!Q36</f>
        <v>0</v>
      </c>
      <c r="G36">
        <f>PPCL_NG!Q36</f>
        <v>46.6</v>
      </c>
      <c r="H36">
        <f>PPCL_Spot!Q36</f>
        <v>0</v>
      </c>
      <c r="I36">
        <f>Bawana_NG!Q36</f>
        <v>44.998343700541049</v>
      </c>
      <c r="J36">
        <f>Bawana_RLNG!Q36</f>
        <v>0</v>
      </c>
      <c r="K36">
        <f>Bawana_Spot!Q36</f>
        <v>23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BYPL_ISGS_exbus!DM36</f>
        <v>731.40934590051017</v>
      </c>
      <c r="P36" s="36">
        <v>32.840000000000003</v>
      </c>
      <c r="Q36" s="36">
        <v>12</v>
      </c>
      <c r="R36" s="38">
        <v>26.3</v>
      </c>
      <c r="S36" s="38">
        <v>0</v>
      </c>
      <c r="T36" s="37">
        <f>SUMPRODUCT(LTA!J36:AN36,LTA!J$101:AN$101,LTA!J$104:AN$104)</f>
        <v>178.98000000000002</v>
      </c>
      <c r="U36" s="37">
        <f>SUMPRODUCT(LTA!J36:AN36,LTA!J$102:AN$102,LTA!J$104:AN$104)</f>
        <v>107.5</v>
      </c>
      <c r="V36" s="66">
        <f>SUMPRODUCT(MTOA!B36:G36,MTOA!B$102:G$102,MTOA!B$104:G$104)</f>
        <v>0</v>
      </c>
      <c r="W36" s="66">
        <f>SUMPRODUCT(MTOA!B36:G36,MTOA!B$101:G$101,MTOA!B$104:G$104)</f>
        <v>0</v>
      </c>
      <c r="X36">
        <v>0</v>
      </c>
      <c r="Y36" s="34">
        <f>IEX!I36</f>
        <v>0</v>
      </c>
      <c r="Z36" s="34">
        <f>IEX!O36</f>
        <v>-185</v>
      </c>
      <c r="AA36" s="75">
        <f>STOA!I36</f>
        <v>92.899999999999991</v>
      </c>
      <c r="AB36" s="75">
        <f>-STOA!O36</f>
        <v>0</v>
      </c>
      <c r="AC36">
        <f t="shared" si="0"/>
        <v>12.579190032235836</v>
      </c>
      <c r="AD36">
        <f t="shared" si="1"/>
        <v>1113.3762686738785</v>
      </c>
      <c r="AE36">
        <f>'IDT-1'!C36</f>
        <v>0</v>
      </c>
      <c r="AF36" s="24"/>
      <c r="AG36">
        <f t="shared" si="2"/>
        <v>1113.3762686738785</v>
      </c>
      <c r="AI36" s="34">
        <f>PXIL!I36</f>
        <v>0</v>
      </c>
      <c r="AJ36" s="34">
        <f>PXIL!O36</f>
        <v>0</v>
      </c>
      <c r="AK36" s="34">
        <f>RTM_IEX!I36</f>
        <v>0</v>
      </c>
      <c r="AL36" s="34">
        <f>RTM_IEX!O36</f>
        <v>0</v>
      </c>
      <c r="AM36" s="34">
        <f>RTM_PXI!I36</f>
        <v>0</v>
      </c>
      <c r="AN36" s="34">
        <f>RTM_PXI!O36</f>
        <v>0</v>
      </c>
      <c r="AO36" s="147">
        <f>GDAM_IEX!I36</f>
        <v>0</v>
      </c>
      <c r="AP36" s="147">
        <f>GDAM_IEX!O36</f>
        <v>0</v>
      </c>
      <c r="AQ36" s="147">
        <f>GDAM_PXI!I36</f>
        <v>0</v>
      </c>
      <c r="AR36" s="147">
        <f>GDAM_PXI!O36</f>
        <v>0</v>
      </c>
      <c r="AS36">
        <f>HPX!I36</f>
        <v>0</v>
      </c>
      <c r="AT36">
        <f>HPX!O36</f>
        <v>0</v>
      </c>
      <c r="AU36">
        <f>RTM_HPX!I36</f>
        <v>0</v>
      </c>
      <c r="AV36">
        <f>RTM_HPX!O36</f>
        <v>0</v>
      </c>
    </row>
    <row r="37" spans="1:48">
      <c r="A37" t="s">
        <v>79</v>
      </c>
      <c r="D37">
        <f>TWEPL!Q37</f>
        <v>6.3270960000000001</v>
      </c>
      <c r="E37">
        <f>GT_NG!Q37</f>
        <v>8.1006731050629206</v>
      </c>
      <c r="F37">
        <f>GT_Spot!Q37</f>
        <v>0</v>
      </c>
      <c r="G37">
        <f>PPCL_NG!Q37</f>
        <v>46.6</v>
      </c>
      <c r="H37">
        <f>PPCL_Spot!Q37</f>
        <v>0</v>
      </c>
      <c r="I37">
        <f>Bawana_NG!Q37</f>
        <v>44.998343700541049</v>
      </c>
      <c r="J37">
        <f>Bawana_RLNG!Q37</f>
        <v>0</v>
      </c>
      <c r="K37">
        <f>Bawana_Spot!Q37</f>
        <v>23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BYPL_ISGS_exbus!DM37</f>
        <v>727.94298521300459</v>
      </c>
      <c r="P37" s="36">
        <v>34</v>
      </c>
      <c r="Q37" s="36">
        <v>14.65</v>
      </c>
      <c r="R37" s="38">
        <v>26.3</v>
      </c>
      <c r="S37" s="38">
        <v>0</v>
      </c>
      <c r="T37" s="37">
        <f>SUMPRODUCT(LTA!J37:AN37,LTA!J$101:AN$101,LTA!J$104:AN$104)</f>
        <v>187.51</v>
      </c>
      <c r="U37" s="37">
        <f>SUMPRODUCT(LTA!J37:AN37,LTA!J$102:AN$102,LTA!J$104:AN$104)</f>
        <v>104.16</v>
      </c>
      <c r="V37" s="66">
        <f>SUMPRODUCT(MTOA!B37:G37,MTOA!B$102:G$102,MTOA!B$104:G$104)</f>
        <v>0</v>
      </c>
      <c r="W37" s="66">
        <f>SUMPRODUCT(MTOA!B37:G37,MTOA!B$101:G$101,MTOA!B$104:G$104)</f>
        <v>0</v>
      </c>
      <c r="X37">
        <v>0</v>
      </c>
      <c r="Y37" s="34">
        <f>IEX!I37</f>
        <v>0</v>
      </c>
      <c r="Z37" s="34">
        <f>IEX!O37</f>
        <v>-189.72</v>
      </c>
      <c r="AA37" s="75">
        <f>STOA!I37</f>
        <v>92.899999999999991</v>
      </c>
      <c r="AB37" s="75">
        <f>-STOA!O37</f>
        <v>0</v>
      </c>
      <c r="AC37">
        <f t="shared" si="0"/>
        <v>12.750368044171156</v>
      </c>
      <c r="AD37">
        <f t="shared" si="1"/>
        <v>1104.0187299744373</v>
      </c>
      <c r="AE37">
        <f>'IDT-1'!C37</f>
        <v>0</v>
      </c>
      <c r="AF37" s="24"/>
      <c r="AG37">
        <f t="shared" si="2"/>
        <v>1104.0187299744373</v>
      </c>
      <c r="AI37" s="34">
        <f>PXIL!I37</f>
        <v>0</v>
      </c>
      <c r="AJ37" s="34">
        <f>PXIL!O37</f>
        <v>0</v>
      </c>
      <c r="AK37" s="34">
        <f>RTM_IEX!I37</f>
        <v>0</v>
      </c>
      <c r="AL37" s="34">
        <f>RTM_IEX!O37</f>
        <v>-10</v>
      </c>
      <c r="AM37" s="34">
        <f>RTM_PXI!I37</f>
        <v>0</v>
      </c>
      <c r="AN37" s="34">
        <f>RTM_PXI!O37</f>
        <v>0</v>
      </c>
      <c r="AO37" s="147">
        <f>GDAM_IEX!I37</f>
        <v>0</v>
      </c>
      <c r="AP37" s="147">
        <f>GDAM_IEX!O37</f>
        <v>0</v>
      </c>
      <c r="AQ37" s="147">
        <f>GDAM_PXI!I37</f>
        <v>0</v>
      </c>
      <c r="AR37" s="147">
        <f>GDAM_PXI!O37</f>
        <v>0</v>
      </c>
      <c r="AS37">
        <f>HPX!I37</f>
        <v>0</v>
      </c>
      <c r="AT37">
        <f>HPX!O37</f>
        <v>0</v>
      </c>
      <c r="AU37">
        <f>RTM_HPX!I37</f>
        <v>0</v>
      </c>
      <c r="AV37">
        <f>RTM_HPX!O37</f>
        <v>0</v>
      </c>
    </row>
    <row r="38" spans="1:48">
      <c r="A38" t="s">
        <v>80</v>
      </c>
      <c r="D38">
        <f>TWEPL!Q38</f>
        <v>6.3270960000000001</v>
      </c>
      <c r="E38">
        <f>GT_NG!Q38</f>
        <v>8.1006731050629206</v>
      </c>
      <c r="F38">
        <f>GT_Spot!Q38</f>
        <v>0</v>
      </c>
      <c r="G38">
        <f>PPCL_NG!Q38</f>
        <v>46.6</v>
      </c>
      <c r="H38">
        <f>PPCL_Spot!Q38</f>
        <v>0</v>
      </c>
      <c r="I38">
        <f>Bawana_NG!Q38</f>
        <v>44.998343700541049</v>
      </c>
      <c r="J38">
        <f>Bawana_RLNG!Q38</f>
        <v>0</v>
      </c>
      <c r="K38">
        <f>Bawana_Spot!Q38</f>
        <v>23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BYPL_ISGS_exbus!DM38</f>
        <v>722.8516323415796</v>
      </c>
      <c r="P38" s="36">
        <v>32.837017527926619</v>
      </c>
      <c r="Q38" s="36">
        <v>14.65</v>
      </c>
      <c r="R38" s="38">
        <v>26.3</v>
      </c>
      <c r="S38" s="38">
        <v>0</v>
      </c>
      <c r="T38" s="37">
        <f>SUMPRODUCT(LTA!J38:AN38,LTA!J$101:AN$101,LTA!J$104:AN$104)</f>
        <v>204.55</v>
      </c>
      <c r="U38" s="37">
        <f>SUMPRODUCT(LTA!J38:AN38,LTA!J$102:AN$102,LTA!J$104:AN$104)</f>
        <v>104.66</v>
      </c>
      <c r="V38" s="66">
        <f>SUMPRODUCT(MTOA!B38:G38,MTOA!B$102:G$102,MTOA!B$104:G$104)</f>
        <v>0</v>
      </c>
      <c r="W38" s="66">
        <f>SUMPRODUCT(MTOA!B38:G38,MTOA!B$101:G$101,MTOA!B$104:G$104)</f>
        <v>0</v>
      </c>
      <c r="X38">
        <v>0</v>
      </c>
      <c r="Y38" s="34">
        <f>IEX!I38</f>
        <v>0</v>
      </c>
      <c r="Z38" s="34">
        <f>IEX!O38</f>
        <v>-203</v>
      </c>
      <c r="AA38" s="75">
        <f>STOA!I38</f>
        <v>92.899999999999991</v>
      </c>
      <c r="AB38" s="75">
        <f>-STOA!O38</f>
        <v>0</v>
      </c>
      <c r="AC38">
        <f t="shared" si="0"/>
        <v>12.872953024623405</v>
      </c>
      <c r="AD38">
        <f t="shared" si="1"/>
        <v>1111.9018096504867</v>
      </c>
      <c r="AE38">
        <f>'IDT-1'!C38</f>
        <v>0</v>
      </c>
      <c r="AF38" s="24"/>
      <c r="AG38">
        <f t="shared" si="2"/>
        <v>1111.9018096504867</v>
      </c>
      <c r="AI38" s="34">
        <f>PXIL!I38</f>
        <v>0</v>
      </c>
      <c r="AJ38" s="34">
        <f>PXIL!O38</f>
        <v>0</v>
      </c>
      <c r="AK38" s="34">
        <f>RTM_IEX!I38</f>
        <v>0</v>
      </c>
      <c r="AL38" s="34">
        <f>RTM_IEX!O38</f>
        <v>0</v>
      </c>
      <c r="AM38" s="34">
        <f>RTM_PXI!I38</f>
        <v>0</v>
      </c>
      <c r="AN38" s="34">
        <f>RTM_PXI!O38</f>
        <v>0</v>
      </c>
      <c r="AO38" s="147">
        <f>GDAM_IEX!I38</f>
        <v>0</v>
      </c>
      <c r="AP38" s="147">
        <f>GDAM_IEX!O38</f>
        <v>0</v>
      </c>
      <c r="AQ38" s="147">
        <f>GDAM_PXI!I38</f>
        <v>0</v>
      </c>
      <c r="AR38" s="147">
        <f>GDAM_PXI!O38</f>
        <v>0</v>
      </c>
      <c r="AS38">
        <f>HPX!I38</f>
        <v>0</v>
      </c>
      <c r="AT38">
        <f>HPX!O38</f>
        <v>0</v>
      </c>
      <c r="AU38">
        <f>RTM_HPX!I38</f>
        <v>0</v>
      </c>
      <c r="AV38">
        <f>RTM_HPX!O38</f>
        <v>0</v>
      </c>
    </row>
    <row r="39" spans="1:48">
      <c r="A39" t="s">
        <v>81</v>
      </c>
      <c r="D39">
        <f>TWEPL!Q39</f>
        <v>6.2571060000000003</v>
      </c>
      <c r="E39">
        <f>GT_NG!Q39</f>
        <v>8.0304360550190221</v>
      </c>
      <c r="F39">
        <f>GT_Spot!Q39</f>
        <v>0</v>
      </c>
      <c r="G39">
        <f>PPCL_NG!Q39</f>
        <v>46.6</v>
      </c>
      <c r="H39">
        <f>PPCL_Spot!Q39</f>
        <v>0</v>
      </c>
      <c r="I39">
        <f>Bawana_NG!Q39</f>
        <v>44.998343700541049</v>
      </c>
      <c r="J39">
        <f>Bawana_RLNG!Q39</f>
        <v>0</v>
      </c>
      <c r="K39">
        <f>Bawana_Spot!Q39</f>
        <v>23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BYPL_ISGS_exbus!DM39</f>
        <v>728.09838217248614</v>
      </c>
      <c r="P39" s="36">
        <v>31.32</v>
      </c>
      <c r="Q39" s="36">
        <v>12</v>
      </c>
      <c r="R39" s="38">
        <v>26.3</v>
      </c>
      <c r="S39" s="38">
        <v>0</v>
      </c>
      <c r="T39" s="37">
        <f>SUMPRODUCT(LTA!J39:AN39,LTA!J$101:AN$101,LTA!J$104:AN$104)</f>
        <v>229.91000000000003</v>
      </c>
      <c r="U39" s="37">
        <f>SUMPRODUCT(LTA!J39:AN39,LTA!J$102:AN$102,LTA!J$104:AN$104)</f>
        <v>115.16</v>
      </c>
      <c r="V39" s="66">
        <f>SUMPRODUCT(MTOA!B39:G39,MTOA!B$102:G$102,MTOA!B$104:G$104)</f>
        <v>0</v>
      </c>
      <c r="W39" s="66">
        <f>SUMPRODUCT(MTOA!B39:G39,MTOA!B$101:G$101,MTOA!B$104:G$104)</f>
        <v>0</v>
      </c>
      <c r="X39">
        <v>0</v>
      </c>
      <c r="Y39" s="34">
        <f>IEX!I39</f>
        <v>0</v>
      </c>
      <c r="Z39" s="34">
        <f>IEX!O39</f>
        <v>-210</v>
      </c>
      <c r="AA39" s="75">
        <f>STOA!I39</f>
        <v>92.899999999999991</v>
      </c>
      <c r="AB39" s="75">
        <f>-STOA!O39</f>
        <v>0</v>
      </c>
      <c r="AC39">
        <f t="shared" si="0"/>
        <v>13.343020865520961</v>
      </c>
      <c r="AD39">
        <f t="shared" si="1"/>
        <v>1129.2312470625254</v>
      </c>
      <c r="AE39">
        <f>'IDT-1'!C39</f>
        <v>0</v>
      </c>
      <c r="AF39" s="24"/>
      <c r="AG39">
        <f t="shared" si="2"/>
        <v>1129.2312470625254</v>
      </c>
      <c r="AI39" s="34">
        <f>PXIL!I39</f>
        <v>0</v>
      </c>
      <c r="AJ39" s="34">
        <f>PXIL!O39</f>
        <v>0</v>
      </c>
      <c r="AK39" s="34">
        <f>RTM_IEX!I39</f>
        <v>0</v>
      </c>
      <c r="AL39" s="34">
        <f>RTM_IEX!O39</f>
        <v>-12</v>
      </c>
      <c r="AM39" s="34">
        <f>RTM_PXI!I39</f>
        <v>0</v>
      </c>
      <c r="AN39" s="34">
        <f>RTM_PXI!O39</f>
        <v>0</v>
      </c>
      <c r="AO39" s="147">
        <f>GDAM_IEX!I39</f>
        <v>0</v>
      </c>
      <c r="AP39" s="147">
        <f>GDAM_IEX!O39</f>
        <v>0</v>
      </c>
      <c r="AQ39" s="147">
        <f>GDAM_PXI!I39</f>
        <v>0</v>
      </c>
      <c r="AR39" s="147">
        <f>GDAM_PXI!O39</f>
        <v>0</v>
      </c>
      <c r="AS39">
        <f>HPX!I39</f>
        <v>0</v>
      </c>
      <c r="AT39">
        <f>HPX!O39</f>
        <v>0</v>
      </c>
      <c r="AU39">
        <f>RTM_HPX!I39</f>
        <v>0</v>
      </c>
      <c r="AV39">
        <f>RTM_HPX!O39</f>
        <v>0</v>
      </c>
    </row>
    <row r="40" spans="1:48">
      <c r="A40" t="s">
        <v>82</v>
      </c>
      <c r="D40">
        <f>TWEPL!Q40</f>
        <v>6.2571060000000003</v>
      </c>
      <c r="E40">
        <f>GT_NG!Q40</f>
        <v>8.0304360550190221</v>
      </c>
      <c r="F40">
        <f>GT_Spot!Q40</f>
        <v>0</v>
      </c>
      <c r="G40">
        <f>PPCL_NG!Q40</f>
        <v>46.6</v>
      </c>
      <c r="H40">
        <f>PPCL_Spot!Q40</f>
        <v>0</v>
      </c>
      <c r="I40">
        <f>Bawana_NG!Q40</f>
        <v>44.998343700541049</v>
      </c>
      <c r="J40">
        <f>Bawana_RLNG!Q40</f>
        <v>0</v>
      </c>
      <c r="K40">
        <f>Bawana_Spot!Q40</f>
        <v>23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BYPL_ISGS_exbus!DM40</f>
        <v>723.11500089417916</v>
      </c>
      <c r="P40" s="36">
        <v>32.840000000000003</v>
      </c>
      <c r="Q40" s="36">
        <v>12</v>
      </c>
      <c r="R40" s="38">
        <v>26.3</v>
      </c>
      <c r="S40" s="38">
        <v>0</v>
      </c>
      <c r="T40" s="37">
        <f>SUMPRODUCT(LTA!J40:AN40,LTA!J$101:AN$101,LTA!J$104:AN$104)</f>
        <v>246.29000000000002</v>
      </c>
      <c r="U40" s="37">
        <f>SUMPRODUCT(LTA!J40:AN40,LTA!J$102:AN$102,LTA!J$104:AN$104)</f>
        <v>115.16</v>
      </c>
      <c r="V40" s="66">
        <f>SUMPRODUCT(MTOA!B40:G40,MTOA!B$102:G$102,MTOA!B$104:G$104)</f>
        <v>0</v>
      </c>
      <c r="W40" s="66">
        <f>SUMPRODUCT(MTOA!B40:G40,MTOA!B$101:G$101,MTOA!B$104:G$104)</f>
        <v>0</v>
      </c>
      <c r="X40">
        <v>0</v>
      </c>
      <c r="Y40" s="34">
        <f>IEX!I40</f>
        <v>0</v>
      </c>
      <c r="Z40" s="34">
        <f>IEX!O40</f>
        <v>-200</v>
      </c>
      <c r="AA40" s="75">
        <f>STOA!I40</f>
        <v>92.899999999999991</v>
      </c>
      <c r="AB40" s="75">
        <f>-STOA!O40</f>
        <v>0</v>
      </c>
      <c r="AC40">
        <f t="shared" si="0"/>
        <v>13.307510781460067</v>
      </c>
      <c r="AD40">
        <f t="shared" si="1"/>
        <v>1159.1833758682794</v>
      </c>
      <c r="AE40">
        <f>'IDT-1'!C40</f>
        <v>0</v>
      </c>
      <c r="AF40" s="24"/>
      <c r="AG40">
        <f t="shared" si="2"/>
        <v>1159.1833758682794</v>
      </c>
      <c r="AI40" s="34">
        <f>PXIL!I40</f>
        <v>0</v>
      </c>
      <c r="AJ40" s="34">
        <f>PXIL!O40</f>
        <v>0</v>
      </c>
      <c r="AK40" s="34">
        <f>RTM_IEX!I40</f>
        <v>0</v>
      </c>
      <c r="AL40" s="34">
        <f>RTM_IEX!O40</f>
        <v>-5</v>
      </c>
      <c r="AM40" s="34">
        <f>RTM_PXI!I40</f>
        <v>0</v>
      </c>
      <c r="AN40" s="34">
        <f>RTM_PXI!O40</f>
        <v>0</v>
      </c>
      <c r="AO40" s="147">
        <f>GDAM_IEX!I40</f>
        <v>0</v>
      </c>
      <c r="AP40" s="147">
        <f>GDAM_IEX!O40</f>
        <v>0</v>
      </c>
      <c r="AQ40" s="147">
        <f>GDAM_PXI!I40</f>
        <v>0</v>
      </c>
      <c r="AR40" s="147">
        <f>GDAM_PXI!O40</f>
        <v>0</v>
      </c>
      <c r="AS40">
        <f>HPX!I40</f>
        <v>0</v>
      </c>
      <c r="AT40">
        <f>HPX!O40</f>
        <v>0</v>
      </c>
      <c r="AU40">
        <f>RTM_HPX!I40</f>
        <v>0</v>
      </c>
      <c r="AV40">
        <f>RTM_HPX!O40</f>
        <v>0</v>
      </c>
    </row>
    <row r="41" spans="1:48">
      <c r="A41" t="s">
        <v>83</v>
      </c>
      <c r="D41">
        <f>TWEPL!Q41</f>
        <v>6.2571060000000003</v>
      </c>
      <c r="E41">
        <f>GT_NG!Q41</f>
        <v>8.0304360550190221</v>
      </c>
      <c r="F41">
        <f>GT_Spot!Q41</f>
        <v>0</v>
      </c>
      <c r="G41">
        <f>PPCL_NG!Q41</f>
        <v>46.6</v>
      </c>
      <c r="H41">
        <f>PPCL_Spot!Q41</f>
        <v>0</v>
      </c>
      <c r="I41">
        <f>Bawana_NG!Q41</f>
        <v>44.998343700541049</v>
      </c>
      <c r="J41">
        <f>Bawana_RLNG!Q41</f>
        <v>0</v>
      </c>
      <c r="K41">
        <f>Bawana_Spot!Q41</f>
        <v>23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BYPL_ISGS_exbus!DM41</f>
        <v>719.80016645289379</v>
      </c>
      <c r="P41" s="36">
        <v>32.840000000000003</v>
      </c>
      <c r="Q41" s="36">
        <v>14.65</v>
      </c>
      <c r="R41" s="38">
        <v>26.3</v>
      </c>
      <c r="S41" s="38">
        <v>0</v>
      </c>
      <c r="T41" s="37">
        <f>SUMPRODUCT(LTA!J41:AN41,LTA!J$101:AN$101,LTA!J$104:AN$104)</f>
        <v>271.77</v>
      </c>
      <c r="U41" s="37">
        <f>SUMPRODUCT(LTA!J41:AN41,LTA!J$102:AN$102,LTA!J$104:AN$104)</f>
        <v>124.82</v>
      </c>
      <c r="V41" s="66">
        <f>SUMPRODUCT(MTOA!B41:G41,MTOA!B$102:G$102,MTOA!B$104:G$104)</f>
        <v>0</v>
      </c>
      <c r="W41" s="66">
        <f>SUMPRODUCT(MTOA!B41:G41,MTOA!B$101:G$101,MTOA!B$104:G$104)</f>
        <v>0</v>
      </c>
      <c r="X41">
        <v>0</v>
      </c>
      <c r="Y41" s="34">
        <f>IEX!I41</f>
        <v>0</v>
      </c>
      <c r="Z41" s="34">
        <f>IEX!O41</f>
        <v>-184.97</v>
      </c>
      <c r="AA41" s="75">
        <f>STOA!I41</f>
        <v>92.899999999999991</v>
      </c>
      <c r="AB41" s="75">
        <f>-STOA!O41</f>
        <v>0</v>
      </c>
      <c r="AC41">
        <f t="shared" si="0"/>
        <v>13.63920382604597</v>
      </c>
      <c r="AD41">
        <f t="shared" si="1"/>
        <v>1188.3568483824079</v>
      </c>
      <c r="AE41">
        <f>'IDT-1'!C41</f>
        <v>0</v>
      </c>
      <c r="AF41" s="24"/>
      <c r="AG41">
        <f t="shared" si="2"/>
        <v>1188.3568483824079</v>
      </c>
      <c r="AI41" s="34">
        <f>PXIL!I41</f>
        <v>0</v>
      </c>
      <c r="AJ41" s="34">
        <f>PXIL!O41</f>
        <v>0</v>
      </c>
      <c r="AK41" s="34">
        <f>RTM_IEX!I41</f>
        <v>0</v>
      </c>
      <c r="AL41" s="34">
        <f>RTM_IEX!O41</f>
        <v>-25</v>
      </c>
      <c r="AM41" s="34">
        <f>RTM_PXI!I41</f>
        <v>0</v>
      </c>
      <c r="AN41" s="34">
        <f>RTM_PXI!O41</f>
        <v>0</v>
      </c>
      <c r="AO41" s="147">
        <f>GDAM_IEX!I41</f>
        <v>0</v>
      </c>
      <c r="AP41" s="147">
        <f>GDAM_IEX!O41</f>
        <v>0</v>
      </c>
      <c r="AQ41" s="147">
        <f>GDAM_PXI!I41</f>
        <v>0</v>
      </c>
      <c r="AR41" s="147">
        <f>GDAM_PXI!O41</f>
        <v>0</v>
      </c>
      <c r="AS41">
        <f>HPX!I41</f>
        <v>0</v>
      </c>
      <c r="AT41">
        <f>HPX!O41</f>
        <v>0</v>
      </c>
      <c r="AU41">
        <f>RTM_HPX!I41</f>
        <v>0</v>
      </c>
      <c r="AV41">
        <f>RTM_HPX!O41</f>
        <v>0</v>
      </c>
    </row>
    <row r="42" spans="1:48">
      <c r="A42" t="s">
        <v>84</v>
      </c>
      <c r="D42">
        <f>TWEPL!Q42</f>
        <v>6.2571060000000003</v>
      </c>
      <c r="E42">
        <f>GT_NG!Q42</f>
        <v>8.0304360550190221</v>
      </c>
      <c r="F42">
        <f>GT_Spot!Q42</f>
        <v>0</v>
      </c>
      <c r="G42">
        <f>PPCL_NG!Q42</f>
        <v>46.6</v>
      </c>
      <c r="H42">
        <f>PPCL_Spot!Q42</f>
        <v>0</v>
      </c>
      <c r="I42">
        <f>Bawana_NG!Q42</f>
        <v>44.998343700541049</v>
      </c>
      <c r="J42">
        <f>Bawana_RLNG!Q42</f>
        <v>0</v>
      </c>
      <c r="K42">
        <f>Bawana_Spot!Q42</f>
        <v>23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BYPL_ISGS_exbus!DM42</f>
        <v>714.85206173044753</v>
      </c>
      <c r="P42" s="36">
        <v>34</v>
      </c>
      <c r="Q42" s="36">
        <v>14.65</v>
      </c>
      <c r="R42" s="38">
        <v>26.3</v>
      </c>
      <c r="S42" s="38">
        <v>0</v>
      </c>
      <c r="T42" s="37">
        <f>SUMPRODUCT(LTA!J42:AN42,LTA!J$101:AN$101,LTA!J$104:AN$104)</f>
        <v>285.37</v>
      </c>
      <c r="U42" s="37">
        <f>SUMPRODUCT(LTA!J42:AN42,LTA!J$102:AN$102,LTA!J$104:AN$104)</f>
        <v>124.82</v>
      </c>
      <c r="V42" s="66">
        <f>SUMPRODUCT(MTOA!B42:G42,MTOA!B$102:G$102,MTOA!B$104:G$104)</f>
        <v>0</v>
      </c>
      <c r="W42" s="66">
        <f>SUMPRODUCT(MTOA!B42:G42,MTOA!B$101:G$101,MTOA!B$104:G$104)</f>
        <v>0</v>
      </c>
      <c r="X42">
        <v>0</v>
      </c>
      <c r="Y42" s="34">
        <f>IEX!I42</f>
        <v>0</v>
      </c>
      <c r="Z42" s="34">
        <f>IEX!O42</f>
        <v>-169.82</v>
      </c>
      <c r="AA42" s="75">
        <f>STOA!I42</f>
        <v>92.899999999999991</v>
      </c>
      <c r="AB42" s="75">
        <f>-STOA!O42</f>
        <v>0</v>
      </c>
      <c r="AC42">
        <f t="shared" si="0"/>
        <v>13.677997284094243</v>
      </c>
      <c r="AD42">
        <f t="shared" si="1"/>
        <v>1203.2799502019134</v>
      </c>
      <c r="AE42">
        <f>'IDT-1'!C42</f>
        <v>0</v>
      </c>
      <c r="AF42" s="24"/>
      <c r="AG42">
        <f t="shared" si="2"/>
        <v>1203.2799502019134</v>
      </c>
      <c r="AI42" s="34">
        <f>PXIL!I42</f>
        <v>0</v>
      </c>
      <c r="AJ42" s="34">
        <f>PXIL!O42</f>
        <v>0</v>
      </c>
      <c r="AK42" s="34">
        <f>RTM_IEX!I42</f>
        <v>0</v>
      </c>
      <c r="AL42" s="34">
        <f>RTM_IEX!O42</f>
        <v>-35</v>
      </c>
      <c r="AM42" s="34">
        <f>RTM_PXI!I42</f>
        <v>0</v>
      </c>
      <c r="AN42" s="34">
        <f>RTM_PXI!O42</f>
        <v>0</v>
      </c>
      <c r="AO42" s="147">
        <f>GDAM_IEX!I42</f>
        <v>0</v>
      </c>
      <c r="AP42" s="147">
        <f>GDAM_IEX!O42</f>
        <v>0</v>
      </c>
      <c r="AQ42" s="147">
        <f>GDAM_PXI!I42</f>
        <v>0</v>
      </c>
      <c r="AR42" s="147">
        <f>GDAM_PXI!O42</f>
        <v>0</v>
      </c>
      <c r="AS42">
        <f>HPX!I42</f>
        <v>0</v>
      </c>
      <c r="AT42">
        <f>HPX!O42</f>
        <v>0</v>
      </c>
      <c r="AU42">
        <f>RTM_HPX!I42</f>
        <v>0</v>
      </c>
      <c r="AV42">
        <f>RTM_HPX!O42</f>
        <v>0</v>
      </c>
    </row>
    <row r="43" spans="1:48">
      <c r="A43" t="s">
        <v>85</v>
      </c>
      <c r="D43">
        <f>TWEPL!Q43</f>
        <v>6.2571060000000003</v>
      </c>
      <c r="E43">
        <f>GT_NG!Q43</f>
        <v>8.0304360550190221</v>
      </c>
      <c r="F43">
        <f>GT_Spot!Q43</f>
        <v>0</v>
      </c>
      <c r="G43">
        <f>PPCL_NG!Q43</f>
        <v>46.6</v>
      </c>
      <c r="H43">
        <f>PPCL_Spot!Q43</f>
        <v>0</v>
      </c>
      <c r="I43">
        <f>Bawana_NG!Q43</f>
        <v>44.998323272971163</v>
      </c>
      <c r="J43">
        <f>Bawana_RLNG!Q43</f>
        <v>0</v>
      </c>
      <c r="K43">
        <f>Bawana_Spot!Q43</f>
        <v>23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BYPL_ISGS_exbus!DM43</f>
        <v>703.55441383475647</v>
      </c>
      <c r="P43" s="36">
        <v>32.837017527926619</v>
      </c>
      <c r="Q43" s="36">
        <v>14.65</v>
      </c>
      <c r="R43" s="38">
        <v>26.3</v>
      </c>
      <c r="S43" s="38">
        <v>0</v>
      </c>
      <c r="T43" s="37">
        <f>SUMPRODUCT(LTA!J43:AN43,LTA!J$101:AN$101,LTA!J$104:AN$104)</f>
        <v>297.64999999999998</v>
      </c>
      <c r="U43" s="37">
        <f>SUMPRODUCT(LTA!J43:AN43,LTA!J$102:AN$102,LTA!J$104:AN$104)</f>
        <v>135.62</v>
      </c>
      <c r="V43" s="66">
        <f>SUMPRODUCT(MTOA!B43:G43,MTOA!B$102:G$102,MTOA!B$104:G$104)</f>
        <v>0</v>
      </c>
      <c r="W43" s="66">
        <f>SUMPRODUCT(MTOA!B43:G43,MTOA!B$101:G$101,MTOA!B$104:G$104)</f>
        <v>0</v>
      </c>
      <c r="X43">
        <v>0</v>
      </c>
      <c r="Y43" s="34">
        <f>IEX!I43</f>
        <v>0</v>
      </c>
      <c r="Z43" s="34">
        <f>IEX!O43</f>
        <v>-163</v>
      </c>
      <c r="AA43" s="75">
        <f>STOA!I43</f>
        <v>92.899999999999991</v>
      </c>
      <c r="AB43" s="75">
        <f>-STOA!O43</f>
        <v>0</v>
      </c>
      <c r="AC43">
        <f t="shared" si="0"/>
        <v>13.573887998131465</v>
      </c>
      <c r="AD43">
        <f t="shared" si="1"/>
        <v>1236.8234086925415</v>
      </c>
      <c r="AE43">
        <f>'IDT-1'!C43</f>
        <v>0</v>
      </c>
      <c r="AF43" s="24"/>
      <c r="AG43">
        <f t="shared" si="2"/>
        <v>1236.8234086925415</v>
      </c>
      <c r="AI43" s="34">
        <f>PXIL!I43</f>
        <v>0</v>
      </c>
      <c r="AJ43" s="34">
        <f>PXIL!O43</f>
        <v>0</v>
      </c>
      <c r="AK43" s="34">
        <f>RTM_IEX!I43</f>
        <v>0</v>
      </c>
      <c r="AL43" s="34">
        <f>RTM_IEX!O43</f>
        <v>-19</v>
      </c>
      <c r="AM43" s="34">
        <f>RTM_PXI!I43</f>
        <v>0</v>
      </c>
      <c r="AN43" s="34">
        <f>RTM_PXI!O43</f>
        <v>0</v>
      </c>
      <c r="AO43" s="147">
        <f>GDAM_IEX!I43</f>
        <v>0</v>
      </c>
      <c r="AP43" s="147">
        <f>GDAM_IEX!O43</f>
        <v>0</v>
      </c>
      <c r="AQ43" s="147">
        <f>GDAM_PXI!I43</f>
        <v>0</v>
      </c>
      <c r="AR43" s="147">
        <f>GDAM_PXI!O43</f>
        <v>0</v>
      </c>
      <c r="AS43">
        <f>HPX!I43</f>
        <v>0</v>
      </c>
      <c r="AT43">
        <f>HPX!O43</f>
        <v>0</v>
      </c>
      <c r="AU43">
        <f>RTM_HPX!I43</f>
        <v>0</v>
      </c>
      <c r="AV43">
        <f>RTM_HPX!O43</f>
        <v>0</v>
      </c>
    </row>
    <row r="44" spans="1:48">
      <c r="A44" t="s">
        <v>86</v>
      </c>
      <c r="D44">
        <f>TWEPL!Q44</f>
        <v>6.2571060000000003</v>
      </c>
      <c r="E44">
        <f>GT_NG!Q44</f>
        <v>8.0304360550190221</v>
      </c>
      <c r="F44">
        <f>GT_Spot!Q44</f>
        <v>0</v>
      </c>
      <c r="G44">
        <f>PPCL_NG!Q44</f>
        <v>46.6</v>
      </c>
      <c r="H44">
        <f>PPCL_Spot!Q44</f>
        <v>0</v>
      </c>
      <c r="I44">
        <f>Bawana_NG!Q44</f>
        <v>44.998323272971163</v>
      </c>
      <c r="J44">
        <f>Bawana_RLNG!Q44</f>
        <v>0</v>
      </c>
      <c r="K44">
        <f>Bawana_Spot!Q44</f>
        <v>23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BYPL_ISGS_exbus!DM44</f>
        <v>697.99982236247251</v>
      </c>
      <c r="P44" s="36">
        <v>30.489999999999991</v>
      </c>
      <c r="Q44" s="36">
        <v>14.65</v>
      </c>
      <c r="R44" s="38">
        <v>26.3</v>
      </c>
      <c r="S44" s="38">
        <v>0</v>
      </c>
      <c r="T44" s="37">
        <f>SUMPRODUCT(LTA!J44:AN44,LTA!J$101:AN$101,LTA!J$104:AN$104)</f>
        <v>304.15999999999997</v>
      </c>
      <c r="U44" s="37">
        <f>SUMPRODUCT(LTA!J44:AN44,LTA!J$102:AN$102,LTA!J$104:AN$104)</f>
        <v>135.62</v>
      </c>
      <c r="V44" s="66">
        <f>SUMPRODUCT(MTOA!B44:G44,MTOA!B$102:G$102,MTOA!B$104:G$104)</f>
        <v>0</v>
      </c>
      <c r="W44" s="66">
        <f>SUMPRODUCT(MTOA!B44:G44,MTOA!B$101:G$101,MTOA!B$104:G$104)</f>
        <v>0</v>
      </c>
      <c r="X44">
        <v>0</v>
      </c>
      <c r="Y44" s="34">
        <f>IEX!I44</f>
        <v>0</v>
      </c>
      <c r="Z44" s="34">
        <f>IEX!O44</f>
        <v>-145</v>
      </c>
      <c r="AA44" s="75">
        <f>STOA!I44</f>
        <v>92.899999999999991</v>
      </c>
      <c r="AB44" s="75">
        <f>-STOA!O44</f>
        <v>0</v>
      </c>
      <c r="AC44">
        <f t="shared" si="0"/>
        <v>13.409717643481693</v>
      </c>
      <c r="AD44">
        <f t="shared" si="1"/>
        <v>1253.5959700469812</v>
      </c>
      <c r="AE44">
        <f>'IDT-1'!C44</f>
        <v>0</v>
      </c>
      <c r="AF44" s="24"/>
      <c r="AG44">
        <f t="shared" si="2"/>
        <v>1253.5959700469812</v>
      </c>
      <c r="AI44" s="34">
        <f>PXIL!I44</f>
        <v>0</v>
      </c>
      <c r="AJ44" s="34">
        <f>PXIL!O44</f>
        <v>0</v>
      </c>
      <c r="AK44" s="34">
        <f>RTM_IEX!I44</f>
        <v>0</v>
      </c>
      <c r="AL44" s="34">
        <f>RTM_IEX!O44</f>
        <v>-19</v>
      </c>
      <c r="AM44" s="34">
        <f>RTM_PXI!I44</f>
        <v>0</v>
      </c>
      <c r="AN44" s="34">
        <f>RTM_PXI!O44</f>
        <v>0</v>
      </c>
      <c r="AO44" s="147">
        <f>GDAM_IEX!I44</f>
        <v>0</v>
      </c>
      <c r="AP44" s="147">
        <f>GDAM_IEX!O44</f>
        <v>0</v>
      </c>
      <c r="AQ44" s="147">
        <f>GDAM_PXI!I44</f>
        <v>0</v>
      </c>
      <c r="AR44" s="147">
        <f>GDAM_PXI!O44</f>
        <v>0</v>
      </c>
      <c r="AS44">
        <f>HPX!I44</f>
        <v>0</v>
      </c>
      <c r="AT44">
        <f>HPX!O44</f>
        <v>0</v>
      </c>
      <c r="AU44">
        <f>RTM_HPX!I44</f>
        <v>0</v>
      </c>
      <c r="AV44">
        <f>RTM_HPX!O44</f>
        <v>0</v>
      </c>
    </row>
    <row r="45" spans="1:48">
      <c r="A45" t="s">
        <v>87</v>
      </c>
      <c r="D45">
        <f>TWEPL!Q45</f>
        <v>6.2571060000000003</v>
      </c>
      <c r="E45">
        <f>GT_NG!Q45</f>
        <v>8.0304360550190221</v>
      </c>
      <c r="F45">
        <f>GT_Spot!Q45</f>
        <v>0</v>
      </c>
      <c r="G45">
        <f>PPCL_NG!Q45</f>
        <v>46.6</v>
      </c>
      <c r="H45">
        <f>PPCL_Spot!Q45</f>
        <v>0</v>
      </c>
      <c r="I45">
        <f>Bawana_NG!Q45</f>
        <v>44.998323272971163</v>
      </c>
      <c r="J45">
        <f>Bawana_RLNG!Q45</f>
        <v>0</v>
      </c>
      <c r="K45">
        <f>Bawana_Spot!Q45</f>
        <v>23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BYPL_ISGS_exbus!DM45</f>
        <v>694.05407282243323</v>
      </c>
      <c r="P45" s="36">
        <v>32.838075142137036</v>
      </c>
      <c r="Q45" s="36">
        <v>14.65</v>
      </c>
      <c r="R45" s="38">
        <v>26.3</v>
      </c>
      <c r="S45" s="38">
        <v>0</v>
      </c>
      <c r="T45" s="37">
        <f>SUMPRODUCT(LTA!J45:AN45,LTA!J$101:AN$101,LTA!J$104:AN$104)</f>
        <v>309.77999999999997</v>
      </c>
      <c r="U45" s="37">
        <f>SUMPRODUCT(LTA!J45:AN45,LTA!J$102:AN$102,LTA!J$104:AN$104)</f>
        <v>138.12</v>
      </c>
      <c r="V45" s="66">
        <f>SUMPRODUCT(MTOA!B45:G45,MTOA!B$102:G$102,MTOA!B$104:G$104)</f>
        <v>0</v>
      </c>
      <c r="W45" s="66">
        <f>SUMPRODUCT(MTOA!B45:G45,MTOA!B$101:G$101,MTOA!B$104:G$104)</f>
        <v>0</v>
      </c>
      <c r="X45">
        <v>0</v>
      </c>
      <c r="Y45" s="34">
        <f>IEX!I45</f>
        <v>0</v>
      </c>
      <c r="Z45" s="34">
        <f>IEX!O45</f>
        <v>-135</v>
      </c>
      <c r="AA45" s="75">
        <f>STOA!I45</f>
        <v>92.899999999999991</v>
      </c>
      <c r="AB45" s="75">
        <f>-STOA!O45</f>
        <v>0</v>
      </c>
      <c r="AC45">
        <f t="shared" si="0"/>
        <v>13.422149389914868</v>
      </c>
      <c r="AD45">
        <f t="shared" si="1"/>
        <v>1265.1058639026455</v>
      </c>
      <c r="AE45">
        <f>'IDT-1'!C45</f>
        <v>0</v>
      </c>
      <c r="AF45" s="24"/>
      <c r="AG45">
        <f t="shared" si="2"/>
        <v>1265.1058639026455</v>
      </c>
      <c r="AI45" s="34">
        <f>PXIL!I45</f>
        <v>0</v>
      </c>
      <c r="AJ45" s="34">
        <f>PXIL!O45</f>
        <v>0</v>
      </c>
      <c r="AK45" s="34">
        <f>RTM_IEX!I45</f>
        <v>0</v>
      </c>
      <c r="AL45" s="34">
        <f>RTM_IEX!O45</f>
        <v>-24</v>
      </c>
      <c r="AM45" s="34">
        <f>RTM_PXI!I45</f>
        <v>0</v>
      </c>
      <c r="AN45" s="34">
        <f>RTM_PXI!O45</f>
        <v>0</v>
      </c>
      <c r="AO45" s="147">
        <f>GDAM_IEX!I45</f>
        <v>0</v>
      </c>
      <c r="AP45" s="147">
        <f>GDAM_IEX!O45</f>
        <v>0</v>
      </c>
      <c r="AQ45" s="147">
        <f>GDAM_PXI!I45</f>
        <v>0</v>
      </c>
      <c r="AR45" s="147">
        <f>GDAM_PXI!O45</f>
        <v>0</v>
      </c>
      <c r="AS45">
        <f>HPX!I45</f>
        <v>0</v>
      </c>
      <c r="AT45">
        <f>HPX!O45</f>
        <v>0</v>
      </c>
      <c r="AU45">
        <f>RTM_HPX!I45</f>
        <v>0</v>
      </c>
      <c r="AV45">
        <f>RTM_HPX!O45</f>
        <v>0</v>
      </c>
    </row>
    <row r="46" spans="1:48">
      <c r="A46" t="s">
        <v>88</v>
      </c>
      <c r="D46">
        <f>TWEPL!Q46</f>
        <v>6.2571060000000003</v>
      </c>
      <c r="E46">
        <f>GT_NG!Q46</f>
        <v>8.0304360550190221</v>
      </c>
      <c r="F46">
        <f>GT_Spot!Q46</f>
        <v>0</v>
      </c>
      <c r="G46">
        <f>PPCL_NG!Q46</f>
        <v>46.6</v>
      </c>
      <c r="H46">
        <f>PPCL_Spot!Q46</f>
        <v>0</v>
      </c>
      <c r="I46">
        <f>Bawana_NG!Q46</f>
        <v>44.998323272971163</v>
      </c>
      <c r="J46">
        <f>Bawana_RLNG!Q46</f>
        <v>0</v>
      </c>
      <c r="K46">
        <f>Bawana_Spot!Q46</f>
        <v>23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BYPL_ISGS_exbus!DM46</f>
        <v>691.64584319663163</v>
      </c>
      <c r="P46" s="36">
        <v>32.838075142137036</v>
      </c>
      <c r="Q46" s="36">
        <v>11.607986821571005</v>
      </c>
      <c r="R46" s="38">
        <v>26.3</v>
      </c>
      <c r="S46" s="38">
        <v>0</v>
      </c>
      <c r="T46" s="37">
        <f>SUMPRODUCT(LTA!J46:AN46,LTA!J$101:AN$101,LTA!J$104:AN$104)</f>
        <v>314.76</v>
      </c>
      <c r="U46" s="37">
        <f>SUMPRODUCT(LTA!J46:AN46,LTA!J$102:AN$102,LTA!J$104:AN$104)</f>
        <v>138.12</v>
      </c>
      <c r="V46" s="66">
        <f>SUMPRODUCT(MTOA!B46:G46,MTOA!B$102:G$102,MTOA!B$104:G$104)</f>
        <v>0</v>
      </c>
      <c r="W46" s="66">
        <f>SUMPRODUCT(MTOA!B46:G46,MTOA!B$101:G$101,MTOA!B$104:G$104)</f>
        <v>0</v>
      </c>
      <c r="X46">
        <v>0</v>
      </c>
      <c r="Y46" s="34">
        <f>IEX!I46</f>
        <v>0</v>
      </c>
      <c r="Z46" s="34">
        <f>IEX!O46</f>
        <v>-120</v>
      </c>
      <c r="AA46" s="75">
        <f>STOA!I46</f>
        <v>92.899999999999991</v>
      </c>
      <c r="AB46" s="75">
        <f>-STOA!O46</f>
        <v>0</v>
      </c>
      <c r="AC46">
        <f t="shared" si="0"/>
        <v>13.265718511311329</v>
      </c>
      <c r="AD46">
        <f t="shared" si="1"/>
        <v>1282.7920519770184</v>
      </c>
      <c r="AE46">
        <f>'IDT-1'!C46</f>
        <v>0</v>
      </c>
      <c r="AF46" s="24"/>
      <c r="AG46">
        <f t="shared" si="2"/>
        <v>1282.7920519770184</v>
      </c>
      <c r="AI46" s="34">
        <f>PXIL!I46</f>
        <v>0</v>
      </c>
      <c r="AJ46" s="34">
        <f>PXIL!O46</f>
        <v>0</v>
      </c>
      <c r="AK46" s="34">
        <f>RTM_IEX!I46</f>
        <v>0</v>
      </c>
      <c r="AL46" s="34">
        <f>RTM_IEX!O46</f>
        <v>-21</v>
      </c>
      <c r="AM46" s="34">
        <f>RTM_PXI!I46</f>
        <v>0</v>
      </c>
      <c r="AN46" s="34">
        <f>RTM_PXI!O46</f>
        <v>0</v>
      </c>
      <c r="AO46" s="147">
        <f>GDAM_IEX!I46</f>
        <v>0</v>
      </c>
      <c r="AP46" s="147">
        <f>GDAM_IEX!O46</f>
        <v>0</v>
      </c>
      <c r="AQ46" s="147">
        <f>GDAM_PXI!I46</f>
        <v>0</v>
      </c>
      <c r="AR46" s="147">
        <f>GDAM_PXI!O46</f>
        <v>0</v>
      </c>
      <c r="AS46">
        <f>HPX!I46</f>
        <v>0</v>
      </c>
      <c r="AT46">
        <f>HPX!O46</f>
        <v>0</v>
      </c>
      <c r="AU46">
        <f>RTM_HPX!I46</f>
        <v>0</v>
      </c>
      <c r="AV46">
        <f>RTM_HPX!O46</f>
        <v>0</v>
      </c>
    </row>
    <row r="47" spans="1:48">
      <c r="A47" t="s">
        <v>89</v>
      </c>
      <c r="D47">
        <f>TWEPL!Q47</f>
        <v>6.2571060000000003</v>
      </c>
      <c r="E47">
        <f>GT_NG!Q47</f>
        <v>8.0304360550190221</v>
      </c>
      <c r="F47">
        <f>GT_Spot!Q47</f>
        <v>0</v>
      </c>
      <c r="G47">
        <f>PPCL_NG!Q47</f>
        <v>46.6</v>
      </c>
      <c r="H47">
        <f>PPCL_Spot!Q47</f>
        <v>0</v>
      </c>
      <c r="I47">
        <f>Bawana_NG!Q47</f>
        <v>44.998375803075149</v>
      </c>
      <c r="J47">
        <f>Bawana_RLNG!Q47</f>
        <v>0</v>
      </c>
      <c r="K47">
        <f>Bawana_Spot!Q47</f>
        <v>23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BYPL_ISGS_exbus!DM47</f>
        <v>680.33176658593709</v>
      </c>
      <c r="P47" s="36">
        <v>68.493358219808997</v>
      </c>
      <c r="Q47" s="36">
        <v>11.607986821571005</v>
      </c>
      <c r="R47" s="38">
        <v>26.3</v>
      </c>
      <c r="S47" s="38">
        <v>0</v>
      </c>
      <c r="T47" s="37">
        <f>SUMPRODUCT(LTA!J47:AN47,LTA!J$101:AN$101,LTA!J$104:AN$104)</f>
        <v>316.14</v>
      </c>
      <c r="U47" s="37">
        <f>SUMPRODUCT(LTA!J47:AN47,LTA!J$102:AN$102,LTA!J$104:AN$104)</f>
        <v>109.94</v>
      </c>
      <c r="V47" s="66">
        <f>SUMPRODUCT(MTOA!B47:G47,MTOA!B$102:G$102,MTOA!B$104:G$104)</f>
        <v>0</v>
      </c>
      <c r="W47" s="66">
        <f>SUMPRODUCT(MTOA!B47:G47,MTOA!B$101:G$101,MTOA!B$104:G$104)</f>
        <v>0</v>
      </c>
      <c r="X47">
        <v>0</v>
      </c>
      <c r="Y47" s="34">
        <f>IEX!I47</f>
        <v>0</v>
      </c>
      <c r="Z47" s="34">
        <f>IEX!O47</f>
        <v>-103</v>
      </c>
      <c r="AA47" s="75">
        <f>STOA!I47</f>
        <v>92.899999999999991</v>
      </c>
      <c r="AB47" s="75">
        <f>-STOA!O47</f>
        <v>0</v>
      </c>
      <c r="AC47">
        <f t="shared" si="0"/>
        <v>13.050228459214363</v>
      </c>
      <c r="AD47">
        <f t="shared" si="1"/>
        <v>1303.548801026197</v>
      </c>
      <c r="AE47">
        <f>'IDT-1'!C47</f>
        <v>0</v>
      </c>
      <c r="AF47" s="24"/>
      <c r="AG47">
        <f t="shared" si="2"/>
        <v>1303.548801026197</v>
      </c>
      <c r="AI47" s="34">
        <f>PXIL!I47</f>
        <v>0</v>
      </c>
      <c r="AJ47" s="34">
        <f>PXIL!O47</f>
        <v>0</v>
      </c>
      <c r="AK47" s="34">
        <f>RTM_IEX!I47</f>
        <v>0</v>
      </c>
      <c r="AL47" s="34">
        <f>RTM_IEX!O47</f>
        <v>-15</v>
      </c>
      <c r="AM47" s="34">
        <f>RTM_PXI!I47</f>
        <v>0</v>
      </c>
      <c r="AN47" s="34">
        <f>RTM_PXI!O47</f>
        <v>0</v>
      </c>
      <c r="AO47" s="147">
        <f>GDAM_IEX!I47</f>
        <v>0</v>
      </c>
      <c r="AP47" s="147">
        <f>GDAM_IEX!O47</f>
        <v>0</v>
      </c>
      <c r="AQ47" s="147">
        <f>GDAM_PXI!I47</f>
        <v>0</v>
      </c>
      <c r="AR47" s="147">
        <f>GDAM_PXI!O47</f>
        <v>0</v>
      </c>
      <c r="AS47">
        <f>HPX!I47</f>
        <v>0</v>
      </c>
      <c r="AT47">
        <f>HPX!O47</f>
        <v>0</v>
      </c>
      <c r="AU47">
        <f>RTM_HPX!I47</f>
        <v>0</v>
      </c>
      <c r="AV47">
        <f>RTM_HPX!O47</f>
        <v>0</v>
      </c>
    </row>
    <row r="48" spans="1:48">
      <c r="A48" t="s">
        <v>90</v>
      </c>
      <c r="D48">
        <f>TWEPL!Q48</f>
        <v>6.2571060000000003</v>
      </c>
      <c r="E48">
        <f>GT_NG!Q48</f>
        <v>8.0304360550190221</v>
      </c>
      <c r="F48">
        <f>GT_Spot!Q48</f>
        <v>0</v>
      </c>
      <c r="G48">
        <f>PPCL_NG!Q48</f>
        <v>46.6</v>
      </c>
      <c r="H48">
        <f>PPCL_Spot!Q48</f>
        <v>0</v>
      </c>
      <c r="I48">
        <f>Bawana_NG!Q48</f>
        <v>44.998375803075149</v>
      </c>
      <c r="J48">
        <f>Bawana_RLNG!Q48</f>
        <v>0</v>
      </c>
      <c r="K48">
        <f>Bawana_Spot!Q48</f>
        <v>23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BYPL_ISGS_exbus!DM48</f>
        <v>679.93539036132006</v>
      </c>
      <c r="P48" s="36">
        <v>68.493358219808997</v>
      </c>
      <c r="Q48" s="36">
        <v>11.607986821571005</v>
      </c>
      <c r="R48" s="38">
        <v>26.3</v>
      </c>
      <c r="S48" s="38">
        <v>0</v>
      </c>
      <c r="T48" s="37">
        <f>SUMPRODUCT(LTA!J48:AN48,LTA!J$101:AN$101,LTA!J$104:AN$104)</f>
        <v>316.47000000000003</v>
      </c>
      <c r="U48" s="37">
        <f>SUMPRODUCT(LTA!J48:AN48,LTA!J$102:AN$102,LTA!J$104:AN$104)</f>
        <v>112.83</v>
      </c>
      <c r="V48" s="66">
        <f>SUMPRODUCT(MTOA!B48:G48,MTOA!B$102:G$102,MTOA!B$104:G$104)</f>
        <v>0</v>
      </c>
      <c r="W48" s="66">
        <f>SUMPRODUCT(MTOA!B48:G48,MTOA!B$101:G$101,MTOA!B$104:G$104)</f>
        <v>0</v>
      </c>
      <c r="X48">
        <v>0</v>
      </c>
      <c r="Y48" s="34">
        <f>IEX!I48</f>
        <v>0</v>
      </c>
      <c r="Z48" s="34">
        <f>IEX!O48</f>
        <v>-88</v>
      </c>
      <c r="AA48" s="75">
        <f>STOA!I48</f>
        <v>92.899999999999991</v>
      </c>
      <c r="AB48" s="75">
        <f>-STOA!O48</f>
        <v>0</v>
      </c>
      <c r="AC48">
        <f t="shared" si="0"/>
        <v>12.904523744429801</v>
      </c>
      <c r="AD48">
        <f t="shared" si="1"/>
        <v>1326.5181295163645</v>
      </c>
      <c r="AE48">
        <f>'IDT-1'!C48</f>
        <v>0</v>
      </c>
      <c r="AF48" s="24"/>
      <c r="AG48">
        <f t="shared" si="2"/>
        <v>1326.5181295163645</v>
      </c>
      <c r="AI48" s="34">
        <f>PXIL!I48</f>
        <v>0</v>
      </c>
      <c r="AJ48" s="34">
        <f>PXIL!O48</f>
        <v>0</v>
      </c>
      <c r="AK48" s="34">
        <f>RTM_IEX!I48</f>
        <v>0</v>
      </c>
      <c r="AL48" s="34">
        <f>RTM_IEX!O48</f>
        <v>-10</v>
      </c>
      <c r="AM48" s="34">
        <f>RTM_PXI!I48</f>
        <v>0</v>
      </c>
      <c r="AN48" s="34">
        <f>RTM_PXI!O48</f>
        <v>0</v>
      </c>
      <c r="AO48" s="147">
        <f>GDAM_IEX!I48</f>
        <v>0</v>
      </c>
      <c r="AP48" s="147">
        <f>GDAM_IEX!O48</f>
        <v>0</v>
      </c>
      <c r="AQ48" s="147">
        <f>GDAM_PXI!I48</f>
        <v>0</v>
      </c>
      <c r="AR48" s="147">
        <f>GDAM_PXI!O48</f>
        <v>0</v>
      </c>
      <c r="AS48">
        <f>HPX!I48</f>
        <v>0</v>
      </c>
      <c r="AT48">
        <f>HPX!O48</f>
        <v>0</v>
      </c>
      <c r="AU48">
        <f>RTM_HPX!I48</f>
        <v>0</v>
      </c>
      <c r="AV48">
        <f>RTM_HPX!O48</f>
        <v>0</v>
      </c>
    </row>
    <row r="49" spans="1:48">
      <c r="A49" t="s">
        <v>91</v>
      </c>
      <c r="D49">
        <f>TWEPL!Q49</f>
        <v>6.2571060000000003</v>
      </c>
      <c r="E49">
        <f>GT_NG!Q49</f>
        <v>8.0304360550190221</v>
      </c>
      <c r="F49">
        <f>GT_Spot!Q49</f>
        <v>0</v>
      </c>
      <c r="G49">
        <f>PPCL_NG!Q49</f>
        <v>46.6</v>
      </c>
      <c r="H49">
        <f>PPCL_Spot!Q49</f>
        <v>0</v>
      </c>
      <c r="I49">
        <f>Bawana_NG!Q49</f>
        <v>44.998375803075149</v>
      </c>
      <c r="J49">
        <f>Bawana_RLNG!Q49</f>
        <v>0</v>
      </c>
      <c r="K49">
        <f>Bawana_Spot!Q49</f>
        <v>23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BYPL_ISGS_exbus!DM49</f>
        <v>680.54420092994371</v>
      </c>
      <c r="P49" s="36">
        <v>68.493358219808997</v>
      </c>
      <c r="Q49" s="36">
        <v>11.607986821571005</v>
      </c>
      <c r="R49" s="38">
        <v>26.3</v>
      </c>
      <c r="S49" s="38">
        <v>0</v>
      </c>
      <c r="T49" s="37">
        <f>SUMPRODUCT(LTA!J49:AN49,LTA!J$101:AN$101,LTA!J$104:AN$104)</f>
        <v>316.71000000000004</v>
      </c>
      <c r="U49" s="37">
        <f>SUMPRODUCT(LTA!J49:AN49,LTA!J$102:AN$102,LTA!J$104:AN$104)</f>
        <v>116.7</v>
      </c>
      <c r="V49" s="66">
        <f>SUMPRODUCT(MTOA!B49:G49,MTOA!B$102:G$102,MTOA!B$104:G$104)</f>
        <v>0</v>
      </c>
      <c r="W49" s="66">
        <f>SUMPRODUCT(MTOA!B49:G49,MTOA!B$101:G$101,MTOA!B$104:G$104)</f>
        <v>0</v>
      </c>
      <c r="X49">
        <v>0</v>
      </c>
      <c r="Y49" s="34">
        <f>IEX!I49</f>
        <v>0</v>
      </c>
      <c r="Z49" s="34">
        <f>IEX!O49</f>
        <v>-70</v>
      </c>
      <c r="AA49" s="75">
        <f>STOA!I49</f>
        <v>92.899999999999991</v>
      </c>
      <c r="AB49" s="75">
        <f>-STOA!O49</f>
        <v>0</v>
      </c>
      <c r="AC49">
        <f t="shared" si="0"/>
        <v>12.791680914158235</v>
      </c>
      <c r="AD49">
        <f t="shared" si="1"/>
        <v>1349.3497829152598</v>
      </c>
      <c r="AE49">
        <f>'IDT-1'!C49</f>
        <v>0</v>
      </c>
      <c r="AF49" s="24"/>
      <c r="AG49">
        <f t="shared" si="2"/>
        <v>1349.3497829152598</v>
      </c>
      <c r="AI49" s="34">
        <f>PXIL!I49</f>
        <v>0</v>
      </c>
      <c r="AJ49" s="34">
        <f>PXIL!O49</f>
        <v>0</v>
      </c>
      <c r="AK49" s="34">
        <f>RTM_IEX!I49</f>
        <v>0</v>
      </c>
      <c r="AL49" s="34">
        <f>RTM_IEX!O49</f>
        <v>-10</v>
      </c>
      <c r="AM49" s="34">
        <f>RTM_PXI!I49</f>
        <v>0</v>
      </c>
      <c r="AN49" s="34">
        <f>RTM_PXI!O49</f>
        <v>0</v>
      </c>
      <c r="AO49" s="147">
        <f>GDAM_IEX!I49</f>
        <v>0</v>
      </c>
      <c r="AP49" s="147">
        <f>GDAM_IEX!O49</f>
        <v>0</v>
      </c>
      <c r="AQ49" s="147">
        <f>GDAM_PXI!I49</f>
        <v>0</v>
      </c>
      <c r="AR49" s="147">
        <f>GDAM_PXI!O49</f>
        <v>0</v>
      </c>
      <c r="AS49">
        <f>HPX!I49</f>
        <v>0</v>
      </c>
      <c r="AT49">
        <f>HPX!O49</f>
        <v>0</v>
      </c>
      <c r="AU49">
        <f>RTM_HPX!I49</f>
        <v>0</v>
      </c>
      <c r="AV49">
        <f>RTM_HPX!O49</f>
        <v>0</v>
      </c>
    </row>
    <row r="50" spans="1:48">
      <c r="A50" t="s">
        <v>92</v>
      </c>
      <c r="D50">
        <f>TWEPL!Q50</f>
        <v>6.2571060000000003</v>
      </c>
      <c r="E50">
        <f>GT_NG!Q50</f>
        <v>8.0304360550190221</v>
      </c>
      <c r="F50">
        <f>GT_Spot!Q50</f>
        <v>0</v>
      </c>
      <c r="G50">
        <f>PPCL_NG!Q50</f>
        <v>46.6</v>
      </c>
      <c r="H50">
        <f>PPCL_Spot!Q50</f>
        <v>0</v>
      </c>
      <c r="I50">
        <f>Bawana_NG!Q50</f>
        <v>44.998375803075149</v>
      </c>
      <c r="J50">
        <f>Bawana_RLNG!Q50</f>
        <v>0</v>
      </c>
      <c r="K50">
        <f>Bawana_Spot!Q50</f>
        <v>23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BYPL_ISGS_exbus!DM50</f>
        <v>680.12629307924931</v>
      </c>
      <c r="P50" s="36">
        <v>68.493358219808997</v>
      </c>
      <c r="Q50" s="36">
        <v>11.607986821571005</v>
      </c>
      <c r="R50" s="38">
        <v>26.3</v>
      </c>
      <c r="S50" s="38">
        <v>0</v>
      </c>
      <c r="T50" s="37">
        <f>SUMPRODUCT(LTA!J50:AN50,LTA!J$101:AN$101,LTA!J$104:AN$104)</f>
        <v>316.86</v>
      </c>
      <c r="U50" s="37">
        <f>SUMPRODUCT(LTA!J50:AN50,LTA!J$102:AN$102,LTA!J$104:AN$104)</f>
        <v>122.49</v>
      </c>
      <c r="V50" s="66">
        <f>SUMPRODUCT(MTOA!B50:G50,MTOA!B$102:G$102,MTOA!B$104:G$104)</f>
        <v>0</v>
      </c>
      <c r="W50" s="66">
        <f>SUMPRODUCT(MTOA!B50:G50,MTOA!B$101:G$101,MTOA!B$104:G$104)</f>
        <v>0</v>
      </c>
      <c r="X50">
        <v>0</v>
      </c>
      <c r="Y50" s="34">
        <f>IEX!I50</f>
        <v>0</v>
      </c>
      <c r="Z50" s="34">
        <f>IEX!O50</f>
        <v>-50</v>
      </c>
      <c r="AA50" s="75">
        <f>STOA!I50</f>
        <v>92.899999999999991</v>
      </c>
      <c r="AB50" s="75">
        <f>-STOA!O50</f>
        <v>0</v>
      </c>
      <c r="AC50">
        <f t="shared" si="0"/>
        <v>12.66864333371462</v>
      </c>
      <c r="AD50">
        <f t="shared" si="1"/>
        <v>1374.9949126450088</v>
      </c>
      <c r="AE50">
        <f>'IDT-1'!C50</f>
        <v>0</v>
      </c>
      <c r="AF50" s="24"/>
      <c r="AG50">
        <f t="shared" si="2"/>
        <v>1374.9949126450088</v>
      </c>
      <c r="AI50" s="34">
        <f>PXIL!I50</f>
        <v>0</v>
      </c>
      <c r="AJ50" s="34">
        <f>PXIL!O50</f>
        <v>0</v>
      </c>
      <c r="AK50" s="34">
        <f>RTM_IEX!I50</f>
        <v>0</v>
      </c>
      <c r="AL50" s="34">
        <f>RTM_IEX!O50</f>
        <v>-10</v>
      </c>
      <c r="AM50" s="34">
        <f>RTM_PXI!I50</f>
        <v>0</v>
      </c>
      <c r="AN50" s="34">
        <f>RTM_PXI!O50</f>
        <v>0</v>
      </c>
      <c r="AO50" s="147">
        <f>GDAM_IEX!I50</f>
        <v>0</v>
      </c>
      <c r="AP50" s="147">
        <f>GDAM_IEX!O50</f>
        <v>0</v>
      </c>
      <c r="AQ50" s="147">
        <f>GDAM_PXI!I50</f>
        <v>0</v>
      </c>
      <c r="AR50" s="147">
        <f>GDAM_PXI!O50</f>
        <v>0</v>
      </c>
      <c r="AS50">
        <f>HPX!I50</f>
        <v>0</v>
      </c>
      <c r="AT50">
        <f>HPX!O50</f>
        <v>0</v>
      </c>
      <c r="AU50">
        <f>RTM_HPX!I50</f>
        <v>0</v>
      </c>
      <c r="AV50">
        <f>RTM_HPX!O50</f>
        <v>0</v>
      </c>
    </row>
    <row r="51" spans="1:48">
      <c r="A51" t="s">
        <v>93</v>
      </c>
      <c r="D51">
        <f>TWEPL!Q51</f>
        <v>6.2571060000000003</v>
      </c>
      <c r="E51">
        <f>GT_NG!Q51</f>
        <v>8.0304360550190221</v>
      </c>
      <c r="F51">
        <f>GT_Spot!Q51</f>
        <v>0</v>
      </c>
      <c r="G51">
        <f>PPCL_NG!Q51</f>
        <v>46.6</v>
      </c>
      <c r="H51">
        <f>PPCL_Spot!Q51</f>
        <v>0</v>
      </c>
      <c r="I51">
        <f>Bawana_NG!Q51</f>
        <v>44.998375803075149</v>
      </c>
      <c r="J51">
        <f>Bawana_RLNG!Q51</f>
        <v>0</v>
      </c>
      <c r="K51">
        <f>Bawana_Spot!Q51</f>
        <v>23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BYPL_ISGS_exbus!DM51</f>
        <v>678.07327825753453</v>
      </c>
      <c r="P51" s="36">
        <v>68.489999999999981</v>
      </c>
      <c r="Q51" s="36">
        <v>11.607986821571005</v>
      </c>
      <c r="R51" s="38">
        <v>26.3</v>
      </c>
      <c r="S51" s="38">
        <v>0</v>
      </c>
      <c r="T51" s="37">
        <f>SUMPRODUCT(LTA!J51:AN51,LTA!J$101:AN$101,LTA!J$104:AN$104)</f>
        <v>317.02</v>
      </c>
      <c r="U51" s="37">
        <f>SUMPRODUCT(LTA!J51:AN51,LTA!J$102:AN$102,LTA!J$104:AN$104)</f>
        <v>138.12</v>
      </c>
      <c r="V51" s="66">
        <f>SUMPRODUCT(MTOA!B51:G51,MTOA!B$102:G$102,MTOA!B$104:G$104)</f>
        <v>0</v>
      </c>
      <c r="W51" s="66">
        <f>SUMPRODUCT(MTOA!B51:G51,MTOA!B$101:G$101,MTOA!B$104:G$104)</f>
        <v>0</v>
      </c>
      <c r="X51">
        <v>0</v>
      </c>
      <c r="Y51" s="34">
        <f>IEX!I51</f>
        <v>0</v>
      </c>
      <c r="Z51" s="34">
        <f>IEX!O51</f>
        <v>-50</v>
      </c>
      <c r="AA51" s="75">
        <f>STOA!I51</f>
        <v>106.41999999999999</v>
      </c>
      <c r="AB51" s="75">
        <f>-STOA!O51</f>
        <v>0</v>
      </c>
      <c r="AC51">
        <f t="shared" si="0"/>
        <v>12.812862222916927</v>
      </c>
      <c r="AD51">
        <f t="shared" si="1"/>
        <v>1412.1043207142825</v>
      </c>
      <c r="AE51">
        <f>'IDT-1'!C51</f>
        <v>0</v>
      </c>
      <c r="AF51" s="24"/>
      <c r="AG51">
        <f t="shared" si="2"/>
        <v>1412.1043207142825</v>
      </c>
      <c r="AI51" s="34">
        <f>PXIL!I51</f>
        <v>0</v>
      </c>
      <c r="AJ51" s="34">
        <f>PXIL!O51</f>
        <v>0</v>
      </c>
      <c r="AK51" s="34">
        <f>RTM_IEX!I51</f>
        <v>0</v>
      </c>
      <c r="AL51" s="34">
        <f>RTM_IEX!O51</f>
        <v>0</v>
      </c>
      <c r="AM51" s="34">
        <f>RTM_PXI!I51</f>
        <v>0</v>
      </c>
      <c r="AN51" s="34">
        <f>RTM_PXI!O51</f>
        <v>0</v>
      </c>
      <c r="AO51" s="147">
        <f>GDAM_IEX!I51</f>
        <v>0</v>
      </c>
      <c r="AP51" s="147">
        <f>GDAM_IEX!O51</f>
        <v>0</v>
      </c>
      <c r="AQ51" s="147">
        <f>GDAM_PXI!I51</f>
        <v>0</v>
      </c>
      <c r="AR51" s="147">
        <f>GDAM_PXI!O51</f>
        <v>0</v>
      </c>
      <c r="AS51">
        <f>HPX!I51</f>
        <v>0</v>
      </c>
      <c r="AT51">
        <f>HPX!O51</f>
        <v>0</v>
      </c>
      <c r="AU51">
        <f>RTM_HPX!I51</f>
        <v>0</v>
      </c>
      <c r="AV51">
        <f>RTM_HPX!O51</f>
        <v>0</v>
      </c>
    </row>
    <row r="52" spans="1:48">
      <c r="A52" t="s">
        <v>94</v>
      </c>
      <c r="D52">
        <f>TWEPL!Q52</f>
        <v>6.2571060000000003</v>
      </c>
      <c r="E52">
        <f>GT_NG!Q52</f>
        <v>8.0304360550190221</v>
      </c>
      <c r="F52">
        <f>GT_Spot!Q52</f>
        <v>0</v>
      </c>
      <c r="G52">
        <f>PPCL_NG!Q52</f>
        <v>46.6</v>
      </c>
      <c r="H52">
        <f>PPCL_Spot!Q52</f>
        <v>0</v>
      </c>
      <c r="I52">
        <f>Bawana_NG!Q52</f>
        <v>44.998375803075149</v>
      </c>
      <c r="J52">
        <f>Bawana_RLNG!Q52</f>
        <v>0</v>
      </c>
      <c r="K52">
        <f>Bawana_Spot!Q52</f>
        <v>23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BYPL_ISGS_exbus!DM52</f>
        <v>688.57739579804718</v>
      </c>
      <c r="P52" s="36">
        <v>68.489999999999981</v>
      </c>
      <c r="Q52" s="36">
        <v>11.607986821571005</v>
      </c>
      <c r="R52" s="38">
        <v>26.3</v>
      </c>
      <c r="S52" s="38">
        <v>0</v>
      </c>
      <c r="T52" s="37">
        <f>SUMPRODUCT(LTA!J52:AN52,LTA!J$101:AN$101,LTA!J$104:AN$104)</f>
        <v>317.06</v>
      </c>
      <c r="U52" s="37">
        <f>SUMPRODUCT(LTA!J52:AN52,LTA!J$102:AN$102,LTA!J$104:AN$104)</f>
        <v>138.12</v>
      </c>
      <c r="V52" s="66">
        <f>SUMPRODUCT(MTOA!B52:G52,MTOA!B$102:G$102,MTOA!B$104:G$104)</f>
        <v>0</v>
      </c>
      <c r="W52" s="66">
        <f>SUMPRODUCT(MTOA!B52:G52,MTOA!B$101:G$101,MTOA!B$104:G$104)</f>
        <v>0</v>
      </c>
      <c r="X52">
        <v>0</v>
      </c>
      <c r="Y52" s="34">
        <f>IEX!I52</f>
        <v>0</v>
      </c>
      <c r="Z52" s="34">
        <f>IEX!O52</f>
        <v>-42.81</v>
      </c>
      <c r="AA52" s="75">
        <f>STOA!I52</f>
        <v>106.41999999999999</v>
      </c>
      <c r="AB52" s="75">
        <f>-STOA!O52</f>
        <v>0</v>
      </c>
      <c r="AC52">
        <f t="shared" si="0"/>
        <v>12.840525186215284</v>
      </c>
      <c r="AD52">
        <f t="shared" si="1"/>
        <v>1429.8107752914973</v>
      </c>
      <c r="AE52">
        <f>'IDT-1'!C52</f>
        <v>0</v>
      </c>
      <c r="AF52" s="24"/>
      <c r="AG52">
        <f t="shared" si="2"/>
        <v>1429.8107752914973</v>
      </c>
      <c r="AI52" s="34">
        <f>PXIL!I52</f>
        <v>0</v>
      </c>
      <c r="AJ52" s="34">
        <f>PXIL!O52</f>
        <v>0</v>
      </c>
      <c r="AK52" s="34">
        <f>RTM_IEX!I52</f>
        <v>0</v>
      </c>
      <c r="AL52" s="34">
        <f>RTM_IEX!O52</f>
        <v>0</v>
      </c>
      <c r="AM52" s="34">
        <f>RTM_PXI!I52</f>
        <v>0</v>
      </c>
      <c r="AN52" s="34">
        <f>RTM_PXI!O52</f>
        <v>0</v>
      </c>
      <c r="AO52" s="147">
        <f>GDAM_IEX!I52</f>
        <v>0</v>
      </c>
      <c r="AP52" s="147">
        <f>GDAM_IEX!O52</f>
        <v>0</v>
      </c>
      <c r="AQ52" s="147">
        <f>GDAM_PXI!I52</f>
        <v>0</v>
      </c>
      <c r="AR52" s="147">
        <f>GDAM_PXI!O52</f>
        <v>0</v>
      </c>
      <c r="AS52">
        <f>HPX!I52</f>
        <v>0</v>
      </c>
      <c r="AT52">
        <f>HPX!O52</f>
        <v>0</v>
      </c>
      <c r="AU52">
        <f>RTM_HPX!I52</f>
        <v>0</v>
      </c>
      <c r="AV52">
        <f>RTM_HPX!O52</f>
        <v>0</v>
      </c>
    </row>
    <row r="53" spans="1:48">
      <c r="A53" t="s">
        <v>95</v>
      </c>
      <c r="D53">
        <f>TWEPL!Q53</f>
        <v>6.2571060000000003</v>
      </c>
      <c r="E53">
        <f>GT_NG!Q53</f>
        <v>8.0304360550190221</v>
      </c>
      <c r="F53">
        <f>GT_Spot!Q53</f>
        <v>0</v>
      </c>
      <c r="G53">
        <f>PPCL_NG!Q53</f>
        <v>46.6</v>
      </c>
      <c r="H53">
        <f>PPCL_Spot!Q53</f>
        <v>0</v>
      </c>
      <c r="I53">
        <f>Bawana_NG!Q53</f>
        <v>44.998375803075149</v>
      </c>
      <c r="J53">
        <f>Bawana_RLNG!Q53</f>
        <v>0</v>
      </c>
      <c r="K53">
        <f>Bawana_Spot!Q53</f>
        <v>23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BYPL_ISGS_exbus!DM53</f>
        <v>698.2113141727117</v>
      </c>
      <c r="P53" s="36">
        <v>68.489999999999981</v>
      </c>
      <c r="Q53" s="36">
        <v>21.247510251903929</v>
      </c>
      <c r="R53" s="38">
        <v>26.3</v>
      </c>
      <c r="S53" s="38">
        <v>0</v>
      </c>
      <c r="T53" s="37">
        <f>SUMPRODUCT(LTA!J53:AN53,LTA!J$101:AN$101,LTA!J$104:AN$104)</f>
        <v>317.07</v>
      </c>
      <c r="U53" s="37">
        <f>SUMPRODUCT(LTA!J53:AN53,LTA!J$102:AN$102,LTA!J$104:AN$104)</f>
        <v>138.12</v>
      </c>
      <c r="V53" s="66">
        <f>SUMPRODUCT(MTOA!B53:G53,MTOA!B$102:G$102,MTOA!B$104:G$104)</f>
        <v>0</v>
      </c>
      <c r="W53" s="66">
        <f>SUMPRODUCT(MTOA!B53:G53,MTOA!B$101:G$101,MTOA!B$104:G$104)</f>
        <v>0</v>
      </c>
      <c r="X53">
        <v>0</v>
      </c>
      <c r="Y53" s="34">
        <f>IEX!I53</f>
        <v>0</v>
      </c>
      <c r="Z53" s="34">
        <f>IEX!O53</f>
        <v>-66</v>
      </c>
      <c r="AA53" s="75">
        <f>STOA!I53</f>
        <v>106.41999999999999</v>
      </c>
      <c r="AB53" s="75">
        <f>-STOA!O53</f>
        <v>0</v>
      </c>
      <c r="AC53">
        <f t="shared" si="0"/>
        <v>13.198952245017441</v>
      </c>
      <c r="AD53">
        <f t="shared" si="1"/>
        <v>1425.5457900376925</v>
      </c>
      <c r="AE53">
        <f>'IDT-1'!C53</f>
        <v>0</v>
      </c>
      <c r="AF53" s="24"/>
      <c r="AG53">
        <f t="shared" si="2"/>
        <v>1425.5457900376925</v>
      </c>
      <c r="AI53" s="34">
        <f>PXIL!I53</f>
        <v>0</v>
      </c>
      <c r="AJ53" s="34">
        <f>PXIL!O53</f>
        <v>0</v>
      </c>
      <c r="AK53" s="34">
        <f>RTM_IEX!I53</f>
        <v>0</v>
      </c>
      <c r="AL53" s="34">
        <f>RTM_IEX!O53</f>
        <v>0</v>
      </c>
      <c r="AM53" s="34">
        <f>RTM_PXI!I53</f>
        <v>0</v>
      </c>
      <c r="AN53" s="34">
        <f>RTM_PXI!O53</f>
        <v>0</v>
      </c>
      <c r="AO53" s="147">
        <f>GDAM_IEX!I53</f>
        <v>0</v>
      </c>
      <c r="AP53" s="147">
        <f>GDAM_IEX!O53</f>
        <v>0</v>
      </c>
      <c r="AQ53" s="147">
        <f>GDAM_PXI!I53</f>
        <v>0</v>
      </c>
      <c r="AR53" s="147">
        <f>GDAM_PXI!O53</f>
        <v>0</v>
      </c>
      <c r="AS53">
        <f>HPX!I53</f>
        <v>0</v>
      </c>
      <c r="AT53">
        <f>HPX!O53</f>
        <v>0</v>
      </c>
      <c r="AU53">
        <f>RTM_HPX!I53</f>
        <v>0</v>
      </c>
      <c r="AV53">
        <f>RTM_HPX!O53</f>
        <v>0</v>
      </c>
    </row>
    <row r="54" spans="1:48">
      <c r="A54" t="s">
        <v>96</v>
      </c>
      <c r="D54">
        <f>TWEPL!Q54</f>
        <v>6.2571060000000003</v>
      </c>
      <c r="E54">
        <f>GT_NG!Q54</f>
        <v>8.0304360550190221</v>
      </c>
      <c r="F54">
        <f>GT_Spot!Q54</f>
        <v>0</v>
      </c>
      <c r="G54">
        <f>PPCL_NG!Q54</f>
        <v>46.6</v>
      </c>
      <c r="H54">
        <f>PPCL_Spot!Q54</f>
        <v>0</v>
      </c>
      <c r="I54">
        <f>Bawana_NG!Q54</f>
        <v>44.998375803075149</v>
      </c>
      <c r="J54">
        <f>Bawana_RLNG!Q54</f>
        <v>0</v>
      </c>
      <c r="K54">
        <f>Bawana_Spot!Q54</f>
        <v>23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BYPL_ISGS_exbus!DM54</f>
        <v>702.30805869497237</v>
      </c>
      <c r="P54" s="36">
        <v>68.489999999999981</v>
      </c>
      <c r="Q54" s="36">
        <v>21.247510251903929</v>
      </c>
      <c r="R54" s="38">
        <v>26.3</v>
      </c>
      <c r="S54" s="38">
        <v>0</v>
      </c>
      <c r="T54" s="37">
        <f>SUMPRODUCT(LTA!J54:AN54,LTA!J$101:AN$101,LTA!J$104:AN$104)</f>
        <v>316.97000000000003</v>
      </c>
      <c r="U54" s="37">
        <f>SUMPRODUCT(LTA!J54:AN54,LTA!J$102:AN$102,LTA!J$104:AN$104)</f>
        <v>138.12</v>
      </c>
      <c r="V54" s="66">
        <f>SUMPRODUCT(MTOA!B54:G54,MTOA!B$102:G$102,MTOA!B$104:G$104)</f>
        <v>0</v>
      </c>
      <c r="W54" s="66">
        <f>SUMPRODUCT(MTOA!B54:G54,MTOA!B$101:G$101,MTOA!B$104:G$104)</f>
        <v>0</v>
      </c>
      <c r="X54">
        <v>0</v>
      </c>
      <c r="Y54" s="34">
        <f>IEX!I54</f>
        <v>0</v>
      </c>
      <c r="Z54" s="34">
        <f>IEX!O54</f>
        <v>-56</v>
      </c>
      <c r="AA54" s="75">
        <f>STOA!I54</f>
        <v>106.41999999999999</v>
      </c>
      <c r="AB54" s="75">
        <f>-STOA!O54</f>
        <v>0</v>
      </c>
      <c r="AC54">
        <f t="shared" si="0"/>
        <v>13.147813321755539</v>
      </c>
      <c r="AD54">
        <f t="shared" si="1"/>
        <v>1439.5936734832148</v>
      </c>
      <c r="AE54">
        <f>'IDT-1'!C54</f>
        <v>0</v>
      </c>
      <c r="AF54" s="24"/>
      <c r="AG54">
        <f t="shared" si="2"/>
        <v>1439.5936734832148</v>
      </c>
      <c r="AI54" s="34">
        <f>PXIL!I54</f>
        <v>0</v>
      </c>
      <c r="AJ54" s="34">
        <f>PXIL!O54</f>
        <v>0</v>
      </c>
      <c r="AK54" s="34">
        <f>RTM_IEX!I54</f>
        <v>0</v>
      </c>
      <c r="AL54" s="34">
        <f>RTM_IEX!O54</f>
        <v>0</v>
      </c>
      <c r="AM54" s="34">
        <f>RTM_PXI!I54</f>
        <v>0</v>
      </c>
      <c r="AN54" s="34">
        <f>RTM_PXI!O54</f>
        <v>0</v>
      </c>
      <c r="AO54" s="147">
        <f>GDAM_IEX!I54</f>
        <v>0</v>
      </c>
      <c r="AP54" s="147">
        <f>GDAM_IEX!O54</f>
        <v>0</v>
      </c>
      <c r="AQ54" s="147">
        <f>GDAM_PXI!I54</f>
        <v>0</v>
      </c>
      <c r="AR54" s="147">
        <f>GDAM_PXI!O54</f>
        <v>0</v>
      </c>
      <c r="AS54">
        <f>HPX!I54</f>
        <v>0</v>
      </c>
      <c r="AT54">
        <f>HPX!O54</f>
        <v>0</v>
      </c>
      <c r="AU54">
        <f>RTM_HPX!I54</f>
        <v>0</v>
      </c>
      <c r="AV54">
        <f>RTM_HPX!O54</f>
        <v>0</v>
      </c>
    </row>
    <row r="55" spans="1:48">
      <c r="A55" t="s">
        <v>97</v>
      </c>
      <c r="D55">
        <f>TWEPL!Q55</f>
        <v>6.2571060000000003</v>
      </c>
      <c r="E55">
        <f>GT_NG!Q55</f>
        <v>8.0304360550190221</v>
      </c>
      <c r="F55">
        <f>GT_Spot!Q55</f>
        <v>0</v>
      </c>
      <c r="G55">
        <f>PPCL_NG!Q55</f>
        <v>46.6</v>
      </c>
      <c r="H55">
        <f>PPCL_Spot!Q55</f>
        <v>0</v>
      </c>
      <c r="I55">
        <f>Bawana_NG!Q55</f>
        <v>44.998375803075149</v>
      </c>
      <c r="J55">
        <f>Bawana_RLNG!Q55</f>
        <v>0</v>
      </c>
      <c r="K55">
        <f>Bawana_Spot!Q55</f>
        <v>23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BYPL_ISGS_exbus!DM55</f>
        <v>689.79919503753445</v>
      </c>
      <c r="P55" s="36">
        <v>68.493358219808997</v>
      </c>
      <c r="Q55" s="36">
        <v>11.607986821571005</v>
      </c>
      <c r="R55" s="38">
        <v>26.3</v>
      </c>
      <c r="S55" s="38">
        <v>0</v>
      </c>
      <c r="T55" s="37">
        <f>SUMPRODUCT(LTA!J55:AN55,LTA!J$101:AN$101,LTA!J$104:AN$104)</f>
        <v>316.97000000000003</v>
      </c>
      <c r="U55" s="37">
        <f>SUMPRODUCT(LTA!J55:AN55,LTA!J$102:AN$102,LTA!J$104:AN$104)</f>
        <v>138.12</v>
      </c>
      <c r="V55" s="66">
        <f>SUMPRODUCT(MTOA!B55:G55,MTOA!B$102:G$102,MTOA!B$104:G$104)</f>
        <v>0</v>
      </c>
      <c r="W55" s="66">
        <f>SUMPRODUCT(MTOA!B55:G55,MTOA!B$101:G$101,MTOA!B$104:G$104)</f>
        <v>0</v>
      </c>
      <c r="X55">
        <v>0</v>
      </c>
      <c r="Y55" s="34">
        <f>IEX!I55</f>
        <v>0</v>
      </c>
      <c r="Z55" s="34">
        <f>IEX!O55</f>
        <v>-13</v>
      </c>
      <c r="AA55" s="75">
        <f>STOA!I55</f>
        <v>106.41999999999999</v>
      </c>
      <c r="AB55" s="75">
        <f>-STOA!O55</f>
        <v>0</v>
      </c>
      <c r="AC55">
        <f t="shared" si="0"/>
        <v>12.678679297094432</v>
      </c>
      <c r="AD55">
        <f t="shared" si="1"/>
        <v>1470.5777786399144</v>
      </c>
      <c r="AE55">
        <f>'IDT-1'!C55</f>
        <v>0</v>
      </c>
      <c r="AF55" s="24"/>
      <c r="AG55">
        <f t="shared" si="2"/>
        <v>1470.5777786399144</v>
      </c>
      <c r="AI55" s="34">
        <f>PXIL!I55</f>
        <v>0</v>
      </c>
      <c r="AJ55" s="34">
        <f>PXIL!O55</f>
        <v>0</v>
      </c>
      <c r="AK55" s="34">
        <f>RTM_IEX!I55</f>
        <v>9.66</v>
      </c>
      <c r="AL55" s="34">
        <f>RTM_IEX!O55</f>
        <v>0</v>
      </c>
      <c r="AM55" s="34">
        <f>RTM_PXI!I55</f>
        <v>0</v>
      </c>
      <c r="AN55" s="34">
        <f>RTM_PXI!O55</f>
        <v>0</v>
      </c>
      <c r="AO55" s="147">
        <f>GDAM_IEX!I55</f>
        <v>0</v>
      </c>
      <c r="AP55" s="147">
        <f>GDAM_IEX!O55</f>
        <v>0</v>
      </c>
      <c r="AQ55" s="147">
        <f>GDAM_PXI!I55</f>
        <v>0</v>
      </c>
      <c r="AR55" s="147">
        <f>GDAM_PXI!O55</f>
        <v>0</v>
      </c>
      <c r="AS55">
        <f>HPX!I55</f>
        <v>0</v>
      </c>
      <c r="AT55">
        <f>HPX!O55</f>
        <v>0</v>
      </c>
      <c r="AU55">
        <f>RTM_HPX!I55</f>
        <v>0</v>
      </c>
      <c r="AV55">
        <f>RTM_HPX!O55</f>
        <v>0</v>
      </c>
    </row>
    <row r="56" spans="1:48">
      <c r="A56" t="s">
        <v>98</v>
      </c>
      <c r="D56">
        <f>TWEPL!Q56</f>
        <v>6.2571060000000003</v>
      </c>
      <c r="E56">
        <f>GT_NG!Q56</f>
        <v>8.0304360550190221</v>
      </c>
      <c r="F56">
        <f>GT_Spot!Q56</f>
        <v>0</v>
      </c>
      <c r="G56">
        <f>PPCL_NG!Q56</f>
        <v>46.6</v>
      </c>
      <c r="H56">
        <f>PPCL_Spot!Q56</f>
        <v>0</v>
      </c>
      <c r="I56">
        <f>Bawana_NG!Q56</f>
        <v>44.998375803075149</v>
      </c>
      <c r="J56">
        <f>Bawana_RLNG!Q56</f>
        <v>0</v>
      </c>
      <c r="K56">
        <f>Bawana_Spot!Q56</f>
        <v>23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BYPL_ISGS_exbus!DM56</f>
        <v>691.1178088771527</v>
      </c>
      <c r="P56" s="36">
        <v>68.493358219808997</v>
      </c>
      <c r="Q56" s="36">
        <v>11.607986821571005</v>
      </c>
      <c r="R56" s="38">
        <v>26.300000000000004</v>
      </c>
      <c r="S56" s="38">
        <v>0</v>
      </c>
      <c r="T56" s="37">
        <f>SUMPRODUCT(LTA!J56:AN56,LTA!J$101:AN$101,LTA!J$104:AN$104)</f>
        <v>316.77</v>
      </c>
      <c r="U56" s="37">
        <f>SUMPRODUCT(LTA!J56:AN56,LTA!J$102:AN$102,LTA!J$104:AN$104)</f>
        <v>138.12</v>
      </c>
      <c r="V56" s="66">
        <f>SUMPRODUCT(MTOA!B56:G56,MTOA!B$102:G$102,MTOA!B$104:G$104)</f>
        <v>0</v>
      </c>
      <c r="W56" s="66">
        <f>SUMPRODUCT(MTOA!B56:G56,MTOA!B$101:G$101,MTOA!B$104:G$104)</f>
        <v>0</v>
      </c>
      <c r="X56">
        <v>0</v>
      </c>
      <c r="Y56" s="34">
        <f>IEX!I56</f>
        <v>0</v>
      </c>
      <c r="Z56" s="34">
        <f>IEX!O56</f>
        <v>0</v>
      </c>
      <c r="AA56" s="75">
        <f>STOA!I56</f>
        <v>106.41999999999999</v>
      </c>
      <c r="AB56" s="75">
        <f>-STOA!O56</f>
        <v>0</v>
      </c>
      <c r="AC56">
        <f t="shared" si="0"/>
        <v>12.577950602923664</v>
      </c>
      <c r="AD56">
        <f t="shared" si="1"/>
        <v>1484.7971211737031</v>
      </c>
      <c r="AE56">
        <f>'IDT-1'!C56</f>
        <v>0</v>
      </c>
      <c r="AF56" s="24"/>
      <c r="AG56">
        <f t="shared" si="2"/>
        <v>1484.7971211737031</v>
      </c>
      <c r="AI56" s="34">
        <f>PXIL!I56</f>
        <v>0</v>
      </c>
      <c r="AJ56" s="34">
        <f>PXIL!O56</f>
        <v>0</v>
      </c>
      <c r="AK56" s="34">
        <f>RTM_IEX!I56</f>
        <v>9.66</v>
      </c>
      <c r="AL56" s="34">
        <f>RTM_IEX!O56</f>
        <v>0</v>
      </c>
      <c r="AM56" s="34">
        <f>RTM_PXI!I56</f>
        <v>0</v>
      </c>
      <c r="AN56" s="34">
        <f>RTM_PXI!O56</f>
        <v>0</v>
      </c>
      <c r="AO56" s="147">
        <f>GDAM_IEX!I56</f>
        <v>0</v>
      </c>
      <c r="AP56" s="147">
        <f>GDAM_IEX!O56</f>
        <v>0</v>
      </c>
      <c r="AQ56" s="147">
        <f>GDAM_PXI!I56</f>
        <v>0</v>
      </c>
      <c r="AR56" s="147">
        <f>GDAM_PXI!O56</f>
        <v>0</v>
      </c>
      <c r="AS56">
        <f>HPX!I56</f>
        <v>0</v>
      </c>
      <c r="AT56">
        <f>HPX!O56</f>
        <v>0</v>
      </c>
      <c r="AU56">
        <f>RTM_HPX!I56</f>
        <v>0</v>
      </c>
      <c r="AV56">
        <f>RTM_HPX!O56</f>
        <v>0</v>
      </c>
    </row>
    <row r="57" spans="1:48">
      <c r="A57" t="s">
        <v>99</v>
      </c>
      <c r="D57">
        <f>TWEPL!Q57</f>
        <v>6.2571060000000003</v>
      </c>
      <c r="E57">
        <f>GT_NG!Q57</f>
        <v>8.0304360550190221</v>
      </c>
      <c r="F57">
        <f>GT_Spot!Q57</f>
        <v>0</v>
      </c>
      <c r="G57">
        <f>PPCL_NG!Q57</f>
        <v>46.6</v>
      </c>
      <c r="H57">
        <f>PPCL_Spot!Q57</f>
        <v>0</v>
      </c>
      <c r="I57">
        <f>Bawana_NG!Q57</f>
        <v>44.999999999999993</v>
      </c>
      <c r="J57">
        <f>Bawana_RLNG!Q57</f>
        <v>0</v>
      </c>
      <c r="K57">
        <f>Bawana_Spot!Q57</f>
        <v>23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BYPL_ISGS_exbus!DM57</f>
        <v>718.63083543497123</v>
      </c>
      <c r="P57" s="36">
        <v>68.487088381583973</v>
      </c>
      <c r="Q57" s="36">
        <v>11.607986821571005</v>
      </c>
      <c r="R57" s="38">
        <v>26.300000000000004</v>
      </c>
      <c r="S57" s="38">
        <v>0</v>
      </c>
      <c r="T57" s="37">
        <f>SUMPRODUCT(LTA!J57:AN57,LTA!J$101:AN$101,LTA!J$104:AN$104)</f>
        <v>319.82</v>
      </c>
      <c r="U57" s="37">
        <f>SUMPRODUCT(LTA!J57:AN57,LTA!J$102:AN$102,LTA!J$104:AN$104)</f>
        <v>138.12</v>
      </c>
      <c r="V57" s="66">
        <f>SUMPRODUCT(MTOA!B57:G57,MTOA!B$102:G$102,MTOA!B$104:G$104)</f>
        <v>0</v>
      </c>
      <c r="W57" s="66">
        <f>SUMPRODUCT(MTOA!B57:G57,MTOA!B$101:G$101,MTOA!B$104:G$104)</f>
        <v>0</v>
      </c>
      <c r="X57">
        <v>0</v>
      </c>
      <c r="Y57" s="34">
        <f>IEX!I57</f>
        <v>0</v>
      </c>
      <c r="Z57" s="34">
        <f>IEX!O57</f>
        <v>0</v>
      </c>
      <c r="AA57" s="75">
        <f>STOA!I57</f>
        <v>106.41999999999999</v>
      </c>
      <c r="AB57" s="75">
        <f>-STOA!O57</f>
        <v>0</v>
      </c>
      <c r="AC57">
        <f t="shared" si="0"/>
        <v>12.753497002622421</v>
      </c>
      <c r="AD57">
        <f t="shared" si="1"/>
        <v>1505.5199556905229</v>
      </c>
      <c r="AE57">
        <f>'IDT-1'!C57</f>
        <v>0</v>
      </c>
      <c r="AF57" s="24"/>
      <c r="AG57">
        <f t="shared" si="2"/>
        <v>1505.5199556905229</v>
      </c>
      <c r="AI57" s="34">
        <f>PXIL!I57</f>
        <v>0</v>
      </c>
      <c r="AJ57" s="34">
        <f>PXIL!O57</f>
        <v>0</v>
      </c>
      <c r="AK57" s="34">
        <f>RTM_IEX!I57</f>
        <v>0</v>
      </c>
      <c r="AL57" s="34">
        <f>RTM_IEX!O57</f>
        <v>0</v>
      </c>
      <c r="AM57" s="34">
        <f>RTM_PXI!I57</f>
        <v>0</v>
      </c>
      <c r="AN57" s="34">
        <f>RTM_PXI!O57</f>
        <v>0</v>
      </c>
      <c r="AO57" s="147">
        <f>GDAM_IEX!I57</f>
        <v>0</v>
      </c>
      <c r="AP57" s="147">
        <f>GDAM_IEX!O57</f>
        <v>0</v>
      </c>
      <c r="AQ57" s="147">
        <f>GDAM_PXI!I57</f>
        <v>0</v>
      </c>
      <c r="AR57" s="147">
        <f>GDAM_PXI!O57</f>
        <v>0</v>
      </c>
      <c r="AS57">
        <f>HPX!I57</f>
        <v>0</v>
      </c>
      <c r="AT57">
        <f>HPX!O57</f>
        <v>0</v>
      </c>
      <c r="AU57">
        <f>RTM_HPX!I57</f>
        <v>0</v>
      </c>
      <c r="AV57">
        <f>RTM_HPX!O57</f>
        <v>0</v>
      </c>
    </row>
    <row r="58" spans="1:48">
      <c r="A58" t="s">
        <v>100</v>
      </c>
      <c r="D58">
        <f>TWEPL!Q58</f>
        <v>6.2571060000000003</v>
      </c>
      <c r="E58">
        <f>GT_NG!Q58</f>
        <v>8.0304360550190221</v>
      </c>
      <c r="F58">
        <f>GT_Spot!Q58</f>
        <v>0</v>
      </c>
      <c r="G58">
        <f>PPCL_NG!Q58</f>
        <v>46.6</v>
      </c>
      <c r="H58">
        <f>PPCL_Spot!Q58</f>
        <v>0</v>
      </c>
      <c r="I58">
        <f>Bawana_NG!Q58</f>
        <v>44.999999999999993</v>
      </c>
      <c r="J58">
        <f>Bawana_RLNG!Q58</f>
        <v>0</v>
      </c>
      <c r="K58">
        <f>Bawana_Spot!Q58</f>
        <v>23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BYPL_ISGS_exbus!DM58</f>
        <v>724.89050431205339</v>
      </c>
      <c r="P58" s="36">
        <v>68.489999999999981</v>
      </c>
      <c r="Q58" s="36">
        <v>21.246840148698883</v>
      </c>
      <c r="R58" s="38">
        <v>26.3</v>
      </c>
      <c r="S58" s="38">
        <v>0</v>
      </c>
      <c r="T58" s="37">
        <f>SUMPRODUCT(LTA!J58:AN58,LTA!J$101:AN$101,LTA!J$104:AN$104)</f>
        <v>318.51</v>
      </c>
      <c r="U58" s="37">
        <f>SUMPRODUCT(LTA!J58:AN58,LTA!J$102:AN$102,LTA!J$104:AN$104)</f>
        <v>138.12</v>
      </c>
      <c r="V58" s="66">
        <f>SUMPRODUCT(MTOA!B58:G58,MTOA!B$102:G$102,MTOA!B$104:G$104)</f>
        <v>0</v>
      </c>
      <c r="W58" s="66">
        <f>SUMPRODUCT(MTOA!B58:G58,MTOA!B$101:G$101,MTOA!B$104:G$104)</f>
        <v>0</v>
      </c>
      <c r="X58">
        <v>0</v>
      </c>
      <c r="Y58" s="34">
        <f>IEX!I58</f>
        <v>0</v>
      </c>
      <c r="Z58" s="34">
        <f>IEX!O58</f>
        <v>0</v>
      </c>
      <c r="AA58" s="75">
        <f>STOA!I58</f>
        <v>106.41999999999999</v>
      </c>
      <c r="AB58" s="75">
        <f>-STOA!O58</f>
        <v>0</v>
      </c>
      <c r="AC58">
        <f t="shared" si="0"/>
        <v>12.981569046732476</v>
      </c>
      <c r="AD58">
        <f t="shared" si="1"/>
        <v>1532.4433174690387</v>
      </c>
      <c r="AE58">
        <f>'IDT-1'!C58</f>
        <v>0</v>
      </c>
      <c r="AF58" s="24"/>
      <c r="AG58">
        <f t="shared" si="2"/>
        <v>1532.4433174690387</v>
      </c>
      <c r="AI58" s="34">
        <f>PXIL!I58</f>
        <v>0</v>
      </c>
      <c r="AJ58" s="34">
        <f>PXIL!O58</f>
        <v>0</v>
      </c>
      <c r="AK58" s="34">
        <f>RTM_IEX!I58</f>
        <v>12.56</v>
      </c>
      <c r="AL58" s="34">
        <f>RTM_IEX!O58</f>
        <v>0</v>
      </c>
      <c r="AM58" s="34">
        <f>RTM_PXI!I58</f>
        <v>0</v>
      </c>
      <c r="AN58" s="34">
        <f>RTM_PXI!O58</f>
        <v>0</v>
      </c>
      <c r="AO58" s="147">
        <f>GDAM_IEX!I58</f>
        <v>0</v>
      </c>
      <c r="AP58" s="147">
        <f>GDAM_IEX!O58</f>
        <v>0</v>
      </c>
      <c r="AQ58" s="147">
        <f>GDAM_PXI!I58</f>
        <v>0</v>
      </c>
      <c r="AR58" s="147">
        <f>GDAM_PXI!O58</f>
        <v>0</v>
      </c>
      <c r="AS58">
        <f>HPX!I58</f>
        <v>0</v>
      </c>
      <c r="AT58">
        <f>HPX!O58</f>
        <v>0</v>
      </c>
      <c r="AU58">
        <f>RTM_HPX!I58</f>
        <v>0</v>
      </c>
      <c r="AV58">
        <f>RTM_HPX!O58</f>
        <v>0</v>
      </c>
    </row>
    <row r="59" spans="1:48">
      <c r="A59" t="s">
        <v>101</v>
      </c>
      <c r="D59">
        <f>TWEPL!Q59</f>
        <v>6.2571060000000003</v>
      </c>
      <c r="E59">
        <f>GT_NG!Q59</f>
        <v>8.0304360550190221</v>
      </c>
      <c r="F59">
        <f>GT_Spot!Q59</f>
        <v>0</v>
      </c>
      <c r="G59">
        <f>PPCL_NG!Q59</f>
        <v>46.6</v>
      </c>
      <c r="H59">
        <f>PPCL_Spot!Q59</f>
        <v>0</v>
      </c>
      <c r="I59">
        <f>Bawana_NG!Q59</f>
        <v>44.999999999999993</v>
      </c>
      <c r="J59">
        <f>Bawana_RLNG!Q59</f>
        <v>0</v>
      </c>
      <c r="K59">
        <f>Bawana_Spot!Q59</f>
        <v>23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BYPL_ISGS_exbus!DM59</f>
        <v>761.18096817909816</v>
      </c>
      <c r="P59" s="36">
        <v>68.489999999999981</v>
      </c>
      <c r="Q59" s="36">
        <v>21.249999999999996</v>
      </c>
      <c r="R59" s="38">
        <v>26.3</v>
      </c>
      <c r="S59" s="38">
        <v>0</v>
      </c>
      <c r="T59" s="37">
        <f>SUMPRODUCT(LTA!J59:AN59,LTA!J$101:AN$101,LTA!J$104:AN$104)</f>
        <v>313.65999999999997</v>
      </c>
      <c r="U59" s="37">
        <f>SUMPRODUCT(LTA!J59:AN59,LTA!J$102:AN$102,LTA!J$104:AN$104)</f>
        <v>138.12</v>
      </c>
      <c r="V59" s="66">
        <f>SUMPRODUCT(MTOA!B59:G59,MTOA!B$102:G$102,MTOA!B$104:G$104)</f>
        <v>0</v>
      </c>
      <c r="W59" s="66">
        <f>SUMPRODUCT(MTOA!B59:G59,MTOA!B$101:G$101,MTOA!B$104:G$104)</f>
        <v>0</v>
      </c>
      <c r="X59">
        <v>0</v>
      </c>
      <c r="Y59" s="34">
        <f>IEX!I59</f>
        <v>0</v>
      </c>
      <c r="Z59" s="34">
        <f>IEX!O59</f>
        <v>0</v>
      </c>
      <c r="AA59" s="75">
        <f>STOA!I59</f>
        <v>106.41999999999999</v>
      </c>
      <c r="AB59" s="75">
        <f>-STOA!O59</f>
        <v>0</v>
      </c>
      <c r="AC59">
        <f t="shared" si="0"/>
        <v>13.416047485966581</v>
      </c>
      <c r="AD59">
        <f t="shared" si="1"/>
        <v>1583.7324627481503</v>
      </c>
      <c r="AE59">
        <f>'IDT-1'!C59</f>
        <v>-6</v>
      </c>
      <c r="AF59" s="24"/>
      <c r="AG59">
        <f t="shared" si="2"/>
        <v>1577.7324627481503</v>
      </c>
      <c r="AI59" s="34">
        <f>PXIL!I59</f>
        <v>0</v>
      </c>
      <c r="AJ59" s="34">
        <f>PXIL!O59</f>
        <v>0</v>
      </c>
      <c r="AK59" s="34">
        <f>RTM_IEX!I59</f>
        <v>32.840000000000003</v>
      </c>
      <c r="AL59" s="34">
        <f>RTM_IEX!O59</f>
        <v>0</v>
      </c>
      <c r="AM59" s="34">
        <f>RTM_PXI!I59</f>
        <v>0</v>
      </c>
      <c r="AN59" s="34">
        <f>RTM_PXI!O59</f>
        <v>0</v>
      </c>
      <c r="AO59" s="147">
        <f>GDAM_IEX!I59</f>
        <v>0</v>
      </c>
      <c r="AP59" s="147">
        <f>GDAM_IEX!O59</f>
        <v>0</v>
      </c>
      <c r="AQ59" s="147">
        <f>GDAM_PXI!I59</f>
        <v>0</v>
      </c>
      <c r="AR59" s="147">
        <f>GDAM_PXI!O59</f>
        <v>0</v>
      </c>
      <c r="AS59">
        <f>HPX!I59</f>
        <v>0</v>
      </c>
      <c r="AT59">
        <f>HPX!O59</f>
        <v>0</v>
      </c>
      <c r="AU59">
        <f>RTM_HPX!I59</f>
        <v>0</v>
      </c>
      <c r="AV59">
        <f>RTM_HPX!O59</f>
        <v>0</v>
      </c>
    </row>
    <row r="60" spans="1:48">
      <c r="A60" t="s">
        <v>102</v>
      </c>
      <c r="D60">
        <f>TWEPL!Q60</f>
        <v>6.2571060000000003</v>
      </c>
      <c r="E60">
        <f>GT_NG!Q60</f>
        <v>8.0304360550190221</v>
      </c>
      <c r="F60">
        <f>GT_Spot!Q60</f>
        <v>0</v>
      </c>
      <c r="G60">
        <f>PPCL_NG!Q60</f>
        <v>46.6</v>
      </c>
      <c r="H60">
        <f>PPCL_Spot!Q60</f>
        <v>0</v>
      </c>
      <c r="I60">
        <f>Bawana_NG!Q60</f>
        <v>44.999999999999993</v>
      </c>
      <c r="J60">
        <f>Bawana_RLNG!Q60</f>
        <v>0</v>
      </c>
      <c r="K60">
        <f>Bawana_Spot!Q60</f>
        <v>23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BYPL_ISGS_exbus!DM60</f>
        <v>783.63338339119537</v>
      </c>
      <c r="P60" s="36">
        <v>68.489999999999981</v>
      </c>
      <c r="Q60" s="36">
        <v>21.249999999999996</v>
      </c>
      <c r="R60" s="38">
        <v>26.3</v>
      </c>
      <c r="S60" s="38">
        <v>0</v>
      </c>
      <c r="T60" s="37">
        <f>SUMPRODUCT(LTA!J60:AN60,LTA!J$101:AN$101,LTA!J$104:AN$104)</f>
        <v>311.43</v>
      </c>
      <c r="U60" s="37">
        <f>SUMPRODUCT(LTA!J60:AN60,LTA!J$102:AN$102,LTA!J$104:AN$104)</f>
        <v>138.12</v>
      </c>
      <c r="V60" s="66">
        <f>SUMPRODUCT(MTOA!B60:G60,MTOA!B$102:G$102,MTOA!B$104:G$104)</f>
        <v>0</v>
      </c>
      <c r="W60" s="66">
        <f>SUMPRODUCT(MTOA!B60:G60,MTOA!B$101:G$101,MTOA!B$104:G$104)</f>
        <v>0</v>
      </c>
      <c r="X60">
        <v>0</v>
      </c>
      <c r="Y60" s="34">
        <f>IEX!I60</f>
        <v>0</v>
      </c>
      <c r="Z60" s="34">
        <f>IEX!O60</f>
        <v>0</v>
      </c>
      <c r="AA60" s="75">
        <f>STOA!I60</f>
        <v>106.41999999999999</v>
      </c>
      <c r="AB60" s="75">
        <f>-STOA!O60</f>
        <v>0</v>
      </c>
      <c r="AC60">
        <f t="shared" si="0"/>
        <v>13.593979773748201</v>
      </c>
      <c r="AD60">
        <f t="shared" si="1"/>
        <v>1604.7369456724662</v>
      </c>
      <c r="AE60">
        <f>'IDT-1'!C60</f>
        <v>0</v>
      </c>
      <c r="AF60" s="24"/>
      <c r="AG60">
        <f t="shared" si="2"/>
        <v>1604.7369456724662</v>
      </c>
      <c r="AI60" s="34">
        <f>PXIL!I60</f>
        <v>0</v>
      </c>
      <c r="AJ60" s="34">
        <f>PXIL!O60</f>
        <v>0</v>
      </c>
      <c r="AK60" s="34">
        <f>RTM_IEX!I60</f>
        <v>33.799999999999997</v>
      </c>
      <c r="AL60" s="34">
        <f>RTM_IEX!O60</f>
        <v>0</v>
      </c>
      <c r="AM60" s="34">
        <f>RTM_PXI!I60</f>
        <v>0</v>
      </c>
      <c r="AN60" s="34">
        <f>RTM_PXI!O60</f>
        <v>0</v>
      </c>
      <c r="AO60" s="147">
        <f>GDAM_IEX!I60</f>
        <v>0</v>
      </c>
      <c r="AP60" s="147">
        <f>GDAM_IEX!O60</f>
        <v>0</v>
      </c>
      <c r="AQ60" s="147">
        <f>GDAM_PXI!I60</f>
        <v>0</v>
      </c>
      <c r="AR60" s="147">
        <f>GDAM_PXI!O60</f>
        <v>0</v>
      </c>
      <c r="AS60">
        <f>HPX!I60</f>
        <v>0</v>
      </c>
      <c r="AT60">
        <f>HPX!O60</f>
        <v>0</v>
      </c>
      <c r="AU60">
        <f>RTM_HPX!I60</f>
        <v>0</v>
      </c>
      <c r="AV60">
        <f>RTM_HPX!O60</f>
        <v>0</v>
      </c>
    </row>
    <row r="61" spans="1:48">
      <c r="A61" t="s">
        <v>103</v>
      </c>
      <c r="D61">
        <f>TWEPL!Q61</f>
        <v>6.2571060000000003</v>
      </c>
      <c r="E61">
        <f>GT_NG!Q61</f>
        <v>8.0304360550190221</v>
      </c>
      <c r="F61">
        <f>GT_Spot!Q61</f>
        <v>0</v>
      </c>
      <c r="G61">
        <f>PPCL_NG!Q61</f>
        <v>46.6</v>
      </c>
      <c r="H61">
        <f>PPCL_Spot!Q61</f>
        <v>0</v>
      </c>
      <c r="I61">
        <f>Bawana_NG!Q61</f>
        <v>57.598000069442037</v>
      </c>
      <c r="J61">
        <f>Bawana_RLNG!Q61</f>
        <v>0</v>
      </c>
      <c r="K61">
        <f>Bawana_Spot!Q61</f>
        <v>23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BYPL_ISGS_exbus!DM61</f>
        <v>777.69306470077458</v>
      </c>
      <c r="P61" s="36">
        <v>68.489999999999981</v>
      </c>
      <c r="Q61" s="36">
        <v>22.127460117066452</v>
      </c>
      <c r="R61" s="38">
        <v>26.3</v>
      </c>
      <c r="S61" s="38">
        <v>0</v>
      </c>
      <c r="T61" s="37">
        <f>SUMPRODUCT(LTA!J61:AN61,LTA!J$101:AN$101,LTA!J$104:AN$104)</f>
        <v>306.29000000000002</v>
      </c>
      <c r="U61" s="37">
        <f>SUMPRODUCT(LTA!J61:AN61,LTA!J$102:AN$102,LTA!J$104:AN$104)</f>
        <v>138.12</v>
      </c>
      <c r="V61" s="66">
        <f>SUMPRODUCT(MTOA!B61:G61,MTOA!B$102:G$102,MTOA!B$104:G$104)</f>
        <v>0</v>
      </c>
      <c r="W61" s="66">
        <f>SUMPRODUCT(MTOA!B61:G61,MTOA!B$101:G$101,MTOA!B$104:G$104)</f>
        <v>0</v>
      </c>
      <c r="X61">
        <v>0</v>
      </c>
      <c r="Y61" s="34">
        <f>IEX!I61</f>
        <v>0</v>
      </c>
      <c r="Z61" s="34">
        <f>IEX!O61</f>
        <v>0</v>
      </c>
      <c r="AA61" s="75">
        <f>STOA!I61</f>
        <v>106.41999999999999</v>
      </c>
      <c r="AB61" s="75">
        <f>-STOA!O61</f>
        <v>0</v>
      </c>
      <c r="AC61">
        <f t="shared" si="0"/>
        <v>13.776386962315335</v>
      </c>
      <c r="AD61">
        <f t="shared" si="1"/>
        <v>1626.2696799799864</v>
      </c>
      <c r="AE61">
        <f>'IDT-1'!C61</f>
        <v>-27</v>
      </c>
      <c r="AF61" s="24"/>
      <c r="AG61">
        <f t="shared" si="2"/>
        <v>1599.2696799799864</v>
      </c>
      <c r="AI61" s="34">
        <f>PXIL!I61</f>
        <v>0</v>
      </c>
      <c r="AJ61" s="34">
        <f>PXIL!O61</f>
        <v>0</v>
      </c>
      <c r="AK61" s="34">
        <f>RTM_IEX!I61</f>
        <v>53.12</v>
      </c>
      <c r="AL61" s="34">
        <f>RTM_IEX!O61</f>
        <v>0</v>
      </c>
      <c r="AM61" s="34">
        <f>RTM_PXI!I61</f>
        <v>0</v>
      </c>
      <c r="AN61" s="34">
        <f>RTM_PXI!O61</f>
        <v>0</v>
      </c>
      <c r="AO61" s="147">
        <f>GDAM_IEX!I61</f>
        <v>0</v>
      </c>
      <c r="AP61" s="147">
        <f>GDAM_IEX!O61</f>
        <v>0</v>
      </c>
      <c r="AQ61" s="147">
        <f>GDAM_PXI!I61</f>
        <v>0</v>
      </c>
      <c r="AR61" s="147">
        <f>GDAM_PXI!O61</f>
        <v>0</v>
      </c>
      <c r="AS61">
        <f>HPX!I61</f>
        <v>0</v>
      </c>
      <c r="AT61">
        <f>HPX!O61</f>
        <v>0</v>
      </c>
      <c r="AU61">
        <f>RTM_HPX!I61</f>
        <v>0</v>
      </c>
      <c r="AV61">
        <f>RTM_HPX!O61</f>
        <v>0</v>
      </c>
    </row>
    <row r="62" spans="1:48">
      <c r="A62" t="s">
        <v>104</v>
      </c>
      <c r="D62">
        <f>TWEPL!Q62</f>
        <v>6.2571060000000003</v>
      </c>
      <c r="E62">
        <f>GT_NG!Q62</f>
        <v>8.0304360550190221</v>
      </c>
      <c r="F62">
        <f>GT_Spot!Q62</f>
        <v>0</v>
      </c>
      <c r="G62">
        <f>PPCL_NG!Q62</f>
        <v>46.6</v>
      </c>
      <c r="H62">
        <f>PPCL_Spot!Q62</f>
        <v>0</v>
      </c>
      <c r="I62">
        <f>Bawana_NG!Q62</f>
        <v>57.598000069442037</v>
      </c>
      <c r="J62">
        <f>Bawana_RLNG!Q62</f>
        <v>0</v>
      </c>
      <c r="K62">
        <f>Bawana_Spot!Q62</f>
        <v>23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BYPL_ISGS_exbus!DM62</f>
        <v>762.65594867916911</v>
      </c>
      <c r="P62" s="36">
        <v>68.489999999999981</v>
      </c>
      <c r="Q62" s="36">
        <v>22.127460117066452</v>
      </c>
      <c r="R62" s="38">
        <v>26.3</v>
      </c>
      <c r="S62" s="38">
        <v>0</v>
      </c>
      <c r="T62" s="37">
        <f>SUMPRODUCT(LTA!J62:AN62,LTA!J$101:AN$101,LTA!J$104:AN$104)</f>
        <v>297.15999999999997</v>
      </c>
      <c r="U62" s="37">
        <f>SUMPRODUCT(LTA!J62:AN62,LTA!J$102:AN$102,LTA!J$104:AN$104)</f>
        <v>138.12</v>
      </c>
      <c r="V62" s="66">
        <f>SUMPRODUCT(MTOA!B62:G62,MTOA!B$102:G$102,MTOA!B$104:G$104)</f>
        <v>0</v>
      </c>
      <c r="W62" s="66">
        <f>SUMPRODUCT(MTOA!B62:G62,MTOA!B$101:G$101,MTOA!B$104:G$104)</f>
        <v>0</v>
      </c>
      <c r="X62">
        <v>0</v>
      </c>
      <c r="Y62" s="34">
        <f>IEX!I62</f>
        <v>0</v>
      </c>
      <c r="Z62" s="34">
        <f>IEX!O62</f>
        <v>0</v>
      </c>
      <c r="AA62" s="75">
        <f>STOA!I62</f>
        <v>106.41999999999999</v>
      </c>
      <c r="AB62" s="75">
        <f>-STOA!O62</f>
        <v>0</v>
      </c>
      <c r="AC62">
        <f t="shared" si="0"/>
        <v>13.65452718773385</v>
      </c>
      <c r="AD62">
        <f t="shared" si="1"/>
        <v>1611.8844237329624</v>
      </c>
      <c r="AE62">
        <f>'IDT-1'!C62</f>
        <v>0</v>
      </c>
      <c r="AF62" s="24"/>
      <c r="AG62">
        <f t="shared" si="2"/>
        <v>1611.8844237329624</v>
      </c>
      <c r="AI62" s="34">
        <f>PXIL!I62</f>
        <v>0</v>
      </c>
      <c r="AJ62" s="34">
        <f>PXIL!O62</f>
        <v>0</v>
      </c>
      <c r="AK62" s="34">
        <f>RTM_IEX!I62</f>
        <v>62.78</v>
      </c>
      <c r="AL62" s="34">
        <f>RTM_IEX!O62</f>
        <v>0</v>
      </c>
      <c r="AM62" s="34">
        <f>RTM_PXI!I62</f>
        <v>0</v>
      </c>
      <c r="AN62" s="34">
        <f>RTM_PXI!O62</f>
        <v>0</v>
      </c>
      <c r="AO62" s="147">
        <f>GDAM_IEX!I62</f>
        <v>0</v>
      </c>
      <c r="AP62" s="147">
        <f>GDAM_IEX!O62</f>
        <v>0</v>
      </c>
      <c r="AQ62" s="147">
        <f>GDAM_PXI!I62</f>
        <v>0</v>
      </c>
      <c r="AR62" s="147">
        <f>GDAM_PXI!O62</f>
        <v>0</v>
      </c>
      <c r="AS62">
        <f>HPX!I62</f>
        <v>0</v>
      </c>
      <c r="AT62">
        <f>HPX!O62</f>
        <v>0</v>
      </c>
      <c r="AU62">
        <f>RTM_HPX!I62</f>
        <v>0</v>
      </c>
      <c r="AV62">
        <f>RTM_HPX!O62</f>
        <v>0</v>
      </c>
    </row>
    <row r="63" spans="1:48">
      <c r="A63" t="s">
        <v>105</v>
      </c>
      <c r="D63">
        <f>TWEPL!Q63</f>
        <v>6.2571060000000003</v>
      </c>
      <c r="E63">
        <f>GT_NG!Q63</f>
        <v>8.0304360550190221</v>
      </c>
      <c r="F63">
        <f>GT_Spot!Q63</f>
        <v>0</v>
      </c>
      <c r="G63">
        <f>PPCL_NG!Q63</f>
        <v>46.6</v>
      </c>
      <c r="H63">
        <f>PPCL_Spot!Q63</f>
        <v>0</v>
      </c>
      <c r="I63">
        <f>Bawana_NG!Q63</f>
        <v>57.598000069442037</v>
      </c>
      <c r="J63">
        <f>Bawana_RLNG!Q63</f>
        <v>0</v>
      </c>
      <c r="K63">
        <f>Bawana_Spot!Q63</f>
        <v>55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BYPL_ISGS_exbus!DM63</f>
        <v>768.45372494475623</v>
      </c>
      <c r="P63" s="36">
        <v>68.489999999999981</v>
      </c>
      <c r="Q63" s="36">
        <v>22.127460117066452</v>
      </c>
      <c r="R63" s="38">
        <v>26.3</v>
      </c>
      <c r="S63" s="38">
        <v>0</v>
      </c>
      <c r="T63" s="37">
        <f>SUMPRODUCT(LTA!J63:AN63,LTA!J$101:AN$101,LTA!J$104:AN$104)</f>
        <v>284.33999999999997</v>
      </c>
      <c r="U63" s="37">
        <f>SUMPRODUCT(LTA!J63:AN63,LTA!J$102:AN$102,LTA!J$104:AN$104)</f>
        <v>138.12</v>
      </c>
      <c r="V63" s="66">
        <f>SUMPRODUCT(MTOA!B63:G63,MTOA!B$102:G$102,MTOA!B$104:G$104)</f>
        <v>0</v>
      </c>
      <c r="W63" s="66">
        <f>SUMPRODUCT(MTOA!B63:G63,MTOA!B$101:G$101,MTOA!B$104:G$104)</f>
        <v>0</v>
      </c>
      <c r="X63">
        <v>0</v>
      </c>
      <c r="Y63" s="34">
        <f>IEX!I63</f>
        <v>0</v>
      </c>
      <c r="Z63" s="34">
        <f>IEX!O63</f>
        <v>0</v>
      </c>
      <c r="AA63" s="75">
        <f>STOA!I63</f>
        <v>106.41999999999999</v>
      </c>
      <c r="AB63" s="75">
        <f>-STOA!O63</f>
        <v>0</v>
      </c>
      <c r="AC63">
        <f t="shared" si="0"/>
        <v>13.864340508364782</v>
      </c>
      <c r="AD63">
        <f t="shared" si="1"/>
        <v>1636.6523866779187</v>
      </c>
      <c r="AE63">
        <f>'IDT-1'!C63</f>
        <v>0</v>
      </c>
      <c r="AF63" s="24"/>
      <c r="AG63">
        <f t="shared" si="2"/>
        <v>1636.6523866779187</v>
      </c>
      <c r="AI63" s="34">
        <f>PXIL!I63</f>
        <v>0</v>
      </c>
      <c r="AJ63" s="34">
        <f>PXIL!O63</f>
        <v>0</v>
      </c>
      <c r="AK63" s="34">
        <f>RTM_IEX!I63</f>
        <v>62.78</v>
      </c>
      <c r="AL63" s="34">
        <f>RTM_IEX!O63</f>
        <v>0</v>
      </c>
      <c r="AM63" s="34">
        <f>RTM_PXI!I63</f>
        <v>0</v>
      </c>
      <c r="AN63" s="34">
        <f>RTM_PXI!O63</f>
        <v>0</v>
      </c>
      <c r="AO63" s="147">
        <f>GDAM_IEX!I63</f>
        <v>0</v>
      </c>
      <c r="AP63" s="147">
        <f>GDAM_IEX!O63</f>
        <v>0</v>
      </c>
      <c r="AQ63" s="147">
        <f>GDAM_PXI!I63</f>
        <v>0</v>
      </c>
      <c r="AR63" s="147">
        <f>GDAM_PXI!O63</f>
        <v>0</v>
      </c>
      <c r="AS63">
        <f>HPX!I63</f>
        <v>0</v>
      </c>
      <c r="AT63">
        <f>HPX!O63</f>
        <v>0</v>
      </c>
      <c r="AU63">
        <f>RTM_HPX!I63</f>
        <v>0</v>
      </c>
      <c r="AV63">
        <f>RTM_HPX!O63</f>
        <v>0</v>
      </c>
    </row>
    <row r="64" spans="1:48">
      <c r="A64" t="s">
        <v>106</v>
      </c>
      <c r="D64">
        <f>TWEPL!Q64</f>
        <v>6.2571060000000003</v>
      </c>
      <c r="E64">
        <f>GT_NG!Q64</f>
        <v>8.0304360550190221</v>
      </c>
      <c r="F64">
        <f>GT_Spot!Q64</f>
        <v>0</v>
      </c>
      <c r="G64">
        <f>PPCL_NG!Q64</f>
        <v>46.6</v>
      </c>
      <c r="H64">
        <f>PPCL_Spot!Q64</f>
        <v>0</v>
      </c>
      <c r="I64">
        <f>Bawana_NG!Q64</f>
        <v>57.598000069442037</v>
      </c>
      <c r="J64">
        <f>Bawana_RLNG!Q64</f>
        <v>0</v>
      </c>
      <c r="K64">
        <f>Bawana_Spot!Q64</f>
        <v>55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BYPL_ISGS_exbus!DM64</f>
        <v>776.26320384243149</v>
      </c>
      <c r="P64" s="36">
        <v>68.489999999999981</v>
      </c>
      <c r="Q64" s="36">
        <v>22.127460117066452</v>
      </c>
      <c r="R64" s="38">
        <v>26.3</v>
      </c>
      <c r="S64" s="38">
        <v>0</v>
      </c>
      <c r="T64" s="37">
        <f>SUMPRODUCT(LTA!J64:AN64,LTA!J$101:AN$101,LTA!J$104:AN$104)</f>
        <v>272.02999999999997</v>
      </c>
      <c r="U64" s="37">
        <f>SUMPRODUCT(LTA!J64:AN64,LTA!J$102:AN$102,LTA!J$104:AN$104)</f>
        <v>138.12</v>
      </c>
      <c r="V64" s="66">
        <f>SUMPRODUCT(MTOA!B64:G64,MTOA!B$102:G$102,MTOA!B$104:G$104)</f>
        <v>0</v>
      </c>
      <c r="W64" s="66">
        <f>SUMPRODUCT(MTOA!B64:G64,MTOA!B$101:G$101,MTOA!B$104:G$104)</f>
        <v>0</v>
      </c>
      <c r="X64">
        <v>0</v>
      </c>
      <c r="Y64" s="34">
        <f>IEX!I64</f>
        <v>0</v>
      </c>
      <c r="Z64" s="34">
        <f>IEX!O64</f>
        <v>0</v>
      </c>
      <c r="AA64" s="75">
        <f>STOA!I64</f>
        <v>106.41999999999999</v>
      </c>
      <c r="AB64" s="75">
        <f>-STOA!O64</f>
        <v>0</v>
      </c>
      <c r="AC64">
        <f t="shared" si="0"/>
        <v>13.948168131105257</v>
      </c>
      <c r="AD64">
        <f t="shared" si="1"/>
        <v>1646.548037952854</v>
      </c>
      <c r="AE64">
        <f>'IDT-1'!C64</f>
        <v>0</v>
      </c>
      <c r="AF64" s="24"/>
      <c r="AG64">
        <f t="shared" si="2"/>
        <v>1646.548037952854</v>
      </c>
      <c r="AI64" s="34">
        <f>PXIL!I64</f>
        <v>0</v>
      </c>
      <c r="AJ64" s="34">
        <f>PXIL!O64</f>
        <v>0</v>
      </c>
      <c r="AK64" s="34">
        <f>RTM_IEX!I64</f>
        <v>77.260000000000005</v>
      </c>
      <c r="AL64" s="34">
        <f>RTM_IEX!O64</f>
        <v>0</v>
      </c>
      <c r="AM64" s="34">
        <f>RTM_PXI!I64</f>
        <v>0</v>
      </c>
      <c r="AN64" s="34">
        <f>RTM_PXI!O64</f>
        <v>0</v>
      </c>
      <c r="AO64" s="147">
        <f>GDAM_IEX!I64</f>
        <v>0</v>
      </c>
      <c r="AP64" s="147">
        <f>GDAM_IEX!O64</f>
        <v>0</v>
      </c>
      <c r="AQ64" s="147">
        <f>GDAM_PXI!I64</f>
        <v>0</v>
      </c>
      <c r="AR64" s="147">
        <f>GDAM_PXI!O64</f>
        <v>0</v>
      </c>
      <c r="AS64">
        <f>HPX!I64</f>
        <v>0</v>
      </c>
      <c r="AT64">
        <f>HPX!O64</f>
        <v>0</v>
      </c>
      <c r="AU64">
        <f>RTM_HPX!I64</f>
        <v>0</v>
      </c>
      <c r="AV64">
        <f>RTM_HPX!O64</f>
        <v>0</v>
      </c>
    </row>
    <row r="65" spans="1:48">
      <c r="A65" t="s">
        <v>107</v>
      </c>
      <c r="D65">
        <f>TWEPL!Q65</f>
        <v>6.2571060000000003</v>
      </c>
      <c r="E65">
        <f>GT_NG!Q65</f>
        <v>8.0304360550190221</v>
      </c>
      <c r="F65">
        <f>GT_Spot!Q65</f>
        <v>0</v>
      </c>
      <c r="G65">
        <f>PPCL_NG!Q65</f>
        <v>45.318392964788487</v>
      </c>
      <c r="H65">
        <f>PPCL_Spot!Q65</f>
        <v>0</v>
      </c>
      <c r="I65">
        <f>Bawana_NG!Q65</f>
        <v>57.598000069442037</v>
      </c>
      <c r="J65">
        <f>Bawana_RLNG!Q65</f>
        <v>0</v>
      </c>
      <c r="K65">
        <f>Bawana_Spot!Q65</f>
        <v>55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BYPL_ISGS_exbus!DM65</f>
        <v>784.22931422583179</v>
      </c>
      <c r="P65" s="36">
        <v>68.489999999999981</v>
      </c>
      <c r="Q65" s="36">
        <v>22.127460117066452</v>
      </c>
      <c r="R65" s="38">
        <v>26.3</v>
      </c>
      <c r="S65" s="38">
        <v>0</v>
      </c>
      <c r="T65" s="37">
        <f>SUMPRODUCT(LTA!J65:AN65,LTA!J$101:AN$101,LTA!J$104:AN$104)</f>
        <v>260.77999999999997</v>
      </c>
      <c r="U65" s="37">
        <f>SUMPRODUCT(LTA!J65:AN65,LTA!J$102:AN$102,LTA!J$104:AN$104)</f>
        <v>137.96</v>
      </c>
      <c r="V65" s="66">
        <f>SUMPRODUCT(MTOA!B65:G65,MTOA!B$102:G$102,MTOA!B$104:G$104)</f>
        <v>0</v>
      </c>
      <c r="W65" s="66">
        <f>SUMPRODUCT(MTOA!B65:G65,MTOA!B$101:G$101,MTOA!B$104:G$104)</f>
        <v>0</v>
      </c>
      <c r="X65">
        <v>0</v>
      </c>
      <c r="Y65" s="34">
        <f>IEX!I65</f>
        <v>0</v>
      </c>
      <c r="Z65" s="34">
        <f>IEX!O65</f>
        <v>0</v>
      </c>
      <c r="AA65" s="75">
        <f>STOA!I65</f>
        <v>106.41999999999999</v>
      </c>
      <c r="AB65" s="75">
        <f>-STOA!O65</f>
        <v>0</v>
      </c>
      <c r="AC65">
        <f t="shared" si="0"/>
        <v>13.98961795923004</v>
      </c>
      <c r="AD65">
        <f t="shared" si="1"/>
        <v>1651.4410914729176</v>
      </c>
      <c r="AE65">
        <f>'IDT-1'!C65</f>
        <v>0</v>
      </c>
      <c r="AF65" s="24"/>
      <c r="AG65">
        <f t="shared" si="2"/>
        <v>1651.4410914729176</v>
      </c>
      <c r="AI65" s="34">
        <f>PXIL!I65</f>
        <v>0</v>
      </c>
      <c r="AJ65" s="34">
        <f>PXIL!O65</f>
        <v>0</v>
      </c>
      <c r="AK65" s="34">
        <f>RTM_IEX!I65</f>
        <v>86.92</v>
      </c>
      <c r="AL65" s="34">
        <f>RTM_IEX!O65</f>
        <v>0</v>
      </c>
      <c r="AM65" s="34">
        <f>RTM_PXI!I65</f>
        <v>0</v>
      </c>
      <c r="AN65" s="34">
        <f>RTM_PXI!O65</f>
        <v>0</v>
      </c>
      <c r="AO65" s="147">
        <f>GDAM_IEX!I65</f>
        <v>0</v>
      </c>
      <c r="AP65" s="147">
        <f>GDAM_IEX!O65</f>
        <v>0</v>
      </c>
      <c r="AQ65" s="147">
        <f>GDAM_PXI!I65</f>
        <v>0</v>
      </c>
      <c r="AR65" s="147">
        <f>GDAM_PXI!O65</f>
        <v>0</v>
      </c>
      <c r="AS65">
        <f>HPX!I65</f>
        <v>0</v>
      </c>
      <c r="AT65">
        <f>HPX!O65</f>
        <v>0</v>
      </c>
      <c r="AU65">
        <f>RTM_HPX!I65</f>
        <v>0</v>
      </c>
      <c r="AV65">
        <f>RTM_HPX!O65</f>
        <v>0</v>
      </c>
    </row>
    <row r="66" spans="1:48">
      <c r="A66" t="s">
        <v>108</v>
      </c>
      <c r="D66">
        <f>TWEPL!Q66</f>
        <v>6.2571060000000003</v>
      </c>
      <c r="E66">
        <f>GT_NG!Q66</f>
        <v>8.0304360550190221</v>
      </c>
      <c r="F66">
        <f>GT_Spot!Q66</f>
        <v>0</v>
      </c>
      <c r="G66">
        <f>PPCL_NG!Q66</f>
        <v>45.318392964788487</v>
      </c>
      <c r="H66">
        <f>PPCL_Spot!Q66</f>
        <v>0</v>
      </c>
      <c r="I66">
        <f>Bawana_NG!Q66</f>
        <v>57.598000069442037</v>
      </c>
      <c r="J66">
        <f>Bawana_RLNG!Q66</f>
        <v>0</v>
      </c>
      <c r="K66">
        <f>Bawana_Spot!Q66</f>
        <v>55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BYPL_ISGS_exbus!DM66</f>
        <v>791.85112242342711</v>
      </c>
      <c r="P66" s="36">
        <v>68.489999999999981</v>
      </c>
      <c r="Q66" s="36">
        <v>22.127460117066452</v>
      </c>
      <c r="R66" s="38">
        <v>26.3</v>
      </c>
      <c r="S66" s="38">
        <v>0</v>
      </c>
      <c r="T66" s="37">
        <f>SUMPRODUCT(LTA!J66:AN66,LTA!J$101:AN$101,LTA!J$104:AN$104)</f>
        <v>247.48000000000002</v>
      </c>
      <c r="U66" s="37">
        <f>SUMPRODUCT(LTA!J66:AN66,LTA!J$102:AN$102,LTA!J$104:AN$104)</f>
        <v>137.78</v>
      </c>
      <c r="V66" s="66">
        <f>SUMPRODUCT(MTOA!B66:G66,MTOA!B$102:G$102,MTOA!B$104:G$104)</f>
        <v>0</v>
      </c>
      <c r="W66" s="66">
        <f>SUMPRODUCT(MTOA!B66:G66,MTOA!B$101:G$101,MTOA!B$104:G$104)</f>
        <v>0</v>
      </c>
      <c r="X66">
        <v>0</v>
      </c>
      <c r="Y66" s="34">
        <f>IEX!I66</f>
        <v>0</v>
      </c>
      <c r="Z66" s="34">
        <f>IEX!O66</f>
        <v>0</v>
      </c>
      <c r="AA66" s="75">
        <f>STOA!I66</f>
        <v>106.41999999999999</v>
      </c>
      <c r="AB66" s="75">
        <f>-STOA!O66</f>
        <v>0</v>
      </c>
      <c r="AC66">
        <f t="shared" si="0"/>
        <v>13.940409148089842</v>
      </c>
      <c r="AD66">
        <f t="shared" si="1"/>
        <v>1645.6321084816532</v>
      </c>
      <c r="AE66">
        <f>'IDT-1'!C66</f>
        <v>0</v>
      </c>
      <c r="AF66" s="24"/>
      <c r="AG66">
        <f t="shared" si="2"/>
        <v>1645.6321084816532</v>
      </c>
      <c r="AI66" s="34">
        <f>PXIL!I66</f>
        <v>0</v>
      </c>
      <c r="AJ66" s="34">
        <f>PXIL!O66</f>
        <v>0</v>
      </c>
      <c r="AK66" s="34">
        <f>RTM_IEX!I66</f>
        <v>86.92</v>
      </c>
      <c r="AL66" s="34">
        <f>RTM_IEX!O66</f>
        <v>0</v>
      </c>
      <c r="AM66" s="34">
        <f>RTM_PXI!I66</f>
        <v>0</v>
      </c>
      <c r="AN66" s="34">
        <f>RTM_PXI!O66</f>
        <v>0</v>
      </c>
      <c r="AO66" s="147">
        <f>GDAM_IEX!I66</f>
        <v>0</v>
      </c>
      <c r="AP66" s="147">
        <f>GDAM_IEX!O66</f>
        <v>0</v>
      </c>
      <c r="AQ66" s="147">
        <f>GDAM_PXI!I66</f>
        <v>0</v>
      </c>
      <c r="AR66" s="147">
        <f>GDAM_PXI!O66</f>
        <v>0</v>
      </c>
      <c r="AS66">
        <f>HPX!I66</f>
        <v>0</v>
      </c>
      <c r="AT66">
        <f>HPX!O66</f>
        <v>0</v>
      </c>
      <c r="AU66">
        <f>RTM_HPX!I66</f>
        <v>0</v>
      </c>
      <c r="AV66">
        <f>RTM_HPX!O66</f>
        <v>0</v>
      </c>
    </row>
    <row r="67" spans="1:48">
      <c r="A67" t="s">
        <v>109</v>
      </c>
      <c r="D67">
        <f>TWEPL!Q67</f>
        <v>6.2571060000000003</v>
      </c>
      <c r="E67">
        <f>GT_NG!Q67</f>
        <v>8.0304360550190221</v>
      </c>
      <c r="F67">
        <f>GT_Spot!Q67</f>
        <v>0</v>
      </c>
      <c r="G67">
        <f>PPCL_NG!Q67</f>
        <v>45.318392964788487</v>
      </c>
      <c r="H67">
        <f>PPCL_Spot!Q67</f>
        <v>0</v>
      </c>
      <c r="I67">
        <f>Bawana_NG!Q67</f>
        <v>57.598000069442037</v>
      </c>
      <c r="J67">
        <f>Bawana_RLNG!Q67</f>
        <v>0</v>
      </c>
      <c r="K67">
        <f>Bawana_Spot!Q67</f>
        <v>55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BYPL_ISGS_exbus!DM67</f>
        <v>762.02277828211243</v>
      </c>
      <c r="P67" s="36">
        <v>68.489999999999981</v>
      </c>
      <c r="Q67" s="36">
        <v>22.127460117066452</v>
      </c>
      <c r="R67" s="38">
        <v>26.3</v>
      </c>
      <c r="S67" s="38">
        <v>0</v>
      </c>
      <c r="T67" s="37">
        <f>SUMPRODUCT(LTA!J67:AN67,LTA!J$101:AN$101,LTA!J$104:AN$104)</f>
        <v>233.29000000000002</v>
      </c>
      <c r="U67" s="37">
        <f>SUMPRODUCT(LTA!J67:AN67,LTA!J$102:AN$102,LTA!J$104:AN$104)</f>
        <v>137.62</v>
      </c>
      <c r="V67" s="66">
        <f>SUMPRODUCT(MTOA!B67:G67,MTOA!B$102:G$102,MTOA!B$104:G$104)</f>
        <v>0</v>
      </c>
      <c r="W67" s="66">
        <f>SUMPRODUCT(MTOA!B67:G67,MTOA!B$101:G$101,MTOA!B$104:G$104)</f>
        <v>0</v>
      </c>
      <c r="X67">
        <v>0</v>
      </c>
      <c r="Y67" s="34">
        <f>IEX!I67</f>
        <v>0</v>
      </c>
      <c r="Z67" s="34">
        <f>IEX!O67</f>
        <v>0</v>
      </c>
      <c r="AA67" s="75">
        <f>STOA!I67</f>
        <v>106.41999999999999</v>
      </c>
      <c r="AB67" s="75">
        <f>-STOA!O67</f>
        <v>0</v>
      </c>
      <c r="AC67">
        <f t="shared" si="0"/>
        <v>13.893803057302797</v>
      </c>
      <c r="AD67">
        <f t="shared" si="1"/>
        <v>1640.1303704311254</v>
      </c>
      <c r="AE67">
        <f>'IDT-1'!C67</f>
        <v>0</v>
      </c>
      <c r="AF67" s="24"/>
      <c r="AG67">
        <f t="shared" si="2"/>
        <v>1640.1303704311254</v>
      </c>
      <c r="AI67" s="34">
        <f>PXIL!I67</f>
        <v>0</v>
      </c>
      <c r="AJ67" s="34">
        <f>PXIL!O67</f>
        <v>0</v>
      </c>
      <c r="AK67" s="34">
        <f>RTM_IEX!I67</f>
        <v>125.55</v>
      </c>
      <c r="AL67" s="34">
        <f>RTM_IEX!O67</f>
        <v>0</v>
      </c>
      <c r="AM67" s="34">
        <f>RTM_PXI!I67</f>
        <v>0</v>
      </c>
      <c r="AN67" s="34">
        <f>RTM_PXI!O67</f>
        <v>0</v>
      </c>
      <c r="AO67" s="147">
        <f>GDAM_IEX!I67</f>
        <v>0</v>
      </c>
      <c r="AP67" s="147">
        <f>GDAM_IEX!O67</f>
        <v>0</v>
      </c>
      <c r="AQ67" s="147">
        <f>GDAM_PXI!I67</f>
        <v>0</v>
      </c>
      <c r="AR67" s="147">
        <f>GDAM_PXI!O67</f>
        <v>0</v>
      </c>
      <c r="AS67">
        <f>HPX!I67</f>
        <v>0</v>
      </c>
      <c r="AT67">
        <f>HPX!O67</f>
        <v>0</v>
      </c>
      <c r="AU67">
        <f>RTM_HPX!I67</f>
        <v>0</v>
      </c>
      <c r="AV67">
        <f>RTM_HPX!O67</f>
        <v>0</v>
      </c>
    </row>
    <row r="68" spans="1:48">
      <c r="A68" t="s">
        <v>110</v>
      </c>
      <c r="D68">
        <f>TWEPL!Q68</f>
        <v>6.0191400000000002</v>
      </c>
      <c r="E68">
        <f>GT_NG!Q68</f>
        <v>8.0304360550190221</v>
      </c>
      <c r="F68">
        <f>GT_Spot!Q68</f>
        <v>0</v>
      </c>
      <c r="G68">
        <f>PPCL_NG!Q68</f>
        <v>45.318392964788487</v>
      </c>
      <c r="H68">
        <f>PPCL_Spot!Q68</f>
        <v>0</v>
      </c>
      <c r="I68">
        <f>Bawana_NG!Q68</f>
        <v>57.597918022121007</v>
      </c>
      <c r="J68">
        <f>Bawana_RLNG!Q68</f>
        <v>0</v>
      </c>
      <c r="K68">
        <f>Bawana_Spot!Q68</f>
        <v>55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BYPL_ISGS_exbus!DM68</f>
        <v>769.81986078485249</v>
      </c>
      <c r="P68" s="36">
        <v>68.489999999999981</v>
      </c>
      <c r="Q68" s="36">
        <v>22.127460117066452</v>
      </c>
      <c r="R68" s="38">
        <v>26.3</v>
      </c>
      <c r="S68" s="38">
        <v>0</v>
      </c>
      <c r="T68" s="37">
        <f>SUMPRODUCT(LTA!J68:AN68,LTA!J$101:AN$101,LTA!J$104:AN$104)</f>
        <v>216.36</v>
      </c>
      <c r="U68" s="37">
        <f>SUMPRODUCT(LTA!J68:AN68,LTA!J$102:AN$102,LTA!J$104:AN$104)</f>
        <v>137.28</v>
      </c>
      <c r="V68" s="66">
        <f>SUMPRODUCT(MTOA!B68:G68,MTOA!B$102:G$102,MTOA!B$104:G$104)</f>
        <v>0</v>
      </c>
      <c r="W68" s="66">
        <f>SUMPRODUCT(MTOA!B68:G68,MTOA!B$101:G$101,MTOA!B$104:G$104)</f>
        <v>0</v>
      </c>
      <c r="X68">
        <v>0</v>
      </c>
      <c r="Y68" s="34">
        <f>IEX!I68</f>
        <v>0</v>
      </c>
      <c r="Z68" s="34">
        <f>IEX!O68</f>
        <v>0</v>
      </c>
      <c r="AA68" s="75">
        <f>STOA!I68</f>
        <v>106.41999999999999</v>
      </c>
      <c r="AB68" s="75">
        <f>-STOA!O68</f>
        <v>0</v>
      </c>
      <c r="AC68">
        <f t="shared" ref="AC68:AC98" si="3">SUMIF(B68:AB68,"&gt;0")*$AC$2-SUMIF(B68:AB68,"&lt;0")*($AC$2/(1-$AC$2))+SUMIF(AI68:AR68,"&gt;0")*$AC$2-SUMIF(AI68:AR68,"&lt;0")*($AC$2/(1-$AC$2))</f>
        <v>13.690598946728317</v>
      </c>
      <c r="AD68">
        <f t="shared" ref="AD68:AD98" si="4">SUM(B68:AB68,AI68:AV68)-AC68</f>
        <v>1616.1426089971189</v>
      </c>
      <c r="AE68">
        <f>'IDT-1'!C68</f>
        <v>0</v>
      </c>
      <c r="AF68" s="24"/>
      <c r="AG68">
        <f t="shared" ref="AG68:AG98" si="5">SUM(AD68:AF68)</f>
        <v>1616.1426089971189</v>
      </c>
      <c r="AI68" s="34">
        <f>PXIL!I68</f>
        <v>0</v>
      </c>
      <c r="AJ68" s="34">
        <f>PXIL!O68</f>
        <v>0</v>
      </c>
      <c r="AK68" s="34">
        <f>RTM_IEX!I68</f>
        <v>111.07</v>
      </c>
      <c r="AL68" s="34">
        <f>RTM_IEX!O68</f>
        <v>0</v>
      </c>
      <c r="AM68" s="34">
        <f>RTM_PXI!I68</f>
        <v>0</v>
      </c>
      <c r="AN68" s="34">
        <f>RTM_PXI!O68</f>
        <v>0</v>
      </c>
      <c r="AO68" s="147">
        <f>GDAM_IEX!I68</f>
        <v>0</v>
      </c>
      <c r="AP68" s="147">
        <f>GDAM_IEX!O68</f>
        <v>0</v>
      </c>
      <c r="AQ68" s="147">
        <f>GDAM_PXI!I68</f>
        <v>0</v>
      </c>
      <c r="AR68" s="147">
        <f>GDAM_PXI!O68</f>
        <v>0</v>
      </c>
      <c r="AS68">
        <f>HPX!I68</f>
        <v>0</v>
      </c>
      <c r="AT68">
        <f>HPX!O68</f>
        <v>0</v>
      </c>
      <c r="AU68">
        <f>RTM_HPX!I68</f>
        <v>0</v>
      </c>
      <c r="AV68">
        <f>RTM_HPX!O68</f>
        <v>0</v>
      </c>
    </row>
    <row r="69" spans="1:48">
      <c r="A69" t="s">
        <v>111</v>
      </c>
      <c r="D69">
        <f>TWEPL!Q69</f>
        <v>6.0191400000000002</v>
      </c>
      <c r="E69">
        <f>GT_NG!Q69</f>
        <v>8.0304360550190221</v>
      </c>
      <c r="F69">
        <f>GT_Spot!Q69</f>
        <v>0</v>
      </c>
      <c r="G69">
        <f>PPCL_NG!Q69</f>
        <v>45.318392964788487</v>
      </c>
      <c r="H69">
        <f>PPCL_Spot!Q69</f>
        <v>0</v>
      </c>
      <c r="I69">
        <f>Bawana_NG!Q69</f>
        <v>57.6</v>
      </c>
      <c r="J69">
        <f>Bawana_RLNG!Q69</f>
        <v>0</v>
      </c>
      <c r="K69">
        <f>Bawana_Spot!Q69</f>
        <v>55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BYPL_ISGS_exbus!DM69</f>
        <v>775.76421993273721</v>
      </c>
      <c r="P69" s="36">
        <v>68.489999999999981</v>
      </c>
      <c r="Q69" s="36">
        <v>22.127460117066452</v>
      </c>
      <c r="R69" s="38">
        <v>20.16</v>
      </c>
      <c r="S69" s="38">
        <v>0</v>
      </c>
      <c r="T69" s="37">
        <f>SUMPRODUCT(LTA!J69:AN69,LTA!J$101:AN$101,LTA!J$104:AN$104)</f>
        <v>199.79000000000002</v>
      </c>
      <c r="U69" s="37">
        <f>SUMPRODUCT(LTA!J69:AN69,LTA!J$102:AN$102,LTA!J$104:AN$104)</f>
        <v>136.96</v>
      </c>
      <c r="V69" s="66">
        <f>SUMPRODUCT(MTOA!B69:G69,MTOA!B$102:G$102,MTOA!B$104:G$104)</f>
        <v>0</v>
      </c>
      <c r="W69" s="66">
        <f>SUMPRODUCT(MTOA!B69:G69,MTOA!B$101:G$101,MTOA!B$104:G$104)</f>
        <v>0</v>
      </c>
      <c r="X69">
        <v>0</v>
      </c>
      <c r="Y69" s="34">
        <f>IEX!I69</f>
        <v>0</v>
      </c>
      <c r="Z69" s="34">
        <f>IEX!O69</f>
        <v>0</v>
      </c>
      <c r="AA69" s="75">
        <f>STOA!I69</f>
        <v>106.41999999999999</v>
      </c>
      <c r="AB69" s="75">
        <f>-STOA!O69</f>
        <v>0</v>
      </c>
      <c r="AC69">
        <f t="shared" si="3"/>
        <v>13.506525052184735</v>
      </c>
      <c r="AD69">
        <f t="shared" si="4"/>
        <v>1594.4131240174265</v>
      </c>
      <c r="AE69">
        <f>'IDT-1'!C69</f>
        <v>2.399</v>
      </c>
      <c r="AF69" s="24"/>
      <c r="AG69">
        <f t="shared" si="5"/>
        <v>1596.8121240174264</v>
      </c>
      <c r="AI69" s="34">
        <f>PXIL!I69</f>
        <v>0</v>
      </c>
      <c r="AJ69" s="34">
        <f>PXIL!O69</f>
        <v>0</v>
      </c>
      <c r="AK69" s="34">
        <f>RTM_IEX!I69</f>
        <v>106.24</v>
      </c>
      <c r="AL69" s="34">
        <f>RTM_IEX!O69</f>
        <v>0</v>
      </c>
      <c r="AM69" s="34">
        <f>RTM_PXI!I69</f>
        <v>0</v>
      </c>
      <c r="AN69" s="34">
        <f>RTM_PXI!O69</f>
        <v>0</v>
      </c>
      <c r="AO69" s="147">
        <f>GDAM_IEX!I69</f>
        <v>0</v>
      </c>
      <c r="AP69" s="147">
        <f>GDAM_IEX!O69</f>
        <v>0</v>
      </c>
      <c r="AQ69" s="147">
        <f>GDAM_PXI!I69</f>
        <v>0</v>
      </c>
      <c r="AR69" s="147">
        <f>GDAM_PXI!O69</f>
        <v>0</v>
      </c>
      <c r="AS69">
        <f>HPX!I69</f>
        <v>0</v>
      </c>
      <c r="AT69">
        <f>HPX!O69</f>
        <v>0</v>
      </c>
      <c r="AU69">
        <f>RTM_HPX!I69</f>
        <v>0</v>
      </c>
      <c r="AV69">
        <f>RTM_HPX!O69</f>
        <v>0</v>
      </c>
    </row>
    <row r="70" spans="1:48">
      <c r="A70" t="s">
        <v>112</v>
      </c>
      <c r="D70">
        <f>TWEPL!Q70</f>
        <v>6.0191400000000002</v>
      </c>
      <c r="E70">
        <f>GT_NG!Q70</f>
        <v>8.0304360550190221</v>
      </c>
      <c r="F70">
        <f>GT_Spot!Q70</f>
        <v>0</v>
      </c>
      <c r="G70">
        <f>PPCL_NG!Q70</f>
        <v>45.318392964788487</v>
      </c>
      <c r="H70">
        <f>PPCL_Spot!Q70</f>
        <v>0</v>
      </c>
      <c r="I70">
        <f>Bawana_NG!Q70</f>
        <v>57.6</v>
      </c>
      <c r="J70">
        <f>Bawana_RLNG!Q70</f>
        <v>0</v>
      </c>
      <c r="K70">
        <f>Bawana_Spot!Q70</f>
        <v>55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BYPL_ISGS_exbus!DM70</f>
        <v>792.1541312279669</v>
      </c>
      <c r="P70" s="36">
        <v>68.489999999999981</v>
      </c>
      <c r="Q70" s="36">
        <v>22.127460117066452</v>
      </c>
      <c r="R70" s="38">
        <v>14.87</v>
      </c>
      <c r="S70" s="38">
        <v>0</v>
      </c>
      <c r="T70" s="37">
        <f>SUMPRODUCT(LTA!J70:AN70,LTA!J$101:AN$101,LTA!J$104:AN$104)</f>
        <v>183.56</v>
      </c>
      <c r="U70" s="37">
        <f>SUMPRODUCT(LTA!J70:AN70,LTA!J$102:AN$102,LTA!J$104:AN$104)</f>
        <v>136.62</v>
      </c>
      <c r="V70" s="66">
        <f>SUMPRODUCT(MTOA!B70:G70,MTOA!B$102:G$102,MTOA!B$104:G$104)</f>
        <v>0</v>
      </c>
      <c r="W70" s="66">
        <f>SUMPRODUCT(MTOA!B70:G70,MTOA!B$101:G$101,MTOA!B$104:G$104)</f>
        <v>0</v>
      </c>
      <c r="X70">
        <v>0</v>
      </c>
      <c r="Y70" s="34">
        <f>IEX!I70</f>
        <v>0</v>
      </c>
      <c r="Z70" s="34">
        <f>IEX!O70</f>
        <v>0</v>
      </c>
      <c r="AA70" s="75">
        <f>STOA!I70</f>
        <v>106.41999999999999</v>
      </c>
      <c r="AB70" s="75">
        <f>-STOA!O70</f>
        <v>0</v>
      </c>
      <c r="AC70">
        <f t="shared" si="3"/>
        <v>13.217144307064663</v>
      </c>
      <c r="AD70">
        <f t="shared" si="4"/>
        <v>1560.2524160577761</v>
      </c>
      <c r="AE70">
        <f>'IDT-1'!C70</f>
        <v>10</v>
      </c>
      <c r="AF70" s="24"/>
      <c r="AG70">
        <f t="shared" si="5"/>
        <v>1570.2524160577761</v>
      </c>
      <c r="AI70" s="34">
        <f>PXIL!I70</f>
        <v>0</v>
      </c>
      <c r="AJ70" s="34">
        <f>PXIL!O70</f>
        <v>0</v>
      </c>
      <c r="AK70" s="34">
        <f>RTM_IEX!I70</f>
        <v>77.260000000000005</v>
      </c>
      <c r="AL70" s="34">
        <f>RTM_IEX!O70</f>
        <v>0</v>
      </c>
      <c r="AM70" s="34">
        <f>RTM_PXI!I70</f>
        <v>0</v>
      </c>
      <c r="AN70" s="34">
        <f>RTM_PXI!O70</f>
        <v>0</v>
      </c>
      <c r="AO70" s="147">
        <f>GDAM_IEX!I70</f>
        <v>0</v>
      </c>
      <c r="AP70" s="147">
        <f>GDAM_IEX!O70</f>
        <v>0</v>
      </c>
      <c r="AQ70" s="147">
        <f>GDAM_PXI!I70</f>
        <v>0</v>
      </c>
      <c r="AR70" s="147">
        <f>GDAM_PXI!O70</f>
        <v>0</v>
      </c>
      <c r="AS70">
        <f>HPX!I70</f>
        <v>0</v>
      </c>
      <c r="AT70">
        <f>HPX!O70</f>
        <v>0</v>
      </c>
      <c r="AU70">
        <f>RTM_HPX!I70</f>
        <v>0</v>
      </c>
      <c r="AV70">
        <f>RTM_HPX!O70</f>
        <v>0</v>
      </c>
    </row>
    <row r="71" spans="1:48">
      <c r="A71" t="s">
        <v>113</v>
      </c>
      <c r="D71">
        <f>TWEPL!Q71</f>
        <v>6.0191400000000002</v>
      </c>
      <c r="E71">
        <f>GT_NG!Q71</f>
        <v>8.0304360550190221</v>
      </c>
      <c r="F71">
        <f>GT_Spot!Q71</f>
        <v>0</v>
      </c>
      <c r="G71">
        <f>PPCL_NG!Q71</f>
        <v>45.318392964788487</v>
      </c>
      <c r="H71">
        <f>PPCL_Spot!Q71</f>
        <v>0</v>
      </c>
      <c r="I71">
        <f>Bawana_NG!Q71</f>
        <v>57.598000069442037</v>
      </c>
      <c r="J71">
        <f>Bawana_RLNG!Q71</f>
        <v>0</v>
      </c>
      <c r="K71">
        <f>Bawana_Spot!Q71</f>
        <v>55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BYPL_ISGS_exbus!DM71</f>
        <v>803.94143665800584</v>
      </c>
      <c r="P71" s="36">
        <v>68.489999999999981</v>
      </c>
      <c r="Q71" s="36">
        <v>22.127460117066452</v>
      </c>
      <c r="R71" s="38">
        <v>11.71</v>
      </c>
      <c r="S71" s="38">
        <v>0</v>
      </c>
      <c r="T71" s="37">
        <f>SUMPRODUCT(LTA!J71:AN71,LTA!J$101:AN$101,LTA!J$104:AN$104)</f>
        <v>167.85</v>
      </c>
      <c r="U71" s="37">
        <f>SUMPRODUCT(LTA!J71:AN71,LTA!J$102:AN$102,LTA!J$104:AN$104)</f>
        <v>138.12</v>
      </c>
      <c r="V71" s="66">
        <f>SUMPRODUCT(MTOA!B71:G71,MTOA!B$102:G$102,MTOA!B$104:G$104)</f>
        <v>0</v>
      </c>
      <c r="W71" s="66">
        <f>SUMPRODUCT(MTOA!B71:G71,MTOA!B$101:G$101,MTOA!B$104:G$104)</f>
        <v>0</v>
      </c>
      <c r="X71">
        <v>0</v>
      </c>
      <c r="Y71" s="34">
        <f>IEX!I71</f>
        <v>0</v>
      </c>
      <c r="Z71" s="34">
        <f>IEX!O71</f>
        <v>0</v>
      </c>
      <c r="AA71" s="75">
        <f>STOA!I71</f>
        <v>106.41999999999999</v>
      </c>
      <c r="AB71" s="75">
        <f>-STOA!O71</f>
        <v>0</v>
      </c>
      <c r="AC71">
        <f t="shared" si="3"/>
        <v>13.072876873260302</v>
      </c>
      <c r="AD71">
        <f t="shared" si="4"/>
        <v>1543.2219889910614</v>
      </c>
      <c r="AE71">
        <f>'IDT-1'!C71</f>
        <v>0</v>
      </c>
      <c r="AF71" s="24"/>
      <c r="AG71">
        <f t="shared" si="5"/>
        <v>1543.2219889910614</v>
      </c>
      <c r="AI71" s="34">
        <f>PXIL!I71</f>
        <v>0</v>
      </c>
      <c r="AJ71" s="34">
        <f>PXIL!O71</f>
        <v>0</v>
      </c>
      <c r="AK71" s="34">
        <f>RTM_IEX!I71</f>
        <v>65.67</v>
      </c>
      <c r="AL71" s="34">
        <f>RTM_IEX!O71</f>
        <v>0</v>
      </c>
      <c r="AM71" s="34">
        <f>RTM_PXI!I71</f>
        <v>0</v>
      </c>
      <c r="AN71" s="34">
        <f>RTM_PXI!O71</f>
        <v>0</v>
      </c>
      <c r="AO71" s="147">
        <f>GDAM_IEX!I71</f>
        <v>0</v>
      </c>
      <c r="AP71" s="147">
        <f>GDAM_IEX!O71</f>
        <v>0</v>
      </c>
      <c r="AQ71" s="147">
        <f>GDAM_PXI!I71</f>
        <v>0</v>
      </c>
      <c r="AR71" s="147">
        <f>GDAM_PXI!O71</f>
        <v>0</v>
      </c>
      <c r="AS71">
        <f>HPX!I71</f>
        <v>0</v>
      </c>
      <c r="AT71">
        <f>HPX!O71</f>
        <v>0</v>
      </c>
      <c r="AU71">
        <f>RTM_HPX!I71</f>
        <v>0</v>
      </c>
      <c r="AV71">
        <f>RTM_HPX!O71</f>
        <v>0</v>
      </c>
    </row>
    <row r="72" spans="1:48">
      <c r="A72" t="s">
        <v>114</v>
      </c>
      <c r="D72">
        <f>TWEPL!Q72</f>
        <v>6.0191400000000002</v>
      </c>
      <c r="E72">
        <f>GT_NG!Q72</f>
        <v>8.0304360550190221</v>
      </c>
      <c r="F72">
        <f>GT_Spot!Q72</f>
        <v>0</v>
      </c>
      <c r="G72">
        <f>PPCL_NG!Q72</f>
        <v>45.318392964788487</v>
      </c>
      <c r="H72">
        <f>PPCL_Spot!Q72</f>
        <v>0</v>
      </c>
      <c r="I72">
        <f>Bawana_NG!Q72</f>
        <v>57.598000069442037</v>
      </c>
      <c r="J72">
        <f>Bawana_RLNG!Q72</f>
        <v>0</v>
      </c>
      <c r="K72">
        <f>Bawana_Spot!Q72</f>
        <v>55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BYPL_ISGS_exbus!DM72</f>
        <v>822.93317990011906</v>
      </c>
      <c r="P72" s="36">
        <v>68.489999999999981</v>
      </c>
      <c r="Q72" s="36">
        <v>22.127460117066452</v>
      </c>
      <c r="R72" s="38">
        <v>6.6373429371748696</v>
      </c>
      <c r="S72" s="38">
        <v>0</v>
      </c>
      <c r="T72" s="37">
        <f>SUMPRODUCT(LTA!J72:AN72,LTA!J$101:AN$101,LTA!J$104:AN$104)</f>
        <v>150.80000000000001</v>
      </c>
      <c r="U72" s="37">
        <f>SUMPRODUCT(LTA!J72:AN72,LTA!J$102:AN$102,LTA!J$104:AN$104)</f>
        <v>138.12</v>
      </c>
      <c r="V72" s="66">
        <f>SUMPRODUCT(MTOA!B72:G72,MTOA!B$102:G$102,MTOA!B$104:G$104)</f>
        <v>0</v>
      </c>
      <c r="W72" s="66">
        <f>SUMPRODUCT(MTOA!B72:G72,MTOA!B$101:G$101,MTOA!B$104:G$104)</f>
        <v>0</v>
      </c>
      <c r="X72">
        <v>0</v>
      </c>
      <c r="Y72" s="34">
        <f>IEX!I72</f>
        <v>0</v>
      </c>
      <c r="Z72" s="34">
        <f>IEX!O72</f>
        <v>0</v>
      </c>
      <c r="AA72" s="75">
        <f>STOA!I72</f>
        <v>106.41999999999999</v>
      </c>
      <c r="AB72" s="75">
        <f>-STOA!O72</f>
        <v>0</v>
      </c>
      <c r="AC72">
        <f t="shared" si="3"/>
        <v>12.819441197166324</v>
      </c>
      <c r="AD72">
        <f t="shared" si="4"/>
        <v>1513.3045108464439</v>
      </c>
      <c r="AE72">
        <f>'IDT-1'!C72</f>
        <v>0</v>
      </c>
      <c r="AF72" s="24"/>
      <c r="AG72">
        <f t="shared" si="5"/>
        <v>1513.3045108464439</v>
      </c>
      <c r="AI72" s="34">
        <f>PXIL!I72</f>
        <v>0</v>
      </c>
      <c r="AJ72" s="34">
        <f>PXIL!O72</f>
        <v>0</v>
      </c>
      <c r="AK72" s="34">
        <f>RTM_IEX!I72</f>
        <v>38.630000000000003</v>
      </c>
      <c r="AL72" s="34">
        <f>RTM_IEX!O72</f>
        <v>0</v>
      </c>
      <c r="AM72" s="34">
        <f>RTM_PXI!I72</f>
        <v>0</v>
      </c>
      <c r="AN72" s="34">
        <f>RTM_PXI!O72</f>
        <v>0</v>
      </c>
      <c r="AO72" s="147">
        <f>GDAM_IEX!I72</f>
        <v>0</v>
      </c>
      <c r="AP72" s="147">
        <f>GDAM_IEX!O72</f>
        <v>0</v>
      </c>
      <c r="AQ72" s="147">
        <f>GDAM_PXI!I72</f>
        <v>0</v>
      </c>
      <c r="AR72" s="147">
        <f>GDAM_PXI!O72</f>
        <v>0</v>
      </c>
      <c r="AS72">
        <f>HPX!I72</f>
        <v>0</v>
      </c>
      <c r="AT72">
        <f>HPX!O72</f>
        <v>0</v>
      </c>
      <c r="AU72">
        <f>RTM_HPX!I72</f>
        <v>0</v>
      </c>
      <c r="AV72">
        <f>RTM_HPX!O72</f>
        <v>0</v>
      </c>
    </row>
    <row r="73" spans="1:48">
      <c r="A73" t="s">
        <v>115</v>
      </c>
      <c r="D73">
        <f>TWEPL!Q73</f>
        <v>6.0191400000000002</v>
      </c>
      <c r="E73">
        <f>GT_NG!Q73</f>
        <v>8.0304360550190221</v>
      </c>
      <c r="F73">
        <f>GT_Spot!Q73</f>
        <v>0</v>
      </c>
      <c r="G73">
        <f>PPCL_NG!Q73</f>
        <v>45.318392964788487</v>
      </c>
      <c r="H73">
        <f>PPCL_Spot!Q73</f>
        <v>0</v>
      </c>
      <c r="I73">
        <f>Bawana_NG!Q73</f>
        <v>57.598000069442037</v>
      </c>
      <c r="J73">
        <f>Bawana_RLNG!Q73</f>
        <v>0</v>
      </c>
      <c r="K73">
        <f>Bawana_Spot!Q73</f>
        <v>55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BYPL_ISGS_exbus!DM73</f>
        <v>837.9935976483622</v>
      </c>
      <c r="P73" s="36">
        <v>68.489999999999981</v>
      </c>
      <c r="Q73" s="36">
        <v>22.127460117066452</v>
      </c>
      <c r="R73" s="38">
        <v>3.7600000000000002</v>
      </c>
      <c r="S73" s="38">
        <v>0</v>
      </c>
      <c r="T73" s="37">
        <f>SUMPRODUCT(LTA!J73:AN73,LTA!J$101:AN$101,LTA!J$104:AN$104)</f>
        <v>135.06</v>
      </c>
      <c r="U73" s="37">
        <f>SUMPRODUCT(LTA!J73:AN73,LTA!J$102:AN$102,LTA!J$104:AN$104)</f>
        <v>138.12</v>
      </c>
      <c r="V73" s="66">
        <f>SUMPRODUCT(MTOA!B73:G73,MTOA!B$102:G$102,MTOA!B$104:G$104)</f>
        <v>0</v>
      </c>
      <c r="W73" s="66">
        <f>SUMPRODUCT(MTOA!B73:G73,MTOA!B$101:G$101,MTOA!B$104:G$104)</f>
        <v>0</v>
      </c>
      <c r="X73">
        <v>0</v>
      </c>
      <c r="Y73" s="34">
        <f>IEX!I73</f>
        <v>0</v>
      </c>
      <c r="Z73" s="34">
        <f>IEX!O73</f>
        <v>0</v>
      </c>
      <c r="AA73" s="75">
        <f>STOA!I73</f>
        <v>106.41999999999999</v>
      </c>
      <c r="AB73" s="75">
        <f>-STOA!O73</f>
        <v>0</v>
      </c>
      <c r="AC73">
        <f t="shared" si="3"/>
        <v>12.870707025579295</v>
      </c>
      <c r="AD73">
        <f t="shared" si="4"/>
        <v>1519.3563198290988</v>
      </c>
      <c r="AE73">
        <f>'IDT-1'!C73</f>
        <v>0</v>
      </c>
      <c r="AF73" s="24"/>
      <c r="AG73">
        <f t="shared" si="5"/>
        <v>1519.3563198290988</v>
      </c>
      <c r="AI73" s="34">
        <f>PXIL!I73</f>
        <v>0</v>
      </c>
      <c r="AJ73" s="34">
        <f>PXIL!O73</f>
        <v>0</v>
      </c>
      <c r="AK73" s="34">
        <f>RTM_IEX!I73</f>
        <v>48.29</v>
      </c>
      <c r="AL73" s="34">
        <f>RTM_IEX!O73</f>
        <v>0</v>
      </c>
      <c r="AM73" s="34">
        <f>RTM_PXI!I73</f>
        <v>0</v>
      </c>
      <c r="AN73" s="34">
        <f>RTM_PXI!O73</f>
        <v>0</v>
      </c>
      <c r="AO73" s="147">
        <f>GDAM_IEX!I73</f>
        <v>0</v>
      </c>
      <c r="AP73" s="147">
        <f>GDAM_IEX!O73</f>
        <v>0</v>
      </c>
      <c r="AQ73" s="147">
        <f>GDAM_PXI!I73</f>
        <v>0</v>
      </c>
      <c r="AR73" s="147">
        <f>GDAM_PXI!O73</f>
        <v>0</v>
      </c>
      <c r="AS73">
        <f>HPX!I73</f>
        <v>0</v>
      </c>
      <c r="AT73">
        <f>HPX!O73</f>
        <v>0</v>
      </c>
      <c r="AU73">
        <f>RTM_HPX!I73</f>
        <v>0</v>
      </c>
      <c r="AV73">
        <f>RTM_HPX!O73</f>
        <v>0</v>
      </c>
    </row>
    <row r="74" spans="1:48">
      <c r="A74" t="s">
        <v>116</v>
      </c>
      <c r="D74">
        <f>TWEPL!Q74</f>
        <v>6.0191400000000002</v>
      </c>
      <c r="E74">
        <f>GT_NG!Q74</f>
        <v>8.0304360550190221</v>
      </c>
      <c r="F74">
        <f>GT_Spot!Q74</f>
        <v>0</v>
      </c>
      <c r="G74">
        <f>PPCL_NG!Q74</f>
        <v>45.318392964788487</v>
      </c>
      <c r="H74">
        <f>PPCL_Spot!Q74</f>
        <v>0</v>
      </c>
      <c r="I74">
        <f>Bawana_NG!Q74</f>
        <v>57.598000069442037</v>
      </c>
      <c r="J74">
        <f>Bawana_RLNG!Q74</f>
        <v>0</v>
      </c>
      <c r="K74">
        <f>Bawana_Spot!Q74</f>
        <v>55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BYPL_ISGS_exbus!DM74</f>
        <v>852.98722916835095</v>
      </c>
      <c r="P74" s="36">
        <v>68.489999999999981</v>
      </c>
      <c r="Q74" s="36">
        <v>22.127460117066452</v>
      </c>
      <c r="R74" s="38">
        <v>2.02</v>
      </c>
      <c r="S74" s="38">
        <v>0</v>
      </c>
      <c r="T74" s="37">
        <f>SUMPRODUCT(LTA!J74:AN74,LTA!J$101:AN$101,LTA!J$104:AN$104)</f>
        <v>119.28999999999999</v>
      </c>
      <c r="U74" s="37">
        <f>SUMPRODUCT(LTA!J74:AN74,LTA!J$102:AN$102,LTA!J$104:AN$104)</f>
        <v>138.12</v>
      </c>
      <c r="V74" s="66">
        <f>SUMPRODUCT(MTOA!B74:G74,MTOA!B$102:G$102,MTOA!B$104:G$104)</f>
        <v>0</v>
      </c>
      <c r="W74" s="66">
        <f>SUMPRODUCT(MTOA!B74:G74,MTOA!B$101:G$101,MTOA!B$104:G$104)</f>
        <v>0</v>
      </c>
      <c r="X74">
        <v>0</v>
      </c>
      <c r="Y74" s="34">
        <f>IEX!I74</f>
        <v>0</v>
      </c>
      <c r="Z74" s="34">
        <f>IEX!O74</f>
        <v>0</v>
      </c>
      <c r="AA74" s="75">
        <f>STOA!I74</f>
        <v>106.41999999999999</v>
      </c>
      <c r="AB74" s="75">
        <f>-STOA!O74</f>
        <v>0</v>
      </c>
      <c r="AC74">
        <f t="shared" si="3"/>
        <v>12.6467935303472</v>
      </c>
      <c r="AD74">
        <f t="shared" si="4"/>
        <v>1492.9238648443197</v>
      </c>
      <c r="AE74">
        <f>'IDT-1'!C74</f>
        <v>0</v>
      </c>
      <c r="AF74" s="24"/>
      <c r="AG74">
        <f t="shared" si="5"/>
        <v>1492.9238648443197</v>
      </c>
      <c r="AI74" s="34">
        <f>PXIL!I74</f>
        <v>0</v>
      </c>
      <c r="AJ74" s="34">
        <f>PXIL!O74</f>
        <v>0</v>
      </c>
      <c r="AK74" s="34">
        <f>RTM_IEX!I74</f>
        <v>24.15</v>
      </c>
      <c r="AL74" s="34">
        <f>RTM_IEX!O74</f>
        <v>0</v>
      </c>
      <c r="AM74" s="34">
        <f>RTM_PXI!I74</f>
        <v>0</v>
      </c>
      <c r="AN74" s="34">
        <f>RTM_PXI!O74</f>
        <v>0</v>
      </c>
      <c r="AO74" s="147">
        <f>GDAM_IEX!I74</f>
        <v>0</v>
      </c>
      <c r="AP74" s="147">
        <f>GDAM_IEX!O74</f>
        <v>0</v>
      </c>
      <c r="AQ74" s="147">
        <f>GDAM_PXI!I74</f>
        <v>0</v>
      </c>
      <c r="AR74" s="147">
        <f>GDAM_PXI!O74</f>
        <v>0</v>
      </c>
      <c r="AS74">
        <f>HPX!I74</f>
        <v>0</v>
      </c>
      <c r="AT74">
        <f>HPX!O74</f>
        <v>0</v>
      </c>
      <c r="AU74">
        <f>RTM_HPX!I74</f>
        <v>0</v>
      </c>
      <c r="AV74">
        <f>RTM_HPX!O74</f>
        <v>0</v>
      </c>
    </row>
    <row r="75" spans="1:48">
      <c r="A75" t="s">
        <v>117</v>
      </c>
      <c r="D75">
        <f>TWEPL!Q75</f>
        <v>6.0191400000000002</v>
      </c>
      <c r="E75">
        <f>GT_NG!Q75</f>
        <v>8.1006731050629206</v>
      </c>
      <c r="F75">
        <f>GT_Spot!Q75</f>
        <v>0</v>
      </c>
      <c r="G75">
        <f>PPCL_NG!Q75</f>
        <v>45.798393038840743</v>
      </c>
      <c r="H75">
        <f>PPCL_Spot!Q75</f>
        <v>0</v>
      </c>
      <c r="I75">
        <f>Bawana_NG!Q75</f>
        <v>57.597750087887192</v>
      </c>
      <c r="J75">
        <f>Bawana_RLNG!Q75</f>
        <v>0</v>
      </c>
      <c r="K75">
        <f>Bawana_Spot!Q75</f>
        <v>55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BYPL_ISGS_exbus!DM75</f>
        <v>858.9460062953035</v>
      </c>
      <c r="P75" s="36">
        <v>68.489999999999981</v>
      </c>
      <c r="Q75" s="36">
        <v>22.127460117066452</v>
      </c>
      <c r="R75" s="38">
        <v>0</v>
      </c>
      <c r="S75" s="38">
        <v>0</v>
      </c>
      <c r="T75" s="37">
        <f>SUMPRODUCT(LTA!J75:AN75,LTA!J$101:AN$101,LTA!J$104:AN$104)</f>
        <v>107.81</v>
      </c>
      <c r="U75" s="37">
        <f>SUMPRODUCT(LTA!J75:AN75,LTA!J$102:AN$102,LTA!J$104:AN$104)</f>
        <v>138.12</v>
      </c>
      <c r="V75" s="66">
        <f>SUMPRODUCT(MTOA!B75:G75,MTOA!B$102:G$102,MTOA!B$104:G$104)</f>
        <v>0</v>
      </c>
      <c r="W75" s="66">
        <f>SUMPRODUCT(MTOA!B75:G75,MTOA!B$101:G$101,MTOA!B$104:G$104)</f>
        <v>0</v>
      </c>
      <c r="X75">
        <v>0</v>
      </c>
      <c r="Y75" s="34">
        <f>IEX!I75</f>
        <v>0</v>
      </c>
      <c r="Z75" s="34">
        <f>IEX!O75</f>
        <v>0</v>
      </c>
      <c r="AA75" s="75">
        <f>STOA!I75</f>
        <v>106.41999999999999</v>
      </c>
      <c r="AB75" s="75">
        <f>-STOA!O75</f>
        <v>0</v>
      </c>
      <c r="AC75">
        <f t="shared" si="3"/>
        <v>12.669127150210949</v>
      </c>
      <c r="AD75">
        <f t="shared" si="4"/>
        <v>1495.5602954939498</v>
      </c>
      <c r="AE75">
        <f>'IDT-1'!C75</f>
        <v>-30</v>
      </c>
      <c r="AF75" s="24"/>
      <c r="AG75">
        <f t="shared" si="5"/>
        <v>1465.5602954939498</v>
      </c>
      <c r="AI75" s="34">
        <f>PXIL!I75</f>
        <v>0</v>
      </c>
      <c r="AJ75" s="34">
        <f>PXIL!O75</f>
        <v>0</v>
      </c>
      <c r="AK75" s="34">
        <f>RTM_IEX!I75</f>
        <v>33.799999999999997</v>
      </c>
      <c r="AL75" s="34">
        <f>RTM_IEX!O75</f>
        <v>0</v>
      </c>
      <c r="AM75" s="34">
        <f>RTM_PXI!I75</f>
        <v>0</v>
      </c>
      <c r="AN75" s="34">
        <f>RTM_PXI!O75</f>
        <v>0</v>
      </c>
      <c r="AO75" s="147">
        <f>GDAM_IEX!I75</f>
        <v>0</v>
      </c>
      <c r="AP75" s="147">
        <f>GDAM_IEX!O75</f>
        <v>0</v>
      </c>
      <c r="AQ75" s="147">
        <f>GDAM_PXI!I75</f>
        <v>0</v>
      </c>
      <c r="AR75" s="147">
        <f>GDAM_PXI!O75</f>
        <v>0</v>
      </c>
      <c r="AS75">
        <f>HPX!I75</f>
        <v>0</v>
      </c>
      <c r="AT75">
        <f>HPX!O75</f>
        <v>0</v>
      </c>
      <c r="AU75">
        <f>RTM_HPX!I75</f>
        <v>0</v>
      </c>
      <c r="AV75">
        <f>RTM_HPX!O75</f>
        <v>0</v>
      </c>
    </row>
    <row r="76" spans="1:48">
      <c r="A76" t="s">
        <v>118</v>
      </c>
      <c r="D76">
        <f>TWEPL!Q76</f>
        <v>6.0191400000000002</v>
      </c>
      <c r="E76">
        <f>GT_NG!Q76</f>
        <v>8.1006731050629206</v>
      </c>
      <c r="F76">
        <f>GT_Spot!Q76</f>
        <v>0</v>
      </c>
      <c r="G76">
        <f>PPCL_NG!Q76</f>
        <v>45.798393038840743</v>
      </c>
      <c r="H76">
        <f>PPCL_Spot!Q76</f>
        <v>0</v>
      </c>
      <c r="I76">
        <f>Bawana_NG!Q76</f>
        <v>57.597750087887192</v>
      </c>
      <c r="J76">
        <f>Bawana_RLNG!Q76</f>
        <v>0</v>
      </c>
      <c r="K76">
        <f>Bawana_Spot!Q76</f>
        <v>23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BYPL_ISGS_exbus!DM76</f>
        <v>861.18696957307316</v>
      </c>
      <c r="P76" s="36">
        <v>68.489999999999981</v>
      </c>
      <c r="Q76" s="36">
        <v>22.127460117066452</v>
      </c>
      <c r="R76" s="38">
        <v>0</v>
      </c>
      <c r="S76" s="38">
        <v>0</v>
      </c>
      <c r="T76" s="37">
        <f>SUMPRODUCT(LTA!J76:AN76,LTA!J$101:AN$101,LTA!J$104:AN$104)</f>
        <v>98.86</v>
      </c>
      <c r="U76" s="37">
        <f>SUMPRODUCT(LTA!J76:AN76,LTA!J$102:AN$102,LTA!J$104:AN$104)</f>
        <v>138.12</v>
      </c>
      <c r="V76" s="66">
        <f>SUMPRODUCT(MTOA!B76:G76,MTOA!B$102:G$102,MTOA!B$104:G$104)</f>
        <v>0</v>
      </c>
      <c r="W76" s="66">
        <f>SUMPRODUCT(MTOA!B76:G76,MTOA!B$101:G$101,MTOA!B$104:G$104)</f>
        <v>0</v>
      </c>
      <c r="X76">
        <v>0</v>
      </c>
      <c r="Y76" s="34">
        <f>IEX!I76</f>
        <v>0</v>
      </c>
      <c r="Z76" s="34">
        <f>IEX!O76</f>
        <v>0</v>
      </c>
      <c r="AA76" s="75">
        <f>STOA!I76</f>
        <v>106.41999999999999</v>
      </c>
      <c r="AB76" s="75">
        <f>-STOA!O76</f>
        <v>0</v>
      </c>
      <c r="AC76">
        <f t="shared" si="3"/>
        <v>12.303399241744213</v>
      </c>
      <c r="AD76">
        <f t="shared" si="4"/>
        <v>1452.3869866801861</v>
      </c>
      <c r="AE76">
        <f>'IDT-1'!C76</f>
        <v>-5</v>
      </c>
      <c r="AF76" s="24"/>
      <c r="AG76">
        <f t="shared" si="5"/>
        <v>1447.3869866801861</v>
      </c>
      <c r="AI76" s="34">
        <f>PXIL!I76</f>
        <v>0</v>
      </c>
      <c r="AJ76" s="34">
        <f>PXIL!O76</f>
        <v>0</v>
      </c>
      <c r="AK76" s="34">
        <f>RTM_IEX!I76</f>
        <v>28.97</v>
      </c>
      <c r="AL76" s="34">
        <f>RTM_IEX!O76</f>
        <v>0</v>
      </c>
      <c r="AM76" s="34">
        <f>RTM_PXI!I76</f>
        <v>0</v>
      </c>
      <c r="AN76" s="34">
        <f>RTM_PXI!O76</f>
        <v>0</v>
      </c>
      <c r="AO76" s="147">
        <f>GDAM_IEX!I76</f>
        <v>0</v>
      </c>
      <c r="AP76" s="147">
        <f>GDAM_IEX!O76</f>
        <v>0</v>
      </c>
      <c r="AQ76" s="147">
        <f>GDAM_PXI!I76</f>
        <v>0</v>
      </c>
      <c r="AR76" s="147">
        <f>GDAM_PXI!O76</f>
        <v>0</v>
      </c>
      <c r="AS76">
        <f>HPX!I76</f>
        <v>0</v>
      </c>
      <c r="AT76">
        <f>HPX!O76</f>
        <v>0</v>
      </c>
      <c r="AU76">
        <f>RTM_HPX!I76</f>
        <v>0</v>
      </c>
      <c r="AV76">
        <f>RTM_HPX!O76</f>
        <v>0</v>
      </c>
    </row>
    <row r="77" spans="1:48">
      <c r="A77" t="s">
        <v>119</v>
      </c>
      <c r="D77">
        <f>TWEPL!Q77</f>
        <v>6.0191400000000002</v>
      </c>
      <c r="E77">
        <f>GT_NG!Q77</f>
        <v>8.1006731050629206</v>
      </c>
      <c r="F77">
        <f>GT_Spot!Q77</f>
        <v>0</v>
      </c>
      <c r="G77">
        <f>PPCL_NG!Q77</f>
        <v>45.798393038840743</v>
      </c>
      <c r="H77">
        <f>PPCL_Spot!Q77</f>
        <v>0</v>
      </c>
      <c r="I77">
        <f>Bawana_NG!Q77</f>
        <v>57.599999999999987</v>
      </c>
      <c r="J77">
        <f>Bawana_RLNG!Q77</f>
        <v>0</v>
      </c>
      <c r="K77">
        <f>Bawana_Spot!Q77</f>
        <v>23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BYPL_ISGS_exbus!DM77</f>
        <v>856.24181522707806</v>
      </c>
      <c r="P77" s="36">
        <v>68.489999999999981</v>
      </c>
      <c r="Q77" s="36">
        <v>22.127460117066452</v>
      </c>
      <c r="R77" s="38">
        <v>0</v>
      </c>
      <c r="S77" s="38">
        <v>0</v>
      </c>
      <c r="T77" s="37">
        <f>SUMPRODUCT(LTA!J77:AN77,LTA!J$101:AN$101,LTA!J$104:AN$104)</f>
        <v>93.49</v>
      </c>
      <c r="U77" s="37">
        <f>SUMPRODUCT(LTA!J77:AN77,LTA!J$102:AN$102,LTA!J$104:AN$104)</f>
        <v>138.12</v>
      </c>
      <c r="V77" s="66">
        <f>SUMPRODUCT(MTOA!B77:G77,MTOA!B$102:G$102,MTOA!B$104:G$104)</f>
        <v>0</v>
      </c>
      <c r="W77" s="66">
        <f>SUMPRODUCT(MTOA!B77:G77,MTOA!B$101:G$101,MTOA!B$104:G$104)</f>
        <v>0</v>
      </c>
      <c r="X77">
        <v>0</v>
      </c>
      <c r="Y77" s="34">
        <f>IEX!I77</f>
        <v>0</v>
      </c>
      <c r="Z77" s="34">
        <f>IEX!O77</f>
        <v>0</v>
      </c>
      <c r="AA77" s="75">
        <f>STOA!I77</f>
        <v>106.41999999999999</v>
      </c>
      <c r="AB77" s="75">
        <f>-STOA!O77</f>
        <v>0</v>
      </c>
      <c r="AC77">
        <f t="shared" si="3"/>
        <v>12.622406844499604</v>
      </c>
      <c r="AD77">
        <f t="shared" si="4"/>
        <v>1490.0450746435486</v>
      </c>
      <c r="AE77">
        <f>'IDT-1'!C77</f>
        <v>-25</v>
      </c>
      <c r="AF77" s="24"/>
      <c r="AG77">
        <f t="shared" si="5"/>
        <v>1465.0450746435486</v>
      </c>
      <c r="AI77" s="34">
        <f>PXIL!I77</f>
        <v>0</v>
      </c>
      <c r="AJ77" s="34">
        <f>PXIL!O77</f>
        <v>0</v>
      </c>
      <c r="AK77" s="34">
        <f>RTM_IEX!I77</f>
        <v>77.260000000000005</v>
      </c>
      <c r="AL77" s="34">
        <f>RTM_IEX!O77</f>
        <v>0</v>
      </c>
      <c r="AM77" s="34">
        <f>RTM_PXI!I77</f>
        <v>0</v>
      </c>
      <c r="AN77" s="34">
        <f>RTM_PXI!O77</f>
        <v>0</v>
      </c>
      <c r="AO77" s="147">
        <f>GDAM_IEX!I77</f>
        <v>0</v>
      </c>
      <c r="AP77" s="147">
        <f>GDAM_IEX!O77</f>
        <v>0</v>
      </c>
      <c r="AQ77" s="147">
        <f>GDAM_PXI!I77</f>
        <v>0</v>
      </c>
      <c r="AR77" s="147">
        <f>GDAM_PXI!O77</f>
        <v>0</v>
      </c>
      <c r="AS77">
        <f>HPX!I77</f>
        <v>0</v>
      </c>
      <c r="AT77">
        <f>HPX!O77</f>
        <v>0</v>
      </c>
      <c r="AU77">
        <f>RTM_HPX!I77</f>
        <v>0</v>
      </c>
      <c r="AV77">
        <f>RTM_HPX!O77</f>
        <v>0</v>
      </c>
    </row>
    <row r="78" spans="1:48">
      <c r="A78" t="s">
        <v>120</v>
      </c>
      <c r="D78">
        <f>TWEPL!Q78</f>
        <v>6.0191400000000002</v>
      </c>
      <c r="E78">
        <f>GT_NG!Q78</f>
        <v>7.9063505999414696</v>
      </c>
      <c r="F78">
        <f>GT_Spot!Q78</f>
        <v>0</v>
      </c>
      <c r="G78">
        <f>PPCL_NG!Q78</f>
        <v>45.798393038840743</v>
      </c>
      <c r="H78">
        <f>PPCL_Spot!Q78</f>
        <v>0</v>
      </c>
      <c r="I78">
        <f>Bawana_NG!Q78</f>
        <v>57.598000069442037</v>
      </c>
      <c r="J78">
        <f>Bawana_RLNG!Q78</f>
        <v>0</v>
      </c>
      <c r="K78">
        <f>Bawana_Spot!Q78</f>
        <v>23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BYPL_ISGS_exbus!DM78</f>
        <v>863.46247788135759</v>
      </c>
      <c r="P78" s="36">
        <v>68.489999999999981</v>
      </c>
      <c r="Q78" s="36">
        <v>22.127460117066452</v>
      </c>
      <c r="R78" s="38">
        <v>0</v>
      </c>
      <c r="S78" s="38">
        <v>0</v>
      </c>
      <c r="T78" s="37">
        <f>SUMPRODUCT(LTA!J78:AN78,LTA!J$101:AN$101,LTA!J$104:AN$104)</f>
        <v>88.56</v>
      </c>
      <c r="U78" s="37">
        <f>SUMPRODUCT(LTA!J78:AN78,LTA!J$102:AN$102,LTA!J$104:AN$104)</f>
        <v>138.12</v>
      </c>
      <c r="V78" s="66">
        <f>SUMPRODUCT(MTOA!B78:G78,MTOA!B$102:G$102,MTOA!B$104:G$104)</f>
        <v>0</v>
      </c>
      <c r="W78" s="66">
        <f>SUMPRODUCT(MTOA!B78:G78,MTOA!B$101:G$101,MTOA!B$104:G$104)</f>
        <v>0</v>
      </c>
      <c r="X78">
        <v>0</v>
      </c>
      <c r="Y78" s="34">
        <f>IEX!I78</f>
        <v>0</v>
      </c>
      <c r="Z78" s="34">
        <f>IEX!O78</f>
        <v>-5</v>
      </c>
      <c r="AA78" s="75">
        <f>STOA!I78</f>
        <v>106.41999999999999</v>
      </c>
      <c r="AB78" s="75">
        <f>-STOA!O78</f>
        <v>0</v>
      </c>
      <c r="AC78">
        <f t="shared" si="3"/>
        <v>12.682355090960288</v>
      </c>
      <c r="AD78">
        <f t="shared" si="4"/>
        <v>1487.0794666156878</v>
      </c>
      <c r="AE78">
        <f>'IDT-1'!C78</f>
        <v>-31.751999999999999</v>
      </c>
      <c r="AF78" s="24"/>
      <c r="AG78">
        <f t="shared" si="5"/>
        <v>1455.3274666156879</v>
      </c>
      <c r="AI78" s="34">
        <f>PXIL!I78</f>
        <v>0</v>
      </c>
      <c r="AJ78" s="34">
        <f>PXIL!O78</f>
        <v>0</v>
      </c>
      <c r="AK78" s="34">
        <f>RTM_IEX!I78</f>
        <v>77.260000000000005</v>
      </c>
      <c r="AL78" s="34">
        <f>RTM_IEX!O78</f>
        <v>0</v>
      </c>
      <c r="AM78" s="34">
        <f>RTM_PXI!I78</f>
        <v>0</v>
      </c>
      <c r="AN78" s="34">
        <f>RTM_PXI!O78</f>
        <v>0</v>
      </c>
      <c r="AO78" s="147">
        <f>GDAM_IEX!I78</f>
        <v>0</v>
      </c>
      <c r="AP78" s="147">
        <f>GDAM_IEX!O78</f>
        <v>0</v>
      </c>
      <c r="AQ78" s="147">
        <f>GDAM_PXI!I78</f>
        <v>0</v>
      </c>
      <c r="AR78" s="147">
        <f>GDAM_PXI!O78</f>
        <v>0</v>
      </c>
      <c r="AS78">
        <f>HPX!I78</f>
        <v>0</v>
      </c>
      <c r="AT78">
        <f>HPX!O78</f>
        <v>0</v>
      </c>
      <c r="AU78">
        <f>RTM_HPX!I78</f>
        <v>0</v>
      </c>
      <c r="AV78">
        <f>RTM_HPX!O78</f>
        <v>0</v>
      </c>
    </row>
    <row r="79" spans="1:48">
      <c r="A79" t="s">
        <v>121</v>
      </c>
      <c r="D79">
        <f>TWEPL!Q79</f>
        <v>6.0191400000000002</v>
      </c>
      <c r="E79">
        <f>GT_NG!Q79</f>
        <v>7.9063505999414696</v>
      </c>
      <c r="F79">
        <f>GT_Spot!Q79</f>
        <v>0</v>
      </c>
      <c r="G79">
        <f>PPCL_NG!Q79</f>
        <v>45.798393038840743</v>
      </c>
      <c r="H79">
        <f>PPCL_Spot!Q79</f>
        <v>0</v>
      </c>
      <c r="I79">
        <f>Bawana_NG!Q79</f>
        <v>57.598000069442037</v>
      </c>
      <c r="J79">
        <f>Bawana_RLNG!Q79</f>
        <v>0</v>
      </c>
      <c r="K79">
        <f>Bawana_Spot!Q79</f>
        <v>55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BYPL_ISGS_exbus!DM79</f>
        <v>873.16798563759482</v>
      </c>
      <c r="P79" s="36">
        <v>68.489999999999981</v>
      </c>
      <c r="Q79" s="36">
        <v>22.127460117066452</v>
      </c>
      <c r="R79" s="38">
        <v>0</v>
      </c>
      <c r="S79" s="38">
        <v>0</v>
      </c>
      <c r="T79" s="37">
        <f>SUMPRODUCT(LTA!J79:AN79,LTA!J$101:AN$101,LTA!J$104:AN$104)</f>
        <v>85.22</v>
      </c>
      <c r="U79" s="37">
        <f>SUMPRODUCT(LTA!J79:AN79,LTA!J$102:AN$102,LTA!J$104:AN$104)</f>
        <v>138.12</v>
      </c>
      <c r="V79" s="66">
        <f>SUMPRODUCT(MTOA!B79:G79,MTOA!B$102:G$102,MTOA!B$104:G$104)</f>
        <v>0</v>
      </c>
      <c r="W79" s="66">
        <f>SUMPRODUCT(MTOA!B79:G79,MTOA!B$101:G$101,MTOA!B$104:G$104)</f>
        <v>0</v>
      </c>
      <c r="X79">
        <v>0</v>
      </c>
      <c r="Y79" s="34">
        <f>IEX!I79</f>
        <v>0</v>
      </c>
      <c r="Z79" s="34">
        <f>IEX!O79</f>
        <v>-55</v>
      </c>
      <c r="AA79" s="75">
        <f>STOA!I79</f>
        <v>106.41999999999999</v>
      </c>
      <c r="AB79" s="75">
        <f>-STOA!O79</f>
        <v>0</v>
      </c>
      <c r="AC79">
        <f t="shared" si="3"/>
        <v>13.184919242357138</v>
      </c>
      <c r="AD79">
        <f t="shared" si="4"/>
        <v>1445.9824102205284</v>
      </c>
      <c r="AE79">
        <f>'IDT-1'!C79</f>
        <v>0</v>
      </c>
      <c r="AF79" s="24"/>
      <c r="AG79">
        <f t="shared" si="5"/>
        <v>1445.9824102205284</v>
      </c>
      <c r="AI79" s="34">
        <f>PXIL!I79</f>
        <v>0</v>
      </c>
      <c r="AJ79" s="34">
        <f>PXIL!O79</f>
        <v>0</v>
      </c>
      <c r="AK79" s="34">
        <f>RTM_IEX!I79</f>
        <v>48.3</v>
      </c>
      <c r="AL79" s="34">
        <f>RTM_IEX!O79</f>
        <v>0</v>
      </c>
      <c r="AM79" s="34">
        <f>RTM_PXI!I79</f>
        <v>0</v>
      </c>
      <c r="AN79" s="34">
        <f>RTM_PXI!O79</f>
        <v>0</v>
      </c>
      <c r="AO79" s="147">
        <f>GDAM_IEX!I79</f>
        <v>0</v>
      </c>
      <c r="AP79" s="147">
        <f>GDAM_IEX!O79</f>
        <v>0</v>
      </c>
      <c r="AQ79" s="147">
        <f>GDAM_PXI!I79</f>
        <v>0</v>
      </c>
      <c r="AR79" s="147">
        <f>GDAM_PXI!O79</f>
        <v>0</v>
      </c>
      <c r="AS79">
        <f>HPX!I79</f>
        <v>0</v>
      </c>
      <c r="AT79">
        <f>HPX!O79</f>
        <v>0</v>
      </c>
      <c r="AU79">
        <f>RTM_HPX!I79</f>
        <v>0</v>
      </c>
      <c r="AV79">
        <f>RTM_HPX!O79</f>
        <v>0</v>
      </c>
    </row>
    <row r="80" spans="1:48">
      <c r="A80" t="s">
        <v>122</v>
      </c>
      <c r="D80">
        <f>TWEPL!Q80</f>
        <v>6.0191400000000002</v>
      </c>
      <c r="E80">
        <f>GT_NG!Q80</f>
        <v>7.9063505999414696</v>
      </c>
      <c r="F80">
        <f>GT_Spot!Q80</f>
        <v>0</v>
      </c>
      <c r="G80">
        <f>PPCL_NG!Q80</f>
        <v>45.798393038840743</v>
      </c>
      <c r="H80">
        <f>PPCL_Spot!Q80</f>
        <v>0</v>
      </c>
      <c r="I80">
        <f>Bawana_NG!Q80</f>
        <v>57.598000069442037</v>
      </c>
      <c r="J80">
        <f>Bawana_RLNG!Q80</f>
        <v>0</v>
      </c>
      <c r="K80">
        <f>Bawana_Spot!Q80</f>
        <v>55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BYPL_ISGS_exbus!DM80</f>
        <v>873.05398256496142</v>
      </c>
      <c r="P80" s="36">
        <v>68.489999999999981</v>
      </c>
      <c r="Q80" s="36">
        <v>22.127460117066452</v>
      </c>
      <c r="R80" s="38">
        <v>0</v>
      </c>
      <c r="S80" s="38">
        <v>0</v>
      </c>
      <c r="T80" s="37">
        <f>SUMPRODUCT(LTA!J80:AN80,LTA!J$101:AN$101,LTA!J$104:AN$104)</f>
        <v>82.65</v>
      </c>
      <c r="U80" s="37">
        <f>SUMPRODUCT(LTA!J80:AN80,LTA!J$102:AN$102,LTA!J$104:AN$104)</f>
        <v>137.62</v>
      </c>
      <c r="V80" s="66">
        <f>SUMPRODUCT(MTOA!B80:G80,MTOA!B$102:G$102,MTOA!B$104:G$104)</f>
        <v>0</v>
      </c>
      <c r="W80" s="66">
        <f>SUMPRODUCT(MTOA!B80:G80,MTOA!B$101:G$101,MTOA!B$104:G$104)</f>
        <v>0</v>
      </c>
      <c r="X80">
        <v>0</v>
      </c>
      <c r="Y80" s="34">
        <f>IEX!I80</f>
        <v>0</v>
      </c>
      <c r="Z80" s="34">
        <f>IEX!O80</f>
        <v>-55</v>
      </c>
      <c r="AA80" s="75">
        <f>STOA!I80</f>
        <v>106.41999999999999</v>
      </c>
      <c r="AB80" s="75">
        <f>-STOA!O80</f>
        <v>0</v>
      </c>
      <c r="AC80">
        <f t="shared" si="3"/>
        <v>13.125665616547018</v>
      </c>
      <c r="AD80">
        <f t="shared" si="4"/>
        <v>1438.9876607737053</v>
      </c>
      <c r="AE80">
        <f>'IDT-1'!C80</f>
        <v>0</v>
      </c>
      <c r="AF80" s="24"/>
      <c r="AG80">
        <f t="shared" si="5"/>
        <v>1438.9876607737053</v>
      </c>
      <c r="AI80" s="34">
        <f>PXIL!I80</f>
        <v>0</v>
      </c>
      <c r="AJ80" s="34">
        <f>PXIL!O80</f>
        <v>0</v>
      </c>
      <c r="AK80" s="34">
        <f>RTM_IEX!I80</f>
        <v>44.43</v>
      </c>
      <c r="AL80" s="34">
        <f>RTM_IEX!O80</f>
        <v>0</v>
      </c>
      <c r="AM80" s="34">
        <f>RTM_PXI!I80</f>
        <v>0</v>
      </c>
      <c r="AN80" s="34">
        <f>RTM_PXI!O80</f>
        <v>0</v>
      </c>
      <c r="AO80" s="147">
        <f>GDAM_IEX!I80</f>
        <v>0</v>
      </c>
      <c r="AP80" s="147">
        <f>GDAM_IEX!O80</f>
        <v>0</v>
      </c>
      <c r="AQ80" s="147">
        <f>GDAM_PXI!I80</f>
        <v>0</v>
      </c>
      <c r="AR80" s="147">
        <f>GDAM_PXI!O80</f>
        <v>0</v>
      </c>
      <c r="AS80">
        <f>HPX!I80</f>
        <v>0</v>
      </c>
      <c r="AT80">
        <f>HPX!O80</f>
        <v>0</v>
      </c>
      <c r="AU80">
        <f>RTM_HPX!I80</f>
        <v>0</v>
      </c>
      <c r="AV80">
        <f>RTM_HPX!O80</f>
        <v>0</v>
      </c>
    </row>
    <row r="81" spans="1:48">
      <c r="A81" t="s">
        <v>123</v>
      </c>
      <c r="D81">
        <f>TWEPL!Q81</f>
        <v>6.0191400000000002</v>
      </c>
      <c r="E81">
        <f>GT_NG!Q81</f>
        <v>8.1006731050629206</v>
      </c>
      <c r="F81">
        <f>GT_Spot!Q81</f>
        <v>0</v>
      </c>
      <c r="G81">
        <f>PPCL_NG!Q81</f>
        <v>45.798393038840743</v>
      </c>
      <c r="H81">
        <f>PPCL_Spot!Q81</f>
        <v>0</v>
      </c>
      <c r="I81">
        <f>Bawana_NG!Q81</f>
        <v>57.597750087887192</v>
      </c>
      <c r="J81">
        <f>Bawana_RLNG!Q81</f>
        <v>0</v>
      </c>
      <c r="K81">
        <f>Bawana_Spot!Q81</f>
        <v>55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BYPL_ISGS_exbus!DM81</f>
        <v>876.03676697213484</v>
      </c>
      <c r="P81" s="36">
        <v>68.489999999999981</v>
      </c>
      <c r="Q81" s="36">
        <v>22.127460117066452</v>
      </c>
      <c r="R81" s="38">
        <v>0</v>
      </c>
      <c r="S81" s="38">
        <v>0</v>
      </c>
      <c r="T81" s="37">
        <f>SUMPRODUCT(LTA!J81:AN81,LTA!J$101:AN$101,LTA!J$104:AN$104)</f>
        <v>80</v>
      </c>
      <c r="U81" s="37">
        <f>SUMPRODUCT(LTA!J81:AN81,LTA!J$102:AN$102,LTA!J$104:AN$104)</f>
        <v>136.78</v>
      </c>
      <c r="V81" s="66">
        <f>SUMPRODUCT(MTOA!B81:G81,MTOA!B$102:G$102,MTOA!B$104:G$104)</f>
        <v>0</v>
      </c>
      <c r="W81" s="66">
        <f>SUMPRODUCT(MTOA!B81:G81,MTOA!B$101:G$101,MTOA!B$104:G$104)</f>
        <v>0</v>
      </c>
      <c r="X81">
        <v>0</v>
      </c>
      <c r="Y81" s="34">
        <f>IEX!I81</f>
        <v>0</v>
      </c>
      <c r="Z81" s="34">
        <f>IEX!O81</f>
        <v>-60</v>
      </c>
      <c r="AA81" s="75">
        <f>STOA!I81</f>
        <v>106.41999999999999</v>
      </c>
      <c r="AB81" s="75">
        <f>-STOA!O81</f>
        <v>0</v>
      </c>
      <c r="AC81">
        <f t="shared" si="3"/>
        <v>12.873323003389679</v>
      </c>
      <c r="AD81">
        <f t="shared" si="4"/>
        <v>1399.1568603176026</v>
      </c>
      <c r="AE81">
        <f>'IDT-1'!C81</f>
        <v>0</v>
      </c>
      <c r="AF81" s="24"/>
      <c r="AG81">
        <f t="shared" si="5"/>
        <v>1399.1568603176026</v>
      </c>
      <c r="AI81" s="34">
        <f>PXIL!I81</f>
        <v>0</v>
      </c>
      <c r="AJ81" s="34">
        <f>PXIL!O81</f>
        <v>0</v>
      </c>
      <c r="AK81" s="34">
        <f>RTM_IEX!I81</f>
        <v>9.66</v>
      </c>
      <c r="AL81" s="34">
        <f>RTM_IEX!O81</f>
        <v>0</v>
      </c>
      <c r="AM81" s="34">
        <f>RTM_PXI!I81</f>
        <v>0</v>
      </c>
      <c r="AN81" s="34">
        <f>RTM_PXI!O81</f>
        <v>0</v>
      </c>
      <c r="AO81" s="147">
        <f>GDAM_IEX!I81</f>
        <v>0</v>
      </c>
      <c r="AP81" s="147">
        <f>GDAM_IEX!O81</f>
        <v>0</v>
      </c>
      <c r="AQ81" s="147">
        <f>GDAM_PXI!I81</f>
        <v>0</v>
      </c>
      <c r="AR81" s="147">
        <f>GDAM_PXI!O81</f>
        <v>0</v>
      </c>
      <c r="AS81">
        <f>HPX!I81</f>
        <v>0</v>
      </c>
      <c r="AT81">
        <f>HPX!O81</f>
        <v>0</v>
      </c>
      <c r="AU81">
        <f>RTM_HPX!I81</f>
        <v>0</v>
      </c>
      <c r="AV81">
        <f>RTM_HPX!O81</f>
        <v>0</v>
      </c>
    </row>
    <row r="82" spans="1:48">
      <c r="A82" t="s">
        <v>124</v>
      </c>
      <c r="D82">
        <f>TWEPL!Q82</f>
        <v>6.0191400000000002</v>
      </c>
      <c r="E82">
        <f>GT_NG!Q82</f>
        <v>8.1006731050629206</v>
      </c>
      <c r="F82">
        <f>GT_Spot!Q82</f>
        <v>0</v>
      </c>
      <c r="G82">
        <f>PPCL_NG!Q82</f>
        <v>45.798393038840743</v>
      </c>
      <c r="H82">
        <f>PPCL_Spot!Q82</f>
        <v>0</v>
      </c>
      <c r="I82">
        <f>Bawana_NG!Q82</f>
        <v>57.597750087887192</v>
      </c>
      <c r="J82">
        <f>Bawana_RLNG!Q82</f>
        <v>0</v>
      </c>
      <c r="K82">
        <f>Bawana_Spot!Q82</f>
        <v>55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BYPL_ISGS_exbus!DM82</f>
        <v>871.4196440542346</v>
      </c>
      <c r="P82" s="36">
        <v>68.489999999999981</v>
      </c>
      <c r="Q82" s="36">
        <v>22.127460117066452</v>
      </c>
      <c r="R82" s="38">
        <v>0</v>
      </c>
      <c r="S82" s="38">
        <v>0</v>
      </c>
      <c r="T82" s="37">
        <f>SUMPRODUCT(LTA!J82:AN82,LTA!J$101:AN$101,LTA!J$104:AN$104)</f>
        <v>78.33</v>
      </c>
      <c r="U82" s="37">
        <f>SUMPRODUCT(LTA!J82:AN82,LTA!J$102:AN$102,LTA!J$104:AN$104)</f>
        <v>135.96</v>
      </c>
      <c r="V82" s="66">
        <f>SUMPRODUCT(MTOA!B82:G82,MTOA!B$102:G$102,MTOA!B$104:G$104)</f>
        <v>0</v>
      </c>
      <c r="W82" s="66">
        <f>SUMPRODUCT(MTOA!B82:G82,MTOA!B$101:G$101,MTOA!B$104:G$104)</f>
        <v>0</v>
      </c>
      <c r="X82">
        <v>0</v>
      </c>
      <c r="Y82" s="34">
        <f>IEX!I82</f>
        <v>0</v>
      </c>
      <c r="Z82" s="34">
        <f>IEX!O82</f>
        <v>-55</v>
      </c>
      <c r="AA82" s="75">
        <f>STOA!I82</f>
        <v>106.41999999999999</v>
      </c>
      <c r="AB82" s="75">
        <f>-STOA!O82</f>
        <v>0</v>
      </c>
      <c r="AC82">
        <f t="shared" si="3"/>
        <v>12.771351382254871</v>
      </c>
      <c r="AD82">
        <f t="shared" si="4"/>
        <v>1397.1617090208372</v>
      </c>
      <c r="AE82">
        <f>'IDT-1'!C82</f>
        <v>0</v>
      </c>
      <c r="AF82" s="24"/>
      <c r="AG82">
        <f t="shared" si="5"/>
        <v>1397.1617090208372</v>
      </c>
      <c r="AI82" s="34">
        <f>PXIL!I82</f>
        <v>0</v>
      </c>
      <c r="AJ82" s="34">
        <f>PXIL!O82</f>
        <v>0</v>
      </c>
      <c r="AK82" s="34">
        <f>RTM_IEX!I82</f>
        <v>9.67</v>
      </c>
      <c r="AL82" s="34">
        <f>RTM_IEX!O82</f>
        <v>0</v>
      </c>
      <c r="AM82" s="34">
        <f>RTM_PXI!I82</f>
        <v>0</v>
      </c>
      <c r="AN82" s="34">
        <f>RTM_PXI!O82</f>
        <v>0</v>
      </c>
      <c r="AO82" s="147">
        <f>GDAM_IEX!I82</f>
        <v>0</v>
      </c>
      <c r="AP82" s="147">
        <f>GDAM_IEX!O82</f>
        <v>0</v>
      </c>
      <c r="AQ82" s="147">
        <f>GDAM_PXI!I82</f>
        <v>0</v>
      </c>
      <c r="AR82" s="147">
        <f>GDAM_PXI!O82</f>
        <v>0</v>
      </c>
      <c r="AS82">
        <f>HPX!I82</f>
        <v>0</v>
      </c>
      <c r="AT82">
        <f>HPX!O82</f>
        <v>0</v>
      </c>
      <c r="AU82">
        <f>RTM_HPX!I82</f>
        <v>0</v>
      </c>
      <c r="AV82">
        <f>RTM_HPX!O82</f>
        <v>0</v>
      </c>
    </row>
    <row r="83" spans="1:48">
      <c r="A83" t="s">
        <v>125</v>
      </c>
      <c r="D83">
        <f>TWEPL!Q83</f>
        <v>6.0191400000000002</v>
      </c>
      <c r="E83">
        <f>GT_NG!Q83</f>
        <v>8.1006731050629206</v>
      </c>
      <c r="F83">
        <f>GT_Spot!Q83</f>
        <v>0</v>
      </c>
      <c r="G83">
        <f>PPCL_NG!Q83</f>
        <v>46.6</v>
      </c>
      <c r="H83">
        <f>PPCL_Spot!Q83</f>
        <v>0</v>
      </c>
      <c r="I83">
        <f>Bawana_NG!Q83</f>
        <v>57.597750087887192</v>
      </c>
      <c r="J83">
        <f>Bawana_RLNG!Q83</f>
        <v>0</v>
      </c>
      <c r="K83">
        <f>Bawana_Spot!Q83</f>
        <v>55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BYPL_ISGS_exbus!DM83</f>
        <v>866.61241708806506</v>
      </c>
      <c r="P83" s="36">
        <v>68.489999999999981</v>
      </c>
      <c r="Q83" s="36">
        <v>22.127460117066452</v>
      </c>
      <c r="R83" s="38">
        <v>0</v>
      </c>
      <c r="S83" s="38">
        <v>0</v>
      </c>
      <c r="T83" s="37">
        <f>SUMPRODUCT(LTA!J83:AN83,LTA!J$101:AN$101,LTA!J$104:AN$104)</f>
        <v>76.67</v>
      </c>
      <c r="U83" s="37">
        <f>SUMPRODUCT(LTA!J83:AN83,LTA!J$102:AN$102,LTA!J$104:AN$104)</f>
        <v>134.78</v>
      </c>
      <c r="V83" s="66">
        <f>SUMPRODUCT(MTOA!B83:G83,MTOA!B$102:G$102,MTOA!B$104:G$104)</f>
        <v>0</v>
      </c>
      <c r="W83" s="66">
        <f>SUMPRODUCT(MTOA!B83:G83,MTOA!B$101:G$101,MTOA!B$104:G$104)</f>
        <v>0</v>
      </c>
      <c r="X83">
        <v>0</v>
      </c>
      <c r="Y83" s="34">
        <f>IEX!I83</f>
        <v>0</v>
      </c>
      <c r="Z83" s="34">
        <f>IEX!O83</f>
        <v>-125</v>
      </c>
      <c r="AA83" s="75">
        <f>STOA!I83</f>
        <v>174.98999999999998</v>
      </c>
      <c r="AB83" s="75">
        <f>-STOA!O83</f>
        <v>0</v>
      </c>
      <c r="AC83">
        <f t="shared" si="3"/>
        <v>13.923305214955018</v>
      </c>
      <c r="AD83">
        <f t="shared" si="4"/>
        <v>1392.5541351831266</v>
      </c>
      <c r="AE83">
        <f>'IDT-1'!C83</f>
        <v>0</v>
      </c>
      <c r="AF83" s="24"/>
      <c r="AG83">
        <f t="shared" si="5"/>
        <v>1392.5541351831266</v>
      </c>
      <c r="AI83" s="34">
        <f>PXIL!I83</f>
        <v>0</v>
      </c>
      <c r="AJ83" s="34">
        <f>PXIL!O83</f>
        <v>0</v>
      </c>
      <c r="AK83" s="34">
        <f>RTM_IEX!I83</f>
        <v>14.49</v>
      </c>
      <c r="AL83" s="34">
        <f>RTM_IEX!O83</f>
        <v>0</v>
      </c>
      <c r="AM83" s="34">
        <f>RTM_PXI!I83</f>
        <v>0</v>
      </c>
      <c r="AN83" s="34">
        <f>RTM_PXI!O83</f>
        <v>0</v>
      </c>
      <c r="AO83" s="147">
        <f>GDAM_IEX!I83</f>
        <v>0</v>
      </c>
      <c r="AP83" s="147">
        <f>GDAM_IEX!O83</f>
        <v>0</v>
      </c>
      <c r="AQ83" s="147">
        <f>GDAM_PXI!I83</f>
        <v>0</v>
      </c>
      <c r="AR83" s="147">
        <f>GDAM_PXI!O83</f>
        <v>0</v>
      </c>
      <c r="AS83">
        <f>HPX!I83</f>
        <v>0</v>
      </c>
      <c r="AT83">
        <f>HPX!O83</f>
        <v>0</v>
      </c>
      <c r="AU83">
        <f>RTM_HPX!I83</f>
        <v>0</v>
      </c>
      <c r="AV83">
        <f>RTM_HPX!O83</f>
        <v>0</v>
      </c>
    </row>
    <row r="84" spans="1:48">
      <c r="A84" t="s">
        <v>126</v>
      </c>
      <c r="D84">
        <f>TWEPL!Q84</f>
        <v>6.0191400000000002</v>
      </c>
      <c r="E84">
        <f>GT_NG!Q84</f>
        <v>7.9063505999414696</v>
      </c>
      <c r="F84">
        <f>GT_Spot!Q84</f>
        <v>0</v>
      </c>
      <c r="G84">
        <f>PPCL_NG!Q84</f>
        <v>46.6</v>
      </c>
      <c r="H84">
        <f>PPCL_Spot!Q84</f>
        <v>0</v>
      </c>
      <c r="I84">
        <f>Bawana_NG!Q84</f>
        <v>43.198312565915394</v>
      </c>
      <c r="J84">
        <f>Bawana_RLNG!Q84</f>
        <v>0</v>
      </c>
      <c r="K84">
        <f>Bawana_Spot!Q84</f>
        <v>55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BYPL_ISGS_exbus!DM84</f>
        <v>873.45259890648163</v>
      </c>
      <c r="P84" s="36">
        <v>68.489999999999981</v>
      </c>
      <c r="Q84" s="36">
        <v>22.127460117066452</v>
      </c>
      <c r="R84" s="38">
        <v>0</v>
      </c>
      <c r="S84" s="38">
        <v>0</v>
      </c>
      <c r="T84" s="37">
        <f>SUMPRODUCT(LTA!J84:AN84,LTA!J$101:AN$101,LTA!J$104:AN$104)</f>
        <v>75</v>
      </c>
      <c r="U84" s="37">
        <f>SUMPRODUCT(LTA!J84:AN84,LTA!J$102:AN$102,LTA!J$104:AN$104)</f>
        <v>133.62</v>
      </c>
      <c r="V84" s="66">
        <f>SUMPRODUCT(MTOA!B84:G84,MTOA!B$102:G$102,MTOA!B$104:G$104)</f>
        <v>0</v>
      </c>
      <c r="W84" s="66">
        <f>SUMPRODUCT(MTOA!B84:G84,MTOA!B$101:G$101,MTOA!B$104:G$104)</f>
        <v>0</v>
      </c>
      <c r="X84">
        <v>0</v>
      </c>
      <c r="Y84" s="34">
        <f>IEX!I84</f>
        <v>0</v>
      </c>
      <c r="Z84" s="34">
        <f>IEX!O84</f>
        <v>-115</v>
      </c>
      <c r="AA84" s="75">
        <f>STOA!I84</f>
        <v>174.98999999999998</v>
      </c>
      <c r="AB84" s="75">
        <f>-STOA!O84</f>
        <v>0</v>
      </c>
      <c r="AC84">
        <f t="shared" si="3"/>
        <v>13.749691580753241</v>
      </c>
      <c r="AD84">
        <f t="shared" si="4"/>
        <v>1392.1441706086516</v>
      </c>
      <c r="AE84">
        <f>'IDT-1'!C84</f>
        <v>0</v>
      </c>
      <c r="AF84" s="24"/>
      <c r="AG84">
        <f t="shared" si="5"/>
        <v>1392.1441706086516</v>
      </c>
      <c r="AI84" s="34">
        <f>PXIL!I84</f>
        <v>0</v>
      </c>
      <c r="AJ84" s="34">
        <f>PXIL!O84</f>
        <v>0</v>
      </c>
      <c r="AK84" s="34">
        <f>RTM_IEX!I84</f>
        <v>14.49</v>
      </c>
      <c r="AL84" s="34">
        <f>RTM_IEX!O84</f>
        <v>0</v>
      </c>
      <c r="AM84" s="34">
        <f>RTM_PXI!I84</f>
        <v>0</v>
      </c>
      <c r="AN84" s="34">
        <f>RTM_PXI!O84</f>
        <v>0</v>
      </c>
      <c r="AO84" s="147">
        <f>GDAM_IEX!I84</f>
        <v>0</v>
      </c>
      <c r="AP84" s="147">
        <f>GDAM_IEX!O84</f>
        <v>0</v>
      </c>
      <c r="AQ84" s="147">
        <f>GDAM_PXI!I84</f>
        <v>0</v>
      </c>
      <c r="AR84" s="147">
        <f>GDAM_PXI!O84</f>
        <v>0</v>
      </c>
      <c r="AS84">
        <f>HPX!I84</f>
        <v>0</v>
      </c>
      <c r="AT84">
        <f>HPX!O84</f>
        <v>0</v>
      </c>
      <c r="AU84">
        <f>RTM_HPX!I84</f>
        <v>0</v>
      </c>
      <c r="AV84">
        <f>RTM_HPX!O84</f>
        <v>0</v>
      </c>
    </row>
    <row r="85" spans="1:48">
      <c r="A85" t="s">
        <v>127</v>
      </c>
      <c r="D85">
        <f>TWEPL!Q85</f>
        <v>6.0191400000000002</v>
      </c>
      <c r="E85">
        <f>GT_NG!Q85</f>
        <v>7.9063505999414696</v>
      </c>
      <c r="F85">
        <f>GT_Spot!Q85</f>
        <v>0</v>
      </c>
      <c r="G85">
        <f>PPCL_NG!Q85</f>
        <v>45.798393038840743</v>
      </c>
      <c r="H85">
        <f>PPCL_Spot!Q85</f>
        <v>0</v>
      </c>
      <c r="I85">
        <f>Bawana_NG!Q85</f>
        <v>43.198312565915394</v>
      </c>
      <c r="J85">
        <f>Bawana_RLNG!Q85</f>
        <v>0</v>
      </c>
      <c r="K85">
        <f>Bawana_Spot!Q85</f>
        <v>55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BYPL_ISGS_exbus!DM85</f>
        <v>864.08370170570754</v>
      </c>
      <c r="P85" s="36">
        <v>68.489999999999981</v>
      </c>
      <c r="Q85" s="36">
        <v>22.127460117066452</v>
      </c>
      <c r="R85" s="38">
        <v>0</v>
      </c>
      <c r="S85" s="38">
        <v>0</v>
      </c>
      <c r="T85" s="37">
        <f>SUMPRODUCT(LTA!J85:AN85,LTA!J$101:AN$101,LTA!J$104:AN$104)</f>
        <v>73.33</v>
      </c>
      <c r="U85" s="37">
        <f>SUMPRODUCT(LTA!J85:AN85,LTA!J$102:AN$102,LTA!J$104:AN$104)</f>
        <v>132.28</v>
      </c>
      <c r="V85" s="66">
        <f>SUMPRODUCT(MTOA!B85:G85,MTOA!B$102:G$102,MTOA!B$104:G$104)</f>
        <v>0</v>
      </c>
      <c r="W85" s="66">
        <f>SUMPRODUCT(MTOA!B85:G85,MTOA!B$101:G$101,MTOA!B$104:G$104)</f>
        <v>0</v>
      </c>
      <c r="X85">
        <v>0</v>
      </c>
      <c r="Y85" s="34">
        <f>IEX!I85</f>
        <v>0</v>
      </c>
      <c r="Z85" s="34">
        <f>IEX!O85</f>
        <v>0</v>
      </c>
      <c r="AA85" s="75">
        <f>STOA!I85</f>
        <v>174.98999999999998</v>
      </c>
      <c r="AB85" s="75">
        <f>-STOA!O85</f>
        <v>0</v>
      </c>
      <c r="AC85">
        <f t="shared" si="3"/>
        <v>13.110643774998326</v>
      </c>
      <c r="AD85">
        <f t="shared" si="4"/>
        <v>1413.1127142524731</v>
      </c>
      <c r="AE85">
        <f>'IDT-1'!C85</f>
        <v>0</v>
      </c>
      <c r="AF85" s="24"/>
      <c r="AG85">
        <f t="shared" si="5"/>
        <v>1413.1127142524731</v>
      </c>
      <c r="AI85" s="34">
        <f>PXIL!I85</f>
        <v>0</v>
      </c>
      <c r="AJ85" s="34">
        <f>PXIL!O85</f>
        <v>0</v>
      </c>
      <c r="AK85" s="34">
        <f>RTM_IEX!I85</f>
        <v>0</v>
      </c>
      <c r="AL85" s="34">
        <f>RTM_IEX!O85</f>
        <v>-67</v>
      </c>
      <c r="AM85" s="34">
        <f>RTM_PXI!I85</f>
        <v>0</v>
      </c>
      <c r="AN85" s="34">
        <f>RTM_PXI!O85</f>
        <v>0</v>
      </c>
      <c r="AO85" s="147">
        <f>GDAM_IEX!I85</f>
        <v>0</v>
      </c>
      <c r="AP85" s="147">
        <f>GDAM_IEX!O85</f>
        <v>0</v>
      </c>
      <c r="AQ85" s="147">
        <f>GDAM_PXI!I85</f>
        <v>0</v>
      </c>
      <c r="AR85" s="147">
        <f>GDAM_PXI!O85</f>
        <v>0</v>
      </c>
      <c r="AS85">
        <f>HPX!I85</f>
        <v>0</v>
      </c>
      <c r="AT85">
        <f>HPX!O85</f>
        <v>0</v>
      </c>
      <c r="AU85">
        <f>RTM_HPX!I85</f>
        <v>0</v>
      </c>
      <c r="AV85">
        <f>RTM_HPX!O85</f>
        <v>0</v>
      </c>
    </row>
    <row r="86" spans="1:48">
      <c r="A86" t="s">
        <v>128</v>
      </c>
      <c r="D86">
        <f>TWEPL!Q86</f>
        <v>6.0191400000000002</v>
      </c>
      <c r="E86">
        <f>GT_NG!Q86</f>
        <v>8.1006731050629206</v>
      </c>
      <c r="F86">
        <f>GT_Spot!Q86</f>
        <v>0</v>
      </c>
      <c r="G86">
        <f>PPCL_NG!Q86</f>
        <v>46.6</v>
      </c>
      <c r="H86">
        <f>PPCL_Spot!Q86</f>
        <v>0</v>
      </c>
      <c r="I86">
        <f>Bawana_NG!Q86</f>
        <v>57.597750087887192</v>
      </c>
      <c r="J86">
        <f>Bawana_RLNG!Q86</f>
        <v>0</v>
      </c>
      <c r="K86">
        <f>Bawana_Spot!Q86</f>
        <v>55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BYPL_ISGS_exbus!DM86</f>
        <v>857.33759664469687</v>
      </c>
      <c r="P86" s="36">
        <v>68.489999999999981</v>
      </c>
      <c r="Q86" s="36">
        <v>22.127460117066452</v>
      </c>
      <c r="R86" s="38">
        <v>0</v>
      </c>
      <c r="S86" s="38">
        <v>0</v>
      </c>
      <c r="T86" s="37">
        <f>SUMPRODUCT(LTA!J86:AN86,LTA!J$101:AN$101,LTA!J$104:AN$104)</f>
        <v>71.67</v>
      </c>
      <c r="U86" s="37">
        <f>SUMPRODUCT(LTA!J86:AN86,LTA!J$102:AN$102,LTA!J$104:AN$104)</f>
        <v>130.62</v>
      </c>
      <c r="V86" s="66">
        <f>SUMPRODUCT(MTOA!B86:G86,MTOA!B$102:G$102,MTOA!B$104:G$104)</f>
        <v>0</v>
      </c>
      <c r="W86" s="66">
        <f>SUMPRODUCT(MTOA!B86:G86,MTOA!B$101:G$101,MTOA!B$104:G$104)</f>
        <v>0</v>
      </c>
      <c r="X86">
        <v>0</v>
      </c>
      <c r="Y86" s="34">
        <f>IEX!I86</f>
        <v>0</v>
      </c>
      <c r="Z86" s="34">
        <f>IEX!O86</f>
        <v>0</v>
      </c>
      <c r="AA86" s="75">
        <f>STOA!I86</f>
        <v>174.98999999999998</v>
      </c>
      <c r="AB86" s="75">
        <f>-STOA!O86</f>
        <v>0</v>
      </c>
      <c r="AC86">
        <f t="shared" si="3"/>
        <v>12.892803685715601</v>
      </c>
      <c r="AD86">
        <f t="shared" si="4"/>
        <v>1449.6598162689982</v>
      </c>
      <c r="AE86">
        <f>'IDT-1'!C86</f>
        <v>0</v>
      </c>
      <c r="AF86" s="24"/>
      <c r="AG86">
        <f t="shared" si="5"/>
        <v>1449.6598162689982</v>
      </c>
      <c r="AI86" s="34">
        <f>PXIL!I86</f>
        <v>0</v>
      </c>
      <c r="AJ86" s="34">
        <f>PXIL!O86</f>
        <v>0</v>
      </c>
      <c r="AK86" s="34">
        <f>RTM_IEX!I86</f>
        <v>0</v>
      </c>
      <c r="AL86" s="34">
        <f>RTM_IEX!O86</f>
        <v>-36</v>
      </c>
      <c r="AM86" s="34">
        <f>RTM_PXI!I86</f>
        <v>0</v>
      </c>
      <c r="AN86" s="34">
        <f>RTM_PXI!O86</f>
        <v>0</v>
      </c>
      <c r="AO86" s="147">
        <f>GDAM_IEX!I86</f>
        <v>0</v>
      </c>
      <c r="AP86" s="147">
        <f>GDAM_IEX!O86</f>
        <v>0</v>
      </c>
      <c r="AQ86" s="147">
        <f>GDAM_PXI!I86</f>
        <v>0</v>
      </c>
      <c r="AR86" s="147">
        <f>GDAM_PXI!O86</f>
        <v>0</v>
      </c>
      <c r="AS86">
        <f>HPX!I86</f>
        <v>0</v>
      </c>
      <c r="AT86">
        <f>HPX!O86</f>
        <v>0</v>
      </c>
      <c r="AU86">
        <f>RTM_HPX!I86</f>
        <v>0</v>
      </c>
      <c r="AV86">
        <f>RTM_HPX!O86</f>
        <v>0</v>
      </c>
    </row>
    <row r="87" spans="1:48">
      <c r="A87" t="s">
        <v>129</v>
      </c>
      <c r="D87">
        <f>TWEPL!Q87</f>
        <v>6.0191400000000002</v>
      </c>
      <c r="E87">
        <f>GT_NG!Q87</f>
        <v>8.1006731050629206</v>
      </c>
      <c r="F87">
        <f>GT_Spot!Q87</f>
        <v>0</v>
      </c>
      <c r="G87">
        <f>PPCL_NG!Q87</f>
        <v>46.6</v>
      </c>
      <c r="H87">
        <f>PPCL_Spot!Q87</f>
        <v>0</v>
      </c>
      <c r="I87">
        <f>Bawana_NG!Q87</f>
        <v>57.597750087887192</v>
      </c>
      <c r="J87">
        <f>Bawana_RLNG!Q87</f>
        <v>0</v>
      </c>
      <c r="K87">
        <f>Bawana_Spot!Q87</f>
        <v>55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BYPL_ISGS_exbus!DM87</f>
        <v>857.33759664469687</v>
      </c>
      <c r="P87" s="36">
        <v>68.489999999999981</v>
      </c>
      <c r="Q87" s="36">
        <v>22.127460117066452</v>
      </c>
      <c r="R87" s="38">
        <v>0</v>
      </c>
      <c r="S87" s="38">
        <v>0</v>
      </c>
      <c r="T87" s="37">
        <f>SUMPRODUCT(LTA!J87:AN87,LTA!J$101:AN$101,LTA!J$104:AN$104)</f>
        <v>69</v>
      </c>
      <c r="U87" s="37">
        <f>SUMPRODUCT(LTA!J87:AN87,LTA!J$102:AN$102,LTA!J$104:AN$104)</f>
        <v>128.96</v>
      </c>
      <c r="V87" s="66">
        <f>SUMPRODUCT(MTOA!B87:G87,MTOA!B$102:G$102,MTOA!B$104:G$104)</f>
        <v>0</v>
      </c>
      <c r="W87" s="66">
        <f>SUMPRODUCT(MTOA!B87:G87,MTOA!B$101:G$101,MTOA!B$104:G$104)</f>
        <v>0</v>
      </c>
      <c r="X87">
        <v>0</v>
      </c>
      <c r="Y87" s="34">
        <f>IEX!I87</f>
        <v>0</v>
      </c>
      <c r="Z87" s="34">
        <f>IEX!O87</f>
        <v>0</v>
      </c>
      <c r="AA87" s="75">
        <f>STOA!I87</f>
        <v>202.23</v>
      </c>
      <c r="AB87" s="75">
        <f>-STOA!O87</f>
        <v>0</v>
      </c>
      <c r="AC87">
        <f t="shared" si="3"/>
        <v>13.288555471112936</v>
      </c>
      <c r="AD87">
        <f t="shared" si="4"/>
        <v>1448.1740644836007</v>
      </c>
      <c r="AE87">
        <f>'IDT-1'!C87</f>
        <v>25</v>
      </c>
      <c r="AF87" s="24"/>
      <c r="AG87">
        <f t="shared" si="5"/>
        <v>1473.1740644836007</v>
      </c>
      <c r="AI87" s="34">
        <f>PXIL!I87</f>
        <v>0</v>
      </c>
      <c r="AJ87" s="34">
        <f>PXIL!O87</f>
        <v>0</v>
      </c>
      <c r="AK87" s="34">
        <f>RTM_IEX!I87</f>
        <v>0</v>
      </c>
      <c r="AL87" s="34">
        <f>RTM_IEX!O87</f>
        <v>-60</v>
      </c>
      <c r="AM87" s="34">
        <f>RTM_PXI!I87</f>
        <v>0</v>
      </c>
      <c r="AN87" s="34">
        <f>RTM_PXI!O87</f>
        <v>0</v>
      </c>
      <c r="AO87" s="147">
        <f>GDAM_IEX!I87</f>
        <v>0</v>
      </c>
      <c r="AP87" s="147">
        <f>GDAM_IEX!O87</f>
        <v>0</v>
      </c>
      <c r="AQ87" s="147">
        <f>GDAM_PXI!I87</f>
        <v>0</v>
      </c>
      <c r="AR87" s="147">
        <f>GDAM_PXI!O87</f>
        <v>0</v>
      </c>
      <c r="AS87">
        <f>HPX!I87</f>
        <v>0</v>
      </c>
      <c r="AT87">
        <f>HPX!O87</f>
        <v>0</v>
      </c>
      <c r="AU87">
        <f>RTM_HPX!I87</f>
        <v>0</v>
      </c>
      <c r="AV87">
        <f>RTM_HPX!O87</f>
        <v>0</v>
      </c>
    </row>
    <row r="88" spans="1:48">
      <c r="A88" t="s">
        <v>130</v>
      </c>
      <c r="D88">
        <f>TWEPL!Q88</f>
        <v>6.0191400000000002</v>
      </c>
      <c r="E88">
        <f>GT_NG!Q88</f>
        <v>8.1006731050629206</v>
      </c>
      <c r="F88">
        <f>GT_Spot!Q88</f>
        <v>0</v>
      </c>
      <c r="G88">
        <f>PPCL_NG!Q88</f>
        <v>46.6</v>
      </c>
      <c r="H88">
        <f>PPCL_Spot!Q88</f>
        <v>0</v>
      </c>
      <c r="I88">
        <f>Bawana_NG!Q88</f>
        <v>57.597750087887192</v>
      </c>
      <c r="J88">
        <f>Bawana_RLNG!Q88</f>
        <v>0</v>
      </c>
      <c r="K88">
        <f>Bawana_Spot!Q88</f>
        <v>55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BYPL_ISGS_exbus!DM88</f>
        <v>857.33759664469687</v>
      </c>
      <c r="P88" s="36">
        <v>68.489999999999981</v>
      </c>
      <c r="Q88" s="36">
        <v>22.127460117066452</v>
      </c>
      <c r="R88" s="38">
        <v>0</v>
      </c>
      <c r="S88" s="38">
        <v>0</v>
      </c>
      <c r="T88" s="37">
        <f>SUMPRODUCT(LTA!J88:AN88,LTA!J$101:AN$101,LTA!J$104:AN$104)</f>
        <v>66</v>
      </c>
      <c r="U88" s="37">
        <f>SUMPRODUCT(LTA!J88:AN88,LTA!J$102:AN$102,LTA!J$104:AN$104)</f>
        <v>127.62</v>
      </c>
      <c r="V88" s="66">
        <f>SUMPRODUCT(MTOA!B88:G88,MTOA!B$102:G$102,MTOA!B$104:G$104)</f>
        <v>0</v>
      </c>
      <c r="W88" s="66">
        <f>SUMPRODUCT(MTOA!B88:G88,MTOA!B$101:G$101,MTOA!B$104:G$104)</f>
        <v>0</v>
      </c>
      <c r="X88">
        <v>0</v>
      </c>
      <c r="Y88" s="34">
        <f>IEX!I88</f>
        <v>0</v>
      </c>
      <c r="Z88" s="34">
        <f>IEX!O88</f>
        <v>0</v>
      </c>
      <c r="AA88" s="75">
        <f>STOA!I88</f>
        <v>202.23</v>
      </c>
      <c r="AB88" s="75">
        <f>-STOA!O88</f>
        <v>0</v>
      </c>
      <c r="AC88">
        <f t="shared" si="3"/>
        <v>13.22668599793827</v>
      </c>
      <c r="AD88">
        <f t="shared" si="4"/>
        <v>1446.8959339567753</v>
      </c>
      <c r="AE88">
        <f>'IDT-1'!C88</f>
        <v>50</v>
      </c>
      <c r="AF88" s="24"/>
      <c r="AG88">
        <f t="shared" si="5"/>
        <v>1496.8959339567753</v>
      </c>
      <c r="AI88" s="34">
        <f>PXIL!I88</f>
        <v>0</v>
      </c>
      <c r="AJ88" s="34">
        <f>PXIL!O88</f>
        <v>0</v>
      </c>
      <c r="AK88" s="34">
        <f>RTM_IEX!I88</f>
        <v>0</v>
      </c>
      <c r="AL88" s="34">
        <f>RTM_IEX!O88</f>
        <v>-57</v>
      </c>
      <c r="AM88" s="34">
        <f>RTM_PXI!I88</f>
        <v>0</v>
      </c>
      <c r="AN88" s="34">
        <f>RTM_PXI!O88</f>
        <v>0</v>
      </c>
      <c r="AO88" s="147">
        <f>GDAM_IEX!I88</f>
        <v>0</v>
      </c>
      <c r="AP88" s="147">
        <f>GDAM_IEX!O88</f>
        <v>0</v>
      </c>
      <c r="AQ88" s="147">
        <f>GDAM_PXI!I88</f>
        <v>0</v>
      </c>
      <c r="AR88" s="147">
        <f>GDAM_PXI!O88</f>
        <v>0</v>
      </c>
      <c r="AS88">
        <f>HPX!I88</f>
        <v>0</v>
      </c>
      <c r="AT88">
        <f>HPX!O88</f>
        <v>0</v>
      </c>
      <c r="AU88">
        <f>RTM_HPX!I88</f>
        <v>0</v>
      </c>
      <c r="AV88">
        <f>RTM_HPX!O88</f>
        <v>0</v>
      </c>
    </row>
    <row r="89" spans="1:48">
      <c r="A89" t="s">
        <v>131</v>
      </c>
      <c r="D89">
        <f>TWEPL!Q89</f>
        <v>6.0191400000000002</v>
      </c>
      <c r="E89">
        <f>GT_NG!Q89</f>
        <v>8.1006731050629206</v>
      </c>
      <c r="F89">
        <f>GT_Spot!Q89</f>
        <v>0</v>
      </c>
      <c r="G89">
        <f>PPCL_NG!Q89</f>
        <v>46.6</v>
      </c>
      <c r="H89">
        <f>PPCL_Spot!Q89</f>
        <v>0</v>
      </c>
      <c r="I89">
        <f>Bawana_NG!Q89</f>
        <v>57.597750087887192</v>
      </c>
      <c r="J89">
        <f>Bawana_RLNG!Q89</f>
        <v>0</v>
      </c>
      <c r="K89">
        <f>Bawana_Spot!Q89</f>
        <v>55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BYPL_ISGS_exbus!DM89</f>
        <v>859.89799062338398</v>
      </c>
      <c r="P89" s="36">
        <v>68.489999999999981</v>
      </c>
      <c r="Q89" s="36">
        <v>22.127460117066452</v>
      </c>
      <c r="R89" s="38">
        <v>0</v>
      </c>
      <c r="S89" s="38">
        <v>0</v>
      </c>
      <c r="T89" s="37">
        <f>SUMPRODUCT(LTA!J89:AN89,LTA!J$101:AN$101,LTA!J$104:AN$104)</f>
        <v>64.67</v>
      </c>
      <c r="U89" s="37">
        <f>SUMPRODUCT(LTA!J89:AN89,LTA!J$102:AN$102,LTA!J$104:AN$104)</f>
        <v>127.12</v>
      </c>
      <c r="V89" s="66">
        <f>SUMPRODUCT(MTOA!B89:G89,MTOA!B$102:G$102,MTOA!B$104:G$104)</f>
        <v>0</v>
      </c>
      <c r="W89" s="66">
        <f>SUMPRODUCT(MTOA!B89:G89,MTOA!B$101:G$101,MTOA!B$104:G$104)</f>
        <v>0</v>
      </c>
      <c r="X89">
        <v>0</v>
      </c>
      <c r="Y89" s="34">
        <f>IEX!I89</f>
        <v>0</v>
      </c>
      <c r="Z89" s="34">
        <f>IEX!O89</f>
        <v>0</v>
      </c>
      <c r="AA89" s="75">
        <f>STOA!I89</f>
        <v>202.23</v>
      </c>
      <c r="AB89" s="75">
        <f>-STOA!O89</f>
        <v>0</v>
      </c>
      <c r="AC89">
        <f t="shared" si="3"/>
        <v>13.033885317040566</v>
      </c>
      <c r="AD89">
        <f t="shared" si="4"/>
        <v>1538.6191286163601</v>
      </c>
      <c r="AE89">
        <f>'IDT-1'!C89</f>
        <v>30.875</v>
      </c>
      <c r="AF89" s="24"/>
      <c r="AG89">
        <f t="shared" si="5"/>
        <v>1569.4941286163601</v>
      </c>
      <c r="AI89" s="34">
        <f>PXIL!I89</f>
        <v>0</v>
      </c>
      <c r="AJ89" s="34">
        <f>PXIL!O89</f>
        <v>0</v>
      </c>
      <c r="AK89" s="34">
        <f>RTM_IEX!I89</f>
        <v>33.799999999999997</v>
      </c>
      <c r="AL89" s="34">
        <f>RTM_IEX!O89</f>
        <v>0</v>
      </c>
      <c r="AM89" s="34">
        <f>RTM_PXI!I89</f>
        <v>0</v>
      </c>
      <c r="AN89" s="34">
        <f>RTM_PXI!O89</f>
        <v>0</v>
      </c>
      <c r="AO89" s="147">
        <f>GDAM_IEX!I89</f>
        <v>0</v>
      </c>
      <c r="AP89" s="147">
        <f>GDAM_IEX!O89</f>
        <v>0</v>
      </c>
      <c r="AQ89" s="147">
        <f>GDAM_PXI!I89</f>
        <v>0</v>
      </c>
      <c r="AR89" s="147">
        <f>GDAM_PXI!O89</f>
        <v>0</v>
      </c>
      <c r="AS89">
        <f>HPX!I89</f>
        <v>0</v>
      </c>
      <c r="AT89">
        <f>HPX!O89</f>
        <v>0</v>
      </c>
      <c r="AU89">
        <f>RTM_HPX!I89</f>
        <v>0</v>
      </c>
      <c r="AV89">
        <f>RTM_HPX!O89</f>
        <v>0</v>
      </c>
    </row>
    <row r="90" spans="1:48">
      <c r="A90" t="s">
        <v>132</v>
      </c>
      <c r="D90">
        <f>TWEPL!Q90</f>
        <v>6.0191400000000002</v>
      </c>
      <c r="E90">
        <f>GT_NG!Q90</f>
        <v>8.1006731050629206</v>
      </c>
      <c r="F90">
        <f>GT_Spot!Q90</f>
        <v>0</v>
      </c>
      <c r="G90">
        <f>PPCL_NG!Q90</f>
        <v>46.6</v>
      </c>
      <c r="H90">
        <f>PPCL_Spot!Q90</f>
        <v>0</v>
      </c>
      <c r="I90">
        <f>Bawana_NG!Q90</f>
        <v>57.597750087887192</v>
      </c>
      <c r="J90">
        <f>Bawana_RLNG!Q90</f>
        <v>0</v>
      </c>
      <c r="K90">
        <f>Bawana_Spot!Q90</f>
        <v>55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BYPL_ISGS_exbus!DM90</f>
        <v>866.69367235468417</v>
      </c>
      <c r="P90" s="36">
        <v>68.489999999999981</v>
      </c>
      <c r="Q90" s="36">
        <v>22.127460117066452</v>
      </c>
      <c r="R90" s="38">
        <v>0</v>
      </c>
      <c r="S90" s="38">
        <v>0</v>
      </c>
      <c r="T90" s="37">
        <f>SUMPRODUCT(LTA!J90:AN90,LTA!J$101:AN$101,LTA!J$104:AN$104)</f>
        <v>62.67</v>
      </c>
      <c r="U90" s="37">
        <f>SUMPRODUCT(LTA!J90:AN90,LTA!J$102:AN$102,LTA!J$104:AN$104)</f>
        <v>126.62</v>
      </c>
      <c r="V90" s="66">
        <f>SUMPRODUCT(MTOA!B90:G90,MTOA!B$102:G$102,MTOA!B$104:G$104)</f>
        <v>0</v>
      </c>
      <c r="W90" s="66">
        <f>SUMPRODUCT(MTOA!B90:G90,MTOA!B$101:G$101,MTOA!B$104:G$104)</f>
        <v>0</v>
      </c>
      <c r="X90">
        <v>0</v>
      </c>
      <c r="Y90" s="34">
        <f>IEX!I90</f>
        <v>0</v>
      </c>
      <c r="Z90" s="34">
        <f>IEX!O90</f>
        <v>0</v>
      </c>
      <c r="AA90" s="75">
        <f>STOA!I90</f>
        <v>202.23</v>
      </c>
      <c r="AB90" s="75">
        <f>-STOA!O90</f>
        <v>0</v>
      </c>
      <c r="AC90">
        <f t="shared" si="3"/>
        <v>13.759609043583488</v>
      </c>
      <c r="AD90">
        <f t="shared" si="4"/>
        <v>1624.2890866211176</v>
      </c>
      <c r="AE90">
        <f>'IDT-1'!C90</f>
        <v>10.768000000000001</v>
      </c>
      <c r="AF90" s="24"/>
      <c r="AG90">
        <f t="shared" si="5"/>
        <v>1635.0570866211176</v>
      </c>
      <c r="AI90" s="34">
        <f>PXIL!I90</f>
        <v>0</v>
      </c>
      <c r="AJ90" s="34">
        <f>PXIL!O90</f>
        <v>0</v>
      </c>
      <c r="AK90" s="34">
        <f>RTM_IEX!I90</f>
        <v>115.9</v>
      </c>
      <c r="AL90" s="34">
        <f>RTM_IEX!O90</f>
        <v>0</v>
      </c>
      <c r="AM90" s="34">
        <f>RTM_PXI!I90</f>
        <v>0</v>
      </c>
      <c r="AN90" s="34">
        <f>RTM_PXI!O90</f>
        <v>0</v>
      </c>
      <c r="AO90" s="147">
        <f>GDAM_IEX!I90</f>
        <v>0</v>
      </c>
      <c r="AP90" s="147">
        <f>GDAM_IEX!O90</f>
        <v>0</v>
      </c>
      <c r="AQ90" s="147">
        <f>GDAM_PXI!I90</f>
        <v>0</v>
      </c>
      <c r="AR90" s="147">
        <f>GDAM_PXI!O90</f>
        <v>0</v>
      </c>
      <c r="AS90">
        <f>HPX!I90</f>
        <v>0</v>
      </c>
      <c r="AT90">
        <f>HPX!O90</f>
        <v>0</v>
      </c>
      <c r="AU90">
        <f>RTM_HPX!I90</f>
        <v>0</v>
      </c>
      <c r="AV90">
        <f>RTM_HPX!O90</f>
        <v>0</v>
      </c>
    </row>
    <row r="91" spans="1:48">
      <c r="A91" t="s">
        <v>133</v>
      </c>
      <c r="D91">
        <f>TWEPL!Q91</f>
        <v>6.0191400000000002</v>
      </c>
      <c r="E91">
        <f>GT_NG!Q91</f>
        <v>8.1006731050629206</v>
      </c>
      <c r="F91">
        <f>GT_Spot!Q91</f>
        <v>0</v>
      </c>
      <c r="G91">
        <f>PPCL_NG!Q91</f>
        <v>46.6</v>
      </c>
      <c r="H91">
        <f>PPCL_Spot!Q91</f>
        <v>0</v>
      </c>
      <c r="I91">
        <f>Bawana_NG!Q91</f>
        <v>57.597750087887192</v>
      </c>
      <c r="J91">
        <f>Bawana_RLNG!Q91</f>
        <v>0</v>
      </c>
      <c r="K91">
        <f>Bawana_Spot!Q91</f>
        <v>55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BYPL_ISGS_exbus!DM91</f>
        <v>866.75651111055697</v>
      </c>
      <c r="P91" s="36">
        <v>68.489999999999981</v>
      </c>
      <c r="Q91" s="36">
        <v>22.127460117066452</v>
      </c>
      <c r="R91" s="38">
        <v>0</v>
      </c>
      <c r="S91" s="38">
        <v>0</v>
      </c>
      <c r="T91" s="37">
        <f>SUMPRODUCT(LTA!J91:AN91,LTA!J$101:AN$101,LTA!J$104:AN$104)</f>
        <v>60.67</v>
      </c>
      <c r="U91" s="37">
        <f>SUMPRODUCT(LTA!J91:AN91,LTA!J$102:AN$102,LTA!J$104:AN$104)</f>
        <v>125.96000000000001</v>
      </c>
      <c r="V91" s="66">
        <f>SUMPRODUCT(MTOA!B91:G91,MTOA!B$102:G$102,MTOA!B$104:G$104)</f>
        <v>0</v>
      </c>
      <c r="W91" s="66">
        <f>SUMPRODUCT(MTOA!B91:G91,MTOA!B$101:G$101,MTOA!B$104:G$104)</f>
        <v>0</v>
      </c>
      <c r="X91">
        <v>0</v>
      </c>
      <c r="Y91" s="34">
        <f>IEX!I91</f>
        <v>0</v>
      </c>
      <c r="Z91" s="34">
        <f>IEX!O91</f>
        <v>0</v>
      </c>
      <c r="AA91" s="75">
        <f>STOA!I91</f>
        <v>248.84</v>
      </c>
      <c r="AB91" s="75">
        <f>-STOA!O91</f>
        <v>0</v>
      </c>
      <c r="AC91">
        <f t="shared" si="3"/>
        <v>13.885884889132818</v>
      </c>
      <c r="AD91">
        <f t="shared" si="4"/>
        <v>1639.1956495314409</v>
      </c>
      <c r="AE91">
        <f>'IDT-1'!C91</f>
        <v>0</v>
      </c>
      <c r="AF91" s="24"/>
      <c r="AG91">
        <f t="shared" si="5"/>
        <v>1639.1956495314409</v>
      </c>
      <c r="AI91" s="34">
        <f>PXIL!I91</f>
        <v>0</v>
      </c>
      <c r="AJ91" s="34">
        <f>PXIL!O91</f>
        <v>0</v>
      </c>
      <c r="AK91" s="34">
        <f>RTM_IEX!I91</f>
        <v>86.92</v>
      </c>
      <c r="AL91" s="34">
        <f>RTM_IEX!O91</f>
        <v>0</v>
      </c>
      <c r="AM91" s="34">
        <f>RTM_PXI!I91</f>
        <v>0</v>
      </c>
      <c r="AN91" s="34">
        <f>RTM_PXI!O91</f>
        <v>0</v>
      </c>
      <c r="AO91" s="147">
        <f>GDAM_IEX!I91</f>
        <v>0</v>
      </c>
      <c r="AP91" s="147">
        <f>GDAM_IEX!O91</f>
        <v>0</v>
      </c>
      <c r="AQ91" s="147">
        <f>GDAM_PXI!I91</f>
        <v>0</v>
      </c>
      <c r="AR91" s="147">
        <f>GDAM_PXI!O91</f>
        <v>0</v>
      </c>
      <c r="AS91">
        <f>HPX!I91</f>
        <v>0</v>
      </c>
      <c r="AT91">
        <f>HPX!O91</f>
        <v>0</v>
      </c>
      <c r="AU91">
        <f>RTM_HPX!I91</f>
        <v>0</v>
      </c>
      <c r="AV91">
        <f>RTM_HPX!O91</f>
        <v>0</v>
      </c>
    </row>
    <row r="92" spans="1:48">
      <c r="A92" t="s">
        <v>134</v>
      </c>
      <c r="D92">
        <f>TWEPL!Q92</f>
        <v>6.0191400000000002</v>
      </c>
      <c r="E92">
        <f>GT_NG!Q92</f>
        <v>8.1006731050629206</v>
      </c>
      <c r="F92">
        <f>GT_Spot!Q92</f>
        <v>0</v>
      </c>
      <c r="G92">
        <f>PPCL_NG!Q92</f>
        <v>46.6</v>
      </c>
      <c r="H92">
        <f>PPCL_Spot!Q92</f>
        <v>0</v>
      </c>
      <c r="I92">
        <f>Bawana_NG!Q92</f>
        <v>57.597750087887192</v>
      </c>
      <c r="J92">
        <f>Bawana_RLNG!Q92</f>
        <v>0</v>
      </c>
      <c r="K92">
        <f>Bawana_Spot!Q92</f>
        <v>100.8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BYPL_ISGS_exbus!DM92</f>
        <v>866.75651111055697</v>
      </c>
      <c r="P92" s="36">
        <v>68.489999999999981</v>
      </c>
      <c r="Q92" s="36">
        <v>22.127460117066452</v>
      </c>
      <c r="R92" s="38">
        <v>0</v>
      </c>
      <c r="S92" s="38">
        <v>0</v>
      </c>
      <c r="T92" s="37">
        <f>SUMPRODUCT(LTA!J92:AN92,LTA!J$101:AN$101,LTA!J$104:AN$104)</f>
        <v>59.33</v>
      </c>
      <c r="U92" s="37">
        <f>SUMPRODUCT(LTA!J92:AN92,LTA!J$102:AN$102,LTA!J$104:AN$104)</f>
        <v>125.46000000000001</v>
      </c>
      <c r="V92" s="66">
        <f>SUMPRODUCT(MTOA!B92:G92,MTOA!B$102:G$102,MTOA!B$104:G$104)</f>
        <v>0</v>
      </c>
      <c r="W92" s="66">
        <f>SUMPRODUCT(MTOA!B92:G92,MTOA!B$101:G$101,MTOA!B$104:G$104)</f>
        <v>0</v>
      </c>
      <c r="X92">
        <v>0</v>
      </c>
      <c r="Y92" s="34">
        <f>IEX!I92</f>
        <v>0</v>
      </c>
      <c r="Z92" s="34">
        <f>IEX!O92</f>
        <v>0</v>
      </c>
      <c r="AA92" s="75">
        <f>STOA!I92</f>
        <v>248.84</v>
      </c>
      <c r="AB92" s="75">
        <f>-STOA!O92</f>
        <v>0</v>
      </c>
      <c r="AC92">
        <f t="shared" si="3"/>
        <v>14.174004889132817</v>
      </c>
      <c r="AD92">
        <f t="shared" si="4"/>
        <v>1673.2075295314405</v>
      </c>
      <c r="AE92">
        <f>'IDT-1'!C92</f>
        <v>0</v>
      </c>
      <c r="AF92" s="24"/>
      <c r="AG92">
        <f t="shared" si="5"/>
        <v>1673.2075295314405</v>
      </c>
      <c r="AI92" s="34">
        <f>PXIL!I92</f>
        <v>0</v>
      </c>
      <c r="AJ92" s="34">
        <f>PXIL!O92</f>
        <v>0</v>
      </c>
      <c r="AK92" s="34">
        <f>RTM_IEX!I92</f>
        <v>77.260000000000005</v>
      </c>
      <c r="AL92" s="34">
        <f>RTM_IEX!O92</f>
        <v>0</v>
      </c>
      <c r="AM92" s="34">
        <f>RTM_PXI!I92</f>
        <v>0</v>
      </c>
      <c r="AN92" s="34">
        <f>RTM_PXI!O92</f>
        <v>0</v>
      </c>
      <c r="AO92" s="147">
        <f>GDAM_IEX!I92</f>
        <v>0</v>
      </c>
      <c r="AP92" s="147">
        <f>GDAM_IEX!O92</f>
        <v>0</v>
      </c>
      <c r="AQ92" s="147">
        <f>GDAM_PXI!I92</f>
        <v>0</v>
      </c>
      <c r="AR92" s="147">
        <f>GDAM_PXI!O92</f>
        <v>0</v>
      </c>
      <c r="AS92">
        <f>HPX!I92</f>
        <v>0</v>
      </c>
      <c r="AT92">
        <f>HPX!O92</f>
        <v>0</v>
      </c>
      <c r="AU92">
        <f>RTM_HPX!I92</f>
        <v>0</v>
      </c>
      <c r="AV92">
        <f>RTM_HPX!O92</f>
        <v>0</v>
      </c>
    </row>
    <row r="93" spans="1:48">
      <c r="A93" t="s">
        <v>135</v>
      </c>
      <c r="D93">
        <f>TWEPL!Q93</f>
        <v>6.0191400000000002</v>
      </c>
      <c r="E93">
        <f>GT_NG!Q93</f>
        <v>8.1006731050629206</v>
      </c>
      <c r="F93">
        <f>GT_Spot!Q93</f>
        <v>0</v>
      </c>
      <c r="G93">
        <f>PPCL_NG!Q93</f>
        <v>46.6</v>
      </c>
      <c r="H93">
        <f>PPCL_Spot!Q93</f>
        <v>0</v>
      </c>
      <c r="I93">
        <f>Bawana_NG!Q93</f>
        <v>57.597983616887198</v>
      </c>
      <c r="J93">
        <f>Bawana_RLNG!Q93</f>
        <v>0</v>
      </c>
      <c r="K93">
        <f>Bawana_Spot!Q93</f>
        <v>100.8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BYPL_ISGS_exbus!DM93</f>
        <v>866.75651111055697</v>
      </c>
      <c r="P93" s="36">
        <v>68.489999999999981</v>
      </c>
      <c r="Q93" s="36">
        <v>22.127460117066452</v>
      </c>
      <c r="R93" s="38">
        <v>0</v>
      </c>
      <c r="S93" s="38">
        <v>0</v>
      </c>
      <c r="T93" s="37">
        <f>SUMPRODUCT(LTA!J93:AN93,LTA!J$101:AN$101,LTA!J$104:AN$104)</f>
        <v>57.33</v>
      </c>
      <c r="U93" s="37">
        <f>SUMPRODUCT(LTA!J93:AN93,LTA!J$102:AN$102,LTA!J$104:AN$104)</f>
        <v>124.96000000000001</v>
      </c>
      <c r="V93" s="66">
        <f>SUMPRODUCT(MTOA!B93:G93,MTOA!B$102:G$102,MTOA!B$104:G$104)</f>
        <v>0</v>
      </c>
      <c r="W93" s="66">
        <f>SUMPRODUCT(MTOA!B93:G93,MTOA!B$101:G$101,MTOA!B$104:G$104)</f>
        <v>0</v>
      </c>
      <c r="X93">
        <v>0</v>
      </c>
      <c r="Y93" s="34">
        <f>IEX!I93</f>
        <v>0.78</v>
      </c>
      <c r="Z93" s="34">
        <f>IEX!O93</f>
        <v>0</v>
      </c>
      <c r="AA93" s="75">
        <f>STOA!I93</f>
        <v>248.84</v>
      </c>
      <c r="AB93" s="75">
        <f>-STOA!O93</f>
        <v>0</v>
      </c>
      <c r="AC93">
        <f t="shared" si="3"/>
        <v>13.516538850776417</v>
      </c>
      <c r="AD93">
        <f t="shared" si="4"/>
        <v>1595.5952290987971</v>
      </c>
      <c r="AE93">
        <f>'IDT-1'!C93</f>
        <v>0</v>
      </c>
      <c r="AF93" s="24"/>
      <c r="AG93">
        <f t="shared" si="5"/>
        <v>1595.5952290987971</v>
      </c>
      <c r="AI93" s="34">
        <f>PXIL!I93</f>
        <v>0</v>
      </c>
      <c r="AJ93" s="34">
        <f>PXIL!O93</f>
        <v>0</v>
      </c>
      <c r="AK93" s="34">
        <f>RTM_IEX!I93</f>
        <v>0</v>
      </c>
      <c r="AL93" s="34">
        <f>RTM_IEX!O93</f>
        <v>0</v>
      </c>
      <c r="AM93" s="34">
        <f>RTM_PXI!I93</f>
        <v>0</v>
      </c>
      <c r="AN93" s="34">
        <f>RTM_PXI!O93</f>
        <v>0</v>
      </c>
      <c r="AO93" s="147">
        <f>GDAM_IEX!I93</f>
        <v>0.71</v>
      </c>
      <c r="AP93" s="147">
        <f>GDAM_IEX!O93</f>
        <v>0</v>
      </c>
      <c r="AQ93" s="147">
        <f>GDAM_PXI!I93</f>
        <v>0</v>
      </c>
      <c r="AR93" s="147">
        <f>GDAM_PXI!O93</f>
        <v>0</v>
      </c>
      <c r="AS93">
        <f>HPX!I93</f>
        <v>0</v>
      </c>
      <c r="AT93">
        <f>HPX!O93</f>
        <v>0</v>
      </c>
      <c r="AU93">
        <f>RTM_HPX!I93</f>
        <v>0</v>
      </c>
      <c r="AV93">
        <f>RTM_HPX!O93</f>
        <v>0</v>
      </c>
    </row>
    <row r="94" spans="1:48">
      <c r="A94" t="s">
        <v>136</v>
      </c>
      <c r="D94">
        <f>TWEPL!Q94</f>
        <v>6.0191400000000002</v>
      </c>
      <c r="E94">
        <f>GT_NG!Q94</f>
        <v>8.1006731050629206</v>
      </c>
      <c r="F94">
        <f>GT_Spot!Q94</f>
        <v>0</v>
      </c>
      <c r="G94">
        <f>PPCL_NG!Q94</f>
        <v>46.6</v>
      </c>
      <c r="H94">
        <f>PPCL_Spot!Q94</f>
        <v>0</v>
      </c>
      <c r="I94">
        <f>Bawana_NG!Q94</f>
        <v>57.597983616887198</v>
      </c>
      <c r="J94">
        <f>Bawana_RLNG!Q94</f>
        <v>0</v>
      </c>
      <c r="K94">
        <f>Bawana_Spot!Q94</f>
        <v>100.8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BYPL_ISGS_exbus!DM94</f>
        <v>864.44275550842497</v>
      </c>
      <c r="P94" s="36">
        <v>68.489999999999981</v>
      </c>
      <c r="Q94" s="36">
        <v>22.127460117066452</v>
      </c>
      <c r="R94" s="38">
        <v>0</v>
      </c>
      <c r="S94" s="38">
        <v>0</v>
      </c>
      <c r="T94" s="37">
        <f>SUMPRODUCT(LTA!J94:AN94,LTA!J$101:AN$101,LTA!J$104:AN$104)</f>
        <v>55</v>
      </c>
      <c r="U94" s="37">
        <f>SUMPRODUCT(LTA!J94:AN94,LTA!J$102:AN$102,LTA!J$104:AN$104)</f>
        <v>124.46000000000001</v>
      </c>
      <c r="V94" s="66">
        <f>SUMPRODUCT(MTOA!B94:G94,MTOA!B$102:G$102,MTOA!B$104:G$104)</f>
        <v>0</v>
      </c>
      <c r="W94" s="66">
        <f>SUMPRODUCT(MTOA!B94:G94,MTOA!B$101:G$101,MTOA!B$104:G$104)</f>
        <v>0</v>
      </c>
      <c r="X94">
        <v>0</v>
      </c>
      <c r="Y94" s="34">
        <f>IEX!I94</f>
        <v>0.64</v>
      </c>
      <c r="Z94" s="34">
        <f>IEX!O94</f>
        <v>0</v>
      </c>
      <c r="AA94" s="75">
        <f>STOA!I94</f>
        <v>248.84</v>
      </c>
      <c r="AB94" s="75">
        <f>-STOA!O94</f>
        <v>0</v>
      </c>
      <c r="AC94">
        <f t="shared" si="3"/>
        <v>13.481899303718508</v>
      </c>
      <c r="AD94">
        <f t="shared" si="4"/>
        <v>1591.506113043723</v>
      </c>
      <c r="AE94">
        <f>'IDT-1'!C94</f>
        <v>0</v>
      </c>
      <c r="AF94" s="24"/>
      <c r="AG94">
        <f t="shared" si="5"/>
        <v>1591.506113043723</v>
      </c>
      <c r="AI94" s="34">
        <f>PXIL!I94</f>
        <v>0</v>
      </c>
      <c r="AJ94" s="34">
        <f>PXIL!O94</f>
        <v>0</v>
      </c>
      <c r="AK94" s="34">
        <f>RTM_IEX!I94</f>
        <v>0</v>
      </c>
      <c r="AL94" s="34">
        <f>RTM_IEX!O94</f>
        <v>0</v>
      </c>
      <c r="AM94" s="34">
        <f>RTM_PXI!I94</f>
        <v>0</v>
      </c>
      <c r="AN94" s="34">
        <f>RTM_PXI!O94</f>
        <v>0</v>
      </c>
      <c r="AO94" s="147">
        <f>GDAM_IEX!I94</f>
        <v>1.87</v>
      </c>
      <c r="AP94" s="147">
        <f>GDAM_IEX!O94</f>
        <v>0</v>
      </c>
      <c r="AQ94" s="147">
        <f>GDAM_PXI!I94</f>
        <v>0</v>
      </c>
      <c r="AR94" s="147">
        <f>GDAM_PXI!O94</f>
        <v>0</v>
      </c>
      <c r="AS94">
        <f>HPX!I94</f>
        <v>0</v>
      </c>
      <c r="AT94">
        <f>HPX!O94</f>
        <v>0</v>
      </c>
      <c r="AU94">
        <f>RTM_HPX!I94</f>
        <v>0</v>
      </c>
      <c r="AV94">
        <f>RTM_HPX!O94</f>
        <v>0</v>
      </c>
    </row>
    <row r="95" spans="1:48">
      <c r="A95" t="s">
        <v>137</v>
      </c>
      <c r="D95">
        <f>TWEPL!Q95</f>
        <v>6.0191400000000002</v>
      </c>
      <c r="E95">
        <f>GT_NG!Q95</f>
        <v>8.1006731050629206</v>
      </c>
      <c r="F95">
        <f>GT_Spot!Q95</f>
        <v>0</v>
      </c>
      <c r="G95">
        <f>PPCL_NG!Q95</f>
        <v>46.6</v>
      </c>
      <c r="H95">
        <f>PPCL_Spot!Q95</f>
        <v>0</v>
      </c>
      <c r="I95">
        <f>Bawana_NG!Q95</f>
        <v>57.599999999999987</v>
      </c>
      <c r="J95">
        <f>Bawana_RLNG!Q95</f>
        <v>0</v>
      </c>
      <c r="K95">
        <f>Bawana_Spot!Q95</f>
        <v>23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BYPL_ISGS_exbus!DM95</f>
        <v>755.52778812688905</v>
      </c>
      <c r="P95" s="36">
        <v>68.489999999999981</v>
      </c>
      <c r="Q95" s="36">
        <v>22.127460117066452</v>
      </c>
      <c r="R95" s="38">
        <v>0</v>
      </c>
      <c r="S95" s="38">
        <v>0</v>
      </c>
      <c r="T95" s="37">
        <f>SUMPRODUCT(LTA!J95:AN95,LTA!J$101:AN$101,LTA!J$104:AN$104)</f>
        <v>54.33</v>
      </c>
      <c r="U95" s="37">
        <f>SUMPRODUCT(LTA!J95:AN95,LTA!J$102:AN$102,LTA!J$104:AN$104)</f>
        <v>123.96000000000001</v>
      </c>
      <c r="V95" s="66">
        <f>SUMPRODUCT(MTOA!B95:G95,MTOA!B$102:G$102,MTOA!B$104:G$104)</f>
        <v>0</v>
      </c>
      <c r="W95" s="66">
        <f>SUMPRODUCT(MTOA!B95:G95,MTOA!B$101:G$101,MTOA!B$104:G$104)</f>
        <v>0</v>
      </c>
      <c r="X95">
        <v>0</v>
      </c>
      <c r="Y95" s="34">
        <f>IEX!I95</f>
        <v>0.67</v>
      </c>
      <c r="Z95" s="34">
        <f>IEX!O95</f>
        <v>0</v>
      </c>
      <c r="AA95" s="75">
        <f>STOA!I95</f>
        <v>248.84</v>
      </c>
      <c r="AB95" s="75">
        <f>-STOA!O95</f>
        <v>0</v>
      </c>
      <c r="AC95">
        <f t="shared" si="3"/>
        <v>11.930478515331753</v>
      </c>
      <c r="AD95">
        <f t="shared" si="4"/>
        <v>1408.3645828336867</v>
      </c>
      <c r="AE95">
        <f>'IDT-1'!C95</f>
        <v>0</v>
      </c>
      <c r="AF95" s="24"/>
      <c r="AG95">
        <f t="shared" si="5"/>
        <v>1408.3645828336867</v>
      </c>
      <c r="AI95" s="34">
        <f>PXIL!I95</f>
        <v>0</v>
      </c>
      <c r="AJ95" s="34">
        <f>PXIL!O95</f>
        <v>0</v>
      </c>
      <c r="AK95" s="34">
        <f>RTM_IEX!I95</f>
        <v>0</v>
      </c>
      <c r="AL95" s="34">
        <f>RTM_IEX!O95</f>
        <v>0</v>
      </c>
      <c r="AM95" s="34">
        <f>RTM_PXI!I95</f>
        <v>0</v>
      </c>
      <c r="AN95" s="34">
        <f>RTM_PXI!O95</f>
        <v>0</v>
      </c>
      <c r="AO95" s="147">
        <f>GDAM_IEX!I95</f>
        <v>5.03</v>
      </c>
      <c r="AP95" s="147">
        <f>GDAM_IEX!O95</f>
        <v>0</v>
      </c>
      <c r="AQ95" s="147">
        <f>GDAM_PXI!I95</f>
        <v>0</v>
      </c>
      <c r="AR95" s="147">
        <f>GDAM_PXI!O95</f>
        <v>0</v>
      </c>
      <c r="AS95">
        <f>HPX!I95</f>
        <v>0</v>
      </c>
      <c r="AT95">
        <f>HPX!O95</f>
        <v>0</v>
      </c>
      <c r="AU95">
        <f>RTM_HPX!I95</f>
        <v>0</v>
      </c>
      <c r="AV95">
        <f>RTM_HPX!O95</f>
        <v>0</v>
      </c>
    </row>
    <row r="96" spans="1:48">
      <c r="A96" t="s">
        <v>138</v>
      </c>
      <c r="D96">
        <f>TWEPL!Q96</f>
        <v>6.0191400000000002</v>
      </c>
      <c r="E96">
        <f>GT_NG!Q96</f>
        <v>8.1006731050629206</v>
      </c>
      <c r="F96">
        <f>GT_Spot!Q96</f>
        <v>0</v>
      </c>
      <c r="G96">
        <f>PPCL_NG!Q96</f>
        <v>46.6</v>
      </c>
      <c r="H96">
        <f>PPCL_Spot!Q96</f>
        <v>0</v>
      </c>
      <c r="I96">
        <f>Bawana_NG!Q96</f>
        <v>57.599999999999987</v>
      </c>
      <c r="J96">
        <f>Bawana_RLNG!Q96</f>
        <v>0</v>
      </c>
      <c r="K96">
        <f>Bawana_Spot!Q96</f>
        <v>23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BYPL_ISGS_exbus!DM96</f>
        <v>746.59247672323238</v>
      </c>
      <c r="P96" s="36">
        <v>68.489999999999981</v>
      </c>
      <c r="Q96" s="36">
        <v>22.127460117066452</v>
      </c>
      <c r="R96" s="38">
        <v>0</v>
      </c>
      <c r="S96" s="38">
        <v>0</v>
      </c>
      <c r="T96" s="37">
        <f>SUMPRODUCT(LTA!J96:AN96,LTA!J$101:AN$101,LTA!J$104:AN$104)</f>
        <v>54</v>
      </c>
      <c r="U96" s="37">
        <f>SUMPRODUCT(LTA!J96:AN96,LTA!J$102:AN$102,LTA!J$104:AN$104)</f>
        <v>123.62</v>
      </c>
      <c r="V96" s="66">
        <f>SUMPRODUCT(MTOA!B96:G96,MTOA!B$102:G$102,MTOA!B$104:G$104)</f>
        <v>0</v>
      </c>
      <c r="W96" s="66">
        <f>SUMPRODUCT(MTOA!B96:G96,MTOA!B$101:G$101,MTOA!B$104:G$104)</f>
        <v>0</v>
      </c>
      <c r="X96">
        <v>0</v>
      </c>
      <c r="Y96" s="34">
        <f>IEX!I96</f>
        <v>0.42</v>
      </c>
      <c r="Z96" s="34">
        <f>IEX!O96</f>
        <v>0</v>
      </c>
      <c r="AA96" s="75">
        <f>STOA!I96</f>
        <v>248.84</v>
      </c>
      <c r="AB96" s="75">
        <f>-STOA!O96</f>
        <v>0</v>
      </c>
      <c r="AC96">
        <f t="shared" si="3"/>
        <v>11.877849899541037</v>
      </c>
      <c r="AD96">
        <f t="shared" si="4"/>
        <v>1402.1519000458206</v>
      </c>
      <c r="AE96">
        <f>'IDT-1'!C96</f>
        <v>0</v>
      </c>
      <c r="AF96" s="24"/>
      <c r="AG96">
        <f t="shared" si="5"/>
        <v>1402.1519000458206</v>
      </c>
      <c r="AI96" s="34">
        <f>PXIL!I96</f>
        <v>0</v>
      </c>
      <c r="AJ96" s="34">
        <f>PXIL!O96</f>
        <v>0</v>
      </c>
      <c r="AK96" s="34">
        <f>RTM_IEX!I96</f>
        <v>0</v>
      </c>
      <c r="AL96" s="34">
        <f>RTM_IEX!O96</f>
        <v>0</v>
      </c>
      <c r="AM96" s="34">
        <f>RTM_PXI!I96</f>
        <v>0</v>
      </c>
      <c r="AN96" s="34">
        <f>RTM_PXI!O96</f>
        <v>0</v>
      </c>
      <c r="AO96" s="147">
        <f>GDAM_IEX!I96</f>
        <v>8.6199999999999992</v>
      </c>
      <c r="AP96" s="147">
        <f>GDAM_IEX!O96</f>
        <v>0</v>
      </c>
      <c r="AQ96" s="147">
        <f>GDAM_PXI!I96</f>
        <v>0</v>
      </c>
      <c r="AR96" s="147">
        <f>GDAM_PXI!O96</f>
        <v>0</v>
      </c>
      <c r="AS96">
        <f>HPX!I96</f>
        <v>0</v>
      </c>
      <c r="AT96">
        <f>HPX!O96</f>
        <v>0</v>
      </c>
      <c r="AU96">
        <f>RTM_HPX!I96</f>
        <v>0</v>
      </c>
      <c r="AV96">
        <f>RTM_HPX!O96</f>
        <v>0</v>
      </c>
    </row>
    <row r="97" spans="1:48">
      <c r="A97" t="s">
        <v>139</v>
      </c>
      <c r="D97">
        <f>TWEPL!Q97</f>
        <v>6.0191400000000002</v>
      </c>
      <c r="E97">
        <f>GT_NG!Q97</f>
        <v>8.1006731050629206</v>
      </c>
      <c r="F97">
        <f>GT_Spot!Q97</f>
        <v>0</v>
      </c>
      <c r="G97">
        <f>PPCL_NG!Q97</f>
        <v>46.6</v>
      </c>
      <c r="H97">
        <f>PPCL_Spot!Q97</f>
        <v>0</v>
      </c>
      <c r="I97">
        <f>Bawana_NG!Q97</f>
        <v>57.599999999999987</v>
      </c>
      <c r="J97">
        <f>Bawana_RLNG!Q97</f>
        <v>0</v>
      </c>
      <c r="K97">
        <f>Bawana_Spot!Q97</f>
        <v>23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BYPL_ISGS_exbus!DM97</f>
        <v>837.70558928446565</v>
      </c>
      <c r="P97" s="36">
        <v>68.489999999999981</v>
      </c>
      <c r="Q97" s="36">
        <v>22.127460117066452</v>
      </c>
      <c r="R97" s="38">
        <v>0</v>
      </c>
      <c r="S97" s="38">
        <v>0</v>
      </c>
      <c r="T97" s="37">
        <f>SUMPRODUCT(LTA!J97:AN97,LTA!J$101:AN$101,LTA!J$104:AN$104)</f>
        <v>53</v>
      </c>
      <c r="U97" s="37">
        <f>SUMPRODUCT(LTA!J97:AN97,LTA!J$102:AN$102,LTA!J$104:AN$104)</f>
        <v>123.12</v>
      </c>
      <c r="V97" s="66">
        <f>SUMPRODUCT(MTOA!B97:G97,MTOA!B$102:G$102,MTOA!B$104:G$104)</f>
        <v>0</v>
      </c>
      <c r="W97" s="66">
        <f>SUMPRODUCT(MTOA!B97:G97,MTOA!B$101:G$101,MTOA!B$104:G$104)</f>
        <v>0</v>
      </c>
      <c r="X97">
        <v>0</v>
      </c>
      <c r="Y97" s="34">
        <f>IEX!I97</f>
        <v>0.42</v>
      </c>
      <c r="Z97" s="34">
        <f>IEX!O97</f>
        <v>0</v>
      </c>
      <c r="AA97" s="75">
        <f>STOA!I97</f>
        <v>248.84</v>
      </c>
      <c r="AB97" s="75">
        <f>-STOA!O97</f>
        <v>0</v>
      </c>
      <c r="AC97">
        <f t="shared" si="3"/>
        <v>13.484435817544306</v>
      </c>
      <c r="AD97">
        <f t="shared" si="4"/>
        <v>1390.9584266890506</v>
      </c>
      <c r="AE97">
        <f>'IDT-1'!C97</f>
        <v>0</v>
      </c>
      <c r="AF97" s="24"/>
      <c r="AG97">
        <f t="shared" si="5"/>
        <v>1390.9584266890506</v>
      </c>
      <c r="AI97" s="34">
        <f>PXIL!I97</f>
        <v>0</v>
      </c>
      <c r="AJ97" s="34">
        <f>PXIL!O97</f>
        <v>0</v>
      </c>
      <c r="AK97" s="34">
        <f>RTM_IEX!I97</f>
        <v>0</v>
      </c>
      <c r="AL97" s="34">
        <f>RTM_IEX!O97</f>
        <v>-100</v>
      </c>
      <c r="AM97" s="34">
        <f>RTM_PXI!I97</f>
        <v>0</v>
      </c>
      <c r="AN97" s="34">
        <f>RTM_PXI!O97</f>
        <v>0</v>
      </c>
      <c r="AO97" s="147">
        <f>GDAM_IEX!I97</f>
        <v>9.42</v>
      </c>
      <c r="AP97" s="147">
        <f>GDAM_IEX!O97</f>
        <v>0</v>
      </c>
      <c r="AQ97" s="147">
        <f>GDAM_PXI!I97</f>
        <v>0</v>
      </c>
      <c r="AR97" s="147">
        <f>GDAM_PXI!O97</f>
        <v>0</v>
      </c>
      <c r="AS97">
        <f>HPX!I97</f>
        <v>0</v>
      </c>
      <c r="AT97">
        <f>HPX!O97</f>
        <v>0</v>
      </c>
      <c r="AU97">
        <f>RTM_HPX!I97</f>
        <v>0</v>
      </c>
      <c r="AV97">
        <f>RTM_HPX!O97</f>
        <v>0</v>
      </c>
    </row>
    <row r="98" spans="1:48">
      <c r="A98" t="s">
        <v>140</v>
      </c>
      <c r="D98">
        <f>TWEPL!Q98</f>
        <v>6.0191400000000002</v>
      </c>
      <c r="E98">
        <f>GT_NG!Q98</f>
        <v>8.1006731050629206</v>
      </c>
      <c r="F98">
        <f>GT_Spot!Q98</f>
        <v>0</v>
      </c>
      <c r="G98">
        <f>PPCL_NG!Q98</f>
        <v>46.6</v>
      </c>
      <c r="H98">
        <f>PPCL_Spot!Q98</f>
        <v>0</v>
      </c>
      <c r="I98">
        <f>Bawana_NG!Q98</f>
        <v>57.599999999999987</v>
      </c>
      <c r="J98">
        <f>Bawana_RLNG!Q98</f>
        <v>0</v>
      </c>
      <c r="K98">
        <f>Bawana_Spot!Q98</f>
        <v>23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BYPL_ISGS_exbus!DM98</f>
        <v>852.30752251170622</v>
      </c>
      <c r="P98" s="36">
        <v>68.489999999999981</v>
      </c>
      <c r="Q98" s="36">
        <v>22.127460117066452</v>
      </c>
      <c r="R98" s="38">
        <v>0</v>
      </c>
      <c r="S98" s="38">
        <v>0</v>
      </c>
      <c r="T98" s="37">
        <f>SUMPRODUCT(LTA!J98:AN98,LTA!J$101:AN$101,LTA!J$104:AN$104)</f>
        <v>52</v>
      </c>
      <c r="U98" s="37">
        <f>SUMPRODUCT(LTA!J98:AN98,LTA!J$102:AN$102,LTA!J$104:AN$104)</f>
        <v>122.78</v>
      </c>
      <c r="V98" s="66">
        <f>SUMPRODUCT(MTOA!B98:G98,MTOA!B$102:G$102,MTOA!B$104:G$104)</f>
        <v>0</v>
      </c>
      <c r="W98" s="66">
        <f>SUMPRODUCT(MTOA!B98:G98,MTOA!B$101:G$101,MTOA!B$104:G$104)</f>
        <v>0</v>
      </c>
      <c r="X98">
        <v>0</v>
      </c>
      <c r="Y98" s="34">
        <f>IEX!I98</f>
        <v>0.38</v>
      </c>
      <c r="Z98" s="34">
        <f>IEX!O98</f>
        <v>0</v>
      </c>
      <c r="AA98" s="75">
        <f>STOA!I98</f>
        <v>248.84</v>
      </c>
      <c r="AB98" s="75">
        <f>-STOA!O98</f>
        <v>0</v>
      </c>
      <c r="AC98">
        <f t="shared" si="3"/>
        <v>13.560724056653125</v>
      </c>
      <c r="AD98">
        <f t="shared" si="4"/>
        <v>1399.9640716771826</v>
      </c>
      <c r="AE98">
        <f>'IDT-1'!C98</f>
        <v>0</v>
      </c>
      <c r="AF98" s="24"/>
      <c r="AG98">
        <f t="shared" si="5"/>
        <v>1399.9640716771826</v>
      </c>
      <c r="AI98" s="34">
        <f>PXIL!I98</f>
        <v>0</v>
      </c>
      <c r="AJ98" s="34">
        <f>PXIL!O98</f>
        <v>0</v>
      </c>
      <c r="AK98" s="34">
        <f>RTM_IEX!I98</f>
        <v>0</v>
      </c>
      <c r="AL98" s="34">
        <f>RTM_IEX!O98</f>
        <v>-100</v>
      </c>
      <c r="AM98" s="34">
        <f>RTM_PXI!I98</f>
        <v>0</v>
      </c>
      <c r="AN98" s="34">
        <f>RTM_PXI!O98</f>
        <v>0</v>
      </c>
      <c r="AO98" s="147">
        <f>GDAM_IEX!I98</f>
        <v>5.28</v>
      </c>
      <c r="AP98" s="147">
        <f>GDAM_IEX!O98</f>
        <v>0</v>
      </c>
      <c r="AQ98" s="147">
        <f>GDAM_PXI!I98</f>
        <v>0</v>
      </c>
      <c r="AR98" s="147">
        <f>GDAM_PXI!O98</f>
        <v>0</v>
      </c>
      <c r="AS98">
        <f>HPX!I98</f>
        <v>0</v>
      </c>
      <c r="AT98">
        <f>HPX!O98</f>
        <v>0</v>
      </c>
      <c r="AU98">
        <f>RTM_HPX!I98</f>
        <v>0</v>
      </c>
      <c r="AV98">
        <f>RTM_HPX!O98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0.14895621750000013</v>
      </c>
      <c r="E99">
        <f t="shared" si="6"/>
        <v>0.19324963418203106</v>
      </c>
      <c r="F99">
        <f t="shared" si="6"/>
        <v>0</v>
      </c>
      <c r="G99">
        <f t="shared" si="6"/>
        <v>1.113392366749363</v>
      </c>
      <c r="H99">
        <f t="shared" si="6"/>
        <v>0</v>
      </c>
      <c r="I99">
        <f t="shared" si="6"/>
        <v>1.2237598528010436</v>
      </c>
      <c r="J99">
        <f t="shared" si="6"/>
        <v>0</v>
      </c>
      <c r="K99">
        <f t="shared" si="6"/>
        <v>0.95755000000000023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19.153641326380455</v>
      </c>
      <c r="P99" s="36">
        <f t="shared" si="6"/>
        <v>1.5406693557601387</v>
      </c>
      <c r="Q99" s="36">
        <f t="shared" si="6"/>
        <v>0.47791816998913389</v>
      </c>
      <c r="R99" s="38">
        <f t="shared" si="6"/>
        <v>0.26940683573429353</v>
      </c>
      <c r="S99" s="38">
        <f t="shared" si="6"/>
        <v>0</v>
      </c>
      <c r="T99" s="37">
        <f t="shared" si="6"/>
        <v>3.6066775000000009</v>
      </c>
      <c r="U99" s="37">
        <f t="shared" si="6"/>
        <v>3.0728800000000014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8.2749999999999989E-4</v>
      </c>
      <c r="Z99" s="34">
        <f t="shared" si="6"/>
        <v>-1.1923300000000001</v>
      </c>
      <c r="AA99" s="75">
        <f t="shared" si="6"/>
        <v>3.3450399999999982</v>
      </c>
      <c r="AB99" s="75">
        <f t="shared" si="6"/>
        <v>0</v>
      </c>
      <c r="AC99">
        <f t="shared" si="6"/>
        <v>0.31128897460182392</v>
      </c>
      <c r="AD99">
        <f t="shared" si="6"/>
        <v>33.835984784494656</v>
      </c>
      <c r="AE99">
        <f t="shared" si="6"/>
        <v>-4.7371000000000003E-2</v>
      </c>
      <c r="AG99">
        <f t="shared" si="6"/>
        <v>33.788613784494657</v>
      </c>
      <c r="AI99">
        <f t="shared" si="6"/>
        <v>0</v>
      </c>
      <c r="AJ99">
        <f t="shared" si="6"/>
        <v>0</v>
      </c>
      <c r="AK99">
        <f t="shared" si="6"/>
        <v>0.48490250000000007</v>
      </c>
      <c r="AL99">
        <f t="shared" si="6"/>
        <v>-0.25700000000000001</v>
      </c>
      <c r="AM99">
        <f t="shared" si="6"/>
        <v>0</v>
      </c>
      <c r="AN99">
        <f t="shared" si="6"/>
        <v>0</v>
      </c>
      <c r="AO99">
        <f t="shared" si="6"/>
        <v>7.7324999999999998E-3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AU1:AU2"/>
    <mergeCell ref="P1:P2"/>
    <mergeCell ref="AR1:AR2"/>
    <mergeCell ref="AN1:AN2"/>
    <mergeCell ref="AL1:AL2"/>
    <mergeCell ref="AM1:AM2"/>
    <mergeCell ref="AO1:AO2"/>
    <mergeCell ref="AP1:AP2"/>
    <mergeCell ref="AQ1:AQ2"/>
    <mergeCell ref="AJ1:AJ2"/>
    <mergeCell ref="AK1:AK2"/>
    <mergeCell ref="AV1:AV2"/>
    <mergeCell ref="AS1:AS2"/>
    <mergeCell ref="AT1:AT2"/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  <mergeCell ref="AG1:AG2"/>
    <mergeCell ref="AI1:AI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C3" activePane="bottomRight" state="frozen"/>
      <selection activeCell="M3" sqref="M3:M98"/>
      <selection pane="topRight" activeCell="M3" sqref="M3:M98"/>
      <selection pane="bottomLeft" activeCell="M3" sqref="M3:M98"/>
      <selection pane="bottomRight" activeCell="AU99" sqref="AU3:AV99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8" ht="15" customHeight="1">
      <c r="A1" s="189">
        <f>Allocation_SG!A1</f>
        <v>45448</v>
      </c>
      <c r="B1" s="220"/>
      <c r="C1" s="220"/>
      <c r="D1" s="232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8" t="s">
        <v>143</v>
      </c>
      <c r="Q1" s="228" t="s">
        <v>144</v>
      </c>
      <c r="R1" s="233" t="s">
        <v>314</v>
      </c>
      <c r="S1" s="233" t="s">
        <v>452</v>
      </c>
      <c r="T1" s="40" t="s">
        <v>282</v>
      </c>
      <c r="U1" s="229" t="s">
        <v>283</v>
      </c>
      <c r="V1" s="65" t="s">
        <v>295</v>
      </c>
      <c r="W1" s="65" t="s">
        <v>282</v>
      </c>
      <c r="X1" s="220" t="s">
        <v>313</v>
      </c>
      <c r="Y1" s="226" t="s">
        <v>218</v>
      </c>
      <c r="Z1" s="226" t="s">
        <v>219</v>
      </c>
      <c r="AA1" s="230" t="s">
        <v>194</v>
      </c>
      <c r="AB1" s="230" t="s">
        <v>195</v>
      </c>
      <c r="AC1" s="25" t="s">
        <v>185</v>
      </c>
      <c r="AD1" s="220" t="s">
        <v>142</v>
      </c>
      <c r="AG1" s="220" t="s">
        <v>272</v>
      </c>
      <c r="AI1" s="226" t="s">
        <v>352</v>
      </c>
      <c r="AJ1" s="226" t="s">
        <v>353</v>
      </c>
      <c r="AK1" s="226" t="s">
        <v>354</v>
      </c>
      <c r="AL1" s="226" t="s">
        <v>355</v>
      </c>
      <c r="AM1" s="226" t="s">
        <v>356</v>
      </c>
      <c r="AN1" s="226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26" t="s">
        <v>521</v>
      </c>
      <c r="AT1" s="226" t="s">
        <v>522</v>
      </c>
      <c r="AU1" s="226" t="s">
        <v>527</v>
      </c>
      <c r="AV1" s="226" t="s">
        <v>528</v>
      </c>
    </row>
    <row r="2" spans="1:48">
      <c r="A2" s="25" t="s">
        <v>44</v>
      </c>
      <c r="B2" s="220"/>
      <c r="C2" s="220"/>
      <c r="D2" s="232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8"/>
      <c r="Q2" s="228"/>
      <c r="R2" s="233"/>
      <c r="S2" s="233"/>
      <c r="T2" s="40" t="s">
        <v>294</v>
      </c>
      <c r="U2" s="229"/>
      <c r="V2" s="65" t="s">
        <v>284</v>
      </c>
      <c r="W2" s="65" t="s">
        <v>284</v>
      </c>
      <c r="X2" s="220"/>
      <c r="Y2" s="226"/>
      <c r="Z2" s="226"/>
      <c r="AA2" s="230"/>
      <c r="AB2" s="230"/>
      <c r="AC2" s="25">
        <f>Losses!B3</f>
        <v>8.3999999999999995E-3</v>
      </c>
      <c r="AD2" s="220"/>
      <c r="AE2" t="s">
        <v>270</v>
      </c>
      <c r="AG2" s="220"/>
      <c r="AI2" s="226"/>
      <c r="AJ2" s="226"/>
      <c r="AK2" s="226"/>
      <c r="AL2" s="226"/>
      <c r="AM2" s="226"/>
      <c r="AN2" s="226"/>
      <c r="AO2" s="231"/>
      <c r="AP2" s="231"/>
      <c r="AQ2" s="231"/>
      <c r="AR2" s="231"/>
      <c r="AS2" s="226"/>
      <c r="AT2" s="226"/>
      <c r="AU2" s="226"/>
      <c r="AV2" s="226"/>
    </row>
    <row r="3" spans="1:48">
      <c r="A3" t="s">
        <v>45</v>
      </c>
      <c r="D3">
        <f>TWEPL!R3</f>
        <v>8.1604080000000003</v>
      </c>
      <c r="E3">
        <f>GT_NG!T3</f>
        <v>9.9224700029265431</v>
      </c>
      <c r="F3">
        <f>GT_Spot!T3</f>
        <v>0</v>
      </c>
      <c r="G3">
        <f>PPCL_NG!T3</f>
        <v>55.91</v>
      </c>
      <c r="H3">
        <f>PPCL_Spot!T3</f>
        <v>0</v>
      </c>
      <c r="I3">
        <f>Bawana_NG!T3</f>
        <v>52.205460724190459</v>
      </c>
      <c r="J3">
        <f>Bawana_RLNG!T3</f>
        <v>0</v>
      </c>
      <c r="K3">
        <f>Bawana_Spot!T3</f>
        <v>70</v>
      </c>
      <c r="L3">
        <f>TWOMCL!S3</f>
        <v>0</v>
      </c>
      <c r="M3">
        <f>EDWPCL!W3</f>
        <v>0</v>
      </c>
      <c r="N3">
        <f>'MSW BWN'!W3</f>
        <v>0</v>
      </c>
      <c r="O3">
        <f>TPDDL_ISGS_exbus!DM3</f>
        <v>764.22856049163772</v>
      </c>
      <c r="P3" s="36">
        <v>75.279999999999987</v>
      </c>
      <c r="Q3" s="36">
        <v>26.726932170320211</v>
      </c>
      <c r="R3" s="38">
        <v>0</v>
      </c>
      <c r="S3" s="38">
        <v>0</v>
      </c>
      <c r="T3" s="37">
        <f>SUMPRODUCT(LTA!J3:AN3,LTA!J$101:AN$101,LTA!J$105:AN$105)</f>
        <v>0</v>
      </c>
      <c r="U3" s="37">
        <f>SUMPRODUCT(LTA!J3:AN3,LTA!J$102:AN$102,LTA!J$105:AN$105)</f>
        <v>443.46</v>
      </c>
      <c r="V3" s="66">
        <f>SUMPRODUCT(MTOA!B3:G3,MTOA!B$102:G$102,MTOA!B$105:G$105)</f>
        <v>0</v>
      </c>
      <c r="W3" s="66">
        <f>SUMPRODUCT(MTOA!B3:G3,MTOA!B$101:G$101,MTOA!B$105:G$105)</f>
        <v>0</v>
      </c>
      <c r="X3">
        <v>0</v>
      </c>
      <c r="Y3" s="34">
        <f>IEX!J3</f>
        <v>11.06</v>
      </c>
      <c r="Z3" s="34">
        <f>IEX!P3</f>
        <v>0</v>
      </c>
      <c r="AA3" s="75">
        <f>STOA!J3</f>
        <v>677.36</v>
      </c>
      <c r="AB3" s="75">
        <f>-STOA!P3</f>
        <v>0</v>
      </c>
      <c r="AC3">
        <f>SUMIF(B3:AB3,"&gt;0")*$AC$2-SUMIF(B3:AB3,"&lt;0")*($AC$2/(1-$AC$2))+SUMIF(AI3:AR3,"&gt;0")*$AC$2-SUMIF(AI3:AR3,"&lt;0")*($AC$2/(1-$AC$2))</f>
        <v>18.576245864991343</v>
      </c>
      <c r="AD3">
        <f>SUM(B3:AB3,AI3:AV3)-AC3</f>
        <v>2158.7375855240834</v>
      </c>
      <c r="AE3">
        <f>'IDT-1'!F3</f>
        <v>0</v>
      </c>
      <c r="AF3" s="24"/>
      <c r="AG3">
        <f>SUM(AD3:AF3)</f>
        <v>2158.7375855240834</v>
      </c>
      <c r="AI3" s="34">
        <f>PXIL!J3</f>
        <v>0</v>
      </c>
      <c r="AJ3" s="34">
        <f>PXIL!P3</f>
        <v>0</v>
      </c>
      <c r="AK3" s="34">
        <f>RTM_IEX!J3</f>
        <v>0</v>
      </c>
      <c r="AL3" s="34">
        <f>RTM_IEX!P3</f>
        <v>-17</v>
      </c>
      <c r="AM3" s="34">
        <f>RTM_PXI!J3</f>
        <v>0</v>
      </c>
      <c r="AN3" s="34">
        <f>RTM_PXI!P3</f>
        <v>0</v>
      </c>
      <c r="AO3" s="147">
        <f>GDAM_IEX!J3</f>
        <v>0</v>
      </c>
      <c r="AP3" s="147">
        <f>GDAM_IEX!P3</f>
        <v>0</v>
      </c>
      <c r="AQ3" s="147">
        <f>GDAM_PXI!J3</f>
        <v>0</v>
      </c>
      <c r="AR3" s="147">
        <f>GDAM_PXI!P3</f>
        <v>0</v>
      </c>
      <c r="AS3">
        <f>HPX!J3</f>
        <v>0</v>
      </c>
      <c r="AT3">
        <f>HPX!P3</f>
        <v>0</v>
      </c>
      <c r="AU3">
        <f>RTM_HPX!J3</f>
        <v>0</v>
      </c>
      <c r="AV3">
        <f>RTM_HPX!P3</f>
        <v>0</v>
      </c>
    </row>
    <row r="4" spans="1:48">
      <c r="A4" t="s">
        <v>46</v>
      </c>
      <c r="D4">
        <f>TWEPL!R4</f>
        <v>8.1604080000000003</v>
      </c>
      <c r="E4">
        <f>GT_NG!T4</f>
        <v>9.9224700029265431</v>
      </c>
      <c r="F4">
        <f>GT_Spot!T4</f>
        <v>0</v>
      </c>
      <c r="G4">
        <f>PPCL_NG!T4</f>
        <v>55.91</v>
      </c>
      <c r="H4">
        <f>PPCL_Spot!T4</f>
        <v>0</v>
      </c>
      <c r="I4">
        <f>Bawana_NG!T4</f>
        <v>52.205460724190459</v>
      </c>
      <c r="J4">
        <f>Bawana_RLNG!T4</f>
        <v>0</v>
      </c>
      <c r="K4">
        <f>Bawana_Spot!T4</f>
        <v>70</v>
      </c>
      <c r="L4">
        <f>TWOMCL!S4</f>
        <v>0</v>
      </c>
      <c r="M4">
        <f>EDWPCL!W4</f>
        <v>0</v>
      </c>
      <c r="N4">
        <f>'MSW BWN'!W4</f>
        <v>0</v>
      </c>
      <c r="O4">
        <f>TPDDL_ISGS_exbus!DM4</f>
        <v>736.14145700745689</v>
      </c>
      <c r="P4" s="36">
        <v>75.279999999999987</v>
      </c>
      <c r="Q4" s="36">
        <v>26.726932170320211</v>
      </c>
      <c r="R4" s="38">
        <v>0</v>
      </c>
      <c r="S4" s="38">
        <v>0</v>
      </c>
      <c r="T4" s="37">
        <f>SUMPRODUCT(LTA!J4:AN4,LTA!J$101:AN$101,LTA!J$105:AN$105)</f>
        <v>0</v>
      </c>
      <c r="U4" s="37">
        <f>SUMPRODUCT(LTA!J4:AN4,LTA!J$102:AN$102,LTA!J$105:AN$105)</f>
        <v>443.11999999999995</v>
      </c>
      <c r="V4" s="66">
        <f>SUMPRODUCT(MTOA!B4:G4,MTOA!B$102:G$102,MTOA!B$105:G$105)</f>
        <v>0</v>
      </c>
      <c r="W4" s="66">
        <f>SUMPRODUCT(MTOA!B4:G4,MTOA!B$101:G$101,MTOA!B$105:G$105)</f>
        <v>0</v>
      </c>
      <c r="X4">
        <v>0</v>
      </c>
      <c r="Y4" s="34">
        <f>IEX!J4</f>
        <v>7.72</v>
      </c>
      <c r="Z4" s="34">
        <f>IEX!P4</f>
        <v>0</v>
      </c>
      <c r="AA4" s="75">
        <f>STOA!J4</f>
        <v>677.36</v>
      </c>
      <c r="AB4" s="75">
        <f>-STOA!P4</f>
        <v>0</v>
      </c>
      <c r="AC4">
        <f t="shared" ref="AC4:AC67" si="0">SUMIF(B4:AB4,"&gt;0")*$AC$2-SUMIF(B4:AB4,"&lt;0")*($AC$2/(1-$AC$2))+SUMIF(AI4:AR4,"&gt;0")*$AC$2-SUMIF(AI4:AR4,"&lt;0")*($AC$2/(1-$AC$2))</f>
        <v>18.216219460750445</v>
      </c>
      <c r="AD4">
        <f t="shared" ref="AD4:AD67" si="1">SUM(B4:AB4,AI4:AV4)-AC4</f>
        <v>2138.3305084441436</v>
      </c>
      <c r="AE4">
        <f>'IDT-1'!F4</f>
        <v>0</v>
      </c>
      <c r="AF4" s="24"/>
      <c r="AG4">
        <f t="shared" ref="AG4:AG67" si="2">SUM(AD4:AF4)</f>
        <v>2138.3305084441436</v>
      </c>
      <c r="AI4" s="34">
        <f>PXIL!J4</f>
        <v>0</v>
      </c>
      <c r="AJ4" s="34">
        <f>PXIL!P4</f>
        <v>0</v>
      </c>
      <c r="AK4" s="34">
        <f>RTM_IEX!J4</f>
        <v>0</v>
      </c>
      <c r="AL4" s="34">
        <f>RTM_IEX!P4</f>
        <v>-6</v>
      </c>
      <c r="AM4" s="34">
        <f>RTM_PXI!J4</f>
        <v>0</v>
      </c>
      <c r="AN4" s="34">
        <f>RTM_PXI!P4</f>
        <v>0</v>
      </c>
      <c r="AO4" s="147">
        <f>GDAM_IEX!J4</f>
        <v>0</v>
      </c>
      <c r="AP4" s="147">
        <f>GDAM_IEX!P4</f>
        <v>0</v>
      </c>
      <c r="AQ4" s="147">
        <f>GDAM_PXI!J4</f>
        <v>0</v>
      </c>
      <c r="AR4" s="147">
        <f>GDAM_PXI!P4</f>
        <v>0</v>
      </c>
      <c r="AS4">
        <f>HPX!J4</f>
        <v>0</v>
      </c>
      <c r="AT4">
        <f>HPX!P4</f>
        <v>0</v>
      </c>
      <c r="AU4">
        <f>RTM_HPX!J4</f>
        <v>0</v>
      </c>
      <c r="AV4">
        <f>RTM_HPX!P4</f>
        <v>0</v>
      </c>
    </row>
    <row r="5" spans="1:48">
      <c r="A5" t="s">
        <v>47</v>
      </c>
      <c r="D5">
        <f>TWEPL!R5</f>
        <v>8.1604080000000003</v>
      </c>
      <c r="E5">
        <f>GT_NG!T5</f>
        <v>9.9224700029265431</v>
      </c>
      <c r="F5">
        <f>GT_Spot!T5</f>
        <v>0</v>
      </c>
      <c r="G5">
        <f>PPCL_NG!T5</f>
        <v>55.91</v>
      </c>
      <c r="H5">
        <f>PPCL_Spot!T5</f>
        <v>0</v>
      </c>
      <c r="I5">
        <f>Bawana_NG!T5</f>
        <v>52.205460724190459</v>
      </c>
      <c r="J5">
        <f>Bawana_RLNG!T5</f>
        <v>0</v>
      </c>
      <c r="K5">
        <f>Bawana_Spot!T5</f>
        <v>70</v>
      </c>
      <c r="L5">
        <f>TWOMCL!S5</f>
        <v>0</v>
      </c>
      <c r="M5">
        <f>EDWPCL!W5</f>
        <v>0</v>
      </c>
      <c r="N5">
        <f>'MSW BWN'!W5</f>
        <v>0</v>
      </c>
      <c r="O5">
        <f>TPDDL_ISGS_exbus!DM5</f>
        <v>726.25958843145725</v>
      </c>
      <c r="P5" s="36">
        <v>75.279999999999987</v>
      </c>
      <c r="Q5" s="36">
        <v>26.726932170320211</v>
      </c>
      <c r="R5" s="38">
        <v>0</v>
      </c>
      <c r="S5" s="38">
        <v>0</v>
      </c>
      <c r="T5" s="37">
        <f>SUMPRODUCT(LTA!J5:AN5,LTA!J$101:AN$101,LTA!J$105:AN$105)</f>
        <v>0</v>
      </c>
      <c r="U5" s="37">
        <f>SUMPRODUCT(LTA!J5:AN5,LTA!J$102:AN$102,LTA!J$105:AN$105)</f>
        <v>441.8</v>
      </c>
      <c r="V5" s="66">
        <f>SUMPRODUCT(MTOA!B5:G5,MTOA!B$102:G$102,MTOA!B$105:G$105)</f>
        <v>0</v>
      </c>
      <c r="W5" s="66">
        <f>SUMPRODUCT(MTOA!B5:G5,MTOA!B$101:G$101,MTOA!B$105:G$105)</f>
        <v>0</v>
      </c>
      <c r="X5">
        <v>0</v>
      </c>
      <c r="Y5" s="34">
        <f>IEX!J5</f>
        <v>10.96</v>
      </c>
      <c r="Z5" s="34">
        <f>IEX!P5</f>
        <v>0</v>
      </c>
      <c r="AA5" s="75">
        <f>STOA!J5</f>
        <v>677.36</v>
      </c>
      <c r="AB5" s="75">
        <f>-STOA!P5</f>
        <v>0</v>
      </c>
      <c r="AC5">
        <f t="shared" si="0"/>
        <v>18.259464815135601</v>
      </c>
      <c r="AD5">
        <f t="shared" si="1"/>
        <v>2117.3253945137585</v>
      </c>
      <c r="AE5">
        <f>'IDT-1'!F5</f>
        <v>0</v>
      </c>
      <c r="AF5" s="24"/>
      <c r="AG5">
        <f t="shared" si="2"/>
        <v>2117.3253945137585</v>
      </c>
      <c r="AI5" s="34">
        <f>PXIL!J5</f>
        <v>0</v>
      </c>
      <c r="AJ5" s="34">
        <f>PXIL!P5</f>
        <v>0</v>
      </c>
      <c r="AK5" s="34">
        <f>RTM_IEX!J5</f>
        <v>0</v>
      </c>
      <c r="AL5" s="34">
        <f>RTM_IEX!P5</f>
        <v>-19</v>
      </c>
      <c r="AM5" s="34">
        <f>RTM_PXI!J5</f>
        <v>0</v>
      </c>
      <c r="AN5" s="34">
        <f>RTM_PXI!P5</f>
        <v>0</v>
      </c>
      <c r="AO5" s="147">
        <f>GDAM_IEX!J5</f>
        <v>0</v>
      </c>
      <c r="AP5" s="147">
        <f>GDAM_IEX!P5</f>
        <v>0</v>
      </c>
      <c r="AQ5" s="147">
        <f>GDAM_PXI!J5</f>
        <v>0</v>
      </c>
      <c r="AR5" s="147">
        <f>GDAM_PXI!P5</f>
        <v>0</v>
      </c>
      <c r="AS5">
        <f>HPX!J5</f>
        <v>0</v>
      </c>
      <c r="AT5">
        <f>HPX!P5</f>
        <v>0</v>
      </c>
      <c r="AU5">
        <f>RTM_HPX!J5</f>
        <v>0</v>
      </c>
      <c r="AV5">
        <f>RTM_HPX!P5</f>
        <v>0</v>
      </c>
    </row>
    <row r="6" spans="1:48">
      <c r="A6" t="s">
        <v>48</v>
      </c>
      <c r="D6">
        <f>TWEPL!R6</f>
        <v>8.1604080000000003</v>
      </c>
      <c r="E6">
        <f>GT_NG!T6</f>
        <v>9.9224700029265431</v>
      </c>
      <c r="F6">
        <f>GT_Spot!T6</f>
        <v>0</v>
      </c>
      <c r="G6">
        <f>PPCL_NG!T6</f>
        <v>55.91</v>
      </c>
      <c r="H6">
        <f>PPCL_Spot!T6</f>
        <v>0</v>
      </c>
      <c r="I6">
        <f>Bawana_NG!T6</f>
        <v>52.205460724190459</v>
      </c>
      <c r="J6">
        <f>Bawana_RLNG!T6</f>
        <v>0</v>
      </c>
      <c r="K6">
        <f>Bawana_Spot!T6</f>
        <v>70</v>
      </c>
      <c r="L6">
        <f>TWOMCL!S6</f>
        <v>0</v>
      </c>
      <c r="M6">
        <f>EDWPCL!W6</f>
        <v>0</v>
      </c>
      <c r="N6">
        <f>'MSW BWN'!W6</f>
        <v>0</v>
      </c>
      <c r="O6">
        <f>TPDDL_ISGS_exbus!DM6</f>
        <v>722.36105412379584</v>
      </c>
      <c r="P6" s="36">
        <v>75.279999999999987</v>
      </c>
      <c r="Q6" s="36">
        <v>26.726932170320211</v>
      </c>
      <c r="R6" s="38">
        <v>0</v>
      </c>
      <c r="S6" s="38">
        <v>0</v>
      </c>
      <c r="T6" s="37">
        <f>SUMPRODUCT(LTA!J6:AN6,LTA!J$101:AN$101,LTA!J$105:AN$105)</f>
        <v>0</v>
      </c>
      <c r="U6" s="37">
        <f>SUMPRODUCT(LTA!J6:AN6,LTA!J$102:AN$102,LTA!J$105:AN$105)</f>
        <v>441.8</v>
      </c>
      <c r="V6" s="66">
        <f>SUMPRODUCT(MTOA!B6:G6,MTOA!B$102:G$102,MTOA!B$105:G$105)</f>
        <v>0</v>
      </c>
      <c r="W6" s="66">
        <f>SUMPRODUCT(MTOA!B6:G6,MTOA!B$101:G$101,MTOA!B$105:G$105)</f>
        <v>0</v>
      </c>
      <c r="X6">
        <v>0</v>
      </c>
      <c r="Y6" s="34">
        <f>IEX!J6</f>
        <v>9.5299999999999994</v>
      </c>
      <c r="Z6" s="34">
        <f>IEX!P6</f>
        <v>0</v>
      </c>
      <c r="AA6" s="75">
        <f>STOA!J6</f>
        <v>677.36</v>
      </c>
      <c r="AB6" s="75">
        <f>-STOA!P6</f>
        <v>0</v>
      </c>
      <c r="AC6">
        <f t="shared" si="0"/>
        <v>18.367185965999248</v>
      </c>
      <c r="AD6">
        <f t="shared" si="1"/>
        <v>2093.8891390552335</v>
      </c>
      <c r="AE6">
        <f>'IDT-1'!F6</f>
        <v>0</v>
      </c>
      <c r="AF6" s="24"/>
      <c r="AG6">
        <f t="shared" si="2"/>
        <v>2093.8891390552335</v>
      </c>
      <c r="AI6" s="34">
        <f>PXIL!J6</f>
        <v>0</v>
      </c>
      <c r="AJ6" s="34">
        <f>PXIL!P6</f>
        <v>0</v>
      </c>
      <c r="AK6" s="34">
        <f>RTM_IEX!J6</f>
        <v>0</v>
      </c>
      <c r="AL6" s="34">
        <f>RTM_IEX!P6</f>
        <v>-37</v>
      </c>
      <c r="AM6" s="34">
        <f>RTM_PXI!J6</f>
        <v>0</v>
      </c>
      <c r="AN6" s="34">
        <f>RTM_PXI!P6</f>
        <v>0</v>
      </c>
      <c r="AO6" s="147">
        <f>GDAM_IEX!J6</f>
        <v>0</v>
      </c>
      <c r="AP6" s="147">
        <f>GDAM_IEX!P6</f>
        <v>0</v>
      </c>
      <c r="AQ6" s="147">
        <f>GDAM_PXI!J6</f>
        <v>0</v>
      </c>
      <c r="AR6" s="147">
        <f>GDAM_PXI!P6</f>
        <v>0</v>
      </c>
      <c r="AS6">
        <f>HPX!J6</f>
        <v>0</v>
      </c>
      <c r="AT6">
        <f>HPX!P6</f>
        <v>0</v>
      </c>
      <c r="AU6">
        <f>RTM_HPX!J6</f>
        <v>0</v>
      </c>
      <c r="AV6">
        <f>RTM_HPX!P6</f>
        <v>0</v>
      </c>
    </row>
    <row r="7" spans="1:48">
      <c r="A7" t="s">
        <v>49</v>
      </c>
      <c r="D7">
        <f>TWEPL!R7</f>
        <v>8.1604080000000003</v>
      </c>
      <c r="E7">
        <f>GT_NG!T7</f>
        <v>9.9224700029265431</v>
      </c>
      <c r="F7">
        <f>GT_Spot!T7</f>
        <v>0</v>
      </c>
      <c r="G7">
        <f>PPCL_NG!T7</f>
        <v>55.91</v>
      </c>
      <c r="H7">
        <f>PPCL_Spot!T7</f>
        <v>0</v>
      </c>
      <c r="I7">
        <f>Bawana_NG!T7</f>
        <v>52.205460724190459</v>
      </c>
      <c r="J7">
        <f>Bawana_RLNG!T7</f>
        <v>0</v>
      </c>
      <c r="K7">
        <f>Bawana_Spot!T7</f>
        <v>70.000000000000014</v>
      </c>
      <c r="L7">
        <f>TWOMCL!S7</f>
        <v>0</v>
      </c>
      <c r="M7">
        <f>EDWPCL!W7</f>
        <v>0</v>
      </c>
      <c r="N7">
        <f>'MSW BWN'!W7</f>
        <v>0</v>
      </c>
      <c r="O7">
        <f>TPDDL_ISGS_exbus!DM7</f>
        <v>722.36105412379584</v>
      </c>
      <c r="P7" s="36">
        <v>75.279999999999987</v>
      </c>
      <c r="Q7" s="36">
        <v>26.726932170320211</v>
      </c>
      <c r="R7" s="38">
        <v>0</v>
      </c>
      <c r="S7" s="38">
        <v>0</v>
      </c>
      <c r="T7" s="37">
        <f>SUMPRODUCT(LTA!J7:AN7,LTA!J$101:AN$101,LTA!J$105:AN$105)</f>
        <v>0</v>
      </c>
      <c r="U7" s="37">
        <f>SUMPRODUCT(LTA!J7:AN7,LTA!J$102:AN$102,LTA!J$105:AN$105)</f>
        <v>441.23999999999995</v>
      </c>
      <c r="V7" s="66">
        <f>SUMPRODUCT(MTOA!B7:G7,MTOA!B$102:G$102,MTOA!B$105:G$105)</f>
        <v>0</v>
      </c>
      <c r="W7" s="66">
        <f>SUMPRODUCT(MTOA!B7:G7,MTOA!B$101:G$101,MTOA!B$105:G$105)</f>
        <v>0</v>
      </c>
      <c r="X7">
        <v>0</v>
      </c>
      <c r="Y7" s="34">
        <f>IEX!J7</f>
        <v>9.51</v>
      </c>
      <c r="Z7" s="34">
        <f>IEX!P7</f>
        <v>0</v>
      </c>
      <c r="AA7" s="75">
        <f>STOA!J7</f>
        <v>677.18</v>
      </c>
      <c r="AB7" s="75">
        <f>-STOA!P7</f>
        <v>0</v>
      </c>
      <c r="AC7">
        <f t="shared" si="0"/>
        <v>18.555638593671702</v>
      </c>
      <c r="AD7">
        <f t="shared" si="1"/>
        <v>2069.9406864275616</v>
      </c>
      <c r="AE7">
        <f>'IDT-1'!F7</f>
        <v>0</v>
      </c>
      <c r="AF7" s="24"/>
      <c r="AG7">
        <f t="shared" si="2"/>
        <v>2069.9406864275616</v>
      </c>
      <c r="AI7" s="34">
        <f>PXIL!J7</f>
        <v>0</v>
      </c>
      <c r="AJ7" s="34">
        <f>PXIL!P7</f>
        <v>0</v>
      </c>
      <c r="AK7" s="34">
        <f>RTM_IEX!J7</f>
        <v>0</v>
      </c>
      <c r="AL7" s="34">
        <f>RTM_IEX!P7</f>
        <v>-60</v>
      </c>
      <c r="AM7" s="34">
        <f>RTM_PXI!J7</f>
        <v>0</v>
      </c>
      <c r="AN7" s="34">
        <f>RTM_PXI!P7</f>
        <v>0</v>
      </c>
      <c r="AO7" s="147">
        <f>GDAM_IEX!J7</f>
        <v>0</v>
      </c>
      <c r="AP7" s="147">
        <f>GDAM_IEX!P7</f>
        <v>0</v>
      </c>
      <c r="AQ7" s="147">
        <f>GDAM_PXI!J7</f>
        <v>0</v>
      </c>
      <c r="AR7" s="147">
        <f>GDAM_PXI!P7</f>
        <v>0</v>
      </c>
      <c r="AS7">
        <f>HPX!J7</f>
        <v>0</v>
      </c>
      <c r="AT7">
        <f>HPX!P7</f>
        <v>0</v>
      </c>
      <c r="AU7">
        <f>RTM_HPX!J7</f>
        <v>0</v>
      </c>
      <c r="AV7">
        <f>RTM_HPX!P7</f>
        <v>0</v>
      </c>
    </row>
    <row r="8" spans="1:48">
      <c r="A8" t="s">
        <v>50</v>
      </c>
      <c r="D8">
        <f>TWEPL!R8</f>
        <v>8.1604080000000003</v>
      </c>
      <c r="E8">
        <f>GT_NG!T8</f>
        <v>9.9224700029265431</v>
      </c>
      <c r="F8">
        <f>GT_Spot!T8</f>
        <v>0</v>
      </c>
      <c r="G8">
        <f>PPCL_NG!T8</f>
        <v>55.91</v>
      </c>
      <c r="H8">
        <f>PPCL_Spot!T8</f>
        <v>0</v>
      </c>
      <c r="I8">
        <f>Bawana_NG!T8</f>
        <v>52.205460724190459</v>
      </c>
      <c r="J8">
        <f>Bawana_RLNG!T8</f>
        <v>0</v>
      </c>
      <c r="K8">
        <f>Bawana_Spot!T8</f>
        <v>70.000000000000014</v>
      </c>
      <c r="L8">
        <f>TWOMCL!S8</f>
        <v>0</v>
      </c>
      <c r="M8">
        <f>EDWPCL!W8</f>
        <v>0</v>
      </c>
      <c r="N8">
        <f>'MSW BWN'!W8</f>
        <v>0</v>
      </c>
      <c r="O8">
        <f>TPDDL_ISGS_exbus!DM8</f>
        <v>722.75953146094196</v>
      </c>
      <c r="P8" s="36">
        <v>75.279999999999987</v>
      </c>
      <c r="Q8" s="36">
        <v>26.726932170320211</v>
      </c>
      <c r="R8" s="38">
        <v>0</v>
      </c>
      <c r="S8" s="38">
        <v>0</v>
      </c>
      <c r="T8" s="37">
        <f>SUMPRODUCT(LTA!J8:AN8,LTA!J$101:AN$101,LTA!J$105:AN$105)</f>
        <v>0</v>
      </c>
      <c r="U8" s="37">
        <f>SUMPRODUCT(LTA!J8:AN8,LTA!J$102:AN$102,LTA!J$105:AN$105)</f>
        <v>441.06999999999994</v>
      </c>
      <c r="V8" s="66">
        <f>SUMPRODUCT(MTOA!B8:G8,MTOA!B$102:G$102,MTOA!B$105:G$105)</f>
        <v>0</v>
      </c>
      <c r="W8" s="66">
        <f>SUMPRODUCT(MTOA!B8:G8,MTOA!B$101:G$101,MTOA!B$105:G$105)</f>
        <v>0</v>
      </c>
      <c r="X8">
        <v>0</v>
      </c>
      <c r="Y8" s="34">
        <f>IEX!J8</f>
        <v>0</v>
      </c>
      <c r="Z8" s="34">
        <f>IEX!P8</f>
        <v>0</v>
      </c>
      <c r="AA8" s="75">
        <f>STOA!J8</f>
        <v>677.18</v>
      </c>
      <c r="AB8" s="75">
        <f>-STOA!P8</f>
        <v>0</v>
      </c>
      <c r="AC8">
        <f t="shared" si="0"/>
        <v>18.621683484626839</v>
      </c>
      <c r="AD8">
        <f t="shared" si="1"/>
        <v>2043.5931188737522</v>
      </c>
      <c r="AE8">
        <f>'IDT-1'!F8</f>
        <v>0</v>
      </c>
      <c r="AF8" s="24"/>
      <c r="AG8">
        <f t="shared" si="2"/>
        <v>2043.5931188737522</v>
      </c>
      <c r="AI8" s="34">
        <f>PXIL!J8</f>
        <v>0</v>
      </c>
      <c r="AJ8" s="34">
        <f>PXIL!P8</f>
        <v>0</v>
      </c>
      <c r="AK8" s="34">
        <f>RTM_IEX!J8</f>
        <v>0</v>
      </c>
      <c r="AL8" s="34">
        <f>RTM_IEX!P8</f>
        <v>-77</v>
      </c>
      <c r="AM8" s="34">
        <f>RTM_PXI!J8</f>
        <v>0</v>
      </c>
      <c r="AN8" s="34">
        <f>RTM_PXI!P8</f>
        <v>0</v>
      </c>
      <c r="AO8" s="147">
        <f>GDAM_IEX!J8</f>
        <v>0</v>
      </c>
      <c r="AP8" s="147">
        <f>GDAM_IEX!P8</f>
        <v>0</v>
      </c>
      <c r="AQ8" s="147">
        <f>GDAM_PXI!J8</f>
        <v>0</v>
      </c>
      <c r="AR8" s="147">
        <f>GDAM_PXI!P8</f>
        <v>0</v>
      </c>
      <c r="AS8">
        <f>HPX!J8</f>
        <v>0</v>
      </c>
      <c r="AT8">
        <f>HPX!P8</f>
        <v>0</v>
      </c>
      <c r="AU8">
        <f>RTM_HPX!J8</f>
        <v>0</v>
      </c>
      <c r="AV8">
        <f>RTM_HPX!P8</f>
        <v>0</v>
      </c>
    </row>
    <row r="9" spans="1:48">
      <c r="A9" t="s">
        <v>51</v>
      </c>
      <c r="D9">
        <f>TWEPL!R9</f>
        <v>8.1604080000000003</v>
      </c>
      <c r="E9">
        <f>GT_NG!T9</f>
        <v>10.166344746853964</v>
      </c>
      <c r="F9">
        <f>GT_Spot!T9</f>
        <v>0</v>
      </c>
      <c r="G9">
        <f>PPCL_NG!T9</f>
        <v>55.91</v>
      </c>
      <c r="H9">
        <f>PPCL_Spot!T9</f>
        <v>0</v>
      </c>
      <c r="I9">
        <f>Bawana_NG!T9</f>
        <v>69.607280965587279</v>
      </c>
      <c r="J9">
        <f>Bawana_RLNG!T9</f>
        <v>0</v>
      </c>
      <c r="K9">
        <f>Bawana_Spot!T9</f>
        <v>30</v>
      </c>
      <c r="L9">
        <f>TWOMCL!S9</f>
        <v>0</v>
      </c>
      <c r="M9">
        <f>EDWPCL!W9</f>
        <v>0</v>
      </c>
      <c r="N9">
        <f>'MSW BWN'!W9</f>
        <v>0</v>
      </c>
      <c r="O9">
        <f>TPDDL_ISGS_exbus!DM9</f>
        <v>726.0928173980742</v>
      </c>
      <c r="P9" s="36">
        <v>75.279999999999987</v>
      </c>
      <c r="Q9" s="36">
        <v>26.726932170320211</v>
      </c>
      <c r="R9" s="38">
        <v>0</v>
      </c>
      <c r="S9" s="38">
        <v>0</v>
      </c>
      <c r="T9" s="37">
        <f>SUMPRODUCT(LTA!J9:AN9,LTA!J$101:AN$101,LTA!J$105:AN$105)</f>
        <v>0</v>
      </c>
      <c r="U9" s="37">
        <f>SUMPRODUCT(LTA!J9:AN9,LTA!J$102:AN$102,LTA!J$105:AN$105)</f>
        <v>436.18</v>
      </c>
      <c r="V9" s="66">
        <f>SUMPRODUCT(MTOA!B9:G9,MTOA!B$102:G$102,MTOA!B$105:G$105)</f>
        <v>0</v>
      </c>
      <c r="W9" s="66">
        <f>SUMPRODUCT(MTOA!B9:G9,MTOA!B$101:G$101,MTOA!B$105:G$105)</f>
        <v>0</v>
      </c>
      <c r="X9">
        <v>0</v>
      </c>
      <c r="Y9" s="34">
        <f>IEX!J9</f>
        <v>0</v>
      </c>
      <c r="Z9" s="34">
        <f>IEX!P9</f>
        <v>0</v>
      </c>
      <c r="AA9" s="75">
        <f>STOA!J9</f>
        <v>677.18</v>
      </c>
      <c r="AB9" s="75">
        <f>-STOA!P9</f>
        <v>0</v>
      </c>
      <c r="AC9">
        <f t="shared" si="0"/>
        <v>18.259878927602582</v>
      </c>
      <c r="AD9">
        <f t="shared" si="1"/>
        <v>2039.0439043532328</v>
      </c>
      <c r="AE9">
        <f>'IDT-1'!F9</f>
        <v>0</v>
      </c>
      <c r="AF9" s="24"/>
      <c r="AG9">
        <f t="shared" si="2"/>
        <v>2039.0439043532328</v>
      </c>
      <c r="AI9" s="34">
        <f>PXIL!J9</f>
        <v>0</v>
      </c>
      <c r="AJ9" s="34">
        <f>PXIL!P9</f>
        <v>0</v>
      </c>
      <c r="AK9" s="34">
        <f>RTM_IEX!J9</f>
        <v>0</v>
      </c>
      <c r="AL9" s="34">
        <f>RTM_IEX!P9</f>
        <v>-58</v>
      </c>
      <c r="AM9" s="34">
        <f>RTM_PXI!J9</f>
        <v>0</v>
      </c>
      <c r="AN9" s="34">
        <f>RTM_PXI!P9</f>
        <v>0</v>
      </c>
      <c r="AO9" s="147">
        <f>GDAM_IEX!J9</f>
        <v>0</v>
      </c>
      <c r="AP9" s="147">
        <f>GDAM_IEX!P9</f>
        <v>0</v>
      </c>
      <c r="AQ9" s="147">
        <f>GDAM_PXI!J9</f>
        <v>0</v>
      </c>
      <c r="AR9" s="147">
        <f>GDAM_PXI!P9</f>
        <v>0</v>
      </c>
      <c r="AS9">
        <f>HPX!J9</f>
        <v>0</v>
      </c>
      <c r="AT9">
        <f>HPX!P9</f>
        <v>0</v>
      </c>
      <c r="AU9">
        <f>RTM_HPX!J9</f>
        <v>0</v>
      </c>
      <c r="AV9">
        <f>RTM_HPX!P9</f>
        <v>0</v>
      </c>
    </row>
    <row r="10" spans="1:48">
      <c r="A10" t="s">
        <v>52</v>
      </c>
      <c r="D10">
        <f>TWEPL!R10</f>
        <v>8.1604080000000003</v>
      </c>
      <c r="E10">
        <f>GT_NG!T10</f>
        <v>10.166344746853964</v>
      </c>
      <c r="F10">
        <f>GT_Spot!T10</f>
        <v>0</v>
      </c>
      <c r="G10">
        <f>PPCL_NG!T10</f>
        <v>55.91</v>
      </c>
      <c r="H10">
        <f>PPCL_Spot!T10</f>
        <v>0</v>
      </c>
      <c r="I10">
        <f>Bawana_NG!T10</f>
        <v>69.607280965587279</v>
      </c>
      <c r="J10">
        <f>Bawana_RLNG!T10</f>
        <v>0</v>
      </c>
      <c r="K10">
        <f>Bawana_Spot!T10</f>
        <v>30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TPDDL_ISGS_exbus!DM10</f>
        <v>722.25956509972411</v>
      </c>
      <c r="P10" s="36">
        <v>75.279999999999987</v>
      </c>
      <c r="Q10" s="36">
        <v>26.726932170320211</v>
      </c>
      <c r="R10" s="38">
        <v>0</v>
      </c>
      <c r="S10" s="38">
        <v>0</v>
      </c>
      <c r="T10" s="37">
        <f>SUMPRODUCT(LTA!J10:AN10,LTA!J$101:AN$101,LTA!J$105:AN$105)</f>
        <v>0</v>
      </c>
      <c r="U10" s="37">
        <f>SUMPRODUCT(LTA!J10:AN10,LTA!J$102:AN$102,LTA!J$105:AN$105)</f>
        <v>436.01</v>
      </c>
      <c r="V10" s="66">
        <f>SUMPRODUCT(MTOA!B10:G10,MTOA!B$102:G$102,MTOA!B$105:G$105)</f>
        <v>0</v>
      </c>
      <c r="W10" s="66">
        <f>SUMPRODUCT(MTOA!B10:G10,MTOA!B$101:G$101,MTOA!B$105:G$105)</f>
        <v>0</v>
      </c>
      <c r="X10">
        <v>0</v>
      </c>
      <c r="Y10" s="34">
        <f>IEX!J10</f>
        <v>0</v>
      </c>
      <c r="Z10" s="34">
        <f>IEX!P10</f>
        <v>0</v>
      </c>
      <c r="AA10" s="75">
        <f>STOA!J10</f>
        <v>677.18</v>
      </c>
      <c r="AB10" s="75">
        <f>-STOA!P10</f>
        <v>0</v>
      </c>
      <c r="AC10">
        <f t="shared" si="0"/>
        <v>18.438030551418667</v>
      </c>
      <c r="AD10">
        <f t="shared" si="1"/>
        <v>2009.8625004310666</v>
      </c>
      <c r="AE10">
        <f>'IDT-1'!F10</f>
        <v>0</v>
      </c>
      <c r="AF10" s="24"/>
      <c r="AG10">
        <f t="shared" si="2"/>
        <v>2009.8625004310666</v>
      </c>
      <c r="AI10" s="34">
        <f>PXIL!J10</f>
        <v>0</v>
      </c>
      <c r="AJ10" s="34">
        <f>PXIL!P10</f>
        <v>0</v>
      </c>
      <c r="AK10" s="34">
        <f>RTM_IEX!J10</f>
        <v>0</v>
      </c>
      <c r="AL10" s="34">
        <f>RTM_IEX!P10</f>
        <v>-83</v>
      </c>
      <c r="AM10" s="34">
        <f>RTM_PXI!J10</f>
        <v>0</v>
      </c>
      <c r="AN10" s="34">
        <f>RTM_PXI!P10</f>
        <v>0</v>
      </c>
      <c r="AO10" s="147">
        <f>GDAM_IEX!J10</f>
        <v>0</v>
      </c>
      <c r="AP10" s="147">
        <f>GDAM_IEX!P10</f>
        <v>0</v>
      </c>
      <c r="AQ10" s="147">
        <f>GDAM_PXI!J10</f>
        <v>0</v>
      </c>
      <c r="AR10" s="147">
        <f>GDAM_PXI!P10</f>
        <v>0</v>
      </c>
      <c r="AS10">
        <f>HPX!J10</f>
        <v>0</v>
      </c>
      <c r="AT10">
        <f>HPX!P10</f>
        <v>0</v>
      </c>
      <c r="AU10">
        <f>RTM_HPX!J10</f>
        <v>0</v>
      </c>
      <c r="AV10">
        <f>RTM_HPX!P10</f>
        <v>0</v>
      </c>
    </row>
    <row r="11" spans="1:48">
      <c r="A11" t="s">
        <v>53</v>
      </c>
      <c r="D11">
        <f>TWEPL!R11</f>
        <v>8.1604080000000003</v>
      </c>
      <c r="E11">
        <f>GT_NG!T11</f>
        <v>10.166344746853964</v>
      </c>
      <c r="F11">
        <f>GT_Spot!T11</f>
        <v>0</v>
      </c>
      <c r="G11">
        <f>PPCL_NG!T11</f>
        <v>55.91</v>
      </c>
      <c r="H11">
        <f>PPCL_Spot!T11</f>
        <v>0</v>
      </c>
      <c r="I11">
        <f>Bawana_NG!T11</f>
        <v>69.607280965587279</v>
      </c>
      <c r="J11">
        <f>Bawana_RLNG!T11</f>
        <v>0</v>
      </c>
      <c r="K11">
        <f>Bawana_Spot!T11</f>
        <v>30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TPDDL_ISGS_exbus!DM11</f>
        <v>722.44934615067689</v>
      </c>
      <c r="P11" s="36">
        <v>75.279999999999987</v>
      </c>
      <c r="Q11" s="36">
        <v>26.726932170320211</v>
      </c>
      <c r="R11" s="38">
        <v>0</v>
      </c>
      <c r="S11" s="38">
        <v>0</v>
      </c>
      <c r="T11" s="37">
        <f>SUMPRODUCT(LTA!J11:AN11,LTA!J$101:AN$101,LTA!J$105:AN$105)</f>
        <v>0</v>
      </c>
      <c r="U11" s="37">
        <f>SUMPRODUCT(LTA!J11:AN11,LTA!J$102:AN$102,LTA!J$105:AN$105)</f>
        <v>435.69</v>
      </c>
      <c r="V11" s="66">
        <f>SUMPRODUCT(MTOA!B11:G11,MTOA!B$102:G$102,MTOA!B$105:G$105)</f>
        <v>0</v>
      </c>
      <c r="W11" s="66">
        <f>SUMPRODUCT(MTOA!B11:G11,MTOA!B$101:G$101,MTOA!B$105:G$105)</f>
        <v>0</v>
      </c>
      <c r="X11">
        <v>0</v>
      </c>
      <c r="Y11" s="34">
        <f>IEX!J11</f>
        <v>0</v>
      </c>
      <c r="Z11" s="34">
        <f>IEX!P11</f>
        <v>0</v>
      </c>
      <c r="AA11" s="75">
        <f>STOA!J11</f>
        <v>628.61</v>
      </c>
      <c r="AB11" s="75">
        <f>-STOA!P11</f>
        <v>0</v>
      </c>
      <c r="AC11">
        <f t="shared" si="0"/>
        <v>17.723987034150667</v>
      </c>
      <c r="AD11">
        <f t="shared" si="1"/>
        <v>1997.8763249992878</v>
      </c>
      <c r="AE11">
        <f>'IDT-1'!F11</f>
        <v>0</v>
      </c>
      <c r="AF11" s="24"/>
      <c r="AG11">
        <f t="shared" si="2"/>
        <v>1997.8763249992878</v>
      </c>
      <c r="AI11" s="34">
        <f>PXIL!J11</f>
        <v>0</v>
      </c>
      <c r="AJ11" s="34">
        <f>PXIL!P11</f>
        <v>0</v>
      </c>
      <c r="AK11" s="34">
        <f>RTM_IEX!J11</f>
        <v>0</v>
      </c>
      <c r="AL11" s="34">
        <f>RTM_IEX!P11</f>
        <v>-47</v>
      </c>
      <c r="AM11" s="34">
        <f>RTM_PXI!J11</f>
        <v>0</v>
      </c>
      <c r="AN11" s="34">
        <f>RTM_PXI!P11</f>
        <v>0</v>
      </c>
      <c r="AO11" s="147">
        <f>GDAM_IEX!J11</f>
        <v>0</v>
      </c>
      <c r="AP11" s="147">
        <f>GDAM_IEX!P11</f>
        <v>0</v>
      </c>
      <c r="AQ11" s="147">
        <f>GDAM_PXI!J11</f>
        <v>0</v>
      </c>
      <c r="AR11" s="147">
        <f>GDAM_PXI!P11</f>
        <v>0</v>
      </c>
      <c r="AS11">
        <f>HPX!J11</f>
        <v>0</v>
      </c>
      <c r="AT11">
        <f>HPX!P11</f>
        <v>0</v>
      </c>
      <c r="AU11">
        <f>RTM_HPX!J11</f>
        <v>0</v>
      </c>
      <c r="AV11">
        <f>RTM_HPX!P11</f>
        <v>0</v>
      </c>
    </row>
    <row r="12" spans="1:48">
      <c r="A12" t="s">
        <v>54</v>
      </c>
      <c r="D12">
        <f>TWEPL!R12</f>
        <v>8.1604080000000003</v>
      </c>
      <c r="E12">
        <f>GT_NG!T12</f>
        <v>10.166344746853964</v>
      </c>
      <c r="F12">
        <f>GT_Spot!T12</f>
        <v>0</v>
      </c>
      <c r="G12">
        <f>PPCL_NG!T12</f>
        <v>55.91</v>
      </c>
      <c r="H12">
        <f>PPCL_Spot!T12</f>
        <v>0</v>
      </c>
      <c r="I12">
        <f>Bawana_NG!T12</f>
        <v>69.607280965587279</v>
      </c>
      <c r="J12">
        <f>Bawana_RLNG!T12</f>
        <v>0</v>
      </c>
      <c r="K12">
        <f>Bawana_Spot!T12</f>
        <v>30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TPDDL_ISGS_exbus!DM12</f>
        <v>722.44934615067689</v>
      </c>
      <c r="P12" s="36">
        <v>75.279999999999987</v>
      </c>
      <c r="Q12" s="36">
        <v>26.726932170320211</v>
      </c>
      <c r="R12" s="38">
        <v>0</v>
      </c>
      <c r="S12" s="38">
        <v>0</v>
      </c>
      <c r="T12" s="37">
        <f>SUMPRODUCT(LTA!J12:AN12,LTA!J$101:AN$101,LTA!J$105:AN$105)</f>
        <v>0</v>
      </c>
      <c r="U12" s="37">
        <f>SUMPRODUCT(LTA!J12:AN12,LTA!J$102:AN$102,LTA!J$105:AN$105)</f>
        <v>436.03000000000003</v>
      </c>
      <c r="V12" s="66">
        <f>SUMPRODUCT(MTOA!B12:G12,MTOA!B$102:G$102,MTOA!B$105:G$105)</f>
        <v>0</v>
      </c>
      <c r="W12" s="66">
        <f>SUMPRODUCT(MTOA!B12:G12,MTOA!B$101:G$101,MTOA!B$105:G$105)</f>
        <v>0</v>
      </c>
      <c r="X12">
        <v>0</v>
      </c>
      <c r="Y12" s="34">
        <f>IEX!J12</f>
        <v>0</v>
      </c>
      <c r="Z12" s="34">
        <f>IEX!P12</f>
        <v>0</v>
      </c>
      <c r="AA12" s="75">
        <f>STOA!J12</f>
        <v>628.61</v>
      </c>
      <c r="AB12" s="75">
        <f>-STOA!P12</f>
        <v>0</v>
      </c>
      <c r="AC12">
        <f t="shared" si="0"/>
        <v>17.86238155774889</v>
      </c>
      <c r="AD12">
        <f t="shared" si="1"/>
        <v>1982.0779304756893</v>
      </c>
      <c r="AE12">
        <f>'IDT-1'!F12</f>
        <v>0</v>
      </c>
      <c r="AF12" s="24"/>
      <c r="AG12">
        <f t="shared" si="2"/>
        <v>1982.0779304756893</v>
      </c>
      <c r="AI12" s="34">
        <f>PXIL!J12</f>
        <v>0</v>
      </c>
      <c r="AJ12" s="34">
        <f>PXIL!P12</f>
        <v>0</v>
      </c>
      <c r="AK12" s="34">
        <f>RTM_IEX!J12</f>
        <v>0</v>
      </c>
      <c r="AL12" s="34">
        <f>RTM_IEX!P12</f>
        <v>-63</v>
      </c>
      <c r="AM12" s="34">
        <f>RTM_PXI!J12</f>
        <v>0</v>
      </c>
      <c r="AN12" s="34">
        <f>RTM_PXI!P12</f>
        <v>0</v>
      </c>
      <c r="AO12" s="147">
        <f>GDAM_IEX!J12</f>
        <v>0</v>
      </c>
      <c r="AP12" s="147">
        <f>GDAM_IEX!P12</f>
        <v>0</v>
      </c>
      <c r="AQ12" s="147">
        <f>GDAM_PXI!J12</f>
        <v>0</v>
      </c>
      <c r="AR12" s="147">
        <f>GDAM_PXI!P12</f>
        <v>0</v>
      </c>
      <c r="AS12">
        <f>HPX!J12</f>
        <v>0</v>
      </c>
      <c r="AT12">
        <f>HPX!P12</f>
        <v>0</v>
      </c>
      <c r="AU12">
        <f>RTM_HPX!J12</f>
        <v>0</v>
      </c>
      <c r="AV12">
        <f>RTM_HPX!P12</f>
        <v>0</v>
      </c>
    </row>
    <row r="13" spans="1:48">
      <c r="A13" t="s">
        <v>55</v>
      </c>
      <c r="D13">
        <f>TWEPL!R13</f>
        <v>8.1604080000000003</v>
      </c>
      <c r="E13">
        <f>GT_NG!T13</f>
        <v>10.166344746853964</v>
      </c>
      <c r="F13">
        <f>GT_Spot!T13</f>
        <v>0</v>
      </c>
      <c r="G13">
        <f>PPCL_NG!T13</f>
        <v>55.91</v>
      </c>
      <c r="H13">
        <f>PPCL_Spot!T13</f>
        <v>0</v>
      </c>
      <c r="I13">
        <f>Bawana_NG!T13</f>
        <v>69.607280965587279</v>
      </c>
      <c r="J13">
        <f>Bawana_RLNG!T13</f>
        <v>0</v>
      </c>
      <c r="K13">
        <f>Bawana_Spot!T13</f>
        <v>30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TPDDL_ISGS_exbus!DM13</f>
        <v>632.83255575159001</v>
      </c>
      <c r="P13" s="36">
        <v>75.279999999999987</v>
      </c>
      <c r="Q13" s="36">
        <v>26.726932170320211</v>
      </c>
      <c r="R13" s="38">
        <v>0</v>
      </c>
      <c r="S13" s="38">
        <v>0</v>
      </c>
      <c r="T13" s="37">
        <f>SUMPRODUCT(LTA!J13:AN13,LTA!J$101:AN$101,LTA!J$105:AN$105)</f>
        <v>0</v>
      </c>
      <c r="U13" s="37">
        <f>SUMPRODUCT(LTA!J13:AN13,LTA!J$102:AN$102,LTA!J$105:AN$105)</f>
        <v>435.72</v>
      </c>
      <c r="V13" s="66">
        <f>SUMPRODUCT(MTOA!B13:G13,MTOA!B$102:G$102,MTOA!B$105:G$105)</f>
        <v>0</v>
      </c>
      <c r="W13" s="66">
        <f>SUMPRODUCT(MTOA!B13:G13,MTOA!B$101:G$101,MTOA!B$105:G$105)</f>
        <v>0</v>
      </c>
      <c r="X13">
        <v>0</v>
      </c>
      <c r="Y13" s="34">
        <f>IEX!J13</f>
        <v>0</v>
      </c>
      <c r="Z13" s="34">
        <f>IEX!P13</f>
        <v>0</v>
      </c>
      <c r="AA13" s="75">
        <f>STOA!J13</f>
        <v>628.61</v>
      </c>
      <c r="AB13" s="75">
        <f>-STOA!P13</f>
        <v>0</v>
      </c>
      <c r="AC13">
        <f t="shared" si="0"/>
        <v>16.751207893951221</v>
      </c>
      <c r="AD13">
        <f t="shared" si="1"/>
        <v>1935.2623137404003</v>
      </c>
      <c r="AE13">
        <f>'IDT-1'!F13</f>
        <v>0</v>
      </c>
      <c r="AF13" s="24"/>
      <c r="AG13">
        <f t="shared" si="2"/>
        <v>1935.2623137404003</v>
      </c>
      <c r="AI13" s="34">
        <f>PXIL!J13</f>
        <v>0</v>
      </c>
      <c r="AJ13" s="34">
        <f>PXIL!P13</f>
        <v>0</v>
      </c>
      <c r="AK13" s="34">
        <f>RTM_IEX!J13</f>
        <v>0</v>
      </c>
      <c r="AL13" s="34">
        <f>RTM_IEX!P13</f>
        <v>-21</v>
      </c>
      <c r="AM13" s="34">
        <f>RTM_PXI!J13</f>
        <v>0</v>
      </c>
      <c r="AN13" s="34">
        <f>RTM_PXI!P13</f>
        <v>0</v>
      </c>
      <c r="AO13" s="147">
        <f>GDAM_IEX!J13</f>
        <v>0</v>
      </c>
      <c r="AP13" s="147">
        <f>GDAM_IEX!P13</f>
        <v>0</v>
      </c>
      <c r="AQ13" s="147">
        <f>GDAM_PXI!J13</f>
        <v>0</v>
      </c>
      <c r="AR13" s="147">
        <f>GDAM_PXI!P13</f>
        <v>0</v>
      </c>
      <c r="AS13">
        <f>HPX!J13</f>
        <v>0</v>
      </c>
      <c r="AT13">
        <f>HPX!P13</f>
        <v>0</v>
      </c>
      <c r="AU13">
        <f>RTM_HPX!J13</f>
        <v>0</v>
      </c>
      <c r="AV13">
        <f>RTM_HPX!P13</f>
        <v>0</v>
      </c>
    </row>
    <row r="14" spans="1:48">
      <c r="A14" t="s">
        <v>56</v>
      </c>
      <c r="D14">
        <f>TWEPL!R14</f>
        <v>8.1604080000000003</v>
      </c>
      <c r="E14">
        <f>GT_NG!T14</f>
        <v>10.166344746853964</v>
      </c>
      <c r="F14">
        <f>GT_Spot!T14</f>
        <v>0</v>
      </c>
      <c r="G14">
        <f>PPCL_NG!T14</f>
        <v>55.91</v>
      </c>
      <c r="H14">
        <f>PPCL_Spot!T14</f>
        <v>0</v>
      </c>
      <c r="I14">
        <f>Bawana_NG!T14</f>
        <v>69.607280965587279</v>
      </c>
      <c r="J14">
        <f>Bawana_RLNG!T14</f>
        <v>0</v>
      </c>
      <c r="K14">
        <f>Bawana_Spot!T14</f>
        <v>30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TPDDL_ISGS_exbus!DM14</f>
        <v>623.38463832840034</v>
      </c>
      <c r="P14" s="36">
        <v>75.279999999999987</v>
      </c>
      <c r="Q14" s="36">
        <v>26.726932170320211</v>
      </c>
      <c r="R14" s="38">
        <v>0</v>
      </c>
      <c r="S14" s="38">
        <v>0</v>
      </c>
      <c r="T14" s="37">
        <f>SUMPRODUCT(LTA!J14:AN14,LTA!J$101:AN$101,LTA!J$105:AN$105)</f>
        <v>0</v>
      </c>
      <c r="U14" s="37">
        <f>SUMPRODUCT(LTA!J14:AN14,LTA!J$102:AN$102,LTA!J$105:AN$105)</f>
        <v>435.38</v>
      </c>
      <c r="V14" s="66">
        <f>SUMPRODUCT(MTOA!B14:G14,MTOA!B$102:G$102,MTOA!B$105:G$105)</f>
        <v>0</v>
      </c>
      <c r="W14" s="66">
        <f>SUMPRODUCT(MTOA!B14:G14,MTOA!B$101:G$101,MTOA!B$105:G$105)</f>
        <v>0</v>
      </c>
      <c r="X14">
        <v>0</v>
      </c>
      <c r="Y14" s="34">
        <f>IEX!J14</f>
        <v>0</v>
      </c>
      <c r="Z14" s="34">
        <f>IEX!P14</f>
        <v>0</v>
      </c>
      <c r="AA14" s="75">
        <f>STOA!J14</f>
        <v>628.61</v>
      </c>
      <c r="AB14" s="75">
        <f>-STOA!P14</f>
        <v>0</v>
      </c>
      <c r="AC14">
        <f t="shared" si="0"/>
        <v>16.914652961618209</v>
      </c>
      <c r="AD14">
        <f t="shared" si="1"/>
        <v>1896.3109512495435</v>
      </c>
      <c r="AE14">
        <f>'IDT-1'!F14</f>
        <v>0</v>
      </c>
      <c r="AF14" s="24"/>
      <c r="AG14">
        <f t="shared" si="2"/>
        <v>1896.3109512495435</v>
      </c>
      <c r="AI14" s="34">
        <f>PXIL!J14</f>
        <v>0</v>
      </c>
      <c r="AJ14" s="34">
        <f>PXIL!P14</f>
        <v>0</v>
      </c>
      <c r="AK14" s="34">
        <f>RTM_IEX!J14</f>
        <v>0</v>
      </c>
      <c r="AL14" s="34">
        <f>RTM_IEX!P14</f>
        <v>-50</v>
      </c>
      <c r="AM14" s="34">
        <f>RTM_PXI!J14</f>
        <v>0</v>
      </c>
      <c r="AN14" s="34">
        <f>RTM_PXI!P14</f>
        <v>0</v>
      </c>
      <c r="AO14" s="147">
        <f>GDAM_IEX!J14</f>
        <v>0</v>
      </c>
      <c r="AP14" s="147">
        <f>GDAM_IEX!P14</f>
        <v>0</v>
      </c>
      <c r="AQ14" s="147">
        <f>GDAM_PXI!J14</f>
        <v>0</v>
      </c>
      <c r="AR14" s="147">
        <f>GDAM_PXI!P14</f>
        <v>0</v>
      </c>
      <c r="AS14">
        <f>HPX!J14</f>
        <v>0</v>
      </c>
      <c r="AT14">
        <f>HPX!P14</f>
        <v>0</v>
      </c>
      <c r="AU14">
        <f>RTM_HPX!J14</f>
        <v>0</v>
      </c>
      <c r="AV14">
        <f>RTM_HPX!P14</f>
        <v>0</v>
      </c>
    </row>
    <row r="15" spans="1:48">
      <c r="A15" t="s">
        <v>57</v>
      </c>
      <c r="D15">
        <f>TWEPL!R15</f>
        <v>8.1604080000000003</v>
      </c>
      <c r="E15">
        <f>GT_NG!T15</f>
        <v>10.166344746853964</v>
      </c>
      <c r="F15">
        <f>GT_Spot!T15</f>
        <v>0</v>
      </c>
      <c r="G15">
        <f>PPCL_NG!T15</f>
        <v>55.91</v>
      </c>
      <c r="H15">
        <f>PPCL_Spot!T15</f>
        <v>0</v>
      </c>
      <c r="I15">
        <f>Bawana_NG!T15</f>
        <v>69.607280965587279</v>
      </c>
      <c r="J15">
        <f>Bawana_RLNG!T15</f>
        <v>0</v>
      </c>
      <c r="K15">
        <f>Bawana_Spot!T15</f>
        <v>30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TPDDL_ISGS_exbus!DM15</f>
        <v>707.99713196257062</v>
      </c>
      <c r="P15" s="36">
        <v>75.279999999999987</v>
      </c>
      <c r="Q15" s="36">
        <v>26.726932170320211</v>
      </c>
      <c r="R15" s="38">
        <v>0</v>
      </c>
      <c r="S15" s="38">
        <v>0</v>
      </c>
      <c r="T15" s="37">
        <f>SUMPRODUCT(LTA!J15:AN15,LTA!J$101:AN$101,LTA!J$105:AN$105)</f>
        <v>0</v>
      </c>
      <c r="U15" s="37">
        <f>SUMPRODUCT(LTA!J15:AN15,LTA!J$102:AN$102,LTA!J$105:AN$105)</f>
        <v>434.71999999999997</v>
      </c>
      <c r="V15" s="66">
        <f>SUMPRODUCT(MTOA!B15:G15,MTOA!B$102:G$102,MTOA!B$105:G$105)</f>
        <v>0</v>
      </c>
      <c r="W15" s="66">
        <f>SUMPRODUCT(MTOA!B15:G15,MTOA!B$101:G$101,MTOA!B$105:G$105)</f>
        <v>0</v>
      </c>
      <c r="X15">
        <v>0</v>
      </c>
      <c r="Y15" s="34">
        <f>IEX!J15</f>
        <v>0</v>
      </c>
      <c r="Z15" s="34">
        <f>IEX!P15</f>
        <v>-100</v>
      </c>
      <c r="AA15" s="75">
        <f>STOA!J15</f>
        <v>570.38</v>
      </c>
      <c r="AB15" s="75">
        <f>-STOA!P15</f>
        <v>0</v>
      </c>
      <c r="AC15">
        <f t="shared" si="0"/>
        <v>17.611063794389693</v>
      </c>
      <c r="AD15">
        <f t="shared" si="1"/>
        <v>1878.0970340509423</v>
      </c>
      <c r="AE15">
        <f>'IDT-1'!F15</f>
        <v>0</v>
      </c>
      <c r="AF15" s="24"/>
      <c r="AG15">
        <f t="shared" si="2"/>
        <v>1878.0970340509423</v>
      </c>
      <c r="AI15" s="34">
        <f>PXIL!J15</f>
        <v>0</v>
      </c>
      <c r="AJ15" s="34">
        <f>PXIL!P15</f>
        <v>0</v>
      </c>
      <c r="AK15" s="34">
        <f>RTM_IEX!J15</f>
        <v>6.76</v>
      </c>
      <c r="AL15" s="34">
        <f>RTM_IEX!P15</f>
        <v>0</v>
      </c>
      <c r="AM15" s="34">
        <f>RTM_PXI!J15</f>
        <v>0</v>
      </c>
      <c r="AN15" s="34">
        <f>RTM_PXI!P15</f>
        <v>0</v>
      </c>
      <c r="AO15" s="147">
        <f>GDAM_IEX!J15</f>
        <v>0</v>
      </c>
      <c r="AP15" s="147">
        <f>GDAM_IEX!P15</f>
        <v>0</v>
      </c>
      <c r="AQ15" s="147">
        <f>GDAM_PXI!J15</f>
        <v>0</v>
      </c>
      <c r="AR15" s="147">
        <f>GDAM_PXI!P15</f>
        <v>0</v>
      </c>
      <c r="AS15">
        <f>HPX!J15</f>
        <v>0</v>
      </c>
      <c r="AT15">
        <f>HPX!P15</f>
        <v>0</v>
      </c>
      <c r="AU15">
        <f>RTM_HPX!J15</f>
        <v>0</v>
      </c>
      <c r="AV15">
        <f>RTM_HPX!P15</f>
        <v>0</v>
      </c>
    </row>
    <row r="16" spans="1:48">
      <c r="A16" t="s">
        <v>58</v>
      </c>
      <c r="D16">
        <f>TWEPL!R16</f>
        <v>8.1604080000000003</v>
      </c>
      <c r="E16">
        <f>GT_NG!T16</f>
        <v>10.166344746853964</v>
      </c>
      <c r="F16">
        <f>GT_Spot!T16</f>
        <v>0</v>
      </c>
      <c r="G16">
        <f>PPCL_NG!T16</f>
        <v>55.91</v>
      </c>
      <c r="H16">
        <f>PPCL_Spot!T16</f>
        <v>0</v>
      </c>
      <c r="I16">
        <f>Bawana_NG!T16</f>
        <v>69.607280965587279</v>
      </c>
      <c r="J16">
        <f>Bawana_RLNG!T16</f>
        <v>0</v>
      </c>
      <c r="K16">
        <f>Bawana_Spot!T16</f>
        <v>30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TPDDL_ISGS_exbus!DM16</f>
        <v>688.91567213243161</v>
      </c>
      <c r="P16" s="36">
        <v>75.279999999999987</v>
      </c>
      <c r="Q16" s="36">
        <v>26.726932170320211</v>
      </c>
      <c r="R16" s="38">
        <v>0</v>
      </c>
      <c r="S16" s="38">
        <v>0</v>
      </c>
      <c r="T16" s="37">
        <f>SUMPRODUCT(LTA!J16:AN16,LTA!J$101:AN$101,LTA!J$105:AN$105)</f>
        <v>0</v>
      </c>
      <c r="U16" s="37">
        <f>SUMPRODUCT(LTA!J16:AN16,LTA!J$102:AN$102,LTA!J$105:AN$105)</f>
        <v>434.39</v>
      </c>
      <c r="V16" s="66">
        <f>SUMPRODUCT(MTOA!B16:G16,MTOA!B$102:G$102,MTOA!B$105:G$105)</f>
        <v>0</v>
      </c>
      <c r="W16" s="66">
        <f>SUMPRODUCT(MTOA!B16:G16,MTOA!B$101:G$101,MTOA!B$105:G$105)</f>
        <v>0</v>
      </c>
      <c r="X16">
        <v>0</v>
      </c>
      <c r="Y16" s="34">
        <f>IEX!J16</f>
        <v>0</v>
      </c>
      <c r="Z16" s="34">
        <f>IEX!P16</f>
        <v>-100</v>
      </c>
      <c r="AA16" s="75">
        <f>STOA!J16</f>
        <v>570.38</v>
      </c>
      <c r="AB16" s="75">
        <f>-STOA!P16</f>
        <v>0</v>
      </c>
      <c r="AC16">
        <f t="shared" si="0"/>
        <v>17.423647531816524</v>
      </c>
      <c r="AD16">
        <f t="shared" si="1"/>
        <v>1855.9729904833766</v>
      </c>
      <c r="AE16">
        <f>'IDT-1'!F16</f>
        <v>0</v>
      </c>
      <c r="AF16" s="24"/>
      <c r="AG16">
        <f t="shared" si="2"/>
        <v>1855.9729904833766</v>
      </c>
      <c r="AI16" s="34">
        <f>PXIL!J16</f>
        <v>0</v>
      </c>
      <c r="AJ16" s="34">
        <f>PXIL!P16</f>
        <v>0</v>
      </c>
      <c r="AK16" s="34">
        <f>RTM_IEX!J16</f>
        <v>3.86</v>
      </c>
      <c r="AL16" s="34">
        <f>RTM_IEX!P16</f>
        <v>0</v>
      </c>
      <c r="AM16" s="34">
        <f>RTM_PXI!J16</f>
        <v>0</v>
      </c>
      <c r="AN16" s="34">
        <f>RTM_PXI!P16</f>
        <v>0</v>
      </c>
      <c r="AO16" s="147">
        <f>GDAM_IEX!J16</f>
        <v>0</v>
      </c>
      <c r="AP16" s="147">
        <f>GDAM_IEX!P16</f>
        <v>0</v>
      </c>
      <c r="AQ16" s="147">
        <f>GDAM_PXI!J16</f>
        <v>0</v>
      </c>
      <c r="AR16" s="147">
        <f>GDAM_PXI!P16</f>
        <v>0</v>
      </c>
      <c r="AS16">
        <f>HPX!J16</f>
        <v>0</v>
      </c>
      <c r="AT16">
        <f>HPX!P16</f>
        <v>0</v>
      </c>
      <c r="AU16">
        <f>RTM_HPX!J16</f>
        <v>0</v>
      </c>
      <c r="AV16">
        <f>RTM_HPX!P16</f>
        <v>0</v>
      </c>
    </row>
    <row r="17" spans="1:48">
      <c r="A17" t="s">
        <v>59</v>
      </c>
      <c r="D17">
        <f>TWEPL!R17</f>
        <v>8.1604080000000003</v>
      </c>
      <c r="E17">
        <f>GT_NG!T17</f>
        <v>10.166344746853964</v>
      </c>
      <c r="F17">
        <f>GT_Spot!T17</f>
        <v>0</v>
      </c>
      <c r="G17">
        <f>PPCL_NG!T17</f>
        <v>55.91</v>
      </c>
      <c r="H17">
        <f>PPCL_Spot!T17</f>
        <v>0</v>
      </c>
      <c r="I17">
        <f>Bawana_NG!T17</f>
        <v>69.607280965587279</v>
      </c>
      <c r="J17">
        <f>Bawana_RLNG!T17</f>
        <v>0</v>
      </c>
      <c r="K17">
        <f>Bawana_Spot!T17</f>
        <v>30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TPDDL_ISGS_exbus!DM17</f>
        <v>678.43153365280921</v>
      </c>
      <c r="P17" s="36">
        <v>75.279999999999987</v>
      </c>
      <c r="Q17" s="36">
        <v>26.726932170320211</v>
      </c>
      <c r="R17" s="38">
        <v>0</v>
      </c>
      <c r="S17" s="38">
        <v>0</v>
      </c>
      <c r="T17" s="37">
        <f>SUMPRODUCT(LTA!J17:AN17,LTA!J$101:AN$101,LTA!J$105:AN$105)</f>
        <v>0</v>
      </c>
      <c r="U17" s="37">
        <f>SUMPRODUCT(LTA!J17:AN17,LTA!J$102:AN$102,LTA!J$105:AN$105)</f>
        <v>434.51</v>
      </c>
      <c r="V17" s="66">
        <f>SUMPRODUCT(MTOA!B17:G17,MTOA!B$102:G$102,MTOA!B$105:G$105)</f>
        <v>0</v>
      </c>
      <c r="W17" s="66">
        <f>SUMPRODUCT(MTOA!B17:G17,MTOA!B$101:G$101,MTOA!B$105:G$105)</f>
        <v>0</v>
      </c>
      <c r="X17">
        <v>0</v>
      </c>
      <c r="Y17" s="34">
        <f>IEX!J17</f>
        <v>0</v>
      </c>
      <c r="Z17" s="34">
        <f>IEX!P17</f>
        <v>-100</v>
      </c>
      <c r="AA17" s="75">
        <f>STOA!J17</f>
        <v>570.38</v>
      </c>
      <c r="AB17" s="75">
        <f>-STOA!P17</f>
        <v>0</v>
      </c>
      <c r="AC17">
        <f t="shared" si="0"/>
        <v>17.405818661286368</v>
      </c>
      <c r="AD17">
        <f t="shared" si="1"/>
        <v>1829.7666808742845</v>
      </c>
      <c r="AE17">
        <f>'IDT-1'!F17</f>
        <v>0</v>
      </c>
      <c r="AF17" s="24"/>
      <c r="AG17">
        <f t="shared" si="2"/>
        <v>1829.7666808742845</v>
      </c>
      <c r="AI17" s="34">
        <f>PXIL!J17</f>
        <v>0</v>
      </c>
      <c r="AJ17" s="34">
        <f>PXIL!P17</f>
        <v>0</v>
      </c>
      <c r="AK17" s="34">
        <f>RTM_IEX!J17</f>
        <v>0</v>
      </c>
      <c r="AL17" s="34">
        <f>RTM_IEX!P17</f>
        <v>-12</v>
      </c>
      <c r="AM17" s="34">
        <f>RTM_PXI!J17</f>
        <v>0</v>
      </c>
      <c r="AN17" s="34">
        <f>RTM_PXI!P17</f>
        <v>0</v>
      </c>
      <c r="AO17" s="147">
        <f>GDAM_IEX!J17</f>
        <v>0</v>
      </c>
      <c r="AP17" s="147">
        <f>GDAM_IEX!P17</f>
        <v>0</v>
      </c>
      <c r="AQ17" s="147">
        <f>GDAM_PXI!J17</f>
        <v>0</v>
      </c>
      <c r="AR17" s="147">
        <f>GDAM_PXI!P17</f>
        <v>0</v>
      </c>
      <c r="AS17">
        <f>HPX!J17</f>
        <v>0</v>
      </c>
      <c r="AT17">
        <f>HPX!P17</f>
        <v>0</v>
      </c>
      <c r="AU17">
        <f>RTM_HPX!J17</f>
        <v>0</v>
      </c>
      <c r="AV17">
        <f>RTM_HPX!P17</f>
        <v>0</v>
      </c>
    </row>
    <row r="18" spans="1:48">
      <c r="A18" t="s">
        <v>60</v>
      </c>
      <c r="D18">
        <f>TWEPL!R18</f>
        <v>8.1604080000000003</v>
      </c>
      <c r="E18">
        <f>GT_NG!T18</f>
        <v>10.166344746853964</v>
      </c>
      <c r="F18">
        <f>GT_Spot!T18</f>
        <v>0</v>
      </c>
      <c r="G18">
        <f>PPCL_NG!T18</f>
        <v>55.91</v>
      </c>
      <c r="H18">
        <f>PPCL_Spot!T18</f>
        <v>0</v>
      </c>
      <c r="I18">
        <f>Bawana_NG!T18</f>
        <v>69.607280965587279</v>
      </c>
      <c r="J18">
        <f>Bawana_RLNG!T18</f>
        <v>0</v>
      </c>
      <c r="K18">
        <f>Bawana_Spot!T18</f>
        <v>30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TPDDL_ISGS_exbus!DM18</f>
        <v>678.43153365280921</v>
      </c>
      <c r="P18" s="36">
        <v>75.279999999999987</v>
      </c>
      <c r="Q18" s="36">
        <v>26.726932170320211</v>
      </c>
      <c r="R18" s="38">
        <v>0</v>
      </c>
      <c r="S18" s="38">
        <v>0</v>
      </c>
      <c r="T18" s="37">
        <f>SUMPRODUCT(LTA!J18:AN18,LTA!J$101:AN$101,LTA!J$105:AN$105)</f>
        <v>0</v>
      </c>
      <c r="U18" s="37">
        <f>SUMPRODUCT(LTA!J18:AN18,LTA!J$102:AN$102,LTA!J$105:AN$105)</f>
        <v>434.18</v>
      </c>
      <c r="V18" s="66">
        <f>SUMPRODUCT(MTOA!B18:G18,MTOA!B$102:G$102,MTOA!B$105:G$105)</f>
        <v>0</v>
      </c>
      <c r="W18" s="66">
        <f>SUMPRODUCT(MTOA!B18:G18,MTOA!B$101:G$101,MTOA!B$105:G$105)</f>
        <v>0</v>
      </c>
      <c r="X18">
        <v>0</v>
      </c>
      <c r="Y18" s="34">
        <f>IEX!J18</f>
        <v>0</v>
      </c>
      <c r="Z18" s="34">
        <f>IEX!P18</f>
        <v>-125</v>
      </c>
      <c r="AA18" s="75">
        <f>STOA!J18</f>
        <v>570.38</v>
      </c>
      <c r="AB18" s="75">
        <f>-STOA!P18</f>
        <v>0</v>
      </c>
      <c r="AC18">
        <f t="shared" si="0"/>
        <v>17.623296762133489</v>
      </c>
      <c r="AD18">
        <f t="shared" si="1"/>
        <v>1803.2192027734372</v>
      </c>
      <c r="AE18">
        <f>'IDT-1'!F18</f>
        <v>0</v>
      </c>
      <c r="AF18" s="24"/>
      <c r="AG18">
        <f t="shared" si="2"/>
        <v>1803.2192027734372</v>
      </c>
      <c r="AI18" s="34">
        <f>PXIL!J18</f>
        <v>0</v>
      </c>
      <c r="AJ18" s="34">
        <f>PXIL!P18</f>
        <v>0</v>
      </c>
      <c r="AK18" s="34">
        <f>RTM_IEX!J18</f>
        <v>0</v>
      </c>
      <c r="AL18" s="34">
        <f>RTM_IEX!P18</f>
        <v>-13</v>
      </c>
      <c r="AM18" s="34">
        <f>RTM_PXI!J18</f>
        <v>0</v>
      </c>
      <c r="AN18" s="34">
        <f>RTM_PXI!P18</f>
        <v>0</v>
      </c>
      <c r="AO18" s="147">
        <f>GDAM_IEX!J18</f>
        <v>0</v>
      </c>
      <c r="AP18" s="147">
        <f>GDAM_IEX!P18</f>
        <v>0</v>
      </c>
      <c r="AQ18" s="147">
        <f>GDAM_PXI!J18</f>
        <v>0</v>
      </c>
      <c r="AR18" s="147">
        <f>GDAM_PXI!P18</f>
        <v>0</v>
      </c>
      <c r="AS18">
        <f>HPX!J18</f>
        <v>0</v>
      </c>
      <c r="AT18">
        <f>HPX!P18</f>
        <v>0</v>
      </c>
      <c r="AU18">
        <f>RTM_HPX!J18</f>
        <v>0</v>
      </c>
      <c r="AV18">
        <f>RTM_HPX!P18</f>
        <v>0</v>
      </c>
    </row>
    <row r="19" spans="1:48">
      <c r="A19" t="s">
        <v>61</v>
      </c>
      <c r="D19">
        <f>TWEPL!R19</f>
        <v>8.1604080000000003</v>
      </c>
      <c r="E19">
        <f>GT_NG!T19</f>
        <v>10.166344746853964</v>
      </c>
      <c r="F19">
        <f>GT_Spot!T19</f>
        <v>0</v>
      </c>
      <c r="G19">
        <f>PPCL_NG!T19</f>
        <v>55.91</v>
      </c>
      <c r="H19">
        <f>PPCL_Spot!T19</f>
        <v>0</v>
      </c>
      <c r="I19">
        <f>Bawana_NG!T19</f>
        <v>69.607280965587279</v>
      </c>
      <c r="J19">
        <f>Bawana_RLNG!T19</f>
        <v>0</v>
      </c>
      <c r="K19">
        <f>Bawana_Spot!T19</f>
        <v>30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TPDDL_ISGS_exbus!DM19</f>
        <v>698.16332537527342</v>
      </c>
      <c r="P19" s="36">
        <v>75.279999999999987</v>
      </c>
      <c r="Q19" s="36">
        <v>26.726932170320211</v>
      </c>
      <c r="R19" s="38">
        <v>0</v>
      </c>
      <c r="S19" s="38">
        <v>0</v>
      </c>
      <c r="T19" s="37">
        <f>SUMPRODUCT(LTA!J19:AN19,LTA!J$101:AN$101,LTA!J$105:AN$105)</f>
        <v>0</v>
      </c>
      <c r="U19" s="37">
        <f>SUMPRODUCT(LTA!J19:AN19,LTA!J$102:AN$102,LTA!J$105:AN$105)</f>
        <v>433.27000000000004</v>
      </c>
      <c r="V19" s="66">
        <f>SUMPRODUCT(MTOA!B19:G19,MTOA!B$102:G$102,MTOA!B$105:G$105)</f>
        <v>0</v>
      </c>
      <c r="W19" s="66">
        <f>SUMPRODUCT(MTOA!B19:G19,MTOA!B$101:G$101,MTOA!B$105:G$105)</f>
        <v>0</v>
      </c>
      <c r="X19">
        <v>0</v>
      </c>
      <c r="Y19" s="34">
        <f>IEX!J19</f>
        <v>0</v>
      </c>
      <c r="Z19" s="34">
        <f>IEX!P19</f>
        <v>-150</v>
      </c>
      <c r="AA19" s="75">
        <f>STOA!J19</f>
        <v>570.11</v>
      </c>
      <c r="AB19" s="75">
        <f>-STOA!P19</f>
        <v>0</v>
      </c>
      <c r="AC19">
        <f t="shared" si="0"/>
        <v>17.973968440274636</v>
      </c>
      <c r="AD19">
        <f t="shared" si="1"/>
        <v>1798.4203228177605</v>
      </c>
      <c r="AE19">
        <f>'IDT-1'!F19</f>
        <v>0</v>
      </c>
      <c r="AF19" s="24"/>
      <c r="AG19">
        <f t="shared" si="2"/>
        <v>1798.4203228177605</v>
      </c>
      <c r="AI19" s="34">
        <f>PXIL!J19</f>
        <v>0</v>
      </c>
      <c r="AJ19" s="34">
        <f>PXIL!P19</f>
        <v>0</v>
      </c>
      <c r="AK19" s="34">
        <f>RTM_IEX!J19</f>
        <v>0</v>
      </c>
      <c r="AL19" s="34">
        <f>RTM_IEX!P19</f>
        <v>-11</v>
      </c>
      <c r="AM19" s="34">
        <f>RTM_PXI!J19</f>
        <v>0</v>
      </c>
      <c r="AN19" s="34">
        <f>RTM_PXI!P19</f>
        <v>0</v>
      </c>
      <c r="AO19" s="147">
        <f>GDAM_IEX!J19</f>
        <v>0</v>
      </c>
      <c r="AP19" s="147">
        <f>GDAM_IEX!P19</f>
        <v>0</v>
      </c>
      <c r="AQ19" s="147">
        <f>GDAM_PXI!J19</f>
        <v>0</v>
      </c>
      <c r="AR19" s="147">
        <f>GDAM_PXI!P19</f>
        <v>0</v>
      </c>
      <c r="AS19">
        <f>HPX!J19</f>
        <v>0</v>
      </c>
      <c r="AT19">
        <f>HPX!P19</f>
        <v>0</v>
      </c>
      <c r="AU19">
        <f>RTM_HPX!J19</f>
        <v>0</v>
      </c>
      <c r="AV19">
        <f>RTM_HPX!P19</f>
        <v>0</v>
      </c>
    </row>
    <row r="20" spans="1:48">
      <c r="A20" t="s">
        <v>62</v>
      </c>
      <c r="D20">
        <f>TWEPL!R20</f>
        <v>8.1604080000000003</v>
      </c>
      <c r="E20">
        <f>GT_NG!T20</f>
        <v>10.166344746853964</v>
      </c>
      <c r="F20">
        <f>GT_Spot!T20</f>
        <v>0</v>
      </c>
      <c r="G20">
        <f>PPCL_NG!T20</f>
        <v>55.91</v>
      </c>
      <c r="H20">
        <f>PPCL_Spot!T20</f>
        <v>0</v>
      </c>
      <c r="I20">
        <f>Bawana_NG!T20</f>
        <v>69.607280965587279</v>
      </c>
      <c r="J20">
        <f>Bawana_RLNG!T20</f>
        <v>0</v>
      </c>
      <c r="K20">
        <f>Bawana_Spot!T20</f>
        <v>30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TPDDL_ISGS_exbus!DM20</f>
        <v>699.29504972367454</v>
      </c>
      <c r="P20" s="36">
        <v>75.279999999999987</v>
      </c>
      <c r="Q20" s="36">
        <v>26.726932170320211</v>
      </c>
      <c r="R20" s="38">
        <v>0</v>
      </c>
      <c r="S20" s="38">
        <v>0</v>
      </c>
      <c r="T20" s="37">
        <f>SUMPRODUCT(LTA!J20:AN20,LTA!J$101:AN$101,LTA!J$105:AN$105)</f>
        <v>0</v>
      </c>
      <c r="U20" s="37">
        <f>SUMPRODUCT(LTA!J20:AN20,LTA!J$102:AN$102,LTA!J$105:AN$105)</f>
        <v>432.93</v>
      </c>
      <c r="V20" s="66">
        <f>SUMPRODUCT(MTOA!B20:G20,MTOA!B$102:G$102,MTOA!B$105:G$105)</f>
        <v>0</v>
      </c>
      <c r="W20" s="66">
        <f>SUMPRODUCT(MTOA!B20:G20,MTOA!B$101:G$101,MTOA!B$105:G$105)</f>
        <v>0</v>
      </c>
      <c r="X20">
        <v>0</v>
      </c>
      <c r="Y20" s="34">
        <f>IEX!J20</f>
        <v>0</v>
      </c>
      <c r="Z20" s="34">
        <f>IEX!P20</f>
        <v>-170</v>
      </c>
      <c r="AA20" s="75">
        <f>STOA!J20</f>
        <v>570.11</v>
      </c>
      <c r="AB20" s="75">
        <f>-STOA!P20</f>
        <v>0</v>
      </c>
      <c r="AC20">
        <f t="shared" si="0"/>
        <v>18.133099763849202</v>
      </c>
      <c r="AD20">
        <f t="shared" si="1"/>
        <v>1781.0529158425866</v>
      </c>
      <c r="AE20">
        <f>'IDT-1'!F20</f>
        <v>0</v>
      </c>
      <c r="AF20" s="24"/>
      <c r="AG20">
        <f t="shared" si="2"/>
        <v>1781.0529158425866</v>
      </c>
      <c r="AI20" s="34">
        <f>PXIL!J20</f>
        <v>0</v>
      </c>
      <c r="AJ20" s="34">
        <f>PXIL!P20</f>
        <v>0</v>
      </c>
      <c r="AK20" s="34">
        <f>RTM_IEX!J20</f>
        <v>0</v>
      </c>
      <c r="AL20" s="34">
        <f>RTM_IEX!P20</f>
        <v>-9</v>
      </c>
      <c r="AM20" s="34">
        <f>RTM_PXI!J20</f>
        <v>0</v>
      </c>
      <c r="AN20" s="34">
        <f>RTM_PXI!P20</f>
        <v>0</v>
      </c>
      <c r="AO20" s="147">
        <f>GDAM_IEX!J20</f>
        <v>0</v>
      </c>
      <c r="AP20" s="147">
        <f>GDAM_IEX!P20</f>
        <v>0</v>
      </c>
      <c r="AQ20" s="147">
        <f>GDAM_PXI!J20</f>
        <v>0</v>
      </c>
      <c r="AR20" s="147">
        <f>GDAM_PXI!P20</f>
        <v>0</v>
      </c>
      <c r="AS20">
        <f>HPX!J20</f>
        <v>0</v>
      </c>
      <c r="AT20">
        <f>HPX!P20</f>
        <v>0</v>
      </c>
      <c r="AU20">
        <f>RTM_HPX!J20</f>
        <v>0</v>
      </c>
      <c r="AV20">
        <f>RTM_HPX!P20</f>
        <v>0</v>
      </c>
    </row>
    <row r="21" spans="1:48">
      <c r="A21" t="s">
        <v>63</v>
      </c>
      <c r="D21">
        <f>TWEPL!R21</f>
        <v>8.1604080000000003</v>
      </c>
      <c r="E21">
        <f>GT_NG!T21</f>
        <v>10.166344746853964</v>
      </c>
      <c r="F21">
        <f>GT_Spot!T21</f>
        <v>0</v>
      </c>
      <c r="G21">
        <f>PPCL_NG!T21</f>
        <v>55.91</v>
      </c>
      <c r="H21">
        <f>PPCL_Spot!T21</f>
        <v>0</v>
      </c>
      <c r="I21">
        <f>Bawana_NG!T21</f>
        <v>69.607406289589392</v>
      </c>
      <c r="J21">
        <f>Bawana_RLNG!T21</f>
        <v>0</v>
      </c>
      <c r="K21">
        <f>Bawana_Spot!T21</f>
        <v>30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TPDDL_ISGS_exbus!DM21</f>
        <v>684.96281142885766</v>
      </c>
      <c r="P21" s="36">
        <v>75.279999999999987</v>
      </c>
      <c r="Q21" s="36">
        <v>26.726932170320211</v>
      </c>
      <c r="R21" s="38">
        <v>0</v>
      </c>
      <c r="S21" s="38">
        <v>0</v>
      </c>
      <c r="T21" s="37">
        <f>SUMPRODUCT(LTA!J21:AN21,LTA!J$101:AN$101,LTA!J$105:AN$105)</f>
        <v>0</v>
      </c>
      <c r="U21" s="37">
        <f>SUMPRODUCT(LTA!J21:AN21,LTA!J$102:AN$102,LTA!J$105:AN$105)</f>
        <v>427.93</v>
      </c>
      <c r="V21" s="66">
        <f>SUMPRODUCT(MTOA!B21:G21,MTOA!B$102:G$102,MTOA!B$105:G$105)</f>
        <v>0</v>
      </c>
      <c r="W21" s="66">
        <f>SUMPRODUCT(MTOA!B21:G21,MTOA!B$101:G$101,MTOA!B$105:G$105)</f>
        <v>0</v>
      </c>
      <c r="X21">
        <v>0</v>
      </c>
      <c r="Y21" s="34">
        <f>IEX!J21</f>
        <v>0</v>
      </c>
      <c r="Z21" s="34">
        <f>IEX!P21</f>
        <v>-170</v>
      </c>
      <c r="AA21" s="75">
        <f>STOA!J21</f>
        <v>570.11</v>
      </c>
      <c r="AB21" s="75">
        <f>-STOA!P21</f>
        <v>0</v>
      </c>
      <c r="AC21">
        <f t="shared" si="0"/>
        <v>17.996123488069024</v>
      </c>
      <c r="AD21">
        <f t="shared" si="1"/>
        <v>1758.857779147552</v>
      </c>
      <c r="AE21">
        <f>'IDT-1'!F21</f>
        <v>0</v>
      </c>
      <c r="AF21" s="24"/>
      <c r="AG21">
        <f t="shared" si="2"/>
        <v>1758.857779147552</v>
      </c>
      <c r="AI21" s="34">
        <f>PXIL!J21</f>
        <v>0</v>
      </c>
      <c r="AJ21" s="34">
        <f>PXIL!P21</f>
        <v>0</v>
      </c>
      <c r="AK21" s="34">
        <f>RTM_IEX!J21</f>
        <v>0</v>
      </c>
      <c r="AL21" s="34">
        <f>RTM_IEX!P21</f>
        <v>-12</v>
      </c>
      <c r="AM21" s="34">
        <f>RTM_PXI!J21</f>
        <v>0</v>
      </c>
      <c r="AN21" s="34">
        <f>RTM_PXI!P21</f>
        <v>0</v>
      </c>
      <c r="AO21" s="147">
        <f>GDAM_IEX!J21</f>
        <v>0</v>
      </c>
      <c r="AP21" s="147">
        <f>GDAM_IEX!P21</f>
        <v>0</v>
      </c>
      <c r="AQ21" s="147">
        <f>GDAM_PXI!J21</f>
        <v>0</v>
      </c>
      <c r="AR21" s="147">
        <f>GDAM_PXI!P21</f>
        <v>0</v>
      </c>
      <c r="AS21">
        <f>HPX!J21</f>
        <v>0</v>
      </c>
      <c r="AT21">
        <f>HPX!P21</f>
        <v>0</v>
      </c>
      <c r="AU21">
        <f>RTM_HPX!J21</f>
        <v>0</v>
      </c>
      <c r="AV21">
        <f>RTM_HPX!P21</f>
        <v>0</v>
      </c>
    </row>
    <row r="22" spans="1:48">
      <c r="A22" t="s">
        <v>64</v>
      </c>
      <c r="D22">
        <f>TWEPL!R22</f>
        <v>8.1604080000000003</v>
      </c>
      <c r="E22">
        <f>GT_NG!T22</f>
        <v>10.166344746853964</v>
      </c>
      <c r="F22">
        <f>GT_Spot!T22</f>
        <v>0</v>
      </c>
      <c r="G22">
        <f>PPCL_NG!T22</f>
        <v>55.91</v>
      </c>
      <c r="H22">
        <f>PPCL_Spot!T22</f>
        <v>0</v>
      </c>
      <c r="I22">
        <f>Bawana_NG!T22</f>
        <v>69.607406289589392</v>
      </c>
      <c r="J22">
        <f>Bawana_RLNG!T22</f>
        <v>0</v>
      </c>
      <c r="K22">
        <f>Bawana_Spot!T22</f>
        <v>30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TPDDL_ISGS_exbus!DM22</f>
        <v>684.60572041686146</v>
      </c>
      <c r="P22" s="36">
        <v>75.279999999999987</v>
      </c>
      <c r="Q22" s="36">
        <v>26.726932170320211</v>
      </c>
      <c r="R22" s="38">
        <v>0</v>
      </c>
      <c r="S22" s="38">
        <v>0</v>
      </c>
      <c r="T22" s="37">
        <f>SUMPRODUCT(LTA!J22:AN22,LTA!J$101:AN$101,LTA!J$105:AN$105)</f>
        <v>0</v>
      </c>
      <c r="U22" s="37">
        <f>SUMPRODUCT(LTA!J22:AN22,LTA!J$102:AN$102,LTA!J$105:AN$105)</f>
        <v>428.1</v>
      </c>
      <c r="V22" s="66">
        <f>SUMPRODUCT(MTOA!B22:G22,MTOA!B$102:G$102,MTOA!B$105:G$105)</f>
        <v>0</v>
      </c>
      <c r="W22" s="66">
        <f>SUMPRODUCT(MTOA!B22:G22,MTOA!B$101:G$101,MTOA!B$105:G$105)</f>
        <v>0</v>
      </c>
      <c r="X22">
        <v>0</v>
      </c>
      <c r="Y22" s="34">
        <f>IEX!J22</f>
        <v>0</v>
      </c>
      <c r="Z22" s="34">
        <f>IEX!P22</f>
        <v>-170</v>
      </c>
      <c r="AA22" s="75">
        <f>STOA!J22</f>
        <v>570.11</v>
      </c>
      <c r="AB22" s="75">
        <f>-STOA!P22</f>
        <v>0</v>
      </c>
      <c r="AC22">
        <f t="shared" si="0"/>
        <v>18.15550392034115</v>
      </c>
      <c r="AD22">
        <f t="shared" si="1"/>
        <v>1739.511307703284</v>
      </c>
      <c r="AE22">
        <f>'IDT-1'!F22</f>
        <v>0</v>
      </c>
      <c r="AF22" s="24"/>
      <c r="AG22">
        <f t="shared" si="2"/>
        <v>1739.511307703284</v>
      </c>
      <c r="AI22" s="34">
        <f>PXIL!J22</f>
        <v>0</v>
      </c>
      <c r="AJ22" s="34">
        <f>PXIL!P22</f>
        <v>0</v>
      </c>
      <c r="AK22" s="34">
        <f>RTM_IEX!J22</f>
        <v>0</v>
      </c>
      <c r="AL22" s="34">
        <f>RTM_IEX!P22</f>
        <v>-31</v>
      </c>
      <c r="AM22" s="34">
        <f>RTM_PXI!J22</f>
        <v>0</v>
      </c>
      <c r="AN22" s="34">
        <f>RTM_PXI!P22</f>
        <v>0</v>
      </c>
      <c r="AO22" s="147">
        <f>GDAM_IEX!J22</f>
        <v>0</v>
      </c>
      <c r="AP22" s="147">
        <f>GDAM_IEX!P22</f>
        <v>0</v>
      </c>
      <c r="AQ22" s="147">
        <f>GDAM_PXI!J22</f>
        <v>0</v>
      </c>
      <c r="AR22" s="147">
        <f>GDAM_PXI!P22</f>
        <v>0</v>
      </c>
      <c r="AS22">
        <f>HPX!J22</f>
        <v>0</v>
      </c>
      <c r="AT22">
        <f>HPX!P22</f>
        <v>0</v>
      </c>
      <c r="AU22">
        <f>RTM_HPX!J22</f>
        <v>0</v>
      </c>
      <c r="AV22">
        <f>RTM_HPX!P22</f>
        <v>0</v>
      </c>
    </row>
    <row r="23" spans="1:48">
      <c r="A23" t="s">
        <v>65</v>
      </c>
      <c r="D23">
        <f>TWEPL!R23</f>
        <v>8.1604080000000003</v>
      </c>
      <c r="E23">
        <f>GT_NG!T23</f>
        <v>10.166344746853964</v>
      </c>
      <c r="F23">
        <f>GT_Spot!T23</f>
        <v>0</v>
      </c>
      <c r="G23">
        <f>PPCL_NG!T23</f>
        <v>55.91</v>
      </c>
      <c r="H23">
        <f>PPCL_Spot!T23</f>
        <v>0</v>
      </c>
      <c r="I23">
        <f>Bawana_NG!T23</f>
        <v>69.607406289589392</v>
      </c>
      <c r="J23">
        <f>Bawana_RLNG!T23</f>
        <v>0</v>
      </c>
      <c r="K23">
        <f>Bawana_Spot!T23</f>
        <v>30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TPDDL_ISGS_exbus!DM23</f>
        <v>758.13782933724383</v>
      </c>
      <c r="P23" s="36">
        <v>75.279999999999987</v>
      </c>
      <c r="Q23" s="36">
        <v>26.726932170320211</v>
      </c>
      <c r="R23" s="38">
        <v>0</v>
      </c>
      <c r="S23" s="38">
        <v>0</v>
      </c>
      <c r="T23" s="37">
        <f>SUMPRODUCT(LTA!J23:AN23,LTA!J$101:AN$101,LTA!J$105:AN$105)</f>
        <v>0</v>
      </c>
      <c r="U23" s="37">
        <f>SUMPRODUCT(LTA!J23:AN23,LTA!J$102:AN$102,LTA!J$105:AN$105)</f>
        <v>427.77</v>
      </c>
      <c r="V23" s="66">
        <f>SUMPRODUCT(MTOA!B23:G23,MTOA!B$102:G$102,MTOA!B$105:G$105)</f>
        <v>0</v>
      </c>
      <c r="W23" s="66">
        <f>SUMPRODUCT(MTOA!B23:G23,MTOA!B$101:G$101,MTOA!B$105:G$105)</f>
        <v>0</v>
      </c>
      <c r="X23">
        <v>0</v>
      </c>
      <c r="Y23" s="34">
        <f>IEX!J23</f>
        <v>0</v>
      </c>
      <c r="Z23" s="34">
        <f>IEX!P23</f>
        <v>-334</v>
      </c>
      <c r="AA23" s="75">
        <f>STOA!J23</f>
        <v>608.54999999999995</v>
      </c>
      <c r="AB23" s="75">
        <f>-STOA!P23</f>
        <v>0</v>
      </c>
      <c r="AC23">
        <f t="shared" si="0"/>
        <v>20.21996161268261</v>
      </c>
      <c r="AD23">
        <f t="shared" si="1"/>
        <v>1716.0889589313247</v>
      </c>
      <c r="AE23">
        <f>'IDT-1'!F23</f>
        <v>-9.2260000000000009</v>
      </c>
      <c r="AF23" s="24"/>
      <c r="AG23">
        <f t="shared" si="2"/>
        <v>1706.8629589313246</v>
      </c>
      <c r="AI23" s="34">
        <f>PXIL!J23</f>
        <v>0</v>
      </c>
      <c r="AJ23" s="34">
        <f>PXIL!P23</f>
        <v>0</v>
      </c>
      <c r="AK23" s="34">
        <f>RTM_IEX!J23</f>
        <v>0</v>
      </c>
      <c r="AL23" s="34">
        <f>RTM_IEX!P23</f>
        <v>0</v>
      </c>
      <c r="AM23" s="34">
        <f>RTM_PXI!J23</f>
        <v>0</v>
      </c>
      <c r="AN23" s="34">
        <f>RTM_PXI!P23</f>
        <v>0</v>
      </c>
      <c r="AO23" s="147">
        <f>GDAM_IEX!J23</f>
        <v>0</v>
      </c>
      <c r="AP23" s="147">
        <f>GDAM_IEX!P23</f>
        <v>0</v>
      </c>
      <c r="AQ23" s="147">
        <f>GDAM_PXI!J23</f>
        <v>0</v>
      </c>
      <c r="AR23" s="147">
        <f>GDAM_PXI!P23</f>
        <v>0</v>
      </c>
      <c r="AS23">
        <f>HPX!J23</f>
        <v>0</v>
      </c>
      <c r="AT23">
        <f>HPX!P23</f>
        <v>0</v>
      </c>
      <c r="AU23">
        <f>RTM_HPX!J23</f>
        <v>0</v>
      </c>
      <c r="AV23">
        <f>RTM_HPX!P23</f>
        <v>0</v>
      </c>
    </row>
    <row r="24" spans="1:48">
      <c r="A24" t="s">
        <v>66</v>
      </c>
      <c r="D24">
        <f>TWEPL!R24</f>
        <v>8.1604080000000003</v>
      </c>
      <c r="E24">
        <f>GT_NG!T24</f>
        <v>10.166344746853964</v>
      </c>
      <c r="F24">
        <f>GT_Spot!T24</f>
        <v>0</v>
      </c>
      <c r="G24">
        <f>PPCL_NG!T24</f>
        <v>55.91</v>
      </c>
      <c r="H24">
        <f>PPCL_Spot!T24</f>
        <v>0</v>
      </c>
      <c r="I24">
        <f>Bawana_NG!T24</f>
        <v>69.607406289589392</v>
      </c>
      <c r="J24">
        <f>Bawana_RLNG!T24</f>
        <v>0</v>
      </c>
      <c r="K24">
        <f>Bawana_Spot!T24</f>
        <v>30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TPDDL_ISGS_exbus!DM24</f>
        <v>755.04444892253548</v>
      </c>
      <c r="P24" s="36">
        <v>75.279999999999987</v>
      </c>
      <c r="Q24" s="36">
        <v>26.726932170320211</v>
      </c>
      <c r="R24" s="38">
        <v>0</v>
      </c>
      <c r="S24" s="38">
        <v>0</v>
      </c>
      <c r="T24" s="37">
        <f>SUMPRODUCT(LTA!J24:AN24,LTA!J$101:AN$101,LTA!J$105:AN$105)</f>
        <v>0</v>
      </c>
      <c r="U24" s="37">
        <f>SUMPRODUCT(LTA!J24:AN24,LTA!J$102:AN$102,LTA!J$105:AN$105)</f>
        <v>427.27</v>
      </c>
      <c r="V24" s="66">
        <f>SUMPRODUCT(MTOA!B24:G24,MTOA!B$102:G$102,MTOA!B$105:G$105)</f>
        <v>0</v>
      </c>
      <c r="W24" s="66">
        <f>SUMPRODUCT(MTOA!B24:G24,MTOA!B$101:G$101,MTOA!B$105:G$105)</f>
        <v>0</v>
      </c>
      <c r="X24">
        <v>0</v>
      </c>
      <c r="Y24" s="34">
        <f>IEX!J24</f>
        <v>0</v>
      </c>
      <c r="Z24" s="34">
        <f>IEX!P24</f>
        <v>-377</v>
      </c>
      <c r="AA24" s="75">
        <f>STOA!J24</f>
        <v>608.54999999999995</v>
      </c>
      <c r="AB24" s="75">
        <f>-STOA!P24</f>
        <v>0</v>
      </c>
      <c r="AC24">
        <f t="shared" si="0"/>
        <v>20.594608999369289</v>
      </c>
      <c r="AD24">
        <f t="shared" si="1"/>
        <v>1673.9509311299296</v>
      </c>
      <c r="AE24">
        <f>'IDT-1'!F24</f>
        <v>0</v>
      </c>
      <c r="AF24" s="24"/>
      <c r="AG24">
        <f t="shared" si="2"/>
        <v>1673.9509311299296</v>
      </c>
      <c r="AI24" s="34">
        <f>PXIL!J24</f>
        <v>0</v>
      </c>
      <c r="AJ24" s="34">
        <f>PXIL!P24</f>
        <v>0</v>
      </c>
      <c r="AK24" s="34">
        <f>RTM_IEX!J24</f>
        <v>4.83</v>
      </c>
      <c r="AL24" s="34">
        <f>RTM_IEX!P24</f>
        <v>0</v>
      </c>
      <c r="AM24" s="34">
        <f>RTM_PXI!J24</f>
        <v>0</v>
      </c>
      <c r="AN24" s="34">
        <f>RTM_PXI!P24</f>
        <v>0</v>
      </c>
      <c r="AO24" s="147">
        <f>GDAM_IEX!J24</f>
        <v>0</v>
      </c>
      <c r="AP24" s="147">
        <f>GDAM_IEX!P24</f>
        <v>0</v>
      </c>
      <c r="AQ24" s="147">
        <f>GDAM_PXI!J24</f>
        <v>0</v>
      </c>
      <c r="AR24" s="147">
        <f>GDAM_PXI!P24</f>
        <v>0</v>
      </c>
      <c r="AS24">
        <f>HPX!J24</f>
        <v>0</v>
      </c>
      <c r="AT24">
        <f>HPX!P24</f>
        <v>0</v>
      </c>
      <c r="AU24">
        <f>RTM_HPX!J24</f>
        <v>0</v>
      </c>
      <c r="AV24">
        <f>RTM_HPX!P24</f>
        <v>0</v>
      </c>
    </row>
    <row r="25" spans="1:48">
      <c r="A25" t="s">
        <v>67</v>
      </c>
      <c r="D25">
        <f>TWEPL!R25</f>
        <v>8.1604080000000003</v>
      </c>
      <c r="E25">
        <f>GT_NG!T25</f>
        <v>10.166344746853964</v>
      </c>
      <c r="F25">
        <f>GT_Spot!T25</f>
        <v>0</v>
      </c>
      <c r="G25">
        <f>PPCL_NG!T25</f>
        <v>55.91</v>
      </c>
      <c r="H25">
        <f>PPCL_Spot!T25</f>
        <v>0</v>
      </c>
      <c r="I25">
        <f>Bawana_NG!T25</f>
        <v>69.607406289589392</v>
      </c>
      <c r="J25">
        <f>Bawana_RLNG!T25</f>
        <v>0</v>
      </c>
      <c r="K25">
        <f>Bawana_Spot!T25</f>
        <v>30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TPDDL_ISGS_exbus!DM25</f>
        <v>755.04444892253548</v>
      </c>
      <c r="P25" s="36">
        <v>75.279999999999987</v>
      </c>
      <c r="Q25" s="36">
        <v>26.726932170320211</v>
      </c>
      <c r="R25" s="38">
        <v>0</v>
      </c>
      <c r="S25" s="38">
        <v>0</v>
      </c>
      <c r="T25" s="37">
        <f>SUMPRODUCT(LTA!J25:AN25,LTA!J$101:AN$101,LTA!J$105:AN$105)</f>
        <v>0</v>
      </c>
      <c r="U25" s="37">
        <f>SUMPRODUCT(LTA!J25:AN25,LTA!J$102:AN$102,LTA!J$105:AN$105)</f>
        <v>427.28097000000002</v>
      </c>
      <c r="V25" s="66">
        <f>SUMPRODUCT(MTOA!B25:G25,MTOA!B$102:G$102,MTOA!B$105:G$105)</f>
        <v>0</v>
      </c>
      <c r="W25" s="66">
        <f>SUMPRODUCT(MTOA!B25:G25,MTOA!B$101:G$101,MTOA!B$105:G$105)</f>
        <v>0</v>
      </c>
      <c r="X25">
        <v>0</v>
      </c>
      <c r="Y25" s="34">
        <f>IEX!J25</f>
        <v>0</v>
      </c>
      <c r="Z25" s="34">
        <f>IEX!P25</f>
        <v>-399</v>
      </c>
      <c r="AA25" s="75">
        <f>STOA!J25</f>
        <v>608.54999999999995</v>
      </c>
      <c r="AB25" s="75">
        <f>-STOA!P25</f>
        <v>0</v>
      </c>
      <c r="AC25">
        <f t="shared" si="0"/>
        <v>20.935331244989293</v>
      </c>
      <c r="AD25">
        <f t="shared" si="1"/>
        <v>1623.7911788843096</v>
      </c>
      <c r="AE25">
        <f>'IDT-1'!F25</f>
        <v>0</v>
      </c>
      <c r="AF25" s="24"/>
      <c r="AG25">
        <f t="shared" si="2"/>
        <v>1623.7911788843096</v>
      </c>
      <c r="AI25" s="34">
        <f>PXIL!J25</f>
        <v>0</v>
      </c>
      <c r="AJ25" s="34">
        <f>PXIL!P25</f>
        <v>0</v>
      </c>
      <c r="AK25" s="34">
        <f>RTM_IEX!J25</f>
        <v>0</v>
      </c>
      <c r="AL25" s="34">
        <f>RTM_IEX!P25</f>
        <v>-23</v>
      </c>
      <c r="AM25" s="34">
        <f>RTM_PXI!J25</f>
        <v>0</v>
      </c>
      <c r="AN25" s="34">
        <f>RTM_PXI!P25</f>
        <v>0</v>
      </c>
      <c r="AO25" s="147">
        <f>GDAM_IEX!J25</f>
        <v>0</v>
      </c>
      <c r="AP25" s="147">
        <f>GDAM_IEX!P25</f>
        <v>0</v>
      </c>
      <c r="AQ25" s="147">
        <f>GDAM_PXI!J25</f>
        <v>0</v>
      </c>
      <c r="AR25" s="147">
        <f>GDAM_PXI!P25</f>
        <v>0</v>
      </c>
      <c r="AS25">
        <f>HPX!J25</f>
        <v>0</v>
      </c>
      <c r="AT25">
        <f>HPX!P25</f>
        <v>0</v>
      </c>
      <c r="AU25">
        <f>RTM_HPX!J25</f>
        <v>0</v>
      </c>
      <c r="AV25">
        <f>RTM_HPX!P25</f>
        <v>0</v>
      </c>
    </row>
    <row r="26" spans="1:48">
      <c r="A26" t="s">
        <v>68</v>
      </c>
      <c r="D26">
        <f>TWEPL!R26</f>
        <v>8.1604080000000003</v>
      </c>
      <c r="E26">
        <f>GT_NG!T26</f>
        <v>10.166344746853964</v>
      </c>
      <c r="F26">
        <f>GT_Spot!T26</f>
        <v>0</v>
      </c>
      <c r="G26">
        <f>PPCL_NG!T26</f>
        <v>55.91</v>
      </c>
      <c r="H26">
        <f>PPCL_Spot!T26</f>
        <v>0</v>
      </c>
      <c r="I26">
        <f>Bawana_NG!T26</f>
        <v>69.607406289589392</v>
      </c>
      <c r="J26">
        <f>Bawana_RLNG!T26</f>
        <v>0</v>
      </c>
      <c r="K26">
        <f>Bawana_Spot!T26</f>
        <v>30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TPDDL_ISGS_exbus!DM26</f>
        <v>757.63458323382235</v>
      </c>
      <c r="P26" s="36">
        <v>75.279999999999987</v>
      </c>
      <c r="Q26" s="36">
        <v>26.726932170320211</v>
      </c>
      <c r="R26" s="38">
        <v>0</v>
      </c>
      <c r="S26" s="38">
        <v>0</v>
      </c>
      <c r="T26" s="37">
        <f>SUMPRODUCT(LTA!J26:AN26,LTA!J$101:AN$101,LTA!J$105:AN$105)</f>
        <v>0</v>
      </c>
      <c r="U26" s="37">
        <f>SUMPRODUCT(LTA!J26:AN26,LTA!J$102:AN$102,LTA!J$105:AN$105)</f>
        <v>428.02233199999995</v>
      </c>
      <c r="V26" s="66">
        <f>SUMPRODUCT(MTOA!B26:G26,MTOA!B$102:G$102,MTOA!B$105:G$105)</f>
        <v>0</v>
      </c>
      <c r="W26" s="66">
        <f>SUMPRODUCT(MTOA!B26:G26,MTOA!B$101:G$101,MTOA!B$105:G$105)</f>
        <v>0</v>
      </c>
      <c r="X26">
        <v>0</v>
      </c>
      <c r="Y26" s="34">
        <f>IEX!J26</f>
        <v>0</v>
      </c>
      <c r="Z26" s="34">
        <f>IEX!P26</f>
        <v>-424</v>
      </c>
      <c r="AA26" s="75">
        <f>STOA!J26</f>
        <v>608.54999999999995</v>
      </c>
      <c r="AB26" s="75">
        <f>-STOA!P26</f>
        <v>0</v>
      </c>
      <c r="AC26">
        <f t="shared" si="0"/>
        <v>21.268277492100111</v>
      </c>
      <c r="AD26">
        <f t="shared" si="1"/>
        <v>1590.7897289484856</v>
      </c>
      <c r="AE26">
        <f>'IDT-1'!F26</f>
        <v>0</v>
      </c>
      <c r="AF26" s="24"/>
      <c r="AG26">
        <f t="shared" si="2"/>
        <v>1590.7897289484856</v>
      </c>
      <c r="AI26" s="34">
        <f>PXIL!J26</f>
        <v>0</v>
      </c>
      <c r="AJ26" s="34">
        <f>PXIL!P26</f>
        <v>0</v>
      </c>
      <c r="AK26" s="34">
        <f>RTM_IEX!J26</f>
        <v>0</v>
      </c>
      <c r="AL26" s="34">
        <f>RTM_IEX!P26</f>
        <v>-34</v>
      </c>
      <c r="AM26" s="34">
        <f>RTM_PXI!J26</f>
        <v>0</v>
      </c>
      <c r="AN26" s="34">
        <f>RTM_PXI!P26</f>
        <v>0</v>
      </c>
      <c r="AO26" s="147">
        <f>GDAM_IEX!J26</f>
        <v>0</v>
      </c>
      <c r="AP26" s="147">
        <f>GDAM_IEX!P26</f>
        <v>0</v>
      </c>
      <c r="AQ26" s="147">
        <f>GDAM_PXI!J26</f>
        <v>0</v>
      </c>
      <c r="AR26" s="147">
        <f>GDAM_PXI!P26</f>
        <v>0</v>
      </c>
      <c r="AS26">
        <f>HPX!J26</f>
        <v>0</v>
      </c>
      <c r="AT26">
        <f>HPX!P26</f>
        <v>0</v>
      </c>
      <c r="AU26">
        <f>RTM_HPX!J26</f>
        <v>0</v>
      </c>
      <c r="AV26">
        <f>RTM_HPX!P26</f>
        <v>0</v>
      </c>
    </row>
    <row r="27" spans="1:48">
      <c r="A27" t="s">
        <v>69</v>
      </c>
      <c r="D27">
        <f>TWEPL!R27</f>
        <v>8.1604080000000003</v>
      </c>
      <c r="E27">
        <f>GT_NG!T27</f>
        <v>10.166344746853964</v>
      </c>
      <c r="F27">
        <f>GT_Spot!T27</f>
        <v>0</v>
      </c>
      <c r="G27">
        <f>PPCL_NG!T27</f>
        <v>55.91</v>
      </c>
      <c r="H27">
        <f>PPCL_Spot!T27</f>
        <v>0</v>
      </c>
      <c r="I27">
        <f>Bawana_NG!T27</f>
        <v>69.607406289589392</v>
      </c>
      <c r="J27">
        <f>Bawana_RLNG!T27</f>
        <v>0</v>
      </c>
      <c r="K27">
        <f>Bawana_Spot!T27</f>
        <v>30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TPDDL_ISGS_exbus!DM27</f>
        <v>732.35963119742712</v>
      </c>
      <c r="P27" s="36">
        <v>75.279999999999987</v>
      </c>
      <c r="Q27" s="36">
        <v>26.726932170320211</v>
      </c>
      <c r="R27" s="38">
        <v>2.72</v>
      </c>
      <c r="S27" s="38">
        <v>0</v>
      </c>
      <c r="T27" s="37">
        <f>SUMPRODUCT(LTA!J27:AN27,LTA!J$101:AN$101,LTA!J$105:AN$105)</f>
        <v>1</v>
      </c>
      <c r="U27" s="37">
        <f>SUMPRODUCT(LTA!J27:AN27,LTA!J$102:AN$102,LTA!J$105:AN$105)</f>
        <v>430.55274400000002</v>
      </c>
      <c r="V27" s="66">
        <f>SUMPRODUCT(MTOA!B27:G27,MTOA!B$102:G$102,MTOA!B$105:G$105)</f>
        <v>0</v>
      </c>
      <c r="W27" s="66">
        <f>SUMPRODUCT(MTOA!B27:G27,MTOA!B$101:G$101,MTOA!B$105:G$105)</f>
        <v>0</v>
      </c>
      <c r="X27">
        <v>0</v>
      </c>
      <c r="Y27" s="34">
        <f>IEX!J27</f>
        <v>0</v>
      </c>
      <c r="Z27" s="34">
        <f>IEX!P27</f>
        <v>-456</v>
      </c>
      <c r="AA27" s="75">
        <f>STOA!J27</f>
        <v>608.27</v>
      </c>
      <c r="AB27" s="75">
        <f>-STOA!P27</f>
        <v>0</v>
      </c>
      <c r="AC27">
        <f t="shared" si="0"/>
        <v>21.123061671244169</v>
      </c>
      <c r="AD27">
        <f t="shared" si="1"/>
        <v>1569.6304047329465</v>
      </c>
      <c r="AE27">
        <f>'IDT-1'!F27</f>
        <v>0</v>
      </c>
      <c r="AF27" s="24"/>
      <c r="AG27">
        <f t="shared" si="2"/>
        <v>1569.6304047329465</v>
      </c>
      <c r="AI27" s="34">
        <f>PXIL!J27</f>
        <v>0</v>
      </c>
      <c r="AJ27" s="34">
        <f>PXIL!P27</f>
        <v>0</v>
      </c>
      <c r="AK27" s="34">
        <f>RTM_IEX!J27</f>
        <v>0</v>
      </c>
      <c r="AL27" s="34">
        <f>RTM_IEX!P27</f>
        <v>-4</v>
      </c>
      <c r="AM27" s="34">
        <f>RTM_PXI!J27</f>
        <v>0</v>
      </c>
      <c r="AN27" s="34">
        <f>RTM_PXI!P27</f>
        <v>0</v>
      </c>
      <c r="AO27" s="147">
        <f>GDAM_IEX!J27</f>
        <v>0</v>
      </c>
      <c r="AP27" s="147">
        <f>GDAM_IEX!P27</f>
        <v>0</v>
      </c>
      <c r="AQ27" s="147">
        <f>GDAM_PXI!J27</f>
        <v>0</v>
      </c>
      <c r="AR27" s="147">
        <f>GDAM_PXI!P27</f>
        <v>0</v>
      </c>
      <c r="AS27">
        <f>HPX!J27</f>
        <v>0</v>
      </c>
      <c r="AT27">
        <f>HPX!P27</f>
        <v>0</v>
      </c>
      <c r="AU27">
        <f>RTM_HPX!J27</f>
        <v>0</v>
      </c>
      <c r="AV27">
        <f>RTM_HPX!P27</f>
        <v>0</v>
      </c>
    </row>
    <row r="28" spans="1:48">
      <c r="A28" t="s">
        <v>70</v>
      </c>
      <c r="D28">
        <f>TWEPL!R28</f>
        <v>8.1604080000000003</v>
      </c>
      <c r="E28">
        <f>GT_NG!T28</f>
        <v>10.166344746853964</v>
      </c>
      <c r="F28">
        <f>GT_Spot!T28</f>
        <v>0</v>
      </c>
      <c r="G28">
        <f>PPCL_NG!T28</f>
        <v>55.91</v>
      </c>
      <c r="H28">
        <f>PPCL_Spot!T28</f>
        <v>0</v>
      </c>
      <c r="I28">
        <f>Bawana_NG!T28</f>
        <v>69.607406289589392</v>
      </c>
      <c r="J28">
        <f>Bawana_RLNG!T28</f>
        <v>0</v>
      </c>
      <c r="K28">
        <f>Bawana_Spot!T28</f>
        <v>30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TPDDL_ISGS_exbus!DM28</f>
        <v>705.47628193625985</v>
      </c>
      <c r="P28" s="36">
        <v>75.279999999999987</v>
      </c>
      <c r="Q28" s="36">
        <v>26.726932170320211</v>
      </c>
      <c r="R28" s="38">
        <v>6.95</v>
      </c>
      <c r="S28" s="38">
        <v>0</v>
      </c>
      <c r="T28" s="37">
        <f>SUMPRODUCT(LTA!J28:AN28,LTA!J$101:AN$101,LTA!J$105:AN$105)</f>
        <v>2.09</v>
      </c>
      <c r="U28" s="37">
        <f>SUMPRODUCT(LTA!J28:AN28,LTA!J$102:AN$102,LTA!J$105:AN$105)</f>
        <v>434.70503400000001</v>
      </c>
      <c r="V28" s="66">
        <f>SUMPRODUCT(MTOA!B28:G28,MTOA!B$102:G$102,MTOA!B$105:G$105)</f>
        <v>0</v>
      </c>
      <c r="W28" s="66">
        <f>SUMPRODUCT(MTOA!B28:G28,MTOA!B$101:G$101,MTOA!B$105:G$105)</f>
        <v>0</v>
      </c>
      <c r="X28">
        <v>0</v>
      </c>
      <c r="Y28" s="34">
        <f>IEX!J28</f>
        <v>0</v>
      </c>
      <c r="Z28" s="34">
        <f>IEX!P28</f>
        <v>-494</v>
      </c>
      <c r="AA28" s="75">
        <f>STOA!J28</f>
        <v>608.27</v>
      </c>
      <c r="AB28" s="75">
        <f>-STOA!P28</f>
        <v>0</v>
      </c>
      <c r="AC28">
        <f t="shared" si="0"/>
        <v>21.524472136096595</v>
      </c>
      <c r="AD28">
        <f t="shared" si="1"/>
        <v>1548.7279350069268</v>
      </c>
      <c r="AE28">
        <f>'IDT-1'!F28</f>
        <v>0</v>
      </c>
      <c r="AF28" s="24"/>
      <c r="AG28">
        <f t="shared" si="2"/>
        <v>1548.7279350069268</v>
      </c>
      <c r="AI28" s="34">
        <f>PXIL!J28</f>
        <v>0</v>
      </c>
      <c r="AJ28" s="34">
        <f>PXIL!P28</f>
        <v>0</v>
      </c>
      <c r="AK28" s="34">
        <f>RTM_IEX!J28</f>
        <v>30.91</v>
      </c>
      <c r="AL28" s="34">
        <f>RTM_IEX!P28</f>
        <v>0</v>
      </c>
      <c r="AM28" s="34">
        <f>RTM_PXI!J28</f>
        <v>0</v>
      </c>
      <c r="AN28" s="34">
        <f>RTM_PXI!P28</f>
        <v>0</v>
      </c>
      <c r="AO28" s="147">
        <f>GDAM_IEX!J28</f>
        <v>0</v>
      </c>
      <c r="AP28" s="147">
        <f>GDAM_IEX!P28</f>
        <v>0</v>
      </c>
      <c r="AQ28" s="147">
        <f>GDAM_PXI!J28</f>
        <v>0</v>
      </c>
      <c r="AR28" s="147">
        <f>GDAM_PXI!P28</f>
        <v>0</v>
      </c>
      <c r="AS28">
        <f>HPX!J28</f>
        <v>0</v>
      </c>
      <c r="AT28">
        <f>HPX!P28</f>
        <v>0</v>
      </c>
      <c r="AU28">
        <f>RTM_HPX!J28</f>
        <v>0</v>
      </c>
      <c r="AV28">
        <f>RTM_HPX!P28</f>
        <v>0</v>
      </c>
    </row>
    <row r="29" spans="1:48">
      <c r="A29" t="s">
        <v>71</v>
      </c>
      <c r="D29">
        <f>TWEPL!R29</f>
        <v>8.1604080000000003</v>
      </c>
      <c r="E29">
        <f>GT_NG!T29</f>
        <v>10.166344746853964</v>
      </c>
      <c r="F29">
        <f>GT_Spot!T29</f>
        <v>0</v>
      </c>
      <c r="G29">
        <f>PPCL_NG!T29</f>
        <v>55.91</v>
      </c>
      <c r="H29">
        <f>PPCL_Spot!T29</f>
        <v>0</v>
      </c>
      <c r="I29">
        <f>Bawana_NG!T29</f>
        <v>69.607460971695346</v>
      </c>
      <c r="J29">
        <f>Bawana_RLNG!T29</f>
        <v>0</v>
      </c>
      <c r="K29">
        <f>Bawana_Spot!T29</f>
        <v>30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TPDDL_ISGS_exbus!DM29</f>
        <v>630.93556496793167</v>
      </c>
      <c r="P29" s="36">
        <v>75.279999999999987</v>
      </c>
      <c r="Q29" s="36">
        <v>7.7288654043739911</v>
      </c>
      <c r="R29" s="38">
        <v>11.03</v>
      </c>
      <c r="S29" s="38">
        <v>0</v>
      </c>
      <c r="T29" s="37">
        <f>SUMPRODUCT(LTA!J29:AN29,LTA!J$101:AN$101,LTA!J$105:AN$105)</f>
        <v>5.93</v>
      </c>
      <c r="U29" s="37">
        <f>SUMPRODUCT(LTA!J29:AN29,LTA!J$102:AN$102,LTA!J$105:AN$105)</f>
        <v>397.70107000000002</v>
      </c>
      <c r="V29" s="66">
        <f>SUMPRODUCT(MTOA!B29:G29,MTOA!B$102:G$102,MTOA!B$105:G$105)</f>
        <v>0</v>
      </c>
      <c r="W29" s="66">
        <f>SUMPRODUCT(MTOA!B29:G29,MTOA!B$101:G$101,MTOA!B$105:G$105)</f>
        <v>0</v>
      </c>
      <c r="X29">
        <v>0</v>
      </c>
      <c r="Y29" s="34">
        <f>IEX!J29</f>
        <v>0</v>
      </c>
      <c r="Z29" s="34">
        <f>IEX!P29</f>
        <v>-283.10000000000002</v>
      </c>
      <c r="AA29" s="75">
        <f>STOA!J29</f>
        <v>608.27</v>
      </c>
      <c r="AB29" s="75">
        <f>-STOA!P29</f>
        <v>0</v>
      </c>
      <c r="AC29">
        <f t="shared" si="0"/>
        <v>18.990384444672173</v>
      </c>
      <c r="AD29">
        <f t="shared" si="1"/>
        <v>1544.6293296461827</v>
      </c>
      <c r="AE29">
        <f>'IDT-1'!F29</f>
        <v>0</v>
      </c>
      <c r="AF29" s="24"/>
      <c r="AG29">
        <f t="shared" si="2"/>
        <v>1544.6293296461827</v>
      </c>
      <c r="AI29" s="34">
        <f>PXIL!J29</f>
        <v>0</v>
      </c>
      <c r="AJ29" s="34">
        <f>PXIL!P29</f>
        <v>0</v>
      </c>
      <c r="AK29" s="34">
        <f>RTM_IEX!J29</f>
        <v>0</v>
      </c>
      <c r="AL29" s="34">
        <f>RTM_IEX!P29</f>
        <v>-64</v>
      </c>
      <c r="AM29" s="34">
        <f>RTM_PXI!J29</f>
        <v>0</v>
      </c>
      <c r="AN29" s="34">
        <f>RTM_PXI!P29</f>
        <v>0</v>
      </c>
      <c r="AO29" s="147">
        <f>GDAM_IEX!J29</f>
        <v>0</v>
      </c>
      <c r="AP29" s="147">
        <f>GDAM_IEX!P29</f>
        <v>0</v>
      </c>
      <c r="AQ29" s="147">
        <f>GDAM_PXI!J29</f>
        <v>0</v>
      </c>
      <c r="AR29" s="147">
        <f>GDAM_PXI!P29</f>
        <v>0</v>
      </c>
      <c r="AS29">
        <f>HPX!J29</f>
        <v>0</v>
      </c>
      <c r="AT29">
        <f>HPX!P29</f>
        <v>0</v>
      </c>
      <c r="AU29">
        <f>RTM_HPX!J29</f>
        <v>0</v>
      </c>
      <c r="AV29">
        <f>RTM_HPX!P29</f>
        <v>0</v>
      </c>
    </row>
    <row r="30" spans="1:48">
      <c r="A30" t="s">
        <v>72</v>
      </c>
      <c r="D30">
        <f>TWEPL!R30</f>
        <v>8.1604080000000003</v>
      </c>
      <c r="E30">
        <f>GT_NG!T30</f>
        <v>10.166344746853964</v>
      </c>
      <c r="F30">
        <f>GT_Spot!T30</f>
        <v>0</v>
      </c>
      <c r="G30">
        <f>PPCL_NG!T30</f>
        <v>55.91</v>
      </c>
      <c r="H30">
        <f>PPCL_Spot!T30</f>
        <v>0</v>
      </c>
      <c r="I30">
        <f>Bawana_NG!T30</f>
        <v>69.607406289589392</v>
      </c>
      <c r="J30">
        <f>Bawana_RLNG!T30</f>
        <v>0</v>
      </c>
      <c r="K30">
        <f>Bawana_Spot!T30</f>
        <v>30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TPDDL_ISGS_exbus!DM30</f>
        <v>572.88719420945813</v>
      </c>
      <c r="P30" s="36">
        <v>75.279999999999987</v>
      </c>
      <c r="Q30" s="36">
        <v>7.7288654043739911</v>
      </c>
      <c r="R30" s="38">
        <v>13.75</v>
      </c>
      <c r="S30" s="38">
        <v>0</v>
      </c>
      <c r="T30" s="37">
        <f>SUMPRODUCT(LTA!J30:AN30,LTA!J$101:AN$101,LTA!J$105:AN$105)</f>
        <v>9.49</v>
      </c>
      <c r="U30" s="37">
        <f>SUMPRODUCT(LTA!J30:AN30,LTA!J$102:AN$102,LTA!J$105:AN$105)</f>
        <v>404.09182199999998</v>
      </c>
      <c r="V30" s="66">
        <f>SUMPRODUCT(MTOA!B30:G30,MTOA!B$102:G$102,MTOA!B$105:G$105)</f>
        <v>0</v>
      </c>
      <c r="W30" s="66">
        <f>SUMPRODUCT(MTOA!B30:G30,MTOA!B$101:G$101,MTOA!B$105:G$105)</f>
        <v>0</v>
      </c>
      <c r="X30">
        <v>0</v>
      </c>
      <c r="Y30" s="34">
        <f>IEX!J30</f>
        <v>0</v>
      </c>
      <c r="Z30" s="34">
        <f>IEX!P30</f>
        <v>-306</v>
      </c>
      <c r="AA30" s="75">
        <f>STOA!J30</f>
        <v>608.27</v>
      </c>
      <c r="AB30" s="75">
        <f>-STOA!P30</f>
        <v>0</v>
      </c>
      <c r="AC30">
        <f t="shared" si="0"/>
        <v>18.405057086601484</v>
      </c>
      <c r="AD30">
        <f t="shared" si="1"/>
        <v>1523.9369835636739</v>
      </c>
      <c r="AE30">
        <f>'IDT-1'!F30</f>
        <v>0</v>
      </c>
      <c r="AF30" s="24"/>
      <c r="AG30">
        <f t="shared" si="2"/>
        <v>1523.9369835636739</v>
      </c>
      <c r="AI30" s="34">
        <f>PXIL!J30</f>
        <v>0</v>
      </c>
      <c r="AJ30" s="34">
        <f>PXIL!P30</f>
        <v>0</v>
      </c>
      <c r="AK30" s="34">
        <f>RTM_IEX!J30</f>
        <v>0</v>
      </c>
      <c r="AL30" s="34">
        <f>RTM_IEX!P30</f>
        <v>-17</v>
      </c>
      <c r="AM30" s="34">
        <f>RTM_PXI!J30</f>
        <v>0</v>
      </c>
      <c r="AN30" s="34">
        <f>RTM_PXI!P30</f>
        <v>0</v>
      </c>
      <c r="AO30" s="147">
        <f>GDAM_IEX!J30</f>
        <v>0</v>
      </c>
      <c r="AP30" s="147">
        <f>GDAM_IEX!P30</f>
        <v>0</v>
      </c>
      <c r="AQ30" s="147">
        <f>GDAM_PXI!J30</f>
        <v>0</v>
      </c>
      <c r="AR30" s="147">
        <f>GDAM_PXI!P30</f>
        <v>0</v>
      </c>
      <c r="AS30">
        <f>HPX!J30</f>
        <v>0</v>
      </c>
      <c r="AT30">
        <f>HPX!P30</f>
        <v>0</v>
      </c>
      <c r="AU30">
        <f>RTM_HPX!J30</f>
        <v>0</v>
      </c>
      <c r="AV30">
        <f>RTM_HPX!P30</f>
        <v>0</v>
      </c>
    </row>
    <row r="31" spans="1:48">
      <c r="A31" t="s">
        <v>73</v>
      </c>
      <c r="D31">
        <f>TWEPL!R31</f>
        <v>8.1604080000000003</v>
      </c>
      <c r="E31">
        <f>GT_NG!T31</f>
        <v>10.166344746853964</v>
      </c>
      <c r="F31">
        <f>GT_Spot!T31</f>
        <v>0</v>
      </c>
      <c r="G31">
        <f>PPCL_NG!T31</f>
        <v>55.91</v>
      </c>
      <c r="H31">
        <f>PPCL_Spot!T31</f>
        <v>0</v>
      </c>
      <c r="I31">
        <f>Bawana_NG!T31</f>
        <v>69.607406289589392</v>
      </c>
      <c r="J31">
        <f>Bawana_RLNG!T31</f>
        <v>0</v>
      </c>
      <c r="K31">
        <f>Bawana_Spot!T31</f>
        <v>30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TPDDL_ISGS_exbus!DM31</f>
        <v>555.85929811283154</v>
      </c>
      <c r="P31" s="36">
        <v>75.279999999999987</v>
      </c>
      <c r="Q31" s="36">
        <v>26.720000000000002</v>
      </c>
      <c r="R31" s="38">
        <v>16.440000000000001</v>
      </c>
      <c r="S31" s="38">
        <v>0</v>
      </c>
      <c r="T31" s="37">
        <f>SUMPRODUCT(LTA!J31:AN31,LTA!J$101:AN$101,LTA!J$105:AN$105)</f>
        <v>13.22</v>
      </c>
      <c r="U31" s="37">
        <f>SUMPRODUCT(LTA!J31:AN31,LTA!J$102:AN$102,LTA!J$105:AN$105)</f>
        <v>411.169354</v>
      </c>
      <c r="V31" s="66">
        <f>SUMPRODUCT(MTOA!B31:G31,MTOA!B$102:G$102,MTOA!B$105:G$105)</f>
        <v>0</v>
      </c>
      <c r="W31" s="66">
        <f>SUMPRODUCT(MTOA!B31:G31,MTOA!B$101:G$101,MTOA!B$105:G$105)</f>
        <v>0</v>
      </c>
      <c r="X31">
        <v>0</v>
      </c>
      <c r="Y31" s="34">
        <f>IEX!J31</f>
        <v>0</v>
      </c>
      <c r="Z31" s="34">
        <f>IEX!P31</f>
        <v>-339</v>
      </c>
      <c r="AA31" s="75">
        <f>STOA!J31</f>
        <v>607.99</v>
      </c>
      <c r="AB31" s="75">
        <f>-STOA!P31</f>
        <v>0</v>
      </c>
      <c r="AC31">
        <f t="shared" si="0"/>
        <v>18.718941028740637</v>
      </c>
      <c r="AD31">
        <f t="shared" si="1"/>
        <v>1516.8038701205344</v>
      </c>
      <c r="AE31">
        <f>'IDT-1'!F31</f>
        <v>0</v>
      </c>
      <c r="AF31" s="24"/>
      <c r="AG31">
        <f t="shared" si="2"/>
        <v>1516.8038701205344</v>
      </c>
      <c r="AI31" s="34">
        <f>PXIL!J31</f>
        <v>0</v>
      </c>
      <c r="AJ31" s="34">
        <f>PXIL!P31</f>
        <v>0</v>
      </c>
      <c r="AK31" s="34">
        <f>RTM_IEX!J31</f>
        <v>0</v>
      </c>
      <c r="AL31" s="34">
        <f>RTM_IEX!P31</f>
        <v>-6</v>
      </c>
      <c r="AM31" s="34">
        <f>RTM_PXI!J31</f>
        <v>0</v>
      </c>
      <c r="AN31" s="34">
        <f>RTM_PXI!P31</f>
        <v>0</v>
      </c>
      <c r="AO31" s="147">
        <f>GDAM_IEX!J31</f>
        <v>0</v>
      </c>
      <c r="AP31" s="147">
        <f>GDAM_IEX!P31</f>
        <v>0</v>
      </c>
      <c r="AQ31" s="147">
        <f>GDAM_PXI!J31</f>
        <v>0</v>
      </c>
      <c r="AR31" s="147">
        <f>GDAM_PXI!P31</f>
        <v>0</v>
      </c>
      <c r="AS31">
        <f>HPX!J31</f>
        <v>0</v>
      </c>
      <c r="AT31">
        <f>HPX!P31</f>
        <v>0</v>
      </c>
      <c r="AU31">
        <f>RTM_HPX!J31</f>
        <v>0</v>
      </c>
      <c r="AV31">
        <f>RTM_HPX!P31</f>
        <v>0</v>
      </c>
    </row>
    <row r="32" spans="1:48">
      <c r="A32" t="s">
        <v>74</v>
      </c>
      <c r="D32">
        <f>TWEPL!R32</f>
        <v>8.1604080000000003</v>
      </c>
      <c r="E32">
        <f>GT_NG!T32</f>
        <v>10.166344746853964</v>
      </c>
      <c r="F32">
        <f>GT_Spot!T32</f>
        <v>0</v>
      </c>
      <c r="G32">
        <f>PPCL_NG!T32</f>
        <v>55.91</v>
      </c>
      <c r="H32">
        <f>PPCL_Spot!T32</f>
        <v>0</v>
      </c>
      <c r="I32">
        <f>Bawana_NG!T32</f>
        <v>69.607406289589392</v>
      </c>
      <c r="J32">
        <f>Bawana_RLNG!T32</f>
        <v>0</v>
      </c>
      <c r="K32">
        <f>Bawana_Spot!T32</f>
        <v>30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TPDDL_ISGS_exbus!DM32</f>
        <v>555.85929811283154</v>
      </c>
      <c r="P32" s="36">
        <v>75.279999999999987</v>
      </c>
      <c r="Q32" s="36">
        <v>26.720000000000002</v>
      </c>
      <c r="R32" s="38">
        <v>19.2</v>
      </c>
      <c r="S32" s="38">
        <v>0</v>
      </c>
      <c r="T32" s="37">
        <f>SUMPRODUCT(LTA!J32:AN32,LTA!J$101:AN$101,LTA!J$105:AN$105)</f>
        <v>19.100000000000001</v>
      </c>
      <c r="U32" s="37">
        <f>SUMPRODUCT(LTA!J32:AN32,LTA!J$102:AN$102,LTA!J$105:AN$105)</f>
        <v>418.63295400000004</v>
      </c>
      <c r="V32" s="66">
        <f>SUMPRODUCT(MTOA!B32:G32,MTOA!B$102:G$102,MTOA!B$105:G$105)</f>
        <v>0</v>
      </c>
      <c r="W32" s="66">
        <f>SUMPRODUCT(MTOA!B32:G32,MTOA!B$101:G$101,MTOA!B$105:G$105)</f>
        <v>0</v>
      </c>
      <c r="X32">
        <v>0</v>
      </c>
      <c r="Y32" s="34">
        <f>IEX!J32</f>
        <v>0</v>
      </c>
      <c r="Z32" s="34">
        <f>IEX!P32</f>
        <v>-369</v>
      </c>
      <c r="AA32" s="75">
        <f>STOA!J32</f>
        <v>607.99</v>
      </c>
      <c r="AB32" s="75">
        <f>-STOA!P32</f>
        <v>0</v>
      </c>
      <c r="AC32">
        <f t="shared" si="0"/>
        <v>19.09140368503753</v>
      </c>
      <c r="AD32">
        <f t="shared" si="1"/>
        <v>1504.5350074642374</v>
      </c>
      <c r="AE32">
        <f>'IDT-1'!F32</f>
        <v>0</v>
      </c>
      <c r="AF32" s="24"/>
      <c r="AG32">
        <f t="shared" si="2"/>
        <v>1504.5350074642374</v>
      </c>
      <c r="AI32" s="34">
        <f>PXIL!J32</f>
        <v>0</v>
      </c>
      <c r="AJ32" s="34">
        <f>PXIL!P32</f>
        <v>0</v>
      </c>
      <c r="AK32" s="34">
        <f>RTM_IEX!J32</f>
        <v>0</v>
      </c>
      <c r="AL32" s="34">
        <f>RTM_IEX!P32</f>
        <v>-4</v>
      </c>
      <c r="AM32" s="34">
        <f>RTM_PXI!J32</f>
        <v>0</v>
      </c>
      <c r="AN32" s="34">
        <f>RTM_PXI!P32</f>
        <v>0</v>
      </c>
      <c r="AO32" s="147">
        <f>GDAM_IEX!J32</f>
        <v>0</v>
      </c>
      <c r="AP32" s="147">
        <f>GDAM_IEX!P32</f>
        <v>0</v>
      </c>
      <c r="AQ32" s="147">
        <f>GDAM_PXI!J32</f>
        <v>0</v>
      </c>
      <c r="AR32" s="147">
        <f>GDAM_PXI!P32</f>
        <v>0</v>
      </c>
      <c r="AS32">
        <f>HPX!J32</f>
        <v>0</v>
      </c>
      <c r="AT32">
        <f>HPX!P32</f>
        <v>0</v>
      </c>
      <c r="AU32">
        <f>RTM_HPX!J32</f>
        <v>0</v>
      </c>
      <c r="AV32">
        <f>RTM_HPX!P32</f>
        <v>0</v>
      </c>
    </row>
    <row r="33" spans="1:48">
      <c r="A33" t="s">
        <v>75</v>
      </c>
      <c r="D33">
        <f>TWEPL!R33</f>
        <v>8.1604080000000003</v>
      </c>
      <c r="E33">
        <f>GT_NG!T33</f>
        <v>10.166344746853964</v>
      </c>
      <c r="F33">
        <f>GT_Spot!T33</f>
        <v>0</v>
      </c>
      <c r="G33">
        <f>PPCL_NG!T33</f>
        <v>55.91</v>
      </c>
      <c r="H33">
        <f>PPCL_Spot!T33</f>
        <v>0</v>
      </c>
      <c r="I33">
        <f>Bawana_NG!T33</f>
        <v>69.607437888770278</v>
      </c>
      <c r="J33">
        <f>Bawana_RLNG!T33</f>
        <v>0</v>
      </c>
      <c r="K33">
        <f>Bawana_Spot!T33</f>
        <v>30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TPDDL_ISGS_exbus!DM33</f>
        <v>555.02876989218555</v>
      </c>
      <c r="P33" s="36">
        <v>75.279999999999987</v>
      </c>
      <c r="Q33" s="36">
        <v>26.720000000000002</v>
      </c>
      <c r="R33" s="38">
        <v>20.199999999999996</v>
      </c>
      <c r="S33" s="38">
        <v>0</v>
      </c>
      <c r="T33" s="37">
        <f>SUMPRODUCT(LTA!J33:AN33,LTA!J$101:AN$101,LTA!J$105:AN$105)</f>
        <v>27.09</v>
      </c>
      <c r="U33" s="37">
        <f>SUMPRODUCT(LTA!J33:AN33,LTA!J$102:AN$102,LTA!J$105:AN$105)</f>
        <v>427.62482</v>
      </c>
      <c r="V33" s="66">
        <f>SUMPRODUCT(MTOA!B33:G33,MTOA!B$102:G$102,MTOA!B$105:G$105)</f>
        <v>0</v>
      </c>
      <c r="W33" s="66">
        <f>SUMPRODUCT(MTOA!B33:G33,MTOA!B$101:G$101,MTOA!B$105:G$105)</f>
        <v>0</v>
      </c>
      <c r="X33">
        <v>0</v>
      </c>
      <c r="Y33" s="34">
        <f>IEX!J33</f>
        <v>0</v>
      </c>
      <c r="Z33" s="34">
        <f>IEX!P33</f>
        <v>-397</v>
      </c>
      <c r="AA33" s="75">
        <f>STOA!J33</f>
        <v>607.99</v>
      </c>
      <c r="AB33" s="75">
        <f>-STOA!P33</f>
        <v>0</v>
      </c>
      <c r="AC33">
        <f t="shared" si="0"/>
        <v>19.48741897321456</v>
      </c>
      <c r="AD33">
        <f t="shared" si="1"/>
        <v>1503.0803615545954</v>
      </c>
      <c r="AE33">
        <f>'IDT-1'!F33</f>
        <v>0</v>
      </c>
      <c r="AF33" s="24"/>
      <c r="AG33">
        <f t="shared" si="2"/>
        <v>1503.0803615545954</v>
      </c>
      <c r="AI33" s="34">
        <f>PXIL!J33</f>
        <v>0</v>
      </c>
      <c r="AJ33" s="34">
        <f>PXIL!P33</f>
        <v>0</v>
      </c>
      <c r="AK33" s="34">
        <f>RTM_IEX!J33</f>
        <v>5.79</v>
      </c>
      <c r="AL33" s="34">
        <f>RTM_IEX!P33</f>
        <v>0</v>
      </c>
      <c r="AM33" s="34">
        <f>RTM_PXI!J33</f>
        <v>0</v>
      </c>
      <c r="AN33" s="34">
        <f>RTM_PXI!P33</f>
        <v>0</v>
      </c>
      <c r="AO33" s="147">
        <f>GDAM_IEX!J33</f>
        <v>0</v>
      </c>
      <c r="AP33" s="147">
        <f>GDAM_IEX!P33</f>
        <v>0</v>
      </c>
      <c r="AQ33" s="147">
        <f>GDAM_PXI!J33</f>
        <v>0</v>
      </c>
      <c r="AR33" s="147">
        <f>GDAM_PXI!P33</f>
        <v>0</v>
      </c>
      <c r="AS33">
        <f>HPX!J33</f>
        <v>0</v>
      </c>
      <c r="AT33">
        <f>HPX!P33</f>
        <v>0</v>
      </c>
      <c r="AU33">
        <f>RTM_HPX!J33</f>
        <v>0</v>
      </c>
      <c r="AV33">
        <f>RTM_HPX!P33</f>
        <v>0</v>
      </c>
    </row>
    <row r="34" spans="1:48">
      <c r="A34" t="s">
        <v>76</v>
      </c>
      <c r="D34">
        <f>TWEPL!R34</f>
        <v>8.1604080000000003</v>
      </c>
      <c r="E34">
        <f>GT_NG!T34</f>
        <v>10.166344746853964</v>
      </c>
      <c r="F34">
        <f>GT_Spot!T34</f>
        <v>0</v>
      </c>
      <c r="G34">
        <f>PPCL_NG!T34</f>
        <v>55.91</v>
      </c>
      <c r="H34">
        <f>PPCL_Spot!T34</f>
        <v>0</v>
      </c>
      <c r="I34">
        <f>Bawana_NG!T34</f>
        <v>69.607437888770278</v>
      </c>
      <c r="J34">
        <f>Bawana_RLNG!T34</f>
        <v>0</v>
      </c>
      <c r="K34">
        <f>Bawana_Spot!T34</f>
        <v>30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TPDDL_ISGS_exbus!DM34</f>
        <v>552.3501331779355</v>
      </c>
      <c r="P34" s="36">
        <v>75.279999999999987</v>
      </c>
      <c r="Q34" s="36">
        <v>27.67</v>
      </c>
      <c r="R34" s="38">
        <v>20.199999999999996</v>
      </c>
      <c r="S34" s="38">
        <v>0</v>
      </c>
      <c r="T34" s="37">
        <f>SUMPRODUCT(LTA!J34:AN34,LTA!J$101:AN$101,LTA!J$105:AN$105)</f>
        <v>35.14</v>
      </c>
      <c r="U34" s="37">
        <f>SUMPRODUCT(LTA!J34:AN34,LTA!J$102:AN$102,LTA!J$105:AN$105)</f>
        <v>435.44887400000005</v>
      </c>
      <c r="V34" s="66">
        <f>SUMPRODUCT(MTOA!B34:G34,MTOA!B$102:G$102,MTOA!B$105:G$105)</f>
        <v>0</v>
      </c>
      <c r="W34" s="66">
        <f>SUMPRODUCT(MTOA!B34:G34,MTOA!B$101:G$101,MTOA!B$105:G$105)</f>
        <v>0</v>
      </c>
      <c r="X34">
        <v>0</v>
      </c>
      <c r="Y34" s="34">
        <f>IEX!J34</f>
        <v>0</v>
      </c>
      <c r="Z34" s="34">
        <f>IEX!P34</f>
        <v>-422</v>
      </c>
      <c r="AA34" s="75">
        <f>STOA!J34</f>
        <v>607.99</v>
      </c>
      <c r="AB34" s="75">
        <f>-STOA!P34</f>
        <v>0</v>
      </c>
      <c r="AC34">
        <f t="shared" si="0"/>
        <v>19.899163421537086</v>
      </c>
      <c r="AD34">
        <f t="shared" si="1"/>
        <v>1501.4740343920225</v>
      </c>
      <c r="AE34">
        <f>'IDT-1'!F34</f>
        <v>0</v>
      </c>
      <c r="AF34" s="24"/>
      <c r="AG34">
        <f t="shared" si="2"/>
        <v>1501.4740343920225</v>
      </c>
      <c r="AI34" s="34">
        <f>PXIL!J34</f>
        <v>0</v>
      </c>
      <c r="AJ34" s="34">
        <f>PXIL!P34</f>
        <v>0</v>
      </c>
      <c r="AK34" s="34">
        <f>RTM_IEX!J34</f>
        <v>15.45</v>
      </c>
      <c r="AL34" s="34">
        <f>RTM_IEX!P34</f>
        <v>0</v>
      </c>
      <c r="AM34" s="34">
        <f>RTM_PXI!J34</f>
        <v>0</v>
      </c>
      <c r="AN34" s="34">
        <f>RTM_PXI!P34</f>
        <v>0</v>
      </c>
      <c r="AO34" s="147">
        <f>GDAM_IEX!J34</f>
        <v>0</v>
      </c>
      <c r="AP34" s="147">
        <f>GDAM_IEX!P34</f>
        <v>0</v>
      </c>
      <c r="AQ34" s="147">
        <f>GDAM_PXI!J34</f>
        <v>0</v>
      </c>
      <c r="AR34" s="147">
        <f>GDAM_PXI!P34</f>
        <v>0</v>
      </c>
      <c r="AS34">
        <f>HPX!J34</f>
        <v>0</v>
      </c>
      <c r="AT34">
        <f>HPX!P34</f>
        <v>0</v>
      </c>
      <c r="AU34">
        <f>RTM_HPX!J34</f>
        <v>0</v>
      </c>
      <c r="AV34">
        <f>RTM_HPX!P34</f>
        <v>0</v>
      </c>
    </row>
    <row r="35" spans="1:48">
      <c r="A35" t="s">
        <v>77</v>
      </c>
      <c r="D35">
        <f>TWEPL!R35</f>
        <v>8.1604080000000003</v>
      </c>
      <c r="E35">
        <f>GT_NG!T35</f>
        <v>10.166344746853964</v>
      </c>
      <c r="F35">
        <f>GT_Spot!T35</f>
        <v>0</v>
      </c>
      <c r="G35">
        <f>PPCL_NG!T35</f>
        <v>55.91</v>
      </c>
      <c r="H35">
        <f>PPCL_Spot!T35</f>
        <v>0</v>
      </c>
      <c r="I35">
        <f>Bawana_NG!T35</f>
        <v>69.607437888770278</v>
      </c>
      <c r="J35">
        <f>Bawana_RLNG!T35</f>
        <v>0</v>
      </c>
      <c r="K35">
        <f>Bawana_Spot!T35</f>
        <v>30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TPDDL_ISGS_exbus!DM35</f>
        <v>537.43942093364342</v>
      </c>
      <c r="P35" s="36">
        <v>77.949999999999989</v>
      </c>
      <c r="Q35" s="36">
        <v>27.67</v>
      </c>
      <c r="R35" s="38">
        <v>20.2</v>
      </c>
      <c r="S35" s="38">
        <v>0</v>
      </c>
      <c r="T35" s="37">
        <f>SUMPRODUCT(LTA!J35:AN35,LTA!J$101:AN$101,LTA!J$105:AN$105)</f>
        <v>43.18</v>
      </c>
      <c r="U35" s="37">
        <f>SUMPRODUCT(LTA!J35:AN35,LTA!J$102:AN$102,LTA!J$105:AN$105)</f>
        <v>449.89957399999997</v>
      </c>
      <c r="V35" s="66">
        <f>SUMPRODUCT(MTOA!B35:G35,MTOA!B$102:G$102,MTOA!B$105:G$105)</f>
        <v>0</v>
      </c>
      <c r="W35" s="66">
        <f>SUMPRODUCT(MTOA!B35:G35,MTOA!B$101:G$101,MTOA!B$105:G$105)</f>
        <v>0</v>
      </c>
      <c r="X35">
        <v>0</v>
      </c>
      <c r="Y35" s="34">
        <f>IEX!J35</f>
        <v>0</v>
      </c>
      <c r="Z35" s="34">
        <f>IEX!P35</f>
        <v>-434</v>
      </c>
      <c r="AA35" s="75">
        <f>STOA!J35</f>
        <v>607.72</v>
      </c>
      <c r="AB35" s="75">
        <f>-STOA!P35</f>
        <v>0</v>
      </c>
      <c r="AC35">
        <f t="shared" si="0"/>
        <v>19.987293211383701</v>
      </c>
      <c r="AD35">
        <f t="shared" si="1"/>
        <v>1487.7758923578838</v>
      </c>
      <c r="AE35">
        <f>'IDT-1'!F35</f>
        <v>0</v>
      </c>
      <c r="AF35" s="24"/>
      <c r="AG35">
        <f t="shared" si="2"/>
        <v>1487.7758923578838</v>
      </c>
      <c r="AI35" s="34">
        <f>PXIL!J35</f>
        <v>0</v>
      </c>
      <c r="AJ35" s="34">
        <f>PXIL!P35</f>
        <v>0</v>
      </c>
      <c r="AK35" s="34">
        <f>RTM_IEX!J35</f>
        <v>3.86</v>
      </c>
      <c r="AL35" s="34">
        <f>RTM_IEX!P35</f>
        <v>0</v>
      </c>
      <c r="AM35" s="34">
        <f>RTM_PXI!J35</f>
        <v>0</v>
      </c>
      <c r="AN35" s="34">
        <f>RTM_PXI!P35</f>
        <v>0</v>
      </c>
      <c r="AO35" s="147">
        <f>GDAM_IEX!J35</f>
        <v>0</v>
      </c>
      <c r="AP35" s="147">
        <f>GDAM_IEX!P35</f>
        <v>0</v>
      </c>
      <c r="AQ35" s="147">
        <f>GDAM_PXI!J35</f>
        <v>0</v>
      </c>
      <c r="AR35" s="147">
        <f>GDAM_PXI!P35</f>
        <v>0</v>
      </c>
      <c r="AS35">
        <f>HPX!J35</f>
        <v>0</v>
      </c>
      <c r="AT35">
        <f>HPX!P35</f>
        <v>0</v>
      </c>
      <c r="AU35">
        <f>RTM_HPX!J35</f>
        <v>0</v>
      </c>
      <c r="AV35">
        <f>RTM_HPX!P35</f>
        <v>0</v>
      </c>
    </row>
    <row r="36" spans="1:48">
      <c r="A36" t="s">
        <v>78</v>
      </c>
      <c r="D36">
        <f>TWEPL!R36</f>
        <v>8.1604080000000003</v>
      </c>
      <c r="E36">
        <f>GT_NG!T36</f>
        <v>10.166344746853964</v>
      </c>
      <c r="F36">
        <f>GT_Spot!T36</f>
        <v>0</v>
      </c>
      <c r="G36">
        <f>PPCL_NG!T36</f>
        <v>55.91</v>
      </c>
      <c r="H36">
        <f>PPCL_Spot!T36</f>
        <v>0</v>
      </c>
      <c r="I36">
        <f>Bawana_NG!T36</f>
        <v>69.607437888770278</v>
      </c>
      <c r="J36">
        <f>Bawana_RLNG!T36</f>
        <v>0</v>
      </c>
      <c r="K36">
        <f>Bawana_Spot!T36</f>
        <v>30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TPDDL_ISGS_exbus!DM36</f>
        <v>530.88758150699448</v>
      </c>
      <c r="P36" s="36">
        <v>75.28</v>
      </c>
      <c r="Q36" s="36">
        <v>27.67</v>
      </c>
      <c r="R36" s="38">
        <v>22.2</v>
      </c>
      <c r="S36" s="38">
        <v>0</v>
      </c>
      <c r="T36" s="37">
        <f>SUMPRODUCT(LTA!J36:AN36,LTA!J$101:AN$101,LTA!J$105:AN$105)</f>
        <v>50.21</v>
      </c>
      <c r="U36" s="37">
        <f>SUMPRODUCT(LTA!J36:AN36,LTA!J$102:AN$102,LTA!J$105:AN$105)</f>
        <v>458.94743599999993</v>
      </c>
      <c r="V36" s="66">
        <f>SUMPRODUCT(MTOA!B36:G36,MTOA!B$102:G$102,MTOA!B$105:G$105)</f>
        <v>0</v>
      </c>
      <c r="W36" s="66">
        <f>SUMPRODUCT(MTOA!B36:G36,MTOA!B$101:G$101,MTOA!B$105:G$105)</f>
        <v>0</v>
      </c>
      <c r="X36">
        <v>0</v>
      </c>
      <c r="Y36" s="34">
        <f>IEX!J36</f>
        <v>0</v>
      </c>
      <c r="Z36" s="34">
        <f>IEX!P36</f>
        <v>-454</v>
      </c>
      <c r="AA36" s="75">
        <f>STOA!J36</f>
        <v>607.72</v>
      </c>
      <c r="AB36" s="75">
        <f>-STOA!P36</f>
        <v>0</v>
      </c>
      <c r="AC36">
        <f t="shared" si="0"/>
        <v>20.385246955497632</v>
      </c>
      <c r="AD36">
        <f t="shared" si="1"/>
        <v>1494.5839611871211</v>
      </c>
      <c r="AE36">
        <f>'IDT-1'!F36</f>
        <v>0</v>
      </c>
      <c r="AF36" s="24"/>
      <c r="AG36">
        <f t="shared" si="2"/>
        <v>1494.5839611871211</v>
      </c>
      <c r="AI36" s="34">
        <f>PXIL!J36</f>
        <v>0</v>
      </c>
      <c r="AJ36" s="34">
        <f>PXIL!P36</f>
        <v>0</v>
      </c>
      <c r="AK36" s="34">
        <f>RTM_IEX!J36</f>
        <v>22.21</v>
      </c>
      <c r="AL36" s="34">
        <f>RTM_IEX!P36</f>
        <v>0</v>
      </c>
      <c r="AM36" s="34">
        <f>RTM_PXI!J36</f>
        <v>0</v>
      </c>
      <c r="AN36" s="34">
        <f>RTM_PXI!P36</f>
        <v>0</v>
      </c>
      <c r="AO36" s="147">
        <f>GDAM_IEX!J36</f>
        <v>0</v>
      </c>
      <c r="AP36" s="147">
        <f>GDAM_IEX!P36</f>
        <v>0</v>
      </c>
      <c r="AQ36" s="147">
        <f>GDAM_PXI!J36</f>
        <v>0</v>
      </c>
      <c r="AR36" s="147">
        <f>GDAM_PXI!P36</f>
        <v>0</v>
      </c>
      <c r="AS36">
        <f>HPX!J36</f>
        <v>0</v>
      </c>
      <c r="AT36">
        <f>HPX!P36</f>
        <v>0</v>
      </c>
      <c r="AU36">
        <f>RTM_HPX!J36</f>
        <v>0</v>
      </c>
      <c r="AV36">
        <f>RTM_HPX!P36</f>
        <v>0</v>
      </c>
    </row>
    <row r="37" spans="1:48">
      <c r="A37" t="s">
        <v>79</v>
      </c>
      <c r="D37">
        <f>TWEPL!R37</f>
        <v>8.1604080000000003</v>
      </c>
      <c r="E37">
        <f>GT_NG!T37</f>
        <v>10.166344746853964</v>
      </c>
      <c r="F37">
        <f>GT_Spot!T37</f>
        <v>0</v>
      </c>
      <c r="G37">
        <f>PPCL_NG!T37</f>
        <v>55.91</v>
      </c>
      <c r="H37">
        <f>PPCL_Spot!T37</f>
        <v>0</v>
      </c>
      <c r="I37">
        <f>Bawana_NG!T37</f>
        <v>69.607437888770278</v>
      </c>
      <c r="J37">
        <f>Bawana_RLNG!T37</f>
        <v>0</v>
      </c>
      <c r="K37">
        <f>Bawana_Spot!T37</f>
        <v>30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TPDDL_ISGS_exbus!DM37</f>
        <v>522.89622206836384</v>
      </c>
      <c r="P37" s="36">
        <v>23.78</v>
      </c>
      <c r="Q37" s="36">
        <v>17.690000000000001</v>
      </c>
      <c r="R37" s="38">
        <v>22.2</v>
      </c>
      <c r="S37" s="38">
        <v>0</v>
      </c>
      <c r="T37" s="37">
        <f>SUMPRODUCT(LTA!J37:AN37,LTA!J$101:AN$101,LTA!J$105:AN$105)</f>
        <v>57.18</v>
      </c>
      <c r="U37" s="37">
        <f>SUMPRODUCT(LTA!J37:AN37,LTA!J$102:AN$102,LTA!J$105:AN$105)</f>
        <v>463.53768199999996</v>
      </c>
      <c r="V37" s="66">
        <f>SUMPRODUCT(MTOA!B37:G37,MTOA!B$102:G$102,MTOA!B$105:G$105)</f>
        <v>0</v>
      </c>
      <c r="W37" s="66">
        <f>SUMPRODUCT(MTOA!B37:G37,MTOA!B$101:G$101,MTOA!B$105:G$105)</f>
        <v>0</v>
      </c>
      <c r="X37">
        <v>0</v>
      </c>
      <c r="Y37" s="34">
        <f>IEX!J37</f>
        <v>0</v>
      </c>
      <c r="Z37" s="34">
        <f>IEX!P37</f>
        <v>-322.27</v>
      </c>
      <c r="AA37" s="75">
        <f>STOA!J37</f>
        <v>607.72</v>
      </c>
      <c r="AB37" s="75">
        <f>-STOA!P37</f>
        <v>0</v>
      </c>
      <c r="AC37">
        <f t="shared" si="0"/>
        <v>19.401083979377962</v>
      </c>
      <c r="AD37">
        <f t="shared" si="1"/>
        <v>1452.1770107246102</v>
      </c>
      <c r="AE37">
        <f>'IDT-1'!F37</f>
        <v>0</v>
      </c>
      <c r="AF37" s="24"/>
      <c r="AG37">
        <f t="shared" si="2"/>
        <v>1452.1770107246102</v>
      </c>
      <c r="AI37" s="34">
        <f>PXIL!J37</f>
        <v>0</v>
      </c>
      <c r="AJ37" s="34">
        <f>PXIL!P37</f>
        <v>0</v>
      </c>
      <c r="AK37" s="34">
        <f>RTM_IEX!J37</f>
        <v>0</v>
      </c>
      <c r="AL37" s="34">
        <f>RTM_IEX!P37</f>
        <v>-95</v>
      </c>
      <c r="AM37" s="34">
        <f>RTM_PXI!J37</f>
        <v>0</v>
      </c>
      <c r="AN37" s="34">
        <f>RTM_PXI!P37</f>
        <v>0</v>
      </c>
      <c r="AO37" s="147">
        <f>GDAM_IEX!J37</f>
        <v>0</v>
      </c>
      <c r="AP37" s="147">
        <f>GDAM_IEX!P37</f>
        <v>0</v>
      </c>
      <c r="AQ37" s="147">
        <f>GDAM_PXI!J37</f>
        <v>0</v>
      </c>
      <c r="AR37" s="147">
        <f>GDAM_PXI!P37</f>
        <v>0</v>
      </c>
      <c r="AS37">
        <f>HPX!J37</f>
        <v>0</v>
      </c>
      <c r="AT37">
        <f>HPX!P37</f>
        <v>0</v>
      </c>
      <c r="AU37">
        <f>RTM_HPX!J37</f>
        <v>0</v>
      </c>
      <c r="AV37">
        <f>RTM_HPX!P37</f>
        <v>0</v>
      </c>
    </row>
    <row r="38" spans="1:48">
      <c r="A38" t="s">
        <v>80</v>
      </c>
      <c r="D38">
        <f>TWEPL!R38</f>
        <v>8.1604080000000003</v>
      </c>
      <c r="E38">
        <f>GT_NG!T38</f>
        <v>10.166344746853964</v>
      </c>
      <c r="F38">
        <f>GT_Spot!T38</f>
        <v>0</v>
      </c>
      <c r="G38">
        <f>PPCL_NG!T38</f>
        <v>55.91</v>
      </c>
      <c r="H38">
        <f>PPCL_Spot!T38</f>
        <v>0</v>
      </c>
      <c r="I38">
        <f>Bawana_NG!T38</f>
        <v>69.607437888770278</v>
      </c>
      <c r="J38">
        <f>Bawana_RLNG!T38</f>
        <v>0</v>
      </c>
      <c r="K38">
        <f>Bawana_Spot!T38</f>
        <v>30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TPDDL_ISGS_exbus!DM38</f>
        <v>519.67168005706662</v>
      </c>
      <c r="P38" s="36">
        <v>19.31824539097266</v>
      </c>
      <c r="Q38" s="36">
        <v>17.690000000000001</v>
      </c>
      <c r="R38" s="38">
        <v>22.2</v>
      </c>
      <c r="S38" s="38">
        <v>0</v>
      </c>
      <c r="T38" s="37">
        <f>SUMPRODUCT(LTA!J38:AN38,LTA!J$101:AN$101,LTA!J$105:AN$105)</f>
        <v>64.180000000000007</v>
      </c>
      <c r="U38" s="37">
        <f>SUMPRODUCT(LTA!J38:AN38,LTA!J$102:AN$102,LTA!J$105:AN$105)</f>
        <v>471.81179799999995</v>
      </c>
      <c r="V38" s="66">
        <f>SUMPRODUCT(MTOA!B38:G38,MTOA!B$102:G$102,MTOA!B$105:G$105)</f>
        <v>0</v>
      </c>
      <c r="W38" s="66">
        <f>SUMPRODUCT(MTOA!B38:G38,MTOA!B$101:G$101,MTOA!B$105:G$105)</f>
        <v>0</v>
      </c>
      <c r="X38">
        <v>0</v>
      </c>
      <c r="Y38" s="34">
        <f>IEX!J38</f>
        <v>0</v>
      </c>
      <c r="Z38" s="34">
        <f>IEX!P38</f>
        <v>-209</v>
      </c>
      <c r="AA38" s="75">
        <f>STOA!J38</f>
        <v>607.72</v>
      </c>
      <c r="AB38" s="75">
        <f>-STOA!P38</f>
        <v>0</v>
      </c>
      <c r="AC38">
        <f t="shared" si="0"/>
        <v>19.445592134131736</v>
      </c>
      <c r="AD38">
        <f t="shared" si="1"/>
        <v>1461.990321949532</v>
      </c>
      <c r="AE38">
        <f>'IDT-1'!F38</f>
        <v>0</v>
      </c>
      <c r="AF38" s="24"/>
      <c r="AG38">
        <f t="shared" si="2"/>
        <v>1461.990321949532</v>
      </c>
      <c r="AI38" s="34">
        <f>PXIL!J38</f>
        <v>0</v>
      </c>
      <c r="AJ38" s="34">
        <f>PXIL!P38</f>
        <v>0</v>
      </c>
      <c r="AK38" s="34">
        <f>RTM_IEX!J38</f>
        <v>0</v>
      </c>
      <c r="AL38" s="34">
        <f>RTM_IEX!P38</f>
        <v>-206</v>
      </c>
      <c r="AM38" s="34">
        <f>RTM_PXI!J38</f>
        <v>0</v>
      </c>
      <c r="AN38" s="34">
        <f>RTM_PXI!P38</f>
        <v>0</v>
      </c>
      <c r="AO38" s="147">
        <f>GDAM_IEX!J38</f>
        <v>0</v>
      </c>
      <c r="AP38" s="147">
        <f>GDAM_IEX!P38</f>
        <v>0</v>
      </c>
      <c r="AQ38" s="147">
        <f>GDAM_PXI!J38</f>
        <v>0</v>
      </c>
      <c r="AR38" s="147">
        <f>GDAM_PXI!P38</f>
        <v>0</v>
      </c>
      <c r="AS38">
        <f>HPX!J38</f>
        <v>0</v>
      </c>
      <c r="AT38">
        <f>HPX!P38</f>
        <v>0</v>
      </c>
      <c r="AU38">
        <f>RTM_HPX!J38</f>
        <v>0</v>
      </c>
      <c r="AV38">
        <f>RTM_HPX!P38</f>
        <v>0</v>
      </c>
    </row>
    <row r="39" spans="1:48">
      <c r="A39" t="s">
        <v>81</v>
      </c>
      <c r="D39">
        <f>TWEPL!R39</f>
        <v>8.070138</v>
      </c>
      <c r="E39">
        <f>GT_NG!T39</f>
        <v>10.078197249048872</v>
      </c>
      <c r="F39">
        <f>GT_Spot!T39</f>
        <v>0</v>
      </c>
      <c r="G39">
        <f>PPCL_NG!T39</f>
        <v>55.91</v>
      </c>
      <c r="H39">
        <f>PPCL_Spot!T39</f>
        <v>0</v>
      </c>
      <c r="I39">
        <f>Bawana_NG!T39</f>
        <v>69.607437888770278</v>
      </c>
      <c r="J39">
        <f>Bawana_RLNG!T39</f>
        <v>0</v>
      </c>
      <c r="K39">
        <f>Bawana_Spot!T39</f>
        <v>30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TPDDL_ISGS_exbus!DM39</f>
        <v>529.25256143794934</v>
      </c>
      <c r="P39" s="36">
        <v>71.8</v>
      </c>
      <c r="Q39" s="36">
        <v>27.67</v>
      </c>
      <c r="R39" s="38">
        <v>22.2</v>
      </c>
      <c r="S39" s="38">
        <v>0</v>
      </c>
      <c r="T39" s="37">
        <f>SUMPRODUCT(LTA!J39:AN39,LTA!J$101:AN$101,LTA!J$105:AN$105)</f>
        <v>71.099999999999994</v>
      </c>
      <c r="U39" s="37">
        <f>SUMPRODUCT(LTA!J39:AN39,LTA!J$102:AN$102,LTA!J$105:AN$105)</f>
        <v>489.48597599999994</v>
      </c>
      <c r="V39" s="66">
        <f>SUMPRODUCT(MTOA!B39:G39,MTOA!B$102:G$102,MTOA!B$105:G$105)</f>
        <v>0</v>
      </c>
      <c r="W39" s="66">
        <f>SUMPRODUCT(MTOA!B39:G39,MTOA!B$101:G$101,MTOA!B$105:G$105)</f>
        <v>0</v>
      </c>
      <c r="X39">
        <v>0</v>
      </c>
      <c r="Y39" s="34">
        <f>IEX!J39</f>
        <v>0</v>
      </c>
      <c r="Z39" s="34">
        <f>IEX!P39</f>
        <v>-435</v>
      </c>
      <c r="AA39" s="75">
        <f>STOA!J39</f>
        <v>607.54</v>
      </c>
      <c r="AB39" s="75">
        <f>-STOA!P39</f>
        <v>0</v>
      </c>
      <c r="AC39">
        <f t="shared" si="0"/>
        <v>20.449167292337865</v>
      </c>
      <c r="AD39">
        <f t="shared" si="1"/>
        <v>1534.2651432834305</v>
      </c>
      <c r="AE39">
        <f>'IDT-1'!F39</f>
        <v>0</v>
      </c>
      <c r="AF39" s="24"/>
      <c r="AG39">
        <f t="shared" si="2"/>
        <v>1534.2651432834305</v>
      </c>
      <c r="AI39" s="34">
        <f>PXIL!J39</f>
        <v>0</v>
      </c>
      <c r="AJ39" s="34">
        <f>PXIL!P39</f>
        <v>0</v>
      </c>
      <c r="AK39" s="34">
        <f>RTM_IEX!J39</f>
        <v>0</v>
      </c>
      <c r="AL39" s="34">
        <f>RTM_IEX!P39</f>
        <v>-3</v>
      </c>
      <c r="AM39" s="34">
        <f>RTM_PXI!J39</f>
        <v>0</v>
      </c>
      <c r="AN39" s="34">
        <f>RTM_PXI!P39</f>
        <v>0</v>
      </c>
      <c r="AO39" s="147">
        <f>GDAM_IEX!J39</f>
        <v>0</v>
      </c>
      <c r="AP39" s="147">
        <f>GDAM_IEX!P39</f>
        <v>0</v>
      </c>
      <c r="AQ39" s="147">
        <f>GDAM_PXI!J39</f>
        <v>0</v>
      </c>
      <c r="AR39" s="147">
        <f>GDAM_PXI!P39</f>
        <v>0</v>
      </c>
      <c r="AS39">
        <f>HPX!J39</f>
        <v>0</v>
      </c>
      <c r="AT39">
        <f>HPX!P39</f>
        <v>0</v>
      </c>
      <c r="AU39">
        <f>RTM_HPX!J39</f>
        <v>0</v>
      </c>
      <c r="AV39">
        <f>RTM_HPX!P39</f>
        <v>0</v>
      </c>
    </row>
    <row r="40" spans="1:48">
      <c r="A40" t="s">
        <v>82</v>
      </c>
      <c r="D40">
        <f>TWEPL!R40</f>
        <v>8.070138</v>
      </c>
      <c r="E40">
        <f>GT_NG!T40</f>
        <v>10.078197249048872</v>
      </c>
      <c r="F40">
        <f>GT_Spot!T40</f>
        <v>0</v>
      </c>
      <c r="G40">
        <f>PPCL_NG!T40</f>
        <v>55.91</v>
      </c>
      <c r="H40">
        <f>PPCL_Spot!T40</f>
        <v>0</v>
      </c>
      <c r="I40">
        <f>Bawana_NG!T40</f>
        <v>69.607437888770278</v>
      </c>
      <c r="J40">
        <f>Bawana_RLNG!T40</f>
        <v>0</v>
      </c>
      <c r="K40">
        <f>Bawana_Spot!T40</f>
        <v>30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TPDDL_ISGS_exbus!DM40</f>
        <v>525.68081316787061</v>
      </c>
      <c r="P40" s="36">
        <v>75.28</v>
      </c>
      <c r="Q40" s="36">
        <v>27.67</v>
      </c>
      <c r="R40" s="38">
        <v>22.2</v>
      </c>
      <c r="S40" s="38">
        <v>0</v>
      </c>
      <c r="T40" s="37">
        <f>SUMPRODUCT(LTA!J40:AN40,LTA!J$101:AN$101,LTA!J$105:AN$105)</f>
        <v>77.98</v>
      </c>
      <c r="U40" s="37">
        <f>SUMPRODUCT(LTA!J40:AN40,LTA!J$102:AN$102,LTA!J$105:AN$105)</f>
        <v>496.27614999999997</v>
      </c>
      <c r="V40" s="66">
        <f>SUMPRODUCT(MTOA!B40:G40,MTOA!B$102:G$102,MTOA!B$105:G$105)</f>
        <v>0</v>
      </c>
      <c r="W40" s="66">
        <f>SUMPRODUCT(MTOA!B40:G40,MTOA!B$101:G$101,MTOA!B$105:G$105)</f>
        <v>0</v>
      </c>
      <c r="X40">
        <v>0</v>
      </c>
      <c r="Y40" s="34">
        <f>IEX!J40</f>
        <v>0</v>
      </c>
      <c r="Z40" s="34">
        <f>IEX!P40</f>
        <v>-378</v>
      </c>
      <c r="AA40" s="75">
        <f>STOA!J40</f>
        <v>607.54</v>
      </c>
      <c r="AB40" s="75">
        <f>-STOA!P40</f>
        <v>0</v>
      </c>
      <c r="AC40">
        <f t="shared" si="0"/>
        <v>20.144248604975861</v>
      </c>
      <c r="AD40">
        <f t="shared" si="1"/>
        <v>1618.7784877007139</v>
      </c>
      <c r="AE40">
        <f>'IDT-1'!F40</f>
        <v>0</v>
      </c>
      <c r="AF40" s="24"/>
      <c r="AG40">
        <f t="shared" si="2"/>
        <v>1618.7784877007139</v>
      </c>
      <c r="AI40" s="34">
        <f>PXIL!J40</f>
        <v>0</v>
      </c>
      <c r="AJ40" s="34">
        <f>PXIL!P40</f>
        <v>0</v>
      </c>
      <c r="AK40" s="34">
        <f>RTM_IEX!J40</f>
        <v>10.63</v>
      </c>
      <c r="AL40" s="34">
        <f>RTM_IEX!P40</f>
        <v>0</v>
      </c>
      <c r="AM40" s="34">
        <f>RTM_PXI!J40</f>
        <v>0</v>
      </c>
      <c r="AN40" s="34">
        <f>RTM_PXI!P40</f>
        <v>0</v>
      </c>
      <c r="AO40" s="147">
        <f>GDAM_IEX!J40</f>
        <v>0</v>
      </c>
      <c r="AP40" s="147">
        <f>GDAM_IEX!P40</f>
        <v>0</v>
      </c>
      <c r="AQ40" s="147">
        <f>GDAM_PXI!J40</f>
        <v>0</v>
      </c>
      <c r="AR40" s="147">
        <f>GDAM_PXI!P40</f>
        <v>0</v>
      </c>
      <c r="AS40">
        <f>HPX!J40</f>
        <v>0</v>
      </c>
      <c r="AT40">
        <f>HPX!P40</f>
        <v>0</v>
      </c>
      <c r="AU40">
        <f>RTM_HPX!J40</f>
        <v>0</v>
      </c>
      <c r="AV40">
        <f>RTM_HPX!P40</f>
        <v>0</v>
      </c>
    </row>
    <row r="41" spans="1:48">
      <c r="A41" t="s">
        <v>83</v>
      </c>
      <c r="D41">
        <f>TWEPL!R41</f>
        <v>8.070138</v>
      </c>
      <c r="E41">
        <f>GT_NG!T41</f>
        <v>10.078197249048872</v>
      </c>
      <c r="F41">
        <f>GT_Spot!T41</f>
        <v>0</v>
      </c>
      <c r="G41">
        <f>PPCL_NG!T41</f>
        <v>55.91</v>
      </c>
      <c r="H41">
        <f>PPCL_Spot!T41</f>
        <v>0</v>
      </c>
      <c r="I41">
        <f>Bawana_NG!T41</f>
        <v>69.607437888770278</v>
      </c>
      <c r="J41">
        <f>Bawana_RLNG!T41</f>
        <v>0</v>
      </c>
      <c r="K41">
        <f>Bawana_Spot!T41</f>
        <v>30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TPDDL_ISGS_exbus!DM41</f>
        <v>518.14680617707154</v>
      </c>
      <c r="P41" s="36">
        <v>75.28</v>
      </c>
      <c r="Q41" s="36">
        <v>17.690000000000001</v>
      </c>
      <c r="R41" s="38">
        <v>22.2</v>
      </c>
      <c r="S41" s="38">
        <v>0</v>
      </c>
      <c r="T41" s="37">
        <f>SUMPRODUCT(LTA!J41:AN41,LTA!J$101:AN$101,LTA!J$105:AN$105)</f>
        <v>84.78</v>
      </c>
      <c r="U41" s="37">
        <f>SUMPRODUCT(LTA!J41:AN41,LTA!J$102:AN$102,LTA!J$105:AN$105)</f>
        <v>502.92993599999994</v>
      </c>
      <c r="V41" s="66">
        <f>SUMPRODUCT(MTOA!B41:G41,MTOA!B$102:G$102,MTOA!B$105:G$105)</f>
        <v>0</v>
      </c>
      <c r="W41" s="66">
        <f>SUMPRODUCT(MTOA!B41:G41,MTOA!B$101:G$101,MTOA!B$105:G$105)</f>
        <v>0</v>
      </c>
      <c r="X41">
        <v>0</v>
      </c>
      <c r="Y41" s="34">
        <f>IEX!J41</f>
        <v>0</v>
      </c>
      <c r="Z41" s="34">
        <f>IEX!P41</f>
        <v>-304.83999999999997</v>
      </c>
      <c r="AA41" s="75">
        <f>STOA!J41</f>
        <v>607.54</v>
      </c>
      <c r="AB41" s="75">
        <f>-STOA!P41</f>
        <v>0</v>
      </c>
      <c r="AC41">
        <f t="shared" si="0"/>
        <v>19.514668849500264</v>
      </c>
      <c r="AD41">
        <f t="shared" si="1"/>
        <v>1691.3978464653903</v>
      </c>
      <c r="AE41">
        <f>'IDT-1'!F41</f>
        <v>0</v>
      </c>
      <c r="AF41" s="24"/>
      <c r="AG41">
        <f t="shared" si="2"/>
        <v>1691.3978464653903</v>
      </c>
      <c r="AI41" s="34">
        <f>PXIL!J41</f>
        <v>0</v>
      </c>
      <c r="AJ41" s="34">
        <f>PXIL!P41</f>
        <v>0</v>
      </c>
      <c r="AK41" s="34">
        <f>RTM_IEX!J41</f>
        <v>13.52</v>
      </c>
      <c r="AL41" s="34">
        <f>RTM_IEX!P41</f>
        <v>0</v>
      </c>
      <c r="AM41" s="34">
        <f>RTM_PXI!J41</f>
        <v>0</v>
      </c>
      <c r="AN41" s="34">
        <f>RTM_PXI!P41</f>
        <v>0</v>
      </c>
      <c r="AO41" s="147">
        <f>GDAM_IEX!J41</f>
        <v>0</v>
      </c>
      <c r="AP41" s="147">
        <f>GDAM_IEX!P41</f>
        <v>0</v>
      </c>
      <c r="AQ41" s="147">
        <f>GDAM_PXI!J41</f>
        <v>0</v>
      </c>
      <c r="AR41" s="147">
        <f>GDAM_PXI!P41</f>
        <v>0</v>
      </c>
      <c r="AS41">
        <f>HPX!J41</f>
        <v>0</v>
      </c>
      <c r="AT41">
        <f>HPX!P41</f>
        <v>0</v>
      </c>
      <c r="AU41">
        <f>RTM_HPX!J41</f>
        <v>0</v>
      </c>
      <c r="AV41">
        <f>RTM_HPX!P41</f>
        <v>0</v>
      </c>
    </row>
    <row r="42" spans="1:48">
      <c r="A42" t="s">
        <v>84</v>
      </c>
      <c r="D42">
        <f>TWEPL!R42</f>
        <v>8.070138</v>
      </c>
      <c r="E42">
        <f>GT_NG!T42</f>
        <v>10.078197249048872</v>
      </c>
      <c r="F42">
        <f>GT_Spot!T42</f>
        <v>0</v>
      </c>
      <c r="G42">
        <f>PPCL_NG!T42</f>
        <v>55.91</v>
      </c>
      <c r="H42">
        <f>PPCL_Spot!T42</f>
        <v>0</v>
      </c>
      <c r="I42">
        <f>Bawana_NG!T42</f>
        <v>69.607437888770278</v>
      </c>
      <c r="J42">
        <f>Bawana_RLNG!T42</f>
        <v>0</v>
      </c>
      <c r="K42">
        <f>Bawana_Spot!T42</f>
        <v>30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TPDDL_ISGS_exbus!DM42</f>
        <v>514.60107038897036</v>
      </c>
      <c r="P42" s="36">
        <v>23.78</v>
      </c>
      <c r="Q42" s="36">
        <v>17.690000000000001</v>
      </c>
      <c r="R42" s="38">
        <v>21.9</v>
      </c>
      <c r="S42" s="38">
        <v>0</v>
      </c>
      <c r="T42" s="37">
        <f>SUMPRODUCT(LTA!J42:AN42,LTA!J$101:AN$101,LTA!J$105:AN$105)</f>
        <v>92.5</v>
      </c>
      <c r="U42" s="37">
        <f>SUMPRODUCT(LTA!J42:AN42,LTA!J$102:AN$102,LTA!J$105:AN$105)</f>
        <v>509.34017199999994</v>
      </c>
      <c r="V42" s="66">
        <f>SUMPRODUCT(MTOA!B42:G42,MTOA!B$102:G$102,MTOA!B$105:G$105)</f>
        <v>0</v>
      </c>
      <c r="W42" s="66">
        <f>SUMPRODUCT(MTOA!B42:G42,MTOA!B$101:G$101,MTOA!B$105:G$105)</f>
        <v>0</v>
      </c>
      <c r="X42">
        <v>0</v>
      </c>
      <c r="Y42" s="34">
        <f>IEX!J42</f>
        <v>0</v>
      </c>
      <c r="Z42" s="34">
        <f>IEX!P42</f>
        <v>-180.89</v>
      </c>
      <c r="AA42" s="75">
        <f>STOA!J42</f>
        <v>607.54</v>
      </c>
      <c r="AB42" s="75">
        <f>-STOA!P42</f>
        <v>0</v>
      </c>
      <c r="AC42">
        <f t="shared" si="0"/>
        <v>18.148900332603329</v>
      </c>
      <c r="AD42">
        <f t="shared" si="1"/>
        <v>1744.9781151941861</v>
      </c>
      <c r="AE42">
        <f>'IDT-1'!F42</f>
        <v>0</v>
      </c>
      <c r="AF42" s="24"/>
      <c r="AG42">
        <f t="shared" si="2"/>
        <v>1744.9781151941861</v>
      </c>
      <c r="AI42" s="34">
        <f>PXIL!J42</f>
        <v>0</v>
      </c>
      <c r="AJ42" s="34">
        <f>PXIL!P42</f>
        <v>0</v>
      </c>
      <c r="AK42" s="34">
        <f>RTM_IEX!J42</f>
        <v>0</v>
      </c>
      <c r="AL42" s="34">
        <f>RTM_IEX!P42</f>
        <v>-17</v>
      </c>
      <c r="AM42" s="34">
        <f>RTM_PXI!J42</f>
        <v>0</v>
      </c>
      <c r="AN42" s="34">
        <f>RTM_PXI!P42</f>
        <v>0</v>
      </c>
      <c r="AO42" s="147">
        <f>GDAM_IEX!J42</f>
        <v>0</v>
      </c>
      <c r="AP42" s="147">
        <f>GDAM_IEX!P42</f>
        <v>0</v>
      </c>
      <c r="AQ42" s="147">
        <f>GDAM_PXI!J42</f>
        <v>0</v>
      </c>
      <c r="AR42" s="147">
        <f>GDAM_PXI!P42</f>
        <v>0</v>
      </c>
      <c r="AS42">
        <f>HPX!J42</f>
        <v>0</v>
      </c>
      <c r="AT42">
        <f>HPX!P42</f>
        <v>0</v>
      </c>
      <c r="AU42">
        <f>RTM_HPX!J42</f>
        <v>0</v>
      </c>
      <c r="AV42">
        <f>RTM_HPX!P42</f>
        <v>0</v>
      </c>
    </row>
    <row r="43" spans="1:48">
      <c r="A43" t="s">
        <v>85</v>
      </c>
      <c r="D43">
        <f>TWEPL!R43</f>
        <v>8.070138</v>
      </c>
      <c r="E43">
        <f>GT_NG!T43</f>
        <v>10.078197249048872</v>
      </c>
      <c r="F43">
        <f>GT_Spot!T43</f>
        <v>0</v>
      </c>
      <c r="G43">
        <f>PPCL_NG!T43</f>
        <v>55.91</v>
      </c>
      <c r="H43">
        <f>PPCL_Spot!T43</f>
        <v>0</v>
      </c>
      <c r="I43">
        <f>Bawana_NG!T43</f>
        <v>69.607406289589392</v>
      </c>
      <c r="J43">
        <f>Bawana_RLNG!T43</f>
        <v>0</v>
      </c>
      <c r="K43">
        <f>Bawana_Spot!T43</f>
        <v>30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TPDDL_ISGS_exbus!DM43</f>
        <v>504.5589847543099</v>
      </c>
      <c r="P43" s="36">
        <v>19.31824539097266</v>
      </c>
      <c r="Q43" s="36">
        <v>17.690000000000001</v>
      </c>
      <c r="R43" s="38">
        <v>21.9</v>
      </c>
      <c r="S43" s="38">
        <v>0</v>
      </c>
      <c r="T43" s="37">
        <f>SUMPRODUCT(LTA!J43:AN43,LTA!J$101:AN$101,LTA!J$105:AN$105)</f>
        <v>98.22</v>
      </c>
      <c r="U43" s="37">
        <f>SUMPRODUCT(LTA!J43:AN43,LTA!J$102:AN$102,LTA!J$105:AN$105)</f>
        <v>514.14807599999995</v>
      </c>
      <c r="V43" s="66">
        <f>SUMPRODUCT(MTOA!B43:G43,MTOA!B$102:G$102,MTOA!B$105:G$105)</f>
        <v>0</v>
      </c>
      <c r="W43" s="66">
        <f>SUMPRODUCT(MTOA!B43:G43,MTOA!B$101:G$101,MTOA!B$105:G$105)</f>
        <v>0</v>
      </c>
      <c r="X43">
        <v>0</v>
      </c>
      <c r="Y43" s="34">
        <f>IEX!J43</f>
        <v>0</v>
      </c>
      <c r="Z43" s="34">
        <f>IEX!P43</f>
        <v>-17</v>
      </c>
      <c r="AA43" s="75">
        <f>STOA!J43</f>
        <v>607.43999999999994</v>
      </c>
      <c r="AB43" s="75">
        <f>-STOA!P43</f>
        <v>0</v>
      </c>
      <c r="AC43">
        <f t="shared" si="0"/>
        <v>17.895343929225856</v>
      </c>
      <c r="AD43">
        <f t="shared" si="1"/>
        <v>1767.0457037546948</v>
      </c>
      <c r="AE43">
        <f>'IDT-1'!F43</f>
        <v>0</v>
      </c>
      <c r="AF43" s="24"/>
      <c r="AG43">
        <f t="shared" si="2"/>
        <v>1767.0457037546948</v>
      </c>
      <c r="AI43" s="34">
        <f>PXIL!J43</f>
        <v>0</v>
      </c>
      <c r="AJ43" s="34">
        <f>PXIL!P43</f>
        <v>0</v>
      </c>
      <c r="AK43" s="34">
        <f>RTM_IEX!J43</f>
        <v>0</v>
      </c>
      <c r="AL43" s="34">
        <f>RTM_IEX!P43</f>
        <v>-155</v>
      </c>
      <c r="AM43" s="34">
        <f>RTM_PXI!J43</f>
        <v>0</v>
      </c>
      <c r="AN43" s="34">
        <f>RTM_PXI!P43</f>
        <v>0</v>
      </c>
      <c r="AO43" s="147">
        <f>GDAM_IEX!J43</f>
        <v>0</v>
      </c>
      <c r="AP43" s="147">
        <f>GDAM_IEX!P43</f>
        <v>0</v>
      </c>
      <c r="AQ43" s="147">
        <f>GDAM_PXI!J43</f>
        <v>0</v>
      </c>
      <c r="AR43" s="147">
        <f>GDAM_PXI!P43</f>
        <v>0</v>
      </c>
      <c r="AS43">
        <f>HPX!J43</f>
        <v>0</v>
      </c>
      <c r="AT43">
        <f>HPX!P43</f>
        <v>0</v>
      </c>
      <c r="AU43">
        <f>RTM_HPX!J43</f>
        <v>0</v>
      </c>
      <c r="AV43">
        <f>RTM_HPX!P43</f>
        <v>0</v>
      </c>
    </row>
    <row r="44" spans="1:48">
      <c r="A44" t="s">
        <v>86</v>
      </c>
      <c r="D44">
        <f>TWEPL!R44</f>
        <v>8.070138</v>
      </c>
      <c r="E44">
        <f>GT_NG!T44</f>
        <v>10.078197249048872</v>
      </c>
      <c r="F44">
        <f>GT_Spot!T44</f>
        <v>0</v>
      </c>
      <c r="G44">
        <f>PPCL_NG!T44</f>
        <v>55.91</v>
      </c>
      <c r="H44">
        <f>PPCL_Spot!T44</f>
        <v>0</v>
      </c>
      <c r="I44">
        <f>Bawana_NG!T44</f>
        <v>69.607406289589392</v>
      </c>
      <c r="J44">
        <f>Bawana_RLNG!T44</f>
        <v>0</v>
      </c>
      <c r="K44">
        <f>Bawana_Spot!T44</f>
        <v>30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TPDDL_ISGS_exbus!DM44</f>
        <v>499.74759761193644</v>
      </c>
      <c r="P44" s="36">
        <v>17.929999999999996</v>
      </c>
      <c r="Q44" s="36">
        <v>17.690000000000001</v>
      </c>
      <c r="R44" s="38">
        <v>21.9</v>
      </c>
      <c r="S44" s="38">
        <v>0</v>
      </c>
      <c r="T44" s="37">
        <f>SUMPRODUCT(LTA!J44:AN44,LTA!J$101:AN$101,LTA!J$105:AN$105)</f>
        <v>102.78</v>
      </c>
      <c r="U44" s="37">
        <f>SUMPRODUCT(LTA!J44:AN44,LTA!J$102:AN$102,LTA!J$105:AN$105)</f>
        <v>517.73313199999996</v>
      </c>
      <c r="V44" s="66">
        <f>SUMPRODUCT(MTOA!B44:G44,MTOA!B$102:G$102,MTOA!B$105:G$105)</f>
        <v>0</v>
      </c>
      <c r="W44" s="66">
        <f>SUMPRODUCT(MTOA!B44:G44,MTOA!B$101:G$101,MTOA!B$105:G$105)</f>
        <v>0</v>
      </c>
      <c r="X44">
        <v>0</v>
      </c>
      <c r="Y44" s="34">
        <f>IEX!J44</f>
        <v>0</v>
      </c>
      <c r="Z44" s="34">
        <f>IEX!P44</f>
        <v>-125</v>
      </c>
      <c r="AA44" s="75">
        <f>STOA!J44</f>
        <v>607.43999999999994</v>
      </c>
      <c r="AB44" s="75">
        <f>-STOA!P44</f>
        <v>0</v>
      </c>
      <c r="AC44">
        <f t="shared" si="0"/>
        <v>17.581310335075074</v>
      </c>
      <c r="AD44">
        <f t="shared" si="1"/>
        <v>1808.3051608154997</v>
      </c>
      <c r="AE44">
        <f>'IDT-1'!F44</f>
        <v>0</v>
      </c>
      <c r="AF44" s="24"/>
      <c r="AG44">
        <f t="shared" si="2"/>
        <v>1808.3051608154997</v>
      </c>
      <c r="AI44" s="34">
        <f>PXIL!J44</f>
        <v>0</v>
      </c>
      <c r="AJ44" s="34">
        <f>PXIL!P44</f>
        <v>0</v>
      </c>
      <c r="AK44" s="34">
        <f>RTM_IEX!J44</f>
        <v>0</v>
      </c>
      <c r="AL44" s="34">
        <f>RTM_IEX!P44</f>
        <v>-8</v>
      </c>
      <c r="AM44" s="34">
        <f>RTM_PXI!J44</f>
        <v>0</v>
      </c>
      <c r="AN44" s="34">
        <f>RTM_PXI!P44</f>
        <v>0</v>
      </c>
      <c r="AO44" s="147">
        <f>GDAM_IEX!J44</f>
        <v>0</v>
      </c>
      <c r="AP44" s="147">
        <f>GDAM_IEX!P44</f>
        <v>0</v>
      </c>
      <c r="AQ44" s="147">
        <f>GDAM_PXI!J44</f>
        <v>0</v>
      </c>
      <c r="AR44" s="147">
        <f>GDAM_PXI!P44</f>
        <v>0</v>
      </c>
      <c r="AS44">
        <f>HPX!J44</f>
        <v>0</v>
      </c>
      <c r="AT44">
        <f>HPX!P44</f>
        <v>0</v>
      </c>
      <c r="AU44">
        <f>RTM_HPX!J44</f>
        <v>0</v>
      </c>
      <c r="AV44">
        <f>RTM_HPX!P44</f>
        <v>0</v>
      </c>
    </row>
    <row r="45" spans="1:48">
      <c r="A45" t="s">
        <v>87</v>
      </c>
      <c r="D45">
        <f>TWEPL!R45</f>
        <v>8.070138</v>
      </c>
      <c r="E45">
        <f>GT_NG!T45</f>
        <v>10.078197249048872</v>
      </c>
      <c r="F45">
        <f>GT_Spot!T45</f>
        <v>0</v>
      </c>
      <c r="G45">
        <f>PPCL_NG!T45</f>
        <v>55.91</v>
      </c>
      <c r="H45">
        <f>PPCL_Spot!T45</f>
        <v>0</v>
      </c>
      <c r="I45">
        <f>Bawana_NG!T45</f>
        <v>69.607406289589392</v>
      </c>
      <c r="J45">
        <f>Bawana_RLNG!T45</f>
        <v>0</v>
      </c>
      <c r="K45">
        <f>Bawana_Spot!T45</f>
        <v>30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TPDDL_ISGS_exbus!DM45</f>
        <v>488.53881349034538</v>
      </c>
      <c r="P45" s="36">
        <v>19.318867592755407</v>
      </c>
      <c r="Q45" s="36">
        <v>17.690000000000001</v>
      </c>
      <c r="R45" s="38">
        <v>21.9</v>
      </c>
      <c r="S45" s="38">
        <v>0</v>
      </c>
      <c r="T45" s="37">
        <f>SUMPRODUCT(LTA!J45:AN45,LTA!J$101:AN$101,LTA!J$105:AN$105)</f>
        <v>104.28</v>
      </c>
      <c r="U45" s="37">
        <f>SUMPRODUCT(LTA!J45:AN45,LTA!J$102:AN$102,LTA!J$105:AN$105)</f>
        <v>522.4445659999999</v>
      </c>
      <c r="V45" s="66">
        <f>SUMPRODUCT(MTOA!B45:G45,MTOA!B$102:G$102,MTOA!B$105:G$105)</f>
        <v>0</v>
      </c>
      <c r="W45" s="66">
        <f>SUMPRODUCT(MTOA!B45:G45,MTOA!B$101:G$101,MTOA!B$105:G$105)</f>
        <v>0</v>
      </c>
      <c r="X45">
        <v>0</v>
      </c>
      <c r="Y45" s="34">
        <f>IEX!J45</f>
        <v>0</v>
      </c>
      <c r="Z45" s="34">
        <f>IEX!P45</f>
        <v>-90</v>
      </c>
      <c r="AA45" s="75">
        <f>STOA!J45</f>
        <v>607.43999999999994</v>
      </c>
      <c r="AB45" s="75">
        <f>-STOA!P45</f>
        <v>0</v>
      </c>
      <c r="AC45">
        <f t="shared" si="0"/>
        <v>17.186739299662623</v>
      </c>
      <c r="AD45">
        <f t="shared" si="1"/>
        <v>1848.0912493220765</v>
      </c>
      <c r="AE45">
        <f>'IDT-1'!F45</f>
        <v>0</v>
      </c>
      <c r="AF45" s="24"/>
      <c r="AG45">
        <f t="shared" si="2"/>
        <v>1848.0912493220765</v>
      </c>
      <c r="AI45" s="34">
        <f>PXIL!J45</f>
        <v>0</v>
      </c>
      <c r="AJ45" s="34">
        <f>PXIL!P45</f>
        <v>0</v>
      </c>
      <c r="AK45" s="34">
        <f>RTM_IEX!J45</f>
        <v>0</v>
      </c>
      <c r="AL45" s="34">
        <f>RTM_IEX!P45</f>
        <v>0</v>
      </c>
      <c r="AM45" s="34">
        <f>RTM_PXI!J45</f>
        <v>0</v>
      </c>
      <c r="AN45" s="34">
        <f>RTM_PXI!P45</f>
        <v>0</v>
      </c>
      <c r="AO45" s="147">
        <f>GDAM_IEX!J45</f>
        <v>0</v>
      </c>
      <c r="AP45" s="147">
        <f>GDAM_IEX!P45</f>
        <v>0</v>
      </c>
      <c r="AQ45" s="147">
        <f>GDAM_PXI!J45</f>
        <v>0</v>
      </c>
      <c r="AR45" s="147">
        <f>GDAM_PXI!P45</f>
        <v>0</v>
      </c>
      <c r="AS45">
        <f>HPX!J45</f>
        <v>0</v>
      </c>
      <c r="AT45">
        <f>HPX!P45</f>
        <v>0</v>
      </c>
      <c r="AU45">
        <f>RTM_HPX!J45</f>
        <v>0</v>
      </c>
      <c r="AV45">
        <f>RTM_HPX!P45</f>
        <v>0</v>
      </c>
    </row>
    <row r="46" spans="1:48">
      <c r="A46" t="s">
        <v>88</v>
      </c>
      <c r="D46">
        <f>TWEPL!R46</f>
        <v>8.070138</v>
      </c>
      <c r="E46">
        <f>GT_NG!T46</f>
        <v>10.078197249048872</v>
      </c>
      <c r="F46">
        <f>GT_Spot!T46</f>
        <v>0</v>
      </c>
      <c r="G46">
        <f>PPCL_NG!T46</f>
        <v>55.91</v>
      </c>
      <c r="H46">
        <f>PPCL_Spot!T46</f>
        <v>0</v>
      </c>
      <c r="I46">
        <f>Bawana_NG!T46</f>
        <v>69.607406289589392</v>
      </c>
      <c r="J46">
        <f>Bawana_RLNG!T46</f>
        <v>0</v>
      </c>
      <c r="K46">
        <f>Bawana_Spot!T46</f>
        <v>30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TPDDL_ISGS_exbus!DM46</f>
        <v>486.11166313122777</v>
      </c>
      <c r="P46" s="36">
        <v>19.318867592755407</v>
      </c>
      <c r="Q46" s="36">
        <v>7.7386578810473381</v>
      </c>
      <c r="R46" s="38">
        <v>21.9</v>
      </c>
      <c r="S46" s="38">
        <v>0</v>
      </c>
      <c r="T46" s="37">
        <f>SUMPRODUCT(LTA!J46:AN46,LTA!J$101:AN$101,LTA!J$105:AN$105)</f>
        <v>107.76</v>
      </c>
      <c r="U46" s="37">
        <f>SUMPRODUCT(LTA!J46:AN46,LTA!J$102:AN$102,LTA!J$105:AN$105)</f>
        <v>525.42561799999999</v>
      </c>
      <c r="V46" s="66">
        <f>SUMPRODUCT(MTOA!B46:G46,MTOA!B$102:G$102,MTOA!B$105:G$105)</f>
        <v>0</v>
      </c>
      <c r="W46" s="66">
        <f>SUMPRODUCT(MTOA!B46:G46,MTOA!B$101:G$101,MTOA!B$105:G$105)</f>
        <v>0</v>
      </c>
      <c r="X46">
        <v>0</v>
      </c>
      <c r="Y46" s="34">
        <f>IEX!J46</f>
        <v>0</v>
      </c>
      <c r="Z46" s="34">
        <f>IEX!P46</f>
        <v>-65</v>
      </c>
      <c r="AA46" s="75">
        <f>STOA!J46</f>
        <v>607.43999999999994</v>
      </c>
      <c r="AB46" s="75">
        <f>-STOA!P46</f>
        <v>0</v>
      </c>
      <c r="AC46">
        <f t="shared" si="0"/>
        <v>16.925253856524602</v>
      </c>
      <c r="AD46">
        <f t="shared" si="1"/>
        <v>1867.4352942871437</v>
      </c>
      <c r="AE46">
        <f>'IDT-1'!F46</f>
        <v>0</v>
      </c>
      <c r="AF46" s="24"/>
      <c r="AG46">
        <f t="shared" si="2"/>
        <v>1867.4352942871437</v>
      </c>
      <c r="AI46" s="34">
        <f>PXIL!J46</f>
        <v>0</v>
      </c>
      <c r="AJ46" s="34">
        <f>PXIL!P46</f>
        <v>0</v>
      </c>
      <c r="AK46" s="34">
        <f>RTM_IEX!J46</f>
        <v>0</v>
      </c>
      <c r="AL46" s="34">
        <f>RTM_IEX!P46</f>
        <v>0</v>
      </c>
      <c r="AM46" s="34">
        <f>RTM_PXI!J46</f>
        <v>0</v>
      </c>
      <c r="AN46" s="34">
        <f>RTM_PXI!P46</f>
        <v>0</v>
      </c>
      <c r="AO46" s="147">
        <f>GDAM_IEX!J46</f>
        <v>0</v>
      </c>
      <c r="AP46" s="147">
        <f>GDAM_IEX!P46</f>
        <v>0</v>
      </c>
      <c r="AQ46" s="147">
        <f>GDAM_PXI!J46</f>
        <v>0</v>
      </c>
      <c r="AR46" s="147">
        <f>GDAM_PXI!P46</f>
        <v>0</v>
      </c>
      <c r="AS46">
        <f>HPX!J46</f>
        <v>0</v>
      </c>
      <c r="AT46">
        <f>HPX!P46</f>
        <v>0</v>
      </c>
      <c r="AU46">
        <f>RTM_HPX!J46</f>
        <v>0</v>
      </c>
      <c r="AV46">
        <f>RTM_HPX!P46</f>
        <v>0</v>
      </c>
    </row>
    <row r="47" spans="1:48">
      <c r="A47" t="s">
        <v>89</v>
      </c>
      <c r="D47">
        <f>TWEPL!R47</f>
        <v>8.070138</v>
      </c>
      <c r="E47">
        <f>GT_NG!T47</f>
        <v>10.078197249048872</v>
      </c>
      <c r="F47">
        <f>GT_Spot!T47</f>
        <v>0</v>
      </c>
      <c r="G47">
        <f>PPCL_NG!T47</f>
        <v>55.91</v>
      </c>
      <c r="H47">
        <f>PPCL_Spot!T47</f>
        <v>0</v>
      </c>
      <c r="I47">
        <f>Bawana_NG!T47</f>
        <v>69.607487547823581</v>
      </c>
      <c r="J47">
        <f>Bawana_RLNG!T47</f>
        <v>0</v>
      </c>
      <c r="K47">
        <f>Bawana_Spot!T47</f>
        <v>30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TPDDL_ISGS_exbus!DM47</f>
        <v>473.03246082641971</v>
      </c>
      <c r="P47" s="36">
        <v>19.318126727105252</v>
      </c>
      <c r="Q47" s="36">
        <v>7.7386578810473381</v>
      </c>
      <c r="R47" s="38">
        <v>21.9</v>
      </c>
      <c r="S47" s="38">
        <v>0</v>
      </c>
      <c r="T47" s="37">
        <f>SUMPRODUCT(LTA!J47:AN47,LTA!J$101:AN$101,LTA!J$105:AN$105)</f>
        <v>108.14</v>
      </c>
      <c r="U47" s="37">
        <f>SUMPRODUCT(LTA!J47:AN47,LTA!J$102:AN$102,LTA!J$105:AN$105)</f>
        <v>526.82891999999993</v>
      </c>
      <c r="V47" s="66">
        <f>SUMPRODUCT(MTOA!B47:G47,MTOA!B$102:G$102,MTOA!B$105:G$105)</f>
        <v>0</v>
      </c>
      <c r="W47" s="66">
        <f>SUMPRODUCT(MTOA!B47:G47,MTOA!B$101:G$101,MTOA!B$105:G$105)</f>
        <v>0</v>
      </c>
      <c r="X47">
        <v>0</v>
      </c>
      <c r="Y47" s="34">
        <f>IEX!J47</f>
        <v>0</v>
      </c>
      <c r="Z47" s="34">
        <f>IEX!P47</f>
        <v>0</v>
      </c>
      <c r="AA47" s="75">
        <f>STOA!J47</f>
        <v>607.36</v>
      </c>
      <c r="AB47" s="75">
        <f>-STOA!P47</f>
        <v>0</v>
      </c>
      <c r="AC47">
        <f t="shared" si="0"/>
        <v>16.575556021515251</v>
      </c>
      <c r="AD47">
        <f t="shared" si="1"/>
        <v>1886.4084322099293</v>
      </c>
      <c r="AE47">
        <f>'IDT-1'!F47</f>
        <v>0</v>
      </c>
      <c r="AF47" s="24"/>
      <c r="AG47">
        <f t="shared" si="2"/>
        <v>1886.4084322099293</v>
      </c>
      <c r="AI47" s="34">
        <f>PXIL!J47</f>
        <v>0</v>
      </c>
      <c r="AJ47" s="34">
        <f>PXIL!P47</f>
        <v>0</v>
      </c>
      <c r="AK47" s="34">
        <f>RTM_IEX!J47</f>
        <v>0</v>
      </c>
      <c r="AL47" s="34">
        <f>RTM_IEX!P47</f>
        <v>-35</v>
      </c>
      <c r="AM47" s="34">
        <f>RTM_PXI!J47</f>
        <v>0</v>
      </c>
      <c r="AN47" s="34">
        <f>RTM_PXI!P47</f>
        <v>0</v>
      </c>
      <c r="AO47" s="147">
        <f>GDAM_IEX!J47</f>
        <v>0</v>
      </c>
      <c r="AP47" s="147">
        <f>GDAM_IEX!P47</f>
        <v>0</v>
      </c>
      <c r="AQ47" s="147">
        <f>GDAM_PXI!J47</f>
        <v>0</v>
      </c>
      <c r="AR47" s="147">
        <f>GDAM_PXI!P47</f>
        <v>0</v>
      </c>
      <c r="AS47">
        <f>HPX!J47</f>
        <v>0</v>
      </c>
      <c r="AT47">
        <f>HPX!P47</f>
        <v>0</v>
      </c>
      <c r="AU47">
        <f>RTM_HPX!J47</f>
        <v>0</v>
      </c>
      <c r="AV47">
        <f>RTM_HPX!P47</f>
        <v>0</v>
      </c>
    </row>
    <row r="48" spans="1:48">
      <c r="A48" t="s">
        <v>90</v>
      </c>
      <c r="D48">
        <f>TWEPL!R48</f>
        <v>8.070138</v>
      </c>
      <c r="E48">
        <f>GT_NG!T48</f>
        <v>10.078197249048872</v>
      </c>
      <c r="F48">
        <f>GT_Spot!T48</f>
        <v>0</v>
      </c>
      <c r="G48">
        <f>PPCL_NG!T48</f>
        <v>55.91</v>
      </c>
      <c r="H48">
        <f>PPCL_Spot!T48</f>
        <v>0</v>
      </c>
      <c r="I48">
        <f>Bawana_NG!T48</f>
        <v>69.607487547823581</v>
      </c>
      <c r="J48">
        <f>Bawana_RLNG!T48</f>
        <v>0</v>
      </c>
      <c r="K48">
        <f>Bawana_Spot!T48</f>
        <v>30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TPDDL_ISGS_exbus!DM48</f>
        <v>472.74440491204456</v>
      </c>
      <c r="P48" s="36">
        <v>19.318126727105252</v>
      </c>
      <c r="Q48" s="36">
        <v>7.7386578810473381</v>
      </c>
      <c r="R48" s="38">
        <v>21.9</v>
      </c>
      <c r="S48" s="38">
        <v>0</v>
      </c>
      <c r="T48" s="37">
        <f>SUMPRODUCT(LTA!J48:AN48,LTA!J$101:AN$101,LTA!J$105:AN$105)</f>
        <v>108.47</v>
      </c>
      <c r="U48" s="37">
        <f>SUMPRODUCT(LTA!J48:AN48,LTA!J$102:AN$102,LTA!J$105:AN$105)</f>
        <v>528.05641199999991</v>
      </c>
      <c r="V48" s="66">
        <f>SUMPRODUCT(MTOA!B48:G48,MTOA!B$102:G$102,MTOA!B$105:G$105)</f>
        <v>0</v>
      </c>
      <c r="W48" s="66">
        <f>SUMPRODUCT(MTOA!B48:G48,MTOA!B$101:G$101,MTOA!B$105:G$105)</f>
        <v>0</v>
      </c>
      <c r="X48">
        <v>0</v>
      </c>
      <c r="Y48" s="34">
        <f>IEX!J48</f>
        <v>0</v>
      </c>
      <c r="Z48" s="34">
        <f>IEX!P48</f>
        <v>-18</v>
      </c>
      <c r="AA48" s="75">
        <f>STOA!J48</f>
        <v>607.36</v>
      </c>
      <c r="AB48" s="75">
        <f>-STOA!P48</f>
        <v>0</v>
      </c>
      <c r="AC48">
        <f t="shared" si="0"/>
        <v>16.523353603311385</v>
      </c>
      <c r="AD48">
        <f t="shared" si="1"/>
        <v>1914.3900707137582</v>
      </c>
      <c r="AE48">
        <f>'IDT-1'!F48</f>
        <v>0</v>
      </c>
      <c r="AF48" s="24"/>
      <c r="AG48">
        <f t="shared" si="2"/>
        <v>1914.3900707137582</v>
      </c>
      <c r="AI48" s="34">
        <f>PXIL!J48</f>
        <v>0</v>
      </c>
      <c r="AJ48" s="34">
        <f>PXIL!P48</f>
        <v>0</v>
      </c>
      <c r="AK48" s="34">
        <f>RTM_IEX!J48</f>
        <v>9.66</v>
      </c>
      <c r="AL48" s="34">
        <f>RTM_IEX!P48</f>
        <v>0</v>
      </c>
      <c r="AM48" s="34">
        <f>RTM_PXI!J48</f>
        <v>0</v>
      </c>
      <c r="AN48" s="34">
        <f>RTM_PXI!P48</f>
        <v>0</v>
      </c>
      <c r="AO48" s="147">
        <f>GDAM_IEX!J48</f>
        <v>0</v>
      </c>
      <c r="AP48" s="147">
        <f>GDAM_IEX!P48</f>
        <v>0</v>
      </c>
      <c r="AQ48" s="147">
        <f>GDAM_PXI!J48</f>
        <v>0</v>
      </c>
      <c r="AR48" s="147">
        <f>GDAM_PXI!P48</f>
        <v>0</v>
      </c>
      <c r="AS48">
        <f>HPX!J48</f>
        <v>0</v>
      </c>
      <c r="AT48">
        <f>HPX!P48</f>
        <v>0</v>
      </c>
      <c r="AU48">
        <f>RTM_HPX!J48</f>
        <v>0</v>
      </c>
      <c r="AV48">
        <f>RTM_HPX!P48</f>
        <v>0</v>
      </c>
    </row>
    <row r="49" spans="1:48">
      <c r="A49" t="s">
        <v>91</v>
      </c>
      <c r="D49">
        <f>TWEPL!R49</f>
        <v>8.070138</v>
      </c>
      <c r="E49">
        <f>GT_NG!T49</f>
        <v>10.078197249048872</v>
      </c>
      <c r="F49">
        <f>GT_Spot!T49</f>
        <v>0</v>
      </c>
      <c r="G49">
        <f>PPCL_NG!T49</f>
        <v>55.91</v>
      </c>
      <c r="H49">
        <f>PPCL_Spot!T49</f>
        <v>0</v>
      </c>
      <c r="I49">
        <f>Bawana_NG!T49</f>
        <v>69.607487547823581</v>
      </c>
      <c r="J49">
        <f>Bawana_RLNG!T49</f>
        <v>0</v>
      </c>
      <c r="K49">
        <f>Bawana_Spot!T49</f>
        <v>30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TPDDL_ISGS_exbus!DM49</f>
        <v>473.79742199751792</v>
      </c>
      <c r="P49" s="36">
        <v>19.318126727105252</v>
      </c>
      <c r="Q49" s="36">
        <v>7.7386578810473381</v>
      </c>
      <c r="R49" s="38">
        <v>21.9</v>
      </c>
      <c r="S49" s="38">
        <v>0</v>
      </c>
      <c r="T49" s="37">
        <f>SUMPRODUCT(LTA!J49:AN49,LTA!J$101:AN$101,LTA!J$105:AN$105)</f>
        <v>108.71000000000001</v>
      </c>
      <c r="U49" s="37">
        <f>SUMPRODUCT(LTA!J49:AN49,LTA!J$102:AN$102,LTA!J$105:AN$105)</f>
        <v>528.86499800000001</v>
      </c>
      <c r="V49" s="66">
        <f>SUMPRODUCT(MTOA!B49:G49,MTOA!B$102:G$102,MTOA!B$105:G$105)</f>
        <v>0</v>
      </c>
      <c r="W49" s="66">
        <f>SUMPRODUCT(MTOA!B49:G49,MTOA!B$101:G$101,MTOA!B$105:G$105)</f>
        <v>0</v>
      </c>
      <c r="X49">
        <v>0</v>
      </c>
      <c r="Y49" s="34">
        <f>IEX!J49</f>
        <v>0</v>
      </c>
      <c r="Z49" s="34">
        <f>IEX!P49</f>
        <v>0</v>
      </c>
      <c r="AA49" s="75">
        <f>STOA!J49</f>
        <v>607.36</v>
      </c>
      <c r="AB49" s="75">
        <f>-STOA!P49</f>
        <v>0</v>
      </c>
      <c r="AC49">
        <f t="shared" si="0"/>
        <v>16.476805384679142</v>
      </c>
      <c r="AD49">
        <f t="shared" si="1"/>
        <v>1904.8782220178637</v>
      </c>
      <c r="AE49">
        <f>'IDT-1'!F49</f>
        <v>0</v>
      </c>
      <c r="AF49" s="24"/>
      <c r="AG49">
        <f t="shared" si="2"/>
        <v>1904.8782220178637</v>
      </c>
      <c r="AI49" s="34">
        <f>PXIL!J49</f>
        <v>0</v>
      </c>
      <c r="AJ49" s="34">
        <f>PXIL!P49</f>
        <v>0</v>
      </c>
      <c r="AK49" s="34">
        <f>RTM_IEX!J49</f>
        <v>0</v>
      </c>
      <c r="AL49" s="34">
        <f>RTM_IEX!P49</f>
        <v>-20</v>
      </c>
      <c r="AM49" s="34">
        <f>RTM_PXI!J49</f>
        <v>0</v>
      </c>
      <c r="AN49" s="34">
        <f>RTM_PXI!P49</f>
        <v>0</v>
      </c>
      <c r="AO49" s="147">
        <f>GDAM_IEX!J49</f>
        <v>0</v>
      </c>
      <c r="AP49" s="147">
        <f>GDAM_IEX!P49</f>
        <v>0</v>
      </c>
      <c r="AQ49" s="147">
        <f>GDAM_PXI!J49</f>
        <v>0</v>
      </c>
      <c r="AR49" s="147">
        <f>GDAM_PXI!P49</f>
        <v>0</v>
      </c>
      <c r="AS49">
        <f>HPX!J49</f>
        <v>0</v>
      </c>
      <c r="AT49">
        <f>HPX!P49</f>
        <v>0</v>
      </c>
      <c r="AU49">
        <f>RTM_HPX!J49</f>
        <v>0</v>
      </c>
      <c r="AV49">
        <f>RTM_HPX!P49</f>
        <v>0</v>
      </c>
    </row>
    <row r="50" spans="1:48">
      <c r="A50" t="s">
        <v>92</v>
      </c>
      <c r="D50">
        <f>TWEPL!R50</f>
        <v>8.070138</v>
      </c>
      <c r="E50">
        <f>GT_NG!T50</f>
        <v>10.078197249048872</v>
      </c>
      <c r="F50">
        <f>GT_Spot!T50</f>
        <v>0</v>
      </c>
      <c r="G50">
        <f>PPCL_NG!T50</f>
        <v>55.91</v>
      </c>
      <c r="H50">
        <f>PPCL_Spot!T50</f>
        <v>0</v>
      </c>
      <c r="I50">
        <f>Bawana_NG!T50</f>
        <v>69.607487547823581</v>
      </c>
      <c r="J50">
        <f>Bawana_RLNG!T50</f>
        <v>0</v>
      </c>
      <c r="K50">
        <f>Bawana_Spot!T50</f>
        <v>30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TPDDL_ISGS_exbus!DM50</f>
        <v>473.47964348044428</v>
      </c>
      <c r="P50" s="36">
        <v>19.318126727105252</v>
      </c>
      <c r="Q50" s="36">
        <v>7.7386578810473381</v>
      </c>
      <c r="R50" s="38">
        <v>21.9</v>
      </c>
      <c r="S50" s="38">
        <v>0</v>
      </c>
      <c r="T50" s="37">
        <f>SUMPRODUCT(LTA!J50:AN50,LTA!J$101:AN$101,LTA!J$105:AN$105)</f>
        <v>108.86</v>
      </c>
      <c r="U50" s="37">
        <f>SUMPRODUCT(LTA!J50:AN50,LTA!J$102:AN$102,LTA!J$105:AN$105)</f>
        <v>529.20596799999998</v>
      </c>
      <c r="V50" s="66">
        <f>SUMPRODUCT(MTOA!B50:G50,MTOA!B$102:G$102,MTOA!B$105:G$105)</f>
        <v>0</v>
      </c>
      <c r="W50" s="66">
        <f>SUMPRODUCT(MTOA!B50:G50,MTOA!B$101:G$101,MTOA!B$105:G$105)</f>
        <v>0</v>
      </c>
      <c r="X50">
        <v>0</v>
      </c>
      <c r="Y50" s="34">
        <f>IEX!J50</f>
        <v>0</v>
      </c>
      <c r="Z50" s="34">
        <f>IEX!P50</f>
        <v>0</v>
      </c>
      <c r="AA50" s="75">
        <f>STOA!J50</f>
        <v>607.36</v>
      </c>
      <c r="AB50" s="75">
        <f>-STOA!P50</f>
        <v>0</v>
      </c>
      <c r="AC50">
        <f t="shared" si="0"/>
        <v>16.349409038637944</v>
      </c>
      <c r="AD50">
        <f t="shared" si="1"/>
        <v>1930.0088098468314</v>
      </c>
      <c r="AE50">
        <f>'IDT-1'!F50</f>
        <v>0</v>
      </c>
      <c r="AF50" s="24"/>
      <c r="AG50">
        <f t="shared" si="2"/>
        <v>1930.0088098468314</v>
      </c>
      <c r="AI50" s="34">
        <f>PXIL!J50</f>
        <v>0</v>
      </c>
      <c r="AJ50" s="34">
        <f>PXIL!P50</f>
        <v>0</v>
      </c>
      <c r="AK50" s="34">
        <f>RTM_IEX!J50</f>
        <v>4.83</v>
      </c>
      <c r="AL50" s="34">
        <f>RTM_IEX!P50</f>
        <v>0</v>
      </c>
      <c r="AM50" s="34">
        <f>RTM_PXI!J50</f>
        <v>0</v>
      </c>
      <c r="AN50" s="34">
        <f>RTM_PXI!P50</f>
        <v>0</v>
      </c>
      <c r="AO50" s="147">
        <f>GDAM_IEX!J50</f>
        <v>0</v>
      </c>
      <c r="AP50" s="147">
        <f>GDAM_IEX!P50</f>
        <v>0</v>
      </c>
      <c r="AQ50" s="147">
        <f>GDAM_PXI!J50</f>
        <v>0</v>
      </c>
      <c r="AR50" s="147">
        <f>GDAM_PXI!P50</f>
        <v>0</v>
      </c>
      <c r="AS50">
        <f>HPX!J50</f>
        <v>0</v>
      </c>
      <c r="AT50">
        <f>HPX!P50</f>
        <v>0</v>
      </c>
      <c r="AU50">
        <f>RTM_HPX!J50</f>
        <v>0</v>
      </c>
      <c r="AV50">
        <f>RTM_HPX!P50</f>
        <v>0</v>
      </c>
    </row>
    <row r="51" spans="1:48">
      <c r="A51" t="s">
        <v>93</v>
      </c>
      <c r="D51">
        <f>TWEPL!R51</f>
        <v>8.070138</v>
      </c>
      <c r="E51">
        <f>GT_NG!T51</f>
        <v>10.078197249048872</v>
      </c>
      <c r="F51">
        <f>GT_Spot!T51</f>
        <v>0</v>
      </c>
      <c r="G51">
        <f>PPCL_NG!T51</f>
        <v>55.91</v>
      </c>
      <c r="H51">
        <f>PPCL_Spot!T51</f>
        <v>0</v>
      </c>
      <c r="I51">
        <f>Bawana_NG!T51</f>
        <v>69.607487547823581</v>
      </c>
      <c r="J51">
        <f>Bawana_RLNG!T51</f>
        <v>0</v>
      </c>
      <c r="K51">
        <f>Bawana_Spot!T51</f>
        <v>30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TPDDL_ISGS_exbus!DM51</f>
        <v>481.31231622444233</v>
      </c>
      <c r="P51" s="36">
        <v>75.279999999999987</v>
      </c>
      <c r="Q51" s="36">
        <v>7.7386578810473381</v>
      </c>
      <c r="R51" s="38">
        <v>21.9</v>
      </c>
      <c r="S51" s="38">
        <v>0</v>
      </c>
      <c r="T51" s="37">
        <f>SUMPRODUCT(LTA!J51:AN51,LTA!J$101:AN$101,LTA!J$105:AN$105)</f>
        <v>109.02</v>
      </c>
      <c r="U51" s="37">
        <f>SUMPRODUCT(LTA!J51:AN51,LTA!J$102:AN$102,LTA!J$105:AN$105)</f>
        <v>528.22770199999991</v>
      </c>
      <c r="V51" s="66">
        <f>SUMPRODUCT(MTOA!B51:G51,MTOA!B$102:G$102,MTOA!B$105:G$105)</f>
        <v>0</v>
      </c>
      <c r="W51" s="66">
        <f>SUMPRODUCT(MTOA!B51:G51,MTOA!B$101:G$101,MTOA!B$105:G$105)</f>
        <v>0</v>
      </c>
      <c r="X51">
        <v>0</v>
      </c>
      <c r="Y51" s="34">
        <f>IEX!J51</f>
        <v>0</v>
      </c>
      <c r="Z51" s="34">
        <f>IEX!P51</f>
        <v>0</v>
      </c>
      <c r="AA51" s="75">
        <f>STOA!J51</f>
        <v>607.16999999999996</v>
      </c>
      <c r="AB51" s="75">
        <f>-STOA!P51</f>
        <v>0</v>
      </c>
      <c r="AC51">
        <f t="shared" si="0"/>
        <v>16.878597579404282</v>
      </c>
      <c r="AD51">
        <f t="shared" si="1"/>
        <v>1982.4359013229575</v>
      </c>
      <c r="AE51">
        <f>'IDT-1'!F51</f>
        <v>0</v>
      </c>
      <c r="AF51" s="24"/>
      <c r="AG51">
        <f t="shared" si="2"/>
        <v>1982.4359013229575</v>
      </c>
      <c r="AI51" s="34">
        <f>PXIL!J51</f>
        <v>0</v>
      </c>
      <c r="AJ51" s="34">
        <f>PXIL!P51</f>
        <v>0</v>
      </c>
      <c r="AK51" s="34">
        <f>RTM_IEX!J51</f>
        <v>0</v>
      </c>
      <c r="AL51" s="34">
        <f>RTM_IEX!P51</f>
        <v>-5</v>
      </c>
      <c r="AM51" s="34">
        <f>RTM_PXI!J51</f>
        <v>0</v>
      </c>
      <c r="AN51" s="34">
        <f>RTM_PXI!P51</f>
        <v>0</v>
      </c>
      <c r="AO51" s="147">
        <f>GDAM_IEX!J51</f>
        <v>0</v>
      </c>
      <c r="AP51" s="147">
        <f>GDAM_IEX!P51</f>
        <v>0</v>
      </c>
      <c r="AQ51" s="147">
        <f>GDAM_PXI!J51</f>
        <v>0</v>
      </c>
      <c r="AR51" s="147">
        <f>GDAM_PXI!P51</f>
        <v>0</v>
      </c>
      <c r="AS51">
        <f>HPX!J51</f>
        <v>0</v>
      </c>
      <c r="AT51">
        <f>HPX!P51</f>
        <v>0</v>
      </c>
      <c r="AU51">
        <f>RTM_HPX!J51</f>
        <v>0</v>
      </c>
      <c r="AV51">
        <f>RTM_HPX!P51</f>
        <v>0</v>
      </c>
    </row>
    <row r="52" spans="1:48">
      <c r="A52" t="s">
        <v>94</v>
      </c>
      <c r="D52">
        <f>TWEPL!R52</f>
        <v>8.070138</v>
      </c>
      <c r="E52">
        <f>GT_NG!T52</f>
        <v>10.078197249048872</v>
      </c>
      <c r="F52">
        <f>GT_Spot!T52</f>
        <v>0</v>
      </c>
      <c r="G52">
        <f>PPCL_NG!T52</f>
        <v>55.91</v>
      </c>
      <c r="H52">
        <f>PPCL_Spot!T52</f>
        <v>0</v>
      </c>
      <c r="I52">
        <f>Bawana_NG!T52</f>
        <v>69.607487547823581</v>
      </c>
      <c r="J52">
        <f>Bawana_RLNG!T52</f>
        <v>0</v>
      </c>
      <c r="K52">
        <f>Bawana_Spot!T52</f>
        <v>30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TPDDL_ISGS_exbus!DM52</f>
        <v>480.23552382495171</v>
      </c>
      <c r="P52" s="36">
        <v>75.279999999999987</v>
      </c>
      <c r="Q52" s="36">
        <v>7.7386578810473381</v>
      </c>
      <c r="R52" s="38">
        <v>21.9</v>
      </c>
      <c r="S52" s="38">
        <v>0</v>
      </c>
      <c r="T52" s="37">
        <f>SUMPRODUCT(LTA!J52:AN52,LTA!J$101:AN$101,LTA!J$105:AN$105)</f>
        <v>109.06</v>
      </c>
      <c r="U52" s="37">
        <f>SUMPRODUCT(LTA!J52:AN52,LTA!J$102:AN$102,LTA!J$105:AN$105)</f>
        <v>527.51653600000009</v>
      </c>
      <c r="V52" s="66">
        <f>SUMPRODUCT(MTOA!B52:G52,MTOA!B$102:G$102,MTOA!B$105:G$105)</f>
        <v>0</v>
      </c>
      <c r="W52" s="66">
        <f>SUMPRODUCT(MTOA!B52:G52,MTOA!B$101:G$101,MTOA!B$105:G$105)</f>
        <v>0</v>
      </c>
      <c r="X52">
        <v>0</v>
      </c>
      <c r="Y52" s="34">
        <f>IEX!J52</f>
        <v>0</v>
      </c>
      <c r="Z52" s="34">
        <f>IEX!P52</f>
        <v>0</v>
      </c>
      <c r="AA52" s="75">
        <f>STOA!J52</f>
        <v>607.16999999999996</v>
      </c>
      <c r="AB52" s="75">
        <f>-STOA!P52</f>
        <v>0</v>
      </c>
      <c r="AC52">
        <f t="shared" si="0"/>
        <v>16.983846940224119</v>
      </c>
      <c r="AD52">
        <f t="shared" si="1"/>
        <v>2004.9026935626471</v>
      </c>
      <c r="AE52">
        <f>'IDT-1'!F52</f>
        <v>0</v>
      </c>
      <c r="AF52" s="24"/>
      <c r="AG52">
        <f t="shared" si="2"/>
        <v>2004.9026935626471</v>
      </c>
      <c r="AI52" s="34">
        <f>PXIL!J52</f>
        <v>0</v>
      </c>
      <c r="AJ52" s="34">
        <f>PXIL!P52</f>
        <v>0</v>
      </c>
      <c r="AK52" s="34">
        <f>RTM_IEX!J52</f>
        <v>19.32</v>
      </c>
      <c r="AL52" s="34">
        <f>RTM_IEX!P52</f>
        <v>0</v>
      </c>
      <c r="AM52" s="34">
        <f>RTM_PXI!J52</f>
        <v>0</v>
      </c>
      <c r="AN52" s="34">
        <f>RTM_PXI!P52</f>
        <v>0</v>
      </c>
      <c r="AO52" s="147">
        <f>GDAM_IEX!J52</f>
        <v>0</v>
      </c>
      <c r="AP52" s="147">
        <f>GDAM_IEX!P52</f>
        <v>0</v>
      </c>
      <c r="AQ52" s="147">
        <f>GDAM_PXI!J52</f>
        <v>0</v>
      </c>
      <c r="AR52" s="147">
        <f>GDAM_PXI!P52</f>
        <v>0</v>
      </c>
      <c r="AS52">
        <f>HPX!J52</f>
        <v>0</v>
      </c>
      <c r="AT52">
        <f>HPX!P52</f>
        <v>0</v>
      </c>
      <c r="AU52">
        <f>RTM_HPX!J52</f>
        <v>0</v>
      </c>
      <c r="AV52">
        <f>RTM_HPX!P52</f>
        <v>0</v>
      </c>
    </row>
    <row r="53" spans="1:48">
      <c r="A53" t="s">
        <v>95</v>
      </c>
      <c r="D53">
        <f>TWEPL!R53</f>
        <v>8.070138</v>
      </c>
      <c r="E53">
        <f>GT_NG!T53</f>
        <v>10.078197249048872</v>
      </c>
      <c r="F53">
        <f>GT_Spot!T53</f>
        <v>0</v>
      </c>
      <c r="G53">
        <f>PPCL_NG!T53</f>
        <v>55.91</v>
      </c>
      <c r="H53">
        <f>PPCL_Spot!T53</f>
        <v>0</v>
      </c>
      <c r="I53">
        <f>Bawana_NG!T53</f>
        <v>69.607487547823581</v>
      </c>
      <c r="J53">
        <f>Bawana_RLNG!T53</f>
        <v>0</v>
      </c>
      <c r="K53">
        <f>Bawana_Spot!T53</f>
        <v>30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TPDDL_ISGS_exbus!DM53</f>
        <v>478.58604888977914</v>
      </c>
      <c r="P53" s="36">
        <v>75.279999999999987</v>
      </c>
      <c r="Q53" s="36">
        <v>25.826973637961338</v>
      </c>
      <c r="R53" s="38">
        <v>21.9</v>
      </c>
      <c r="S53" s="38">
        <v>0</v>
      </c>
      <c r="T53" s="37">
        <f>SUMPRODUCT(LTA!J53:AN53,LTA!J$101:AN$101,LTA!J$105:AN$105)</f>
        <v>109.07</v>
      </c>
      <c r="U53" s="37">
        <f>SUMPRODUCT(LTA!J53:AN53,LTA!J$102:AN$102,LTA!J$105:AN$105)</f>
        <v>525.88400799999999</v>
      </c>
      <c r="V53" s="66">
        <f>SUMPRODUCT(MTOA!B53:G53,MTOA!B$102:G$102,MTOA!B$105:G$105)</f>
        <v>0</v>
      </c>
      <c r="W53" s="66">
        <f>SUMPRODUCT(MTOA!B53:G53,MTOA!B$101:G$101,MTOA!B$105:G$105)</f>
        <v>0</v>
      </c>
      <c r="X53">
        <v>0</v>
      </c>
      <c r="Y53" s="34">
        <f>IEX!J53</f>
        <v>0</v>
      </c>
      <c r="Z53" s="34">
        <f>IEX!P53</f>
        <v>0</v>
      </c>
      <c r="AA53" s="75">
        <f>STOA!J53</f>
        <v>607.16999999999996</v>
      </c>
      <c r="AB53" s="75">
        <f>-STOA!P53</f>
        <v>0</v>
      </c>
      <c r="AC53">
        <f t="shared" si="0"/>
        <v>17.108303967926748</v>
      </c>
      <c r="AD53">
        <f t="shared" si="1"/>
        <v>2019.594549356686</v>
      </c>
      <c r="AE53">
        <f>'IDT-1'!F53</f>
        <v>0</v>
      </c>
      <c r="AF53" s="24"/>
      <c r="AG53">
        <f t="shared" si="2"/>
        <v>2019.594549356686</v>
      </c>
      <c r="AI53" s="34">
        <f>PXIL!J53</f>
        <v>0</v>
      </c>
      <c r="AJ53" s="34">
        <f>PXIL!P53</f>
        <v>0</v>
      </c>
      <c r="AK53" s="34">
        <f>RTM_IEX!J53</f>
        <v>19.32</v>
      </c>
      <c r="AL53" s="34">
        <f>RTM_IEX!P53</f>
        <v>0</v>
      </c>
      <c r="AM53" s="34">
        <f>RTM_PXI!J53</f>
        <v>0</v>
      </c>
      <c r="AN53" s="34">
        <f>RTM_PXI!P53</f>
        <v>0</v>
      </c>
      <c r="AO53" s="147">
        <f>GDAM_IEX!J53</f>
        <v>0</v>
      </c>
      <c r="AP53" s="147">
        <f>GDAM_IEX!P53</f>
        <v>0</v>
      </c>
      <c r="AQ53" s="147">
        <f>GDAM_PXI!J53</f>
        <v>0</v>
      </c>
      <c r="AR53" s="147">
        <f>GDAM_PXI!P53</f>
        <v>0</v>
      </c>
      <c r="AS53">
        <f>HPX!J53</f>
        <v>0</v>
      </c>
      <c r="AT53">
        <f>HPX!P53</f>
        <v>0</v>
      </c>
      <c r="AU53">
        <f>RTM_HPX!J53</f>
        <v>0</v>
      </c>
      <c r="AV53">
        <f>RTM_HPX!P53</f>
        <v>0</v>
      </c>
    </row>
    <row r="54" spans="1:48">
      <c r="A54" t="s">
        <v>96</v>
      </c>
      <c r="D54">
        <f>TWEPL!R54</f>
        <v>8.070138</v>
      </c>
      <c r="E54">
        <f>GT_NG!T54</f>
        <v>10.078197249048872</v>
      </c>
      <c r="F54">
        <f>GT_Spot!T54</f>
        <v>0</v>
      </c>
      <c r="G54">
        <f>PPCL_NG!T54</f>
        <v>55.91</v>
      </c>
      <c r="H54">
        <f>PPCL_Spot!T54</f>
        <v>0</v>
      </c>
      <c r="I54">
        <f>Bawana_NG!T54</f>
        <v>69.607487547823581</v>
      </c>
      <c r="J54">
        <f>Bawana_RLNG!T54</f>
        <v>0</v>
      </c>
      <c r="K54">
        <f>Bawana_Spot!T54</f>
        <v>30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TPDDL_ISGS_exbus!DM54</f>
        <v>478.47772922607282</v>
      </c>
      <c r="P54" s="36">
        <v>75.279999999999987</v>
      </c>
      <c r="Q54" s="36">
        <v>25.826973637961338</v>
      </c>
      <c r="R54" s="38">
        <v>21.9</v>
      </c>
      <c r="S54" s="38">
        <v>0</v>
      </c>
      <c r="T54" s="37">
        <f>SUMPRODUCT(LTA!J54:AN54,LTA!J$101:AN$101,LTA!J$105:AN$105)</f>
        <v>108.97</v>
      </c>
      <c r="U54" s="37">
        <f>SUMPRODUCT(LTA!J54:AN54,LTA!J$102:AN$102,LTA!J$105:AN$105)</f>
        <v>523.46799199999998</v>
      </c>
      <c r="V54" s="66">
        <f>SUMPRODUCT(MTOA!B54:G54,MTOA!B$102:G$102,MTOA!B$105:G$105)</f>
        <v>0</v>
      </c>
      <c r="W54" s="66">
        <f>SUMPRODUCT(MTOA!B54:G54,MTOA!B$101:G$101,MTOA!B$105:G$105)</f>
        <v>0</v>
      </c>
      <c r="X54">
        <v>0</v>
      </c>
      <c r="Y54" s="34">
        <f>IEX!J54</f>
        <v>0</v>
      </c>
      <c r="Z54" s="34">
        <f>IEX!P54</f>
        <v>0</v>
      </c>
      <c r="AA54" s="75">
        <f>STOA!J54</f>
        <v>607.16999999999996</v>
      </c>
      <c r="AB54" s="75">
        <f>-STOA!P54</f>
        <v>0</v>
      </c>
      <c r="AC54">
        <f t="shared" si="0"/>
        <v>17.126831548351618</v>
      </c>
      <c r="AD54">
        <f t="shared" si="1"/>
        <v>2021.7816861125552</v>
      </c>
      <c r="AE54">
        <f>'IDT-1'!F54</f>
        <v>0</v>
      </c>
      <c r="AF54" s="24"/>
      <c r="AG54">
        <f t="shared" si="2"/>
        <v>2021.7816861125552</v>
      </c>
      <c r="AI54" s="34">
        <f>PXIL!J54</f>
        <v>0</v>
      </c>
      <c r="AJ54" s="34">
        <f>PXIL!P54</f>
        <v>0</v>
      </c>
      <c r="AK54" s="34">
        <f>RTM_IEX!J54</f>
        <v>24.15</v>
      </c>
      <c r="AL54" s="34">
        <f>RTM_IEX!P54</f>
        <v>0</v>
      </c>
      <c r="AM54" s="34">
        <f>RTM_PXI!J54</f>
        <v>0</v>
      </c>
      <c r="AN54" s="34">
        <f>RTM_PXI!P54</f>
        <v>0</v>
      </c>
      <c r="AO54" s="147">
        <f>GDAM_IEX!J54</f>
        <v>0</v>
      </c>
      <c r="AP54" s="147">
        <f>GDAM_IEX!P54</f>
        <v>0</v>
      </c>
      <c r="AQ54" s="147">
        <f>GDAM_PXI!J54</f>
        <v>0</v>
      </c>
      <c r="AR54" s="147">
        <f>GDAM_PXI!P54</f>
        <v>0</v>
      </c>
      <c r="AS54">
        <f>HPX!J54</f>
        <v>0</v>
      </c>
      <c r="AT54">
        <f>HPX!P54</f>
        <v>0</v>
      </c>
      <c r="AU54">
        <f>RTM_HPX!J54</f>
        <v>0</v>
      </c>
      <c r="AV54">
        <f>RTM_HPX!P54</f>
        <v>0</v>
      </c>
    </row>
    <row r="55" spans="1:48">
      <c r="A55" t="s">
        <v>97</v>
      </c>
      <c r="D55">
        <f>TWEPL!R55</f>
        <v>8.070138</v>
      </c>
      <c r="E55">
        <f>GT_NG!T55</f>
        <v>10.078197249048872</v>
      </c>
      <c r="F55">
        <f>GT_Spot!T55</f>
        <v>0</v>
      </c>
      <c r="G55">
        <f>PPCL_NG!T55</f>
        <v>55.91</v>
      </c>
      <c r="H55">
        <f>PPCL_Spot!T55</f>
        <v>0</v>
      </c>
      <c r="I55">
        <f>Bawana_NG!T55</f>
        <v>69.607487547823581</v>
      </c>
      <c r="J55">
        <f>Bawana_RLNG!T55</f>
        <v>0</v>
      </c>
      <c r="K55">
        <f>Bawana_Spot!T55</f>
        <v>30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TPDDL_ISGS_exbus!DM55</f>
        <v>471.39046489403898</v>
      </c>
      <c r="P55" s="36">
        <v>19.318126727105252</v>
      </c>
      <c r="Q55" s="36">
        <v>7.7386578810473381</v>
      </c>
      <c r="R55" s="38">
        <v>21.9</v>
      </c>
      <c r="S55" s="38">
        <v>0</v>
      </c>
      <c r="T55" s="37">
        <f>SUMPRODUCT(LTA!J55:AN55,LTA!J$101:AN$101,LTA!J$105:AN$105)</f>
        <v>108.97</v>
      </c>
      <c r="U55" s="37">
        <f>SUMPRODUCT(LTA!J55:AN55,LTA!J$102:AN$102,LTA!J$105:AN$105)</f>
        <v>520.76745600000004</v>
      </c>
      <c r="V55" s="66">
        <f>SUMPRODUCT(MTOA!B55:G55,MTOA!B$102:G$102,MTOA!B$105:G$105)</f>
        <v>0</v>
      </c>
      <c r="W55" s="66">
        <f>SUMPRODUCT(MTOA!B55:G55,MTOA!B$101:G$101,MTOA!B$105:G$105)</f>
        <v>0</v>
      </c>
      <c r="X55">
        <v>0</v>
      </c>
      <c r="Y55" s="34">
        <f>IEX!J55</f>
        <v>0</v>
      </c>
      <c r="Z55" s="34">
        <f>IEX!P55</f>
        <v>0</v>
      </c>
      <c r="AA55" s="75">
        <f>STOA!J55</f>
        <v>606.98</v>
      </c>
      <c r="AB55" s="75">
        <f>-STOA!P55</f>
        <v>0</v>
      </c>
      <c r="AC55">
        <f t="shared" si="0"/>
        <v>16.461484437712137</v>
      </c>
      <c r="AD55">
        <f t="shared" si="1"/>
        <v>1943.2390438613518</v>
      </c>
      <c r="AE55">
        <f>'IDT-1'!F55</f>
        <v>0</v>
      </c>
      <c r="AF55" s="24"/>
      <c r="AG55">
        <f t="shared" si="2"/>
        <v>1943.2390438613518</v>
      </c>
      <c r="AI55" s="34">
        <f>PXIL!J55</f>
        <v>0</v>
      </c>
      <c r="AJ55" s="34">
        <f>PXIL!P55</f>
        <v>0</v>
      </c>
      <c r="AK55" s="34">
        <f>RTM_IEX!J55</f>
        <v>28.97</v>
      </c>
      <c r="AL55" s="34">
        <f>RTM_IEX!P55</f>
        <v>0</v>
      </c>
      <c r="AM55" s="34">
        <f>RTM_PXI!J55</f>
        <v>0</v>
      </c>
      <c r="AN55" s="34">
        <f>RTM_PXI!P55</f>
        <v>0</v>
      </c>
      <c r="AO55" s="147">
        <f>GDAM_IEX!J55</f>
        <v>0</v>
      </c>
      <c r="AP55" s="147">
        <f>GDAM_IEX!P55</f>
        <v>0</v>
      </c>
      <c r="AQ55" s="147">
        <f>GDAM_PXI!J55</f>
        <v>0</v>
      </c>
      <c r="AR55" s="147">
        <f>GDAM_PXI!P55</f>
        <v>0</v>
      </c>
      <c r="AS55">
        <f>HPX!J55</f>
        <v>0</v>
      </c>
      <c r="AT55">
        <f>HPX!P55</f>
        <v>0</v>
      </c>
      <c r="AU55">
        <f>RTM_HPX!J55</f>
        <v>0</v>
      </c>
      <c r="AV55">
        <f>RTM_HPX!P55</f>
        <v>0</v>
      </c>
    </row>
    <row r="56" spans="1:48">
      <c r="A56" t="s">
        <v>98</v>
      </c>
      <c r="D56">
        <f>TWEPL!R56</f>
        <v>8.070138</v>
      </c>
      <c r="E56">
        <f>GT_NG!T56</f>
        <v>10.078197249048872</v>
      </c>
      <c r="F56">
        <f>GT_Spot!T56</f>
        <v>0</v>
      </c>
      <c r="G56">
        <f>PPCL_NG!T56</f>
        <v>55.91</v>
      </c>
      <c r="H56">
        <f>PPCL_Spot!T56</f>
        <v>0</v>
      </c>
      <c r="I56">
        <f>Bawana_NG!T56</f>
        <v>69.607487547823581</v>
      </c>
      <c r="J56">
        <f>Bawana_RLNG!T56</f>
        <v>0</v>
      </c>
      <c r="K56">
        <f>Bawana_Spot!T56</f>
        <v>30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TPDDL_ISGS_exbus!DM56</f>
        <v>473.53111624877153</v>
      </c>
      <c r="P56" s="36">
        <v>19.318126727105252</v>
      </c>
      <c r="Q56" s="36">
        <v>7.7386578810473381</v>
      </c>
      <c r="R56" s="38">
        <v>21.400000000000002</v>
      </c>
      <c r="S56" s="38">
        <v>0</v>
      </c>
      <c r="T56" s="37">
        <f>SUMPRODUCT(LTA!J56:AN56,LTA!J$101:AN$101,LTA!J$105:AN$105)</f>
        <v>108.77</v>
      </c>
      <c r="U56" s="37">
        <f>SUMPRODUCT(LTA!J56:AN56,LTA!J$102:AN$102,LTA!J$105:AN$105)</f>
        <v>517.31878800000004</v>
      </c>
      <c r="V56" s="66">
        <f>SUMPRODUCT(MTOA!B56:G56,MTOA!B$102:G$102,MTOA!B$105:G$105)</f>
        <v>0</v>
      </c>
      <c r="W56" s="66">
        <f>SUMPRODUCT(MTOA!B56:G56,MTOA!B$101:G$101,MTOA!B$105:G$105)</f>
        <v>0</v>
      </c>
      <c r="X56">
        <v>0</v>
      </c>
      <c r="Y56" s="34">
        <f>IEX!J56</f>
        <v>0</v>
      </c>
      <c r="Z56" s="34">
        <f>IEX!P56</f>
        <v>0</v>
      </c>
      <c r="AA56" s="75">
        <f>STOA!J56</f>
        <v>606.98</v>
      </c>
      <c r="AB56" s="75">
        <f>-STOA!P56</f>
        <v>0</v>
      </c>
      <c r="AC56">
        <f t="shared" si="0"/>
        <v>16.566333097891892</v>
      </c>
      <c r="AD56">
        <f t="shared" si="1"/>
        <v>1955.6161785559048</v>
      </c>
      <c r="AE56">
        <f>'IDT-1'!F56</f>
        <v>0</v>
      </c>
      <c r="AF56" s="24"/>
      <c r="AG56">
        <f t="shared" si="2"/>
        <v>1955.6161785559048</v>
      </c>
      <c r="AI56" s="34">
        <f>PXIL!J56</f>
        <v>0</v>
      </c>
      <c r="AJ56" s="34">
        <f>PXIL!P56</f>
        <v>0</v>
      </c>
      <c r="AK56" s="34">
        <f>RTM_IEX!J56</f>
        <v>43.46</v>
      </c>
      <c r="AL56" s="34">
        <f>RTM_IEX!P56</f>
        <v>0</v>
      </c>
      <c r="AM56" s="34">
        <f>RTM_PXI!J56</f>
        <v>0</v>
      </c>
      <c r="AN56" s="34">
        <f>RTM_PXI!P56</f>
        <v>0</v>
      </c>
      <c r="AO56" s="147">
        <f>GDAM_IEX!J56</f>
        <v>0</v>
      </c>
      <c r="AP56" s="147">
        <f>GDAM_IEX!P56</f>
        <v>0</v>
      </c>
      <c r="AQ56" s="147">
        <f>GDAM_PXI!J56</f>
        <v>0</v>
      </c>
      <c r="AR56" s="147">
        <f>GDAM_PXI!P56</f>
        <v>0</v>
      </c>
      <c r="AS56">
        <f>HPX!J56</f>
        <v>0</v>
      </c>
      <c r="AT56">
        <f>HPX!P56</f>
        <v>0</v>
      </c>
      <c r="AU56">
        <f>RTM_HPX!J56</f>
        <v>0</v>
      </c>
      <c r="AV56">
        <f>RTM_HPX!P56</f>
        <v>0</v>
      </c>
    </row>
    <row r="57" spans="1:48">
      <c r="A57" t="s">
        <v>99</v>
      </c>
      <c r="D57">
        <f>TWEPL!R57</f>
        <v>8.070138</v>
      </c>
      <c r="E57">
        <f>GT_NG!T57</f>
        <v>10.078197249048872</v>
      </c>
      <c r="F57">
        <f>GT_Spot!T57</f>
        <v>0</v>
      </c>
      <c r="G57">
        <f>PPCL_NG!T57</f>
        <v>55.91</v>
      </c>
      <c r="H57">
        <f>PPCL_Spot!T57</f>
        <v>0</v>
      </c>
      <c r="I57">
        <f>Bawana_NG!T57</f>
        <v>69.609999999999985</v>
      </c>
      <c r="J57">
        <f>Bawana_RLNG!T57</f>
        <v>0</v>
      </c>
      <c r="K57">
        <f>Bawana_Spot!T57</f>
        <v>30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TPDDL_ISGS_exbus!DM57</f>
        <v>481.45040792781174</v>
      </c>
      <c r="P57" s="36">
        <v>48.287947115588999</v>
      </c>
      <c r="Q57" s="36">
        <v>7.7386578810473381</v>
      </c>
      <c r="R57" s="38">
        <v>21.400000000000002</v>
      </c>
      <c r="S57" s="38">
        <v>0</v>
      </c>
      <c r="T57" s="37">
        <f>SUMPRODUCT(LTA!J57:AN57,LTA!J$101:AN$101,LTA!J$105:AN$105)</f>
        <v>108.49</v>
      </c>
      <c r="U57" s="37">
        <f>SUMPRODUCT(LTA!J57:AN57,LTA!J$102:AN$102,LTA!J$105:AN$105)</f>
        <v>539.46261800000002</v>
      </c>
      <c r="V57" s="66">
        <f>SUMPRODUCT(MTOA!B57:G57,MTOA!B$102:G$102,MTOA!B$105:G$105)</f>
        <v>0</v>
      </c>
      <c r="W57" s="66">
        <f>SUMPRODUCT(MTOA!B57:G57,MTOA!B$101:G$101,MTOA!B$105:G$105)</f>
        <v>0</v>
      </c>
      <c r="X57">
        <v>0</v>
      </c>
      <c r="Y57" s="34">
        <f>IEX!J57</f>
        <v>0</v>
      </c>
      <c r="Z57" s="34">
        <f>IEX!P57</f>
        <v>0</v>
      </c>
      <c r="AA57" s="75">
        <f>STOA!J57</f>
        <v>606.98</v>
      </c>
      <c r="AB57" s="75">
        <f>-STOA!P57</f>
        <v>0</v>
      </c>
      <c r="AC57">
        <f t="shared" si="0"/>
        <v>17.181594915857374</v>
      </c>
      <c r="AD57">
        <f t="shared" si="1"/>
        <v>2028.2463712576396</v>
      </c>
      <c r="AE57">
        <f>'IDT-1'!F57</f>
        <v>0</v>
      </c>
      <c r="AF57" s="24"/>
      <c r="AG57">
        <f t="shared" si="2"/>
        <v>2028.2463712576396</v>
      </c>
      <c r="AI57" s="34">
        <f>PXIL!J57</f>
        <v>0</v>
      </c>
      <c r="AJ57" s="34">
        <f>PXIL!P57</f>
        <v>0</v>
      </c>
      <c r="AK57" s="34">
        <f>RTM_IEX!J57</f>
        <v>57.95</v>
      </c>
      <c r="AL57" s="34">
        <f>RTM_IEX!P57</f>
        <v>0</v>
      </c>
      <c r="AM57" s="34">
        <f>RTM_PXI!J57</f>
        <v>0</v>
      </c>
      <c r="AN57" s="34">
        <f>RTM_PXI!P57</f>
        <v>0</v>
      </c>
      <c r="AO57" s="147">
        <f>GDAM_IEX!J57</f>
        <v>0</v>
      </c>
      <c r="AP57" s="147">
        <f>GDAM_IEX!P57</f>
        <v>0</v>
      </c>
      <c r="AQ57" s="147">
        <f>GDAM_PXI!J57</f>
        <v>0</v>
      </c>
      <c r="AR57" s="147">
        <f>GDAM_PXI!P57</f>
        <v>0</v>
      </c>
      <c r="AS57">
        <f>HPX!J57</f>
        <v>0</v>
      </c>
      <c r="AT57">
        <f>HPX!P57</f>
        <v>0</v>
      </c>
      <c r="AU57">
        <f>RTM_HPX!J57</f>
        <v>0</v>
      </c>
      <c r="AV57">
        <f>RTM_HPX!P57</f>
        <v>0</v>
      </c>
    </row>
    <row r="58" spans="1:48">
      <c r="A58" t="s">
        <v>100</v>
      </c>
      <c r="D58">
        <f>TWEPL!R58</f>
        <v>8.070138</v>
      </c>
      <c r="E58">
        <f>GT_NG!T58</f>
        <v>10.078197249048872</v>
      </c>
      <c r="F58">
        <f>GT_Spot!T58</f>
        <v>0</v>
      </c>
      <c r="G58">
        <f>PPCL_NG!T58</f>
        <v>55.91</v>
      </c>
      <c r="H58">
        <f>PPCL_Spot!T58</f>
        <v>0</v>
      </c>
      <c r="I58">
        <f>Bawana_NG!T58</f>
        <v>69.609999999999985</v>
      </c>
      <c r="J58">
        <f>Bawana_RLNG!T58</f>
        <v>0</v>
      </c>
      <c r="K58">
        <f>Bawana_Spot!T58</f>
        <v>30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TPDDL_ISGS_exbus!DM58</f>
        <v>552.34977944654372</v>
      </c>
      <c r="P58" s="36">
        <v>75.279999999999987</v>
      </c>
      <c r="Q58" s="36">
        <v>7.7288505576208175</v>
      </c>
      <c r="R58" s="38">
        <v>21.9</v>
      </c>
      <c r="S58" s="38">
        <v>0</v>
      </c>
      <c r="T58" s="37">
        <f>SUMPRODUCT(LTA!J58:AN58,LTA!J$101:AN$101,LTA!J$105:AN$105)</f>
        <v>108.18</v>
      </c>
      <c r="U58" s="37">
        <f>SUMPRODUCT(LTA!J58:AN58,LTA!J$102:AN$102,LTA!J$105:AN$105)</f>
        <v>558.55828399999984</v>
      </c>
      <c r="V58" s="66">
        <f>SUMPRODUCT(MTOA!B58:G58,MTOA!B$102:G$102,MTOA!B$105:G$105)</f>
        <v>0</v>
      </c>
      <c r="W58" s="66">
        <f>SUMPRODUCT(MTOA!B58:G58,MTOA!B$101:G$101,MTOA!B$105:G$105)</f>
        <v>0</v>
      </c>
      <c r="X58">
        <v>0</v>
      </c>
      <c r="Y58" s="34">
        <f>IEX!J58</f>
        <v>0</v>
      </c>
      <c r="Z58" s="34">
        <f>IEX!P58</f>
        <v>0</v>
      </c>
      <c r="AA58" s="75">
        <f>STOA!J58</f>
        <v>606.98</v>
      </c>
      <c r="AB58" s="75">
        <f>-STOA!P58</f>
        <v>0</v>
      </c>
      <c r="AC58">
        <f t="shared" si="0"/>
        <v>17.800736093726986</v>
      </c>
      <c r="AD58">
        <f t="shared" si="1"/>
        <v>2101.3345131594856</v>
      </c>
      <c r="AE58">
        <f>'IDT-1'!F58</f>
        <v>0</v>
      </c>
      <c r="AF58" s="24"/>
      <c r="AG58">
        <f t="shared" si="2"/>
        <v>2101.3345131594856</v>
      </c>
      <c r="AI58" s="34">
        <f>PXIL!J58</f>
        <v>0</v>
      </c>
      <c r="AJ58" s="34">
        <f>PXIL!P58</f>
        <v>0</v>
      </c>
      <c r="AK58" s="34">
        <f>RTM_IEX!J58</f>
        <v>14.49</v>
      </c>
      <c r="AL58" s="34">
        <f>RTM_IEX!P58</f>
        <v>0</v>
      </c>
      <c r="AM58" s="34">
        <f>RTM_PXI!J58</f>
        <v>0</v>
      </c>
      <c r="AN58" s="34">
        <f>RTM_PXI!P58</f>
        <v>0</v>
      </c>
      <c r="AO58" s="147">
        <f>GDAM_IEX!J58</f>
        <v>0</v>
      </c>
      <c r="AP58" s="147">
        <f>GDAM_IEX!P58</f>
        <v>0</v>
      </c>
      <c r="AQ58" s="147">
        <f>GDAM_PXI!J58</f>
        <v>0</v>
      </c>
      <c r="AR58" s="147">
        <f>GDAM_PXI!P58</f>
        <v>0</v>
      </c>
      <c r="AS58">
        <f>HPX!J58</f>
        <v>0</v>
      </c>
      <c r="AT58">
        <f>HPX!P58</f>
        <v>0</v>
      </c>
      <c r="AU58">
        <f>RTM_HPX!J58</f>
        <v>0</v>
      </c>
      <c r="AV58">
        <f>RTM_HPX!P58</f>
        <v>0</v>
      </c>
    </row>
    <row r="59" spans="1:48">
      <c r="A59" t="s">
        <v>101</v>
      </c>
      <c r="D59">
        <f>TWEPL!R59</f>
        <v>8.070138</v>
      </c>
      <c r="E59">
        <f>GT_NG!T59</f>
        <v>10.078197249048872</v>
      </c>
      <c r="F59">
        <f>GT_Spot!T59</f>
        <v>0</v>
      </c>
      <c r="G59">
        <f>PPCL_NG!T59</f>
        <v>55.91</v>
      </c>
      <c r="H59">
        <f>PPCL_Spot!T59</f>
        <v>0</v>
      </c>
      <c r="I59">
        <f>Bawana_NG!T59</f>
        <v>69.609999999999985</v>
      </c>
      <c r="J59">
        <f>Bawana_RLNG!T59</f>
        <v>0</v>
      </c>
      <c r="K59">
        <f>Bawana_Spot!T59</f>
        <v>30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TPDDL_ISGS_exbus!DM59</f>
        <v>609.50684368201178</v>
      </c>
      <c r="P59" s="36">
        <v>75.279999999999987</v>
      </c>
      <c r="Q59" s="36">
        <v>26.719999999999995</v>
      </c>
      <c r="R59" s="38">
        <v>21.9</v>
      </c>
      <c r="S59" s="38">
        <v>0</v>
      </c>
      <c r="T59" s="37">
        <f>SUMPRODUCT(LTA!J59:AN59,LTA!J$101:AN$101,LTA!J$105:AN$105)</f>
        <v>105.83</v>
      </c>
      <c r="U59" s="37">
        <f>SUMPRODUCT(LTA!J59:AN59,LTA!J$102:AN$102,LTA!J$105:AN$105)</f>
        <v>556.93865599999992</v>
      </c>
      <c r="V59" s="66">
        <f>SUMPRODUCT(MTOA!B59:G59,MTOA!B$102:G$102,MTOA!B$105:G$105)</f>
        <v>0</v>
      </c>
      <c r="W59" s="66">
        <f>SUMPRODUCT(MTOA!B59:G59,MTOA!B$101:G$101,MTOA!B$105:G$105)</f>
        <v>0</v>
      </c>
      <c r="X59">
        <v>0</v>
      </c>
      <c r="Y59" s="34">
        <f>IEX!J59</f>
        <v>42.49</v>
      </c>
      <c r="Z59" s="34">
        <f>IEX!P59</f>
        <v>0</v>
      </c>
      <c r="AA59" s="75">
        <f>STOA!J59</f>
        <v>606.98</v>
      </c>
      <c r="AB59" s="75">
        <f>-STOA!P59</f>
        <v>0</v>
      </c>
      <c r="AC59">
        <f t="shared" si="0"/>
        <v>18.854015156543131</v>
      </c>
      <c r="AD59">
        <f t="shared" si="1"/>
        <v>2175.4598197745172</v>
      </c>
      <c r="AE59">
        <f>'IDT-1'!F59</f>
        <v>2.746</v>
      </c>
      <c r="AF59" s="24"/>
      <c r="AG59">
        <f t="shared" si="2"/>
        <v>2178.2058197745173</v>
      </c>
      <c r="AI59" s="34">
        <f>PXIL!J59</f>
        <v>0</v>
      </c>
      <c r="AJ59" s="34">
        <f>PXIL!P59</f>
        <v>0</v>
      </c>
      <c r="AK59" s="34">
        <f>RTM_IEX!J59</f>
        <v>0</v>
      </c>
      <c r="AL59" s="34">
        <f>RTM_IEX!P59</f>
        <v>-25</v>
      </c>
      <c r="AM59" s="34">
        <f>RTM_PXI!J59</f>
        <v>0</v>
      </c>
      <c r="AN59" s="34">
        <f>RTM_PXI!P59</f>
        <v>0</v>
      </c>
      <c r="AO59" s="147">
        <f>GDAM_IEX!J59</f>
        <v>0</v>
      </c>
      <c r="AP59" s="147">
        <f>GDAM_IEX!P59</f>
        <v>0</v>
      </c>
      <c r="AQ59" s="147">
        <f>GDAM_PXI!J59</f>
        <v>0</v>
      </c>
      <c r="AR59" s="147">
        <f>GDAM_PXI!P59</f>
        <v>0</v>
      </c>
      <c r="AS59">
        <f>HPX!J59</f>
        <v>0</v>
      </c>
      <c r="AT59">
        <f>HPX!P59</f>
        <v>0</v>
      </c>
      <c r="AU59">
        <f>RTM_HPX!J59</f>
        <v>0</v>
      </c>
      <c r="AV59">
        <f>RTM_HPX!P59</f>
        <v>0</v>
      </c>
    </row>
    <row r="60" spans="1:48">
      <c r="A60" t="s">
        <v>102</v>
      </c>
      <c r="D60">
        <f>TWEPL!R60</f>
        <v>8.070138</v>
      </c>
      <c r="E60">
        <f>GT_NG!T60</f>
        <v>10.078197249048872</v>
      </c>
      <c r="F60">
        <f>GT_Spot!T60</f>
        <v>0</v>
      </c>
      <c r="G60">
        <f>PPCL_NG!T60</f>
        <v>55.91</v>
      </c>
      <c r="H60">
        <f>PPCL_Spot!T60</f>
        <v>0</v>
      </c>
      <c r="I60">
        <f>Bawana_NG!T60</f>
        <v>69.609999999999985</v>
      </c>
      <c r="J60">
        <f>Bawana_RLNG!T60</f>
        <v>0</v>
      </c>
      <c r="K60">
        <f>Bawana_Spot!T60</f>
        <v>30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TPDDL_ISGS_exbus!DM60</f>
        <v>602.88115088049517</v>
      </c>
      <c r="P60" s="36">
        <v>75.279999999999987</v>
      </c>
      <c r="Q60" s="36">
        <v>26.719999999999995</v>
      </c>
      <c r="R60" s="38">
        <v>21.9</v>
      </c>
      <c r="S60" s="38">
        <v>0</v>
      </c>
      <c r="T60" s="37">
        <f>SUMPRODUCT(LTA!J60:AN60,LTA!J$101:AN$101,LTA!J$105:AN$105)</f>
        <v>105.41</v>
      </c>
      <c r="U60" s="37">
        <f>SUMPRODUCT(LTA!J60:AN60,LTA!J$102:AN$102,LTA!J$105:AN$105)</f>
        <v>554.14270199999999</v>
      </c>
      <c r="V60" s="66">
        <f>SUMPRODUCT(MTOA!B60:G60,MTOA!B$102:G$102,MTOA!B$105:G$105)</f>
        <v>0</v>
      </c>
      <c r="W60" s="66">
        <f>SUMPRODUCT(MTOA!B60:G60,MTOA!B$101:G$101,MTOA!B$105:G$105)</f>
        <v>0</v>
      </c>
      <c r="X60">
        <v>0</v>
      </c>
      <c r="Y60" s="34">
        <f>IEX!J60</f>
        <v>92.72</v>
      </c>
      <c r="Z60" s="34">
        <f>IEX!P60</f>
        <v>0</v>
      </c>
      <c r="AA60" s="75">
        <f>STOA!J60</f>
        <v>606.98</v>
      </c>
      <c r="AB60" s="75">
        <f>-STOA!P60</f>
        <v>0</v>
      </c>
      <c r="AC60">
        <f t="shared" si="0"/>
        <v>19.23563311203484</v>
      </c>
      <c r="AD60">
        <f t="shared" si="1"/>
        <v>2210.4665550175091</v>
      </c>
      <c r="AE60">
        <f>'IDT-1'!F60</f>
        <v>0</v>
      </c>
      <c r="AF60" s="24"/>
      <c r="AG60">
        <f t="shared" si="2"/>
        <v>2210.4665550175091</v>
      </c>
      <c r="AI60" s="34">
        <f>PXIL!J60</f>
        <v>0</v>
      </c>
      <c r="AJ60" s="34">
        <f>PXIL!P60</f>
        <v>0</v>
      </c>
      <c r="AK60" s="34">
        <f>RTM_IEX!J60</f>
        <v>0</v>
      </c>
      <c r="AL60" s="34">
        <f>RTM_IEX!P60</f>
        <v>-30</v>
      </c>
      <c r="AM60" s="34">
        <f>RTM_PXI!J60</f>
        <v>0</v>
      </c>
      <c r="AN60" s="34">
        <f>RTM_PXI!P60</f>
        <v>0</v>
      </c>
      <c r="AO60" s="147">
        <f>GDAM_IEX!J60</f>
        <v>0</v>
      </c>
      <c r="AP60" s="147">
        <f>GDAM_IEX!P60</f>
        <v>0</v>
      </c>
      <c r="AQ60" s="147">
        <f>GDAM_PXI!J60</f>
        <v>0</v>
      </c>
      <c r="AR60" s="147">
        <f>GDAM_PXI!P60</f>
        <v>0</v>
      </c>
      <c r="AS60">
        <f>HPX!J60</f>
        <v>0</v>
      </c>
      <c r="AT60">
        <f>HPX!P60</f>
        <v>0</v>
      </c>
      <c r="AU60">
        <f>RTM_HPX!J60</f>
        <v>0</v>
      </c>
      <c r="AV60">
        <f>RTM_HPX!P60</f>
        <v>0</v>
      </c>
    </row>
    <row r="61" spans="1:48">
      <c r="A61" t="s">
        <v>103</v>
      </c>
      <c r="D61">
        <f>TWEPL!R61</f>
        <v>8.070138</v>
      </c>
      <c r="E61">
        <f>GT_NG!T61</f>
        <v>10.078197249048872</v>
      </c>
      <c r="F61">
        <f>GT_Spot!T61</f>
        <v>0</v>
      </c>
      <c r="G61">
        <f>PPCL_NG!T61</f>
        <v>55.91</v>
      </c>
      <c r="H61">
        <f>PPCL_Spot!T61</f>
        <v>0</v>
      </c>
      <c r="I61">
        <f>Bawana_NG!T61</f>
        <v>69.607583070032291</v>
      </c>
      <c r="J61">
        <f>Bawana_RLNG!T61</f>
        <v>0</v>
      </c>
      <c r="K61">
        <f>Bawana_Spot!T61</f>
        <v>30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TPDDL_ISGS_exbus!DM61</f>
        <v>603.77449700205045</v>
      </c>
      <c r="P61" s="36">
        <v>75.279999999999987</v>
      </c>
      <c r="Q61" s="36">
        <v>26.726932170320211</v>
      </c>
      <c r="R61" s="38">
        <v>21.9</v>
      </c>
      <c r="S61" s="38">
        <v>0</v>
      </c>
      <c r="T61" s="37">
        <f>SUMPRODUCT(LTA!J61:AN61,LTA!J$101:AN$101,LTA!J$105:AN$105)</f>
        <v>98.960000000000008</v>
      </c>
      <c r="U61" s="37">
        <f>SUMPRODUCT(LTA!J61:AN61,LTA!J$102:AN$102,LTA!J$105:AN$105)</f>
        <v>551.21629399999995</v>
      </c>
      <c r="V61" s="66">
        <f>SUMPRODUCT(MTOA!B61:G61,MTOA!B$102:G$102,MTOA!B$105:G$105)</f>
        <v>0</v>
      </c>
      <c r="W61" s="66">
        <f>SUMPRODUCT(MTOA!B61:G61,MTOA!B$101:G$101,MTOA!B$105:G$105)</f>
        <v>0</v>
      </c>
      <c r="X61">
        <v>0</v>
      </c>
      <c r="Y61" s="34">
        <f>IEX!J61</f>
        <v>125.56</v>
      </c>
      <c r="Z61" s="34">
        <f>IEX!P61</f>
        <v>0</v>
      </c>
      <c r="AA61" s="75">
        <f>STOA!J61</f>
        <v>606.98</v>
      </c>
      <c r="AB61" s="75">
        <f>-STOA!P61</f>
        <v>0</v>
      </c>
      <c r="AC61">
        <f t="shared" si="0"/>
        <v>19.313201954401528</v>
      </c>
      <c r="AD61">
        <f t="shared" si="1"/>
        <v>2249.7504395370502</v>
      </c>
      <c r="AE61">
        <f>'IDT-1'!F61</f>
        <v>12.356999999999999</v>
      </c>
      <c r="AF61" s="24"/>
      <c r="AG61">
        <f t="shared" si="2"/>
        <v>2262.1074395370501</v>
      </c>
      <c r="AI61" s="34">
        <f>PXIL!J61</f>
        <v>0</v>
      </c>
      <c r="AJ61" s="34">
        <f>PXIL!P61</f>
        <v>0</v>
      </c>
      <c r="AK61" s="34">
        <f>RTM_IEX!J61</f>
        <v>0</v>
      </c>
      <c r="AL61" s="34">
        <f>RTM_IEX!P61</f>
        <v>-15</v>
      </c>
      <c r="AM61" s="34">
        <f>RTM_PXI!J61</f>
        <v>0</v>
      </c>
      <c r="AN61" s="34">
        <f>RTM_PXI!P61</f>
        <v>0</v>
      </c>
      <c r="AO61" s="147">
        <f>GDAM_IEX!J61</f>
        <v>0</v>
      </c>
      <c r="AP61" s="147">
        <f>GDAM_IEX!P61</f>
        <v>0</v>
      </c>
      <c r="AQ61" s="147">
        <f>GDAM_PXI!J61</f>
        <v>0</v>
      </c>
      <c r="AR61" s="147">
        <f>GDAM_PXI!P61</f>
        <v>0</v>
      </c>
      <c r="AS61">
        <f>HPX!J61</f>
        <v>0</v>
      </c>
      <c r="AT61">
        <f>HPX!P61</f>
        <v>0</v>
      </c>
      <c r="AU61">
        <f>RTM_HPX!J61</f>
        <v>0</v>
      </c>
      <c r="AV61">
        <f>RTM_HPX!P61</f>
        <v>0</v>
      </c>
    </row>
    <row r="62" spans="1:48">
      <c r="A62" t="s">
        <v>104</v>
      </c>
      <c r="D62">
        <f>TWEPL!R62</f>
        <v>8.070138</v>
      </c>
      <c r="E62">
        <f>GT_NG!T62</f>
        <v>10.078197249048872</v>
      </c>
      <c r="F62">
        <f>GT_Spot!T62</f>
        <v>0</v>
      </c>
      <c r="G62">
        <f>PPCL_NG!T62</f>
        <v>55.91</v>
      </c>
      <c r="H62">
        <f>PPCL_Spot!T62</f>
        <v>0</v>
      </c>
      <c r="I62">
        <f>Bawana_NG!T62</f>
        <v>69.607583070032291</v>
      </c>
      <c r="J62">
        <f>Bawana_RLNG!T62</f>
        <v>0</v>
      </c>
      <c r="K62">
        <f>Bawana_Spot!T62</f>
        <v>30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TPDDL_ISGS_exbus!DM62</f>
        <v>601.45337418822157</v>
      </c>
      <c r="P62" s="36">
        <v>75.279999999999987</v>
      </c>
      <c r="Q62" s="36">
        <v>26.726932170320211</v>
      </c>
      <c r="R62" s="38">
        <v>21.9</v>
      </c>
      <c r="S62" s="38">
        <v>0</v>
      </c>
      <c r="T62" s="37">
        <f>SUMPRODUCT(LTA!J62:AN62,LTA!J$101:AN$101,LTA!J$105:AN$105)</f>
        <v>94.31</v>
      </c>
      <c r="U62" s="37">
        <f>SUMPRODUCT(LTA!J62:AN62,LTA!J$102:AN$102,LTA!J$105:AN$105)</f>
        <v>547.30000999999993</v>
      </c>
      <c r="V62" s="66">
        <f>SUMPRODUCT(MTOA!B62:G62,MTOA!B$102:G$102,MTOA!B$105:G$105)</f>
        <v>0</v>
      </c>
      <c r="W62" s="66">
        <f>SUMPRODUCT(MTOA!B62:G62,MTOA!B$101:G$101,MTOA!B$105:G$105)</f>
        <v>0</v>
      </c>
      <c r="X62">
        <v>0</v>
      </c>
      <c r="Y62" s="34">
        <f>IEX!J62</f>
        <v>170.95</v>
      </c>
      <c r="Z62" s="34">
        <f>IEX!P62</f>
        <v>0</v>
      </c>
      <c r="AA62" s="75">
        <f>STOA!J62</f>
        <v>606.98</v>
      </c>
      <c r="AB62" s="75">
        <f>-STOA!P62</f>
        <v>0</v>
      </c>
      <c r="AC62">
        <f t="shared" si="0"/>
        <v>19.64537952578981</v>
      </c>
      <c r="AD62">
        <f t="shared" si="1"/>
        <v>2278.9208551518327</v>
      </c>
      <c r="AE62">
        <f>'IDT-1'!F62</f>
        <v>0</v>
      </c>
      <c r="AF62" s="24"/>
      <c r="AG62">
        <f t="shared" si="2"/>
        <v>2278.9208551518327</v>
      </c>
      <c r="AI62" s="34">
        <f>PXIL!J62</f>
        <v>0</v>
      </c>
      <c r="AJ62" s="34">
        <f>PXIL!P62</f>
        <v>0</v>
      </c>
      <c r="AK62" s="34">
        <f>RTM_IEX!J62</f>
        <v>0</v>
      </c>
      <c r="AL62" s="34">
        <f>RTM_IEX!P62</f>
        <v>-20</v>
      </c>
      <c r="AM62" s="34">
        <f>RTM_PXI!J62</f>
        <v>0</v>
      </c>
      <c r="AN62" s="34">
        <f>RTM_PXI!P62</f>
        <v>0</v>
      </c>
      <c r="AO62" s="147">
        <f>GDAM_IEX!J62</f>
        <v>0</v>
      </c>
      <c r="AP62" s="147">
        <f>GDAM_IEX!P62</f>
        <v>0</v>
      </c>
      <c r="AQ62" s="147">
        <f>GDAM_PXI!J62</f>
        <v>0</v>
      </c>
      <c r="AR62" s="147">
        <f>GDAM_PXI!P62</f>
        <v>0</v>
      </c>
      <c r="AS62">
        <f>HPX!J62</f>
        <v>0</v>
      </c>
      <c r="AT62">
        <f>HPX!P62</f>
        <v>0</v>
      </c>
      <c r="AU62">
        <f>RTM_HPX!J62</f>
        <v>0</v>
      </c>
      <c r="AV62">
        <f>RTM_HPX!P62</f>
        <v>0</v>
      </c>
    </row>
    <row r="63" spans="1:48">
      <c r="A63" t="s">
        <v>105</v>
      </c>
      <c r="D63">
        <f>TWEPL!R63</f>
        <v>8.070138</v>
      </c>
      <c r="E63">
        <f>GT_NG!T63</f>
        <v>10.078197249048872</v>
      </c>
      <c r="F63">
        <f>GT_Spot!T63</f>
        <v>0</v>
      </c>
      <c r="G63">
        <f>PPCL_NG!T63</f>
        <v>55.91</v>
      </c>
      <c r="H63">
        <f>PPCL_Spot!T63</f>
        <v>0</v>
      </c>
      <c r="I63">
        <f>Bawana_NG!T63</f>
        <v>69.607583070032291</v>
      </c>
      <c r="J63">
        <f>Bawana_RLNG!T63</f>
        <v>0</v>
      </c>
      <c r="K63">
        <f>Bawana_Spot!T63</f>
        <v>30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TPDDL_ISGS_exbus!DM63</f>
        <v>608.32956932983893</v>
      </c>
      <c r="P63" s="36">
        <v>75.279999999999987</v>
      </c>
      <c r="Q63" s="36">
        <v>26.726932170320211</v>
      </c>
      <c r="R63" s="38">
        <v>21.9</v>
      </c>
      <c r="S63" s="38">
        <v>0</v>
      </c>
      <c r="T63" s="37">
        <f>SUMPRODUCT(LTA!J63:AN63,LTA!J$101:AN$101,LTA!J$105:AN$105)</f>
        <v>85.62</v>
      </c>
      <c r="U63" s="37">
        <f>SUMPRODUCT(LTA!J63:AN63,LTA!J$102:AN$102,LTA!J$105:AN$105)</f>
        <v>539.54292199999986</v>
      </c>
      <c r="V63" s="66">
        <f>SUMPRODUCT(MTOA!B63:G63,MTOA!B$102:G$102,MTOA!B$105:G$105)</f>
        <v>0</v>
      </c>
      <c r="W63" s="66">
        <f>SUMPRODUCT(MTOA!B63:G63,MTOA!B$101:G$101,MTOA!B$105:G$105)</f>
        <v>0</v>
      </c>
      <c r="X63">
        <v>0</v>
      </c>
      <c r="Y63" s="34">
        <f>IEX!J63</f>
        <v>197.02</v>
      </c>
      <c r="Z63" s="34">
        <f>IEX!P63</f>
        <v>0</v>
      </c>
      <c r="AA63" s="75">
        <f>STOA!J63</f>
        <v>606.98</v>
      </c>
      <c r="AB63" s="75">
        <f>-STOA!P63</f>
        <v>0</v>
      </c>
      <c r="AC63">
        <f t="shared" si="0"/>
        <v>19.868683603028288</v>
      </c>
      <c r="AD63">
        <f t="shared" si="1"/>
        <v>2285.1966582162117</v>
      </c>
      <c r="AE63">
        <f>'IDT-1'!F63</f>
        <v>0</v>
      </c>
      <c r="AF63" s="24"/>
      <c r="AG63">
        <f t="shared" si="2"/>
        <v>2285.1966582162117</v>
      </c>
      <c r="AI63" s="34">
        <f>PXIL!J63</f>
        <v>0</v>
      </c>
      <c r="AJ63" s="34">
        <f>PXIL!P63</f>
        <v>0</v>
      </c>
      <c r="AK63" s="34">
        <f>RTM_IEX!J63</f>
        <v>0</v>
      </c>
      <c r="AL63" s="34">
        <f>RTM_IEX!P63</f>
        <v>-30</v>
      </c>
      <c r="AM63" s="34">
        <f>RTM_PXI!J63</f>
        <v>0</v>
      </c>
      <c r="AN63" s="34">
        <f>RTM_PXI!P63</f>
        <v>0</v>
      </c>
      <c r="AO63" s="147">
        <f>GDAM_IEX!J63</f>
        <v>0</v>
      </c>
      <c r="AP63" s="147">
        <f>GDAM_IEX!P63</f>
        <v>0</v>
      </c>
      <c r="AQ63" s="147">
        <f>GDAM_PXI!J63</f>
        <v>0</v>
      </c>
      <c r="AR63" s="147">
        <f>GDAM_PXI!P63</f>
        <v>0</v>
      </c>
      <c r="AS63">
        <f>HPX!J63</f>
        <v>0</v>
      </c>
      <c r="AT63">
        <f>HPX!P63</f>
        <v>0</v>
      </c>
      <c r="AU63">
        <f>RTM_HPX!J63</f>
        <v>0</v>
      </c>
      <c r="AV63">
        <f>RTM_HPX!P63</f>
        <v>0</v>
      </c>
    </row>
    <row r="64" spans="1:48">
      <c r="A64" t="s">
        <v>106</v>
      </c>
      <c r="D64">
        <f>TWEPL!R64</f>
        <v>8.070138</v>
      </c>
      <c r="E64">
        <f>GT_NG!T64</f>
        <v>10.078197249048872</v>
      </c>
      <c r="F64">
        <f>GT_Spot!T64</f>
        <v>0</v>
      </c>
      <c r="G64">
        <f>PPCL_NG!T64</f>
        <v>55.91</v>
      </c>
      <c r="H64">
        <f>PPCL_Spot!T64</f>
        <v>0</v>
      </c>
      <c r="I64">
        <f>Bawana_NG!T64</f>
        <v>69.607583070032291</v>
      </c>
      <c r="J64">
        <f>Bawana_RLNG!T64</f>
        <v>0</v>
      </c>
      <c r="K64">
        <f>Bawana_Spot!T64</f>
        <v>30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TPDDL_ISGS_exbus!DM64</f>
        <v>611.68697806143916</v>
      </c>
      <c r="P64" s="36">
        <v>75.279999999999987</v>
      </c>
      <c r="Q64" s="36">
        <v>26.726932170320211</v>
      </c>
      <c r="R64" s="38">
        <v>22.2</v>
      </c>
      <c r="S64" s="38">
        <v>0</v>
      </c>
      <c r="T64" s="37">
        <f>SUMPRODUCT(LTA!J64:AN64,LTA!J$101:AN$101,LTA!J$105:AN$105)</f>
        <v>80.989999999999995</v>
      </c>
      <c r="U64" s="37">
        <f>SUMPRODUCT(LTA!J64:AN64,LTA!J$102:AN$102,LTA!J$105:AN$105)</f>
        <v>534.69140599999992</v>
      </c>
      <c r="V64" s="66">
        <f>SUMPRODUCT(MTOA!B64:G64,MTOA!B$102:G$102,MTOA!B$105:G$105)</f>
        <v>0</v>
      </c>
      <c r="W64" s="66">
        <f>SUMPRODUCT(MTOA!B64:G64,MTOA!B$101:G$101,MTOA!B$105:G$105)</f>
        <v>0</v>
      </c>
      <c r="X64">
        <v>0</v>
      </c>
      <c r="Y64" s="34">
        <f>IEX!J64</f>
        <v>211.51</v>
      </c>
      <c r="Z64" s="34">
        <f>IEX!P64</f>
        <v>0</v>
      </c>
      <c r="AA64" s="75">
        <f>STOA!J64</f>
        <v>606.98</v>
      </c>
      <c r="AB64" s="75">
        <f>-STOA!P64</f>
        <v>0</v>
      </c>
      <c r="AC64">
        <f t="shared" si="0"/>
        <v>19.941477101973732</v>
      </c>
      <c r="AD64">
        <f t="shared" si="1"/>
        <v>2293.789757448867</v>
      </c>
      <c r="AE64">
        <f>'IDT-1'!F64</f>
        <v>0</v>
      </c>
      <c r="AF64" s="24"/>
      <c r="AG64">
        <f t="shared" si="2"/>
        <v>2293.789757448867</v>
      </c>
      <c r="AI64" s="34">
        <f>PXIL!J64</f>
        <v>0</v>
      </c>
      <c r="AJ64" s="34">
        <f>PXIL!P64</f>
        <v>0</v>
      </c>
      <c r="AK64" s="34">
        <f>RTM_IEX!J64</f>
        <v>0</v>
      </c>
      <c r="AL64" s="34">
        <f>RTM_IEX!P64</f>
        <v>-30</v>
      </c>
      <c r="AM64" s="34">
        <f>RTM_PXI!J64</f>
        <v>0</v>
      </c>
      <c r="AN64" s="34">
        <f>RTM_PXI!P64</f>
        <v>0</v>
      </c>
      <c r="AO64" s="147">
        <f>GDAM_IEX!J64</f>
        <v>0</v>
      </c>
      <c r="AP64" s="147">
        <f>GDAM_IEX!P64</f>
        <v>0</v>
      </c>
      <c r="AQ64" s="147">
        <f>GDAM_PXI!J64</f>
        <v>0</v>
      </c>
      <c r="AR64" s="147">
        <f>GDAM_PXI!P64</f>
        <v>0</v>
      </c>
      <c r="AS64">
        <f>HPX!J64</f>
        <v>0</v>
      </c>
      <c r="AT64">
        <f>HPX!P64</f>
        <v>0</v>
      </c>
      <c r="AU64">
        <f>RTM_HPX!J64</f>
        <v>0</v>
      </c>
      <c r="AV64">
        <f>RTM_HPX!P64</f>
        <v>0</v>
      </c>
    </row>
    <row r="65" spans="1:48">
      <c r="A65" t="s">
        <v>107</v>
      </c>
      <c r="D65">
        <f>TWEPL!R65</f>
        <v>8.070138</v>
      </c>
      <c r="E65">
        <f>GT_NG!T65</f>
        <v>10.078197249048872</v>
      </c>
      <c r="F65">
        <f>GT_Spot!T65</f>
        <v>0</v>
      </c>
      <c r="G65">
        <f>PPCL_NG!T65</f>
        <v>54.368072054182477</v>
      </c>
      <c r="H65">
        <f>PPCL_Spot!T65</f>
        <v>0</v>
      </c>
      <c r="I65">
        <f>Bawana_NG!T65</f>
        <v>69.607583070032291</v>
      </c>
      <c r="J65">
        <f>Bawana_RLNG!T65</f>
        <v>0</v>
      </c>
      <c r="K65">
        <f>Bawana_Spot!T65</f>
        <v>30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TPDDL_ISGS_exbus!DM65</f>
        <v>615.0863222261047</v>
      </c>
      <c r="P65" s="36">
        <v>75.279999999999987</v>
      </c>
      <c r="Q65" s="36">
        <v>26.726932170320211</v>
      </c>
      <c r="R65" s="38">
        <v>22.2</v>
      </c>
      <c r="S65" s="38">
        <v>0</v>
      </c>
      <c r="T65" s="37">
        <f>SUMPRODUCT(LTA!J65:AN65,LTA!J$101:AN$101,LTA!J$105:AN$105)</f>
        <v>76.17</v>
      </c>
      <c r="U65" s="37">
        <f>SUMPRODUCT(LTA!J65:AN65,LTA!J$102:AN$102,LTA!J$105:AN$105)</f>
        <v>528.90059199999996</v>
      </c>
      <c r="V65" s="66">
        <f>SUMPRODUCT(MTOA!B65:G65,MTOA!B$102:G$102,MTOA!B$105:G$105)</f>
        <v>0</v>
      </c>
      <c r="W65" s="66">
        <f>SUMPRODUCT(MTOA!B65:G65,MTOA!B$101:G$101,MTOA!B$105:G$105)</f>
        <v>0</v>
      </c>
      <c r="X65">
        <v>0</v>
      </c>
      <c r="Y65" s="34">
        <f>IEX!J65</f>
        <v>216.34</v>
      </c>
      <c r="Z65" s="34">
        <f>IEX!P65</f>
        <v>0</v>
      </c>
      <c r="AA65" s="75">
        <f>STOA!J65</f>
        <v>606.98</v>
      </c>
      <c r="AB65" s="75">
        <f>-STOA!P65</f>
        <v>0</v>
      </c>
      <c r="AC65">
        <f t="shared" si="0"/>
        <v>19.866164771987606</v>
      </c>
      <c r="AD65">
        <f t="shared" si="1"/>
        <v>2294.9416719977003</v>
      </c>
      <c r="AE65">
        <f>'IDT-1'!F65</f>
        <v>0</v>
      </c>
      <c r="AF65" s="24"/>
      <c r="AG65">
        <f t="shared" si="2"/>
        <v>2294.9416719977003</v>
      </c>
      <c r="AI65" s="34">
        <f>PXIL!J65</f>
        <v>0</v>
      </c>
      <c r="AJ65" s="34">
        <f>PXIL!P65</f>
        <v>0</v>
      </c>
      <c r="AK65" s="34">
        <f>RTM_IEX!J65</f>
        <v>0</v>
      </c>
      <c r="AL65" s="34">
        <f>RTM_IEX!P65</f>
        <v>-25</v>
      </c>
      <c r="AM65" s="34">
        <f>RTM_PXI!J65</f>
        <v>0</v>
      </c>
      <c r="AN65" s="34">
        <f>RTM_PXI!P65</f>
        <v>0</v>
      </c>
      <c r="AO65" s="147">
        <f>GDAM_IEX!J65</f>
        <v>0</v>
      </c>
      <c r="AP65" s="147">
        <f>GDAM_IEX!P65</f>
        <v>0</v>
      </c>
      <c r="AQ65" s="147">
        <f>GDAM_PXI!J65</f>
        <v>0</v>
      </c>
      <c r="AR65" s="147">
        <f>GDAM_PXI!P65</f>
        <v>0</v>
      </c>
      <c r="AS65">
        <f>HPX!J65</f>
        <v>0</v>
      </c>
      <c r="AT65">
        <f>HPX!P65</f>
        <v>0</v>
      </c>
      <c r="AU65">
        <f>RTM_HPX!J65</f>
        <v>0</v>
      </c>
      <c r="AV65">
        <f>RTM_HPX!P65</f>
        <v>0</v>
      </c>
    </row>
    <row r="66" spans="1:48">
      <c r="A66" t="s">
        <v>108</v>
      </c>
      <c r="D66">
        <f>TWEPL!R66</f>
        <v>8.070138</v>
      </c>
      <c r="E66">
        <f>GT_NG!T66</f>
        <v>10.078197249048872</v>
      </c>
      <c r="F66">
        <f>GT_Spot!T66</f>
        <v>0</v>
      </c>
      <c r="G66">
        <f>PPCL_NG!T66</f>
        <v>54.368072054182477</v>
      </c>
      <c r="H66">
        <f>PPCL_Spot!T66</f>
        <v>0</v>
      </c>
      <c r="I66">
        <f>Bawana_NG!T66</f>
        <v>69.607583070032291</v>
      </c>
      <c r="J66">
        <f>Bawana_RLNG!T66</f>
        <v>0</v>
      </c>
      <c r="K66">
        <f>Bawana_Spot!T66</f>
        <v>30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TPDDL_ISGS_exbus!DM66</f>
        <v>647.33337789398627</v>
      </c>
      <c r="P66" s="36">
        <v>75.279999999999987</v>
      </c>
      <c r="Q66" s="36">
        <v>26.726932170320211</v>
      </c>
      <c r="R66" s="38">
        <v>22.2</v>
      </c>
      <c r="S66" s="38">
        <v>0</v>
      </c>
      <c r="T66" s="37">
        <f>SUMPRODUCT(LTA!J66:AN66,LTA!J$101:AN$101,LTA!J$105:AN$105)</f>
        <v>69.42</v>
      </c>
      <c r="U66" s="37">
        <f>SUMPRODUCT(LTA!J66:AN66,LTA!J$102:AN$102,LTA!J$105:AN$105)</f>
        <v>522.44725999999991</v>
      </c>
      <c r="V66" s="66">
        <f>SUMPRODUCT(MTOA!B66:G66,MTOA!B$102:G$102,MTOA!B$105:G$105)</f>
        <v>0</v>
      </c>
      <c r="W66" s="66">
        <f>SUMPRODUCT(MTOA!B66:G66,MTOA!B$101:G$101,MTOA!B$105:G$105)</f>
        <v>0</v>
      </c>
      <c r="X66">
        <v>0</v>
      </c>
      <c r="Y66" s="34">
        <f>IEX!J66</f>
        <v>170.95</v>
      </c>
      <c r="Z66" s="34">
        <f>IEX!P66</f>
        <v>0</v>
      </c>
      <c r="AA66" s="75">
        <f>STOA!J66</f>
        <v>606.98</v>
      </c>
      <c r="AB66" s="75">
        <f>-STOA!P66</f>
        <v>0</v>
      </c>
      <c r="AC66">
        <f t="shared" si="0"/>
        <v>19.492375211749813</v>
      </c>
      <c r="AD66">
        <f t="shared" si="1"/>
        <v>2286.9691852258206</v>
      </c>
      <c r="AE66">
        <f>'IDT-1'!F66</f>
        <v>0</v>
      </c>
      <c r="AF66" s="24"/>
      <c r="AG66">
        <f t="shared" si="2"/>
        <v>2286.9691852258206</v>
      </c>
      <c r="AI66" s="34">
        <f>PXIL!J66</f>
        <v>0</v>
      </c>
      <c r="AJ66" s="34">
        <f>PXIL!P66</f>
        <v>0</v>
      </c>
      <c r="AK66" s="34">
        <f>RTM_IEX!J66</f>
        <v>0</v>
      </c>
      <c r="AL66" s="34">
        <f>RTM_IEX!P66</f>
        <v>-7</v>
      </c>
      <c r="AM66" s="34">
        <f>RTM_PXI!J66</f>
        <v>0</v>
      </c>
      <c r="AN66" s="34">
        <f>RTM_PXI!P66</f>
        <v>0</v>
      </c>
      <c r="AO66" s="147">
        <f>GDAM_IEX!J66</f>
        <v>0</v>
      </c>
      <c r="AP66" s="147">
        <f>GDAM_IEX!P66</f>
        <v>0</v>
      </c>
      <c r="AQ66" s="147">
        <f>GDAM_PXI!J66</f>
        <v>0</v>
      </c>
      <c r="AR66" s="147">
        <f>GDAM_PXI!P66</f>
        <v>0</v>
      </c>
      <c r="AS66">
        <f>HPX!J66</f>
        <v>0</v>
      </c>
      <c r="AT66">
        <f>HPX!P66</f>
        <v>0</v>
      </c>
      <c r="AU66">
        <f>RTM_HPX!J66</f>
        <v>0</v>
      </c>
      <c r="AV66">
        <f>RTM_HPX!P66</f>
        <v>0</v>
      </c>
    </row>
    <row r="67" spans="1:48">
      <c r="A67" t="s">
        <v>109</v>
      </c>
      <c r="D67">
        <f>TWEPL!R67</f>
        <v>8.070138</v>
      </c>
      <c r="E67">
        <f>GT_NG!T67</f>
        <v>10.078197249048872</v>
      </c>
      <c r="F67">
        <f>GT_Spot!T67</f>
        <v>0</v>
      </c>
      <c r="G67">
        <f>PPCL_NG!T67</f>
        <v>54.368072054182477</v>
      </c>
      <c r="H67">
        <f>PPCL_Spot!T67</f>
        <v>0</v>
      </c>
      <c r="I67">
        <f>Bawana_NG!T67</f>
        <v>69.607583070032291</v>
      </c>
      <c r="J67">
        <f>Bawana_RLNG!T67</f>
        <v>0</v>
      </c>
      <c r="K67">
        <f>Bawana_Spot!T67</f>
        <v>30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TPDDL_ISGS_exbus!DM67</f>
        <v>659.19043011405165</v>
      </c>
      <c r="P67" s="36">
        <v>75.279999999999987</v>
      </c>
      <c r="Q67" s="36">
        <v>26.726932170320211</v>
      </c>
      <c r="R67" s="38">
        <v>22.2</v>
      </c>
      <c r="S67" s="38">
        <v>0</v>
      </c>
      <c r="T67" s="37">
        <f>SUMPRODUCT(LTA!J67:AN67,LTA!J$101:AN$101,LTA!J$105:AN$105)</f>
        <v>62.53</v>
      </c>
      <c r="U67" s="37">
        <f>SUMPRODUCT(LTA!J67:AN67,LTA!J$102:AN$102,LTA!J$105:AN$105)</f>
        <v>513.82708600000001</v>
      </c>
      <c r="V67" s="66">
        <f>SUMPRODUCT(MTOA!B67:G67,MTOA!B$102:G$102,MTOA!B$105:G$105)</f>
        <v>0</v>
      </c>
      <c r="W67" s="66">
        <f>SUMPRODUCT(MTOA!B67:G67,MTOA!B$101:G$101,MTOA!B$105:G$105)</f>
        <v>0</v>
      </c>
      <c r="X67">
        <v>0</v>
      </c>
      <c r="Y67" s="34">
        <f>IEX!J67</f>
        <v>28.01</v>
      </c>
      <c r="Z67" s="34">
        <f>IEX!P67</f>
        <v>0</v>
      </c>
      <c r="AA67" s="75">
        <f>STOA!J67</f>
        <v>607.16999999999996</v>
      </c>
      <c r="AB67" s="75">
        <f>-STOA!P67</f>
        <v>0</v>
      </c>
      <c r="AC67">
        <f t="shared" si="0"/>
        <v>18.892846884724133</v>
      </c>
      <c r="AD67">
        <f t="shared" si="1"/>
        <v>2230.255591772911</v>
      </c>
      <c r="AE67">
        <f>'IDT-1'!F67</f>
        <v>0</v>
      </c>
      <c r="AF67" s="24"/>
      <c r="AG67">
        <f t="shared" si="2"/>
        <v>2230.255591772911</v>
      </c>
      <c r="AI67" s="34">
        <f>PXIL!J67</f>
        <v>0</v>
      </c>
      <c r="AJ67" s="34">
        <f>PXIL!P67</f>
        <v>0</v>
      </c>
      <c r="AK67" s="34">
        <f>RTM_IEX!J67</f>
        <v>82.09</v>
      </c>
      <c r="AL67" s="34">
        <f>RTM_IEX!P67</f>
        <v>0</v>
      </c>
      <c r="AM67" s="34">
        <f>RTM_PXI!J67</f>
        <v>0</v>
      </c>
      <c r="AN67" s="34">
        <f>RTM_PXI!P67</f>
        <v>0</v>
      </c>
      <c r="AO67" s="147">
        <f>GDAM_IEX!J67</f>
        <v>0</v>
      </c>
      <c r="AP67" s="147">
        <f>GDAM_IEX!P67</f>
        <v>0</v>
      </c>
      <c r="AQ67" s="147">
        <f>GDAM_PXI!J67</f>
        <v>0</v>
      </c>
      <c r="AR67" s="147">
        <f>GDAM_PXI!P67</f>
        <v>0</v>
      </c>
      <c r="AS67">
        <f>HPX!J67</f>
        <v>0</v>
      </c>
      <c r="AT67">
        <f>HPX!P67</f>
        <v>0</v>
      </c>
      <c r="AU67">
        <f>RTM_HPX!J67</f>
        <v>0</v>
      </c>
      <c r="AV67">
        <f>RTM_HPX!P67</f>
        <v>0</v>
      </c>
    </row>
    <row r="68" spans="1:48">
      <c r="A68" t="s">
        <v>110</v>
      </c>
      <c r="D68">
        <f>TWEPL!R68</f>
        <v>7.7632200000000005</v>
      </c>
      <c r="E68">
        <f>GT_NG!T68</f>
        <v>10.078197249048872</v>
      </c>
      <c r="F68">
        <f>GT_Spot!T68</f>
        <v>0</v>
      </c>
      <c r="G68">
        <f>PPCL_NG!T68</f>
        <v>54.368072054182477</v>
      </c>
      <c r="H68">
        <f>PPCL_Spot!T68</f>
        <v>0</v>
      </c>
      <c r="I68">
        <f>Bawana_NG!T68</f>
        <v>69.607483915275054</v>
      </c>
      <c r="J68">
        <f>Bawana_RLNG!T68</f>
        <v>0</v>
      </c>
      <c r="K68">
        <f>Bawana_Spot!T68</f>
        <v>30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TPDDL_ISGS_exbus!DM68</f>
        <v>681.27802867725825</v>
      </c>
      <c r="P68" s="36">
        <v>75.279999999999987</v>
      </c>
      <c r="Q68" s="36">
        <v>26.726932170320211</v>
      </c>
      <c r="R68" s="38">
        <v>23.2</v>
      </c>
      <c r="S68" s="38">
        <v>0</v>
      </c>
      <c r="T68" s="37">
        <f>SUMPRODUCT(LTA!J68:AN68,LTA!J$101:AN$101,LTA!J$105:AN$105)</f>
        <v>53.61</v>
      </c>
      <c r="U68" s="37">
        <f>SUMPRODUCT(LTA!J68:AN68,LTA!J$102:AN$102,LTA!J$105:AN$105)</f>
        <v>507.20826399999999</v>
      </c>
      <c r="V68" s="66">
        <f>SUMPRODUCT(MTOA!B68:G68,MTOA!B$102:G$102,MTOA!B$105:G$105)</f>
        <v>0</v>
      </c>
      <c r="W68" s="66">
        <f>SUMPRODUCT(MTOA!B68:G68,MTOA!B$101:G$101,MTOA!B$105:G$105)</f>
        <v>0</v>
      </c>
      <c r="X68">
        <v>0</v>
      </c>
      <c r="Y68" s="34">
        <f>IEX!J68</f>
        <v>13.52</v>
      </c>
      <c r="Z68" s="34">
        <f>IEX!P68</f>
        <v>0</v>
      </c>
      <c r="AA68" s="75">
        <f>STOA!J68</f>
        <v>607.16999999999996</v>
      </c>
      <c r="AB68" s="75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18.710329663755115</v>
      </c>
      <c r="AD68">
        <f t="shared" ref="AD68:AD98" si="4">SUM(B68:AB68,AI68:AV68)-AC68</f>
        <v>2208.7098684023299</v>
      </c>
      <c r="AE68">
        <f>'IDT-1'!F68</f>
        <v>0</v>
      </c>
      <c r="AF68" s="24"/>
      <c r="AG68">
        <f t="shared" ref="AG68:AG98" si="5">SUM(AD68:AF68)</f>
        <v>2208.7098684023299</v>
      </c>
      <c r="AI68" s="34">
        <f>PXIL!J68</f>
        <v>0</v>
      </c>
      <c r="AJ68" s="34">
        <f>PXIL!P68</f>
        <v>0</v>
      </c>
      <c r="AK68" s="34">
        <f>RTM_IEX!J68</f>
        <v>67.61</v>
      </c>
      <c r="AL68" s="34">
        <f>RTM_IEX!P68</f>
        <v>0</v>
      </c>
      <c r="AM68" s="34">
        <f>RTM_PXI!J68</f>
        <v>0</v>
      </c>
      <c r="AN68" s="34">
        <f>RTM_PXI!P68</f>
        <v>0</v>
      </c>
      <c r="AO68" s="147">
        <f>GDAM_IEX!J68</f>
        <v>0</v>
      </c>
      <c r="AP68" s="147">
        <f>GDAM_IEX!P68</f>
        <v>0</v>
      </c>
      <c r="AQ68" s="147">
        <f>GDAM_PXI!J68</f>
        <v>0</v>
      </c>
      <c r="AR68" s="147">
        <f>GDAM_PXI!P68</f>
        <v>0</v>
      </c>
      <c r="AS68">
        <f>HPX!J68</f>
        <v>0</v>
      </c>
      <c r="AT68">
        <f>HPX!P68</f>
        <v>0</v>
      </c>
      <c r="AU68">
        <f>RTM_HPX!J68</f>
        <v>0</v>
      </c>
      <c r="AV68">
        <f>RTM_HPX!P68</f>
        <v>0</v>
      </c>
    </row>
    <row r="69" spans="1:48">
      <c r="A69" t="s">
        <v>111</v>
      </c>
      <c r="D69">
        <f>TWEPL!R69</f>
        <v>7.7632200000000005</v>
      </c>
      <c r="E69">
        <f>GT_NG!T69</f>
        <v>10.078197249048872</v>
      </c>
      <c r="F69">
        <f>GT_Spot!T69</f>
        <v>0</v>
      </c>
      <c r="G69">
        <f>PPCL_NG!T69</f>
        <v>54.368072054182477</v>
      </c>
      <c r="H69">
        <f>PPCL_Spot!T69</f>
        <v>0</v>
      </c>
      <c r="I69">
        <f>Bawana_NG!T69</f>
        <v>69.61</v>
      </c>
      <c r="J69">
        <f>Bawana_RLNG!T69</f>
        <v>0</v>
      </c>
      <c r="K69">
        <f>Bawana_Spot!T69</f>
        <v>30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TPDDL_ISGS_exbus!DM69</f>
        <v>689.13579862512927</v>
      </c>
      <c r="P69" s="36">
        <v>75.279999999999987</v>
      </c>
      <c r="Q69" s="36">
        <v>26.726932170320211</v>
      </c>
      <c r="R69" s="38">
        <v>19.309999999999999</v>
      </c>
      <c r="S69" s="38">
        <v>0</v>
      </c>
      <c r="T69" s="37">
        <f>SUMPRODUCT(LTA!J69:AN69,LTA!J$101:AN$101,LTA!J$105:AN$105)</f>
        <v>47.7</v>
      </c>
      <c r="U69" s="37">
        <f>SUMPRODUCT(LTA!J69:AN69,LTA!J$102:AN$102,LTA!J$105:AN$105)</f>
        <v>499.43511799999993</v>
      </c>
      <c r="V69" s="66">
        <f>SUMPRODUCT(MTOA!B69:G69,MTOA!B$102:G$102,MTOA!B$105:G$105)</f>
        <v>0</v>
      </c>
      <c r="W69" s="66">
        <f>SUMPRODUCT(MTOA!B69:G69,MTOA!B$101:G$101,MTOA!B$105:G$105)</f>
        <v>0</v>
      </c>
      <c r="X69">
        <v>0</v>
      </c>
      <c r="Y69" s="34">
        <f>IEX!J69</f>
        <v>0</v>
      </c>
      <c r="Z69" s="34">
        <f>IEX!P69</f>
        <v>0</v>
      </c>
      <c r="AA69" s="75">
        <f>STOA!J69</f>
        <v>607.16999999999996</v>
      </c>
      <c r="AB69" s="75">
        <f>-STOA!P69</f>
        <v>0</v>
      </c>
      <c r="AC69">
        <f t="shared" si="3"/>
        <v>18.51517364002892</v>
      </c>
      <c r="AD69">
        <f t="shared" si="4"/>
        <v>2185.6721644586519</v>
      </c>
      <c r="AE69">
        <f>'IDT-1'!F69</f>
        <v>-6.2720000000000002</v>
      </c>
      <c r="AF69" s="24"/>
      <c r="AG69">
        <f t="shared" si="5"/>
        <v>2179.4001644586519</v>
      </c>
      <c r="AI69" s="34">
        <f>PXIL!J69</f>
        <v>0</v>
      </c>
      <c r="AJ69" s="34">
        <f>PXIL!P69</f>
        <v>0</v>
      </c>
      <c r="AK69" s="34">
        <f>RTM_IEX!J69</f>
        <v>67.61</v>
      </c>
      <c r="AL69" s="34">
        <f>RTM_IEX!P69</f>
        <v>0</v>
      </c>
      <c r="AM69" s="34">
        <f>RTM_PXI!J69</f>
        <v>0</v>
      </c>
      <c r="AN69" s="34">
        <f>RTM_PXI!P69</f>
        <v>0</v>
      </c>
      <c r="AO69" s="147">
        <f>GDAM_IEX!J69</f>
        <v>0</v>
      </c>
      <c r="AP69" s="147">
        <f>GDAM_IEX!P69</f>
        <v>0</v>
      </c>
      <c r="AQ69" s="147">
        <f>GDAM_PXI!J69</f>
        <v>0</v>
      </c>
      <c r="AR69" s="147">
        <f>GDAM_PXI!P69</f>
        <v>0</v>
      </c>
      <c r="AS69">
        <f>HPX!J69</f>
        <v>0</v>
      </c>
      <c r="AT69">
        <f>HPX!P69</f>
        <v>0</v>
      </c>
      <c r="AU69">
        <f>RTM_HPX!J69</f>
        <v>0</v>
      </c>
      <c r="AV69">
        <f>RTM_HPX!P69</f>
        <v>0</v>
      </c>
    </row>
    <row r="70" spans="1:48">
      <c r="A70" t="s">
        <v>112</v>
      </c>
      <c r="D70">
        <f>TWEPL!R70</f>
        <v>7.7632200000000005</v>
      </c>
      <c r="E70">
        <f>GT_NG!T70</f>
        <v>10.078197249048872</v>
      </c>
      <c r="F70">
        <f>GT_Spot!T70</f>
        <v>0</v>
      </c>
      <c r="G70">
        <f>PPCL_NG!T70</f>
        <v>54.368072054182477</v>
      </c>
      <c r="H70">
        <f>PPCL_Spot!T70</f>
        <v>0</v>
      </c>
      <c r="I70">
        <f>Bawana_NG!T70</f>
        <v>69.61</v>
      </c>
      <c r="J70">
        <f>Bawana_RLNG!T70</f>
        <v>0</v>
      </c>
      <c r="K70">
        <f>Bawana_Spot!T70</f>
        <v>30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TPDDL_ISGS_exbus!DM70</f>
        <v>710.91433902789038</v>
      </c>
      <c r="P70" s="36">
        <v>75.279999999999987</v>
      </c>
      <c r="Q70" s="36">
        <v>26.726932170320211</v>
      </c>
      <c r="R70" s="38">
        <v>14.25</v>
      </c>
      <c r="S70" s="38">
        <v>0</v>
      </c>
      <c r="T70" s="37">
        <f>SUMPRODUCT(LTA!J70:AN70,LTA!J$101:AN$101,LTA!J$105:AN$105)</f>
        <v>41.65</v>
      </c>
      <c r="U70" s="37">
        <f>SUMPRODUCT(LTA!J70:AN70,LTA!J$102:AN$102,LTA!J$105:AN$105)</f>
        <v>491.50635799999992</v>
      </c>
      <c r="V70" s="66">
        <f>SUMPRODUCT(MTOA!B70:G70,MTOA!B$102:G$102,MTOA!B$105:G$105)</f>
        <v>0</v>
      </c>
      <c r="W70" s="66">
        <f>SUMPRODUCT(MTOA!B70:G70,MTOA!B$101:G$101,MTOA!B$105:G$105)</f>
        <v>0</v>
      </c>
      <c r="X70">
        <v>0</v>
      </c>
      <c r="Y70" s="34">
        <f>IEX!J70</f>
        <v>0</v>
      </c>
      <c r="Z70" s="34">
        <f>IEX!P70</f>
        <v>0</v>
      </c>
      <c r="AA70" s="75">
        <f>STOA!J70</f>
        <v>607.16999999999996</v>
      </c>
      <c r="AB70" s="75">
        <f>-STOA!P70</f>
        <v>0</v>
      </c>
      <c r="AC70">
        <f t="shared" si="3"/>
        <v>18.37589979541211</v>
      </c>
      <c r="AD70">
        <f t="shared" si="4"/>
        <v>2169.2312187060297</v>
      </c>
      <c r="AE70">
        <f>'IDT-1'!F70</f>
        <v>-27.027000000000001</v>
      </c>
      <c r="AF70" s="24"/>
      <c r="AG70">
        <f t="shared" si="5"/>
        <v>2142.2042187060297</v>
      </c>
      <c r="AI70" s="34">
        <f>PXIL!J70</f>
        <v>0</v>
      </c>
      <c r="AJ70" s="34">
        <f>PXIL!P70</f>
        <v>0</v>
      </c>
      <c r="AK70" s="34">
        <f>RTM_IEX!J70</f>
        <v>48.29</v>
      </c>
      <c r="AL70" s="34">
        <f>RTM_IEX!P70</f>
        <v>0</v>
      </c>
      <c r="AM70" s="34">
        <f>RTM_PXI!J70</f>
        <v>0</v>
      </c>
      <c r="AN70" s="34">
        <f>RTM_PXI!P70</f>
        <v>0</v>
      </c>
      <c r="AO70" s="147">
        <f>GDAM_IEX!J70</f>
        <v>0</v>
      </c>
      <c r="AP70" s="147">
        <f>GDAM_IEX!P70</f>
        <v>0</v>
      </c>
      <c r="AQ70" s="147">
        <f>GDAM_PXI!J70</f>
        <v>0</v>
      </c>
      <c r="AR70" s="147">
        <f>GDAM_PXI!P70</f>
        <v>0</v>
      </c>
      <c r="AS70">
        <f>HPX!J70</f>
        <v>0</v>
      </c>
      <c r="AT70">
        <f>HPX!P70</f>
        <v>0</v>
      </c>
      <c r="AU70">
        <f>RTM_HPX!J70</f>
        <v>0</v>
      </c>
      <c r="AV70">
        <f>RTM_HPX!P70</f>
        <v>0</v>
      </c>
    </row>
    <row r="71" spans="1:48">
      <c r="A71" t="s">
        <v>113</v>
      </c>
      <c r="D71">
        <f>TWEPL!R71</f>
        <v>7.7632200000000005</v>
      </c>
      <c r="E71">
        <f>GT_NG!T71</f>
        <v>10.078197249048872</v>
      </c>
      <c r="F71">
        <f>GT_Spot!T71</f>
        <v>0</v>
      </c>
      <c r="G71">
        <f>PPCL_NG!T71</f>
        <v>54.368072054182477</v>
      </c>
      <c r="H71">
        <f>PPCL_Spot!T71</f>
        <v>0</v>
      </c>
      <c r="I71">
        <f>Bawana_NG!T71</f>
        <v>69.607583070032291</v>
      </c>
      <c r="J71">
        <f>Bawana_RLNG!T71</f>
        <v>0</v>
      </c>
      <c r="K71">
        <f>Bawana_Spot!T71</f>
        <v>30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TPDDL_ISGS_exbus!DM71</f>
        <v>708.44013662029386</v>
      </c>
      <c r="P71" s="36">
        <v>75.279999999999987</v>
      </c>
      <c r="Q71" s="36">
        <v>26.726932170320211</v>
      </c>
      <c r="R71" s="38">
        <v>11.22</v>
      </c>
      <c r="S71" s="38">
        <v>0</v>
      </c>
      <c r="T71" s="37">
        <f>SUMPRODUCT(LTA!J71:AN71,LTA!J$101:AN$101,LTA!J$105:AN$105)</f>
        <v>35.68</v>
      </c>
      <c r="U71" s="37">
        <f>SUMPRODUCT(LTA!J71:AN71,LTA!J$102:AN$102,LTA!J$105:AN$105)</f>
        <v>486.36450199999996</v>
      </c>
      <c r="V71" s="66">
        <f>SUMPRODUCT(MTOA!B71:G71,MTOA!B$102:G$102,MTOA!B$105:G$105)</f>
        <v>0</v>
      </c>
      <c r="W71" s="66">
        <f>SUMPRODUCT(MTOA!B71:G71,MTOA!B$101:G$101,MTOA!B$105:G$105)</f>
        <v>0</v>
      </c>
      <c r="X71">
        <v>0</v>
      </c>
      <c r="Y71" s="34">
        <f>IEX!J71</f>
        <v>0</v>
      </c>
      <c r="Z71" s="34">
        <f>IEX!P71</f>
        <v>0</v>
      </c>
      <c r="AA71" s="75">
        <f>STOA!J71</f>
        <v>588.12</v>
      </c>
      <c r="AB71" s="75">
        <f>-STOA!P71</f>
        <v>0</v>
      </c>
      <c r="AC71">
        <f t="shared" si="3"/>
        <v>18.149280602576574</v>
      </c>
      <c r="AD71">
        <f t="shared" si="4"/>
        <v>2142.4793625613011</v>
      </c>
      <c r="AE71">
        <f>'IDT-1'!F71</f>
        <v>-42.67</v>
      </c>
      <c r="AF71" s="24"/>
      <c r="AG71">
        <f t="shared" si="5"/>
        <v>2099.809362561301</v>
      </c>
      <c r="AI71" s="34">
        <f>PXIL!J71</f>
        <v>0</v>
      </c>
      <c r="AJ71" s="34">
        <f>PXIL!P71</f>
        <v>0</v>
      </c>
      <c r="AK71" s="34">
        <f>RTM_IEX!J71</f>
        <v>56.98</v>
      </c>
      <c r="AL71" s="34">
        <f>RTM_IEX!P71</f>
        <v>0</v>
      </c>
      <c r="AM71" s="34">
        <f>RTM_PXI!J71</f>
        <v>0</v>
      </c>
      <c r="AN71" s="34">
        <f>RTM_PXI!P71</f>
        <v>0</v>
      </c>
      <c r="AO71" s="147">
        <f>GDAM_IEX!J71</f>
        <v>0</v>
      </c>
      <c r="AP71" s="147">
        <f>GDAM_IEX!P71</f>
        <v>0</v>
      </c>
      <c r="AQ71" s="147">
        <f>GDAM_PXI!J71</f>
        <v>0</v>
      </c>
      <c r="AR71" s="147">
        <f>GDAM_PXI!P71</f>
        <v>0</v>
      </c>
      <c r="AS71">
        <f>HPX!J71</f>
        <v>0</v>
      </c>
      <c r="AT71">
        <f>HPX!P71</f>
        <v>0</v>
      </c>
      <c r="AU71">
        <f>RTM_HPX!J71</f>
        <v>0</v>
      </c>
      <c r="AV71">
        <f>RTM_HPX!P71</f>
        <v>0</v>
      </c>
    </row>
    <row r="72" spans="1:48">
      <c r="A72" t="s">
        <v>114</v>
      </c>
      <c r="D72">
        <f>TWEPL!R72</f>
        <v>7.7632200000000005</v>
      </c>
      <c r="E72">
        <f>GT_NG!T72</f>
        <v>10.078197249048872</v>
      </c>
      <c r="F72">
        <f>GT_Spot!T72</f>
        <v>0</v>
      </c>
      <c r="G72">
        <f>PPCL_NG!T72</f>
        <v>54.368072054182477</v>
      </c>
      <c r="H72">
        <f>PPCL_Spot!T72</f>
        <v>0</v>
      </c>
      <c r="I72">
        <f>Bawana_NG!T72</f>
        <v>69.607583070032291</v>
      </c>
      <c r="J72">
        <f>Bawana_RLNG!T72</f>
        <v>0</v>
      </c>
      <c r="K72">
        <f>Bawana_Spot!T72</f>
        <v>30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TPDDL_ISGS_exbus!DM72</f>
        <v>748.19498061017839</v>
      </c>
      <c r="P72" s="36">
        <v>75.279999999999987</v>
      </c>
      <c r="Q72" s="36">
        <v>26.726932170320211</v>
      </c>
      <c r="R72" s="38">
        <v>6.357454981992797</v>
      </c>
      <c r="S72" s="38">
        <v>0</v>
      </c>
      <c r="T72" s="37">
        <f>SUMPRODUCT(LTA!J72:AN72,LTA!J$101:AN$101,LTA!J$105:AN$105)</f>
        <v>27.78</v>
      </c>
      <c r="U72" s="37">
        <f>SUMPRODUCT(LTA!J72:AN72,LTA!J$102:AN$102,LTA!J$105:AN$105)</f>
        <v>479.14567999999997</v>
      </c>
      <c r="V72" s="66">
        <f>SUMPRODUCT(MTOA!B72:G72,MTOA!B$102:G$102,MTOA!B$105:G$105)</f>
        <v>0</v>
      </c>
      <c r="W72" s="66">
        <f>SUMPRODUCT(MTOA!B72:G72,MTOA!B$101:G$101,MTOA!B$105:G$105)</f>
        <v>0</v>
      </c>
      <c r="X72">
        <v>0</v>
      </c>
      <c r="Y72" s="34">
        <f>IEX!J72</f>
        <v>0</v>
      </c>
      <c r="Z72" s="34">
        <f>IEX!P72</f>
        <v>0</v>
      </c>
      <c r="AA72" s="75">
        <f>STOA!J72</f>
        <v>588.12</v>
      </c>
      <c r="AB72" s="75">
        <f>-STOA!P72</f>
        <v>0</v>
      </c>
      <c r="AC72">
        <f t="shared" si="3"/>
        <v>17.999033809140339</v>
      </c>
      <c r="AD72">
        <f t="shared" si="4"/>
        <v>2124.743086326615</v>
      </c>
      <c r="AE72">
        <f>'IDT-1'!F72</f>
        <v>-63.112000000000002</v>
      </c>
      <c r="AF72" s="24"/>
      <c r="AG72">
        <f t="shared" si="5"/>
        <v>2061.6310863266149</v>
      </c>
      <c r="AI72" s="34">
        <f>PXIL!J72</f>
        <v>0</v>
      </c>
      <c r="AJ72" s="34">
        <f>PXIL!P72</f>
        <v>0</v>
      </c>
      <c r="AK72" s="34">
        <f>RTM_IEX!J72</f>
        <v>19.32</v>
      </c>
      <c r="AL72" s="34">
        <f>RTM_IEX!P72</f>
        <v>0</v>
      </c>
      <c r="AM72" s="34">
        <f>RTM_PXI!J72</f>
        <v>0</v>
      </c>
      <c r="AN72" s="34">
        <f>RTM_PXI!P72</f>
        <v>0</v>
      </c>
      <c r="AO72" s="147">
        <f>GDAM_IEX!J72</f>
        <v>0</v>
      </c>
      <c r="AP72" s="147">
        <f>GDAM_IEX!P72</f>
        <v>0</v>
      </c>
      <c r="AQ72" s="147">
        <f>GDAM_PXI!J72</f>
        <v>0</v>
      </c>
      <c r="AR72" s="147">
        <f>GDAM_PXI!P72</f>
        <v>0</v>
      </c>
      <c r="AS72">
        <f>HPX!J72</f>
        <v>0</v>
      </c>
      <c r="AT72">
        <f>HPX!P72</f>
        <v>0</v>
      </c>
      <c r="AU72">
        <f>RTM_HPX!J72</f>
        <v>0</v>
      </c>
      <c r="AV72">
        <f>RTM_HPX!P72</f>
        <v>0</v>
      </c>
    </row>
    <row r="73" spans="1:48">
      <c r="A73" t="s">
        <v>115</v>
      </c>
      <c r="D73">
        <f>TWEPL!R73</f>
        <v>7.7632200000000005</v>
      </c>
      <c r="E73">
        <f>GT_NG!T73</f>
        <v>10.078197249048872</v>
      </c>
      <c r="F73">
        <f>GT_Spot!T73</f>
        <v>0</v>
      </c>
      <c r="G73">
        <f>PPCL_NG!T73</f>
        <v>54.368072054182477</v>
      </c>
      <c r="H73">
        <f>PPCL_Spot!T73</f>
        <v>0</v>
      </c>
      <c r="I73">
        <f>Bawana_NG!T73</f>
        <v>69.607583070032291</v>
      </c>
      <c r="J73">
        <f>Bawana_RLNG!T73</f>
        <v>0</v>
      </c>
      <c r="K73">
        <f>Bawana_Spot!T73</f>
        <v>30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TPDDL_ISGS_exbus!DM73</f>
        <v>769.39141768617969</v>
      </c>
      <c r="P73" s="36">
        <v>75.279999999999987</v>
      </c>
      <c r="Q73" s="36">
        <v>26.726932170320211</v>
      </c>
      <c r="R73" s="38">
        <v>3.6000000000000005</v>
      </c>
      <c r="S73" s="38">
        <v>0</v>
      </c>
      <c r="T73" s="37">
        <f>SUMPRODUCT(LTA!J73:AN73,LTA!J$101:AN$101,LTA!J$105:AN$105)</f>
        <v>19.86</v>
      </c>
      <c r="U73" s="37">
        <f>SUMPRODUCT(LTA!J73:AN73,LTA!J$102:AN$102,LTA!J$105:AN$105)</f>
        <v>472.09247199999999</v>
      </c>
      <c r="V73" s="66">
        <f>SUMPRODUCT(MTOA!B73:G73,MTOA!B$102:G$102,MTOA!B$105:G$105)</f>
        <v>0</v>
      </c>
      <c r="W73" s="66">
        <f>SUMPRODUCT(MTOA!B73:G73,MTOA!B$101:G$101,MTOA!B$105:G$105)</f>
        <v>0</v>
      </c>
      <c r="X73">
        <v>0</v>
      </c>
      <c r="Y73" s="34">
        <f>IEX!J73</f>
        <v>0</v>
      </c>
      <c r="Z73" s="34">
        <f>IEX!P73</f>
        <v>0</v>
      </c>
      <c r="AA73" s="75">
        <f>STOA!J73</f>
        <v>588.12</v>
      </c>
      <c r="AB73" s="75">
        <f>-STOA!P73</f>
        <v>0</v>
      </c>
      <c r="AC73">
        <f t="shared" si="3"/>
        <v>18.028146311530012</v>
      </c>
      <c r="AD73">
        <f t="shared" si="4"/>
        <v>2128.1797479182333</v>
      </c>
      <c r="AE73">
        <f>'IDT-1'!F73</f>
        <v>-98.141999999999996</v>
      </c>
      <c r="AF73" s="24"/>
      <c r="AG73">
        <f t="shared" si="5"/>
        <v>2030.0377479182332</v>
      </c>
      <c r="AI73" s="34">
        <f>PXIL!J73</f>
        <v>0</v>
      </c>
      <c r="AJ73" s="34">
        <f>PXIL!P73</f>
        <v>0</v>
      </c>
      <c r="AK73" s="34">
        <f>RTM_IEX!J73</f>
        <v>19.32</v>
      </c>
      <c r="AL73" s="34">
        <f>RTM_IEX!P73</f>
        <v>0</v>
      </c>
      <c r="AM73" s="34">
        <f>RTM_PXI!J73</f>
        <v>0</v>
      </c>
      <c r="AN73" s="34">
        <f>RTM_PXI!P73</f>
        <v>0</v>
      </c>
      <c r="AO73" s="147">
        <f>GDAM_IEX!J73</f>
        <v>0</v>
      </c>
      <c r="AP73" s="147">
        <f>GDAM_IEX!P73</f>
        <v>0</v>
      </c>
      <c r="AQ73" s="147">
        <f>GDAM_PXI!J73</f>
        <v>0</v>
      </c>
      <c r="AR73" s="147">
        <f>GDAM_PXI!P73</f>
        <v>0</v>
      </c>
      <c r="AS73">
        <f>HPX!J73</f>
        <v>0</v>
      </c>
      <c r="AT73">
        <f>HPX!P73</f>
        <v>0</v>
      </c>
      <c r="AU73">
        <f>RTM_HPX!J73</f>
        <v>0</v>
      </c>
      <c r="AV73">
        <f>RTM_HPX!P73</f>
        <v>0</v>
      </c>
    </row>
    <row r="74" spans="1:48">
      <c r="A74" t="s">
        <v>116</v>
      </c>
      <c r="D74">
        <f>TWEPL!R74</f>
        <v>7.7632200000000005</v>
      </c>
      <c r="E74">
        <f>GT_NG!T74</f>
        <v>10.078197249048872</v>
      </c>
      <c r="F74">
        <f>GT_Spot!T74</f>
        <v>0</v>
      </c>
      <c r="G74">
        <f>PPCL_NG!T74</f>
        <v>54.368072054182477</v>
      </c>
      <c r="H74">
        <f>PPCL_Spot!T74</f>
        <v>0</v>
      </c>
      <c r="I74">
        <f>Bawana_NG!T74</f>
        <v>69.607583070032291</v>
      </c>
      <c r="J74">
        <f>Bawana_RLNG!T74</f>
        <v>0</v>
      </c>
      <c r="K74">
        <f>Bawana_Spot!T74</f>
        <v>30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TPDDL_ISGS_exbus!DM74</f>
        <v>791.08839474186004</v>
      </c>
      <c r="P74" s="36">
        <v>75.279999999999987</v>
      </c>
      <c r="Q74" s="36">
        <v>26.726932170320211</v>
      </c>
      <c r="R74" s="38">
        <v>1.93</v>
      </c>
      <c r="S74" s="38">
        <v>0</v>
      </c>
      <c r="T74" s="37">
        <f>SUMPRODUCT(LTA!J74:AN74,LTA!J$101:AN$101,LTA!J$105:AN$105)</f>
        <v>12.99</v>
      </c>
      <c r="U74" s="37">
        <f>SUMPRODUCT(LTA!J74:AN74,LTA!J$102:AN$102,LTA!J$105:AN$105)</f>
        <v>465.54584799999998</v>
      </c>
      <c r="V74" s="66">
        <f>SUMPRODUCT(MTOA!B74:G74,MTOA!B$102:G$102,MTOA!B$105:G$105)</f>
        <v>0</v>
      </c>
      <c r="W74" s="66">
        <f>SUMPRODUCT(MTOA!B74:G74,MTOA!B$101:G$101,MTOA!B$105:G$105)</f>
        <v>0</v>
      </c>
      <c r="X74">
        <v>0</v>
      </c>
      <c r="Y74" s="34">
        <f>IEX!J74</f>
        <v>0</v>
      </c>
      <c r="Z74" s="34">
        <f>IEX!P74</f>
        <v>0</v>
      </c>
      <c r="AA74" s="75">
        <f>STOA!J74</f>
        <v>588.12</v>
      </c>
      <c r="AB74" s="75">
        <f>-STOA!P74</f>
        <v>0</v>
      </c>
      <c r="AC74">
        <f t="shared" si="3"/>
        <v>17.938327592647507</v>
      </c>
      <c r="AD74">
        <f t="shared" si="4"/>
        <v>2113.5599196927965</v>
      </c>
      <c r="AE74">
        <f>'IDT-1'!F74</f>
        <v>-125.49</v>
      </c>
      <c r="AF74" s="24"/>
      <c r="AG74">
        <f t="shared" si="5"/>
        <v>1988.0699196927965</v>
      </c>
      <c r="AI74" s="34">
        <f>PXIL!J74</f>
        <v>0</v>
      </c>
      <c r="AJ74" s="34">
        <f>PXIL!P74</f>
        <v>0</v>
      </c>
      <c r="AK74" s="34">
        <f>RTM_IEX!J74</f>
        <v>0</v>
      </c>
      <c r="AL74" s="34">
        <f>RTM_IEX!P74</f>
        <v>-2</v>
      </c>
      <c r="AM74" s="34">
        <f>RTM_PXI!J74</f>
        <v>0</v>
      </c>
      <c r="AN74" s="34">
        <f>RTM_PXI!P74</f>
        <v>0</v>
      </c>
      <c r="AO74" s="147">
        <f>GDAM_IEX!J74</f>
        <v>0</v>
      </c>
      <c r="AP74" s="147">
        <f>GDAM_IEX!P74</f>
        <v>0</v>
      </c>
      <c r="AQ74" s="147">
        <f>GDAM_PXI!J74</f>
        <v>0</v>
      </c>
      <c r="AR74" s="147">
        <f>GDAM_PXI!P74</f>
        <v>0</v>
      </c>
      <c r="AS74">
        <f>HPX!J74</f>
        <v>0</v>
      </c>
      <c r="AT74">
        <f>HPX!P74</f>
        <v>0</v>
      </c>
      <c r="AU74">
        <f>RTM_HPX!J74</f>
        <v>0</v>
      </c>
      <c r="AV74">
        <f>RTM_HPX!P74</f>
        <v>0</v>
      </c>
    </row>
    <row r="75" spans="1:48">
      <c r="A75" t="s">
        <v>117</v>
      </c>
      <c r="D75">
        <f>TWEPL!R75</f>
        <v>7.7632200000000005</v>
      </c>
      <c r="E75">
        <f>GT_NG!T75</f>
        <v>10.166344746853964</v>
      </c>
      <c r="F75">
        <f>GT_Spot!T75</f>
        <v>0</v>
      </c>
      <c r="G75">
        <f>PPCL_NG!T75</f>
        <v>54.948071997473775</v>
      </c>
      <c r="H75">
        <f>PPCL_Spot!T75</f>
        <v>0</v>
      </c>
      <c r="I75">
        <f>Bawana_NG!T75</f>
        <v>69.607280965587279</v>
      </c>
      <c r="J75">
        <f>Bawana_RLNG!T75</f>
        <v>0</v>
      </c>
      <c r="K75">
        <f>Bawana_Spot!T75</f>
        <v>70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TPDDL_ISGS_exbus!DM75</f>
        <v>798.57391822066427</v>
      </c>
      <c r="P75" s="36">
        <v>75.279999999999987</v>
      </c>
      <c r="Q75" s="36">
        <v>26.726932170320211</v>
      </c>
      <c r="R75" s="38">
        <v>0</v>
      </c>
      <c r="S75" s="38">
        <v>0</v>
      </c>
      <c r="T75" s="37">
        <f>SUMPRODUCT(LTA!J75:AN75,LTA!J$101:AN$101,LTA!J$105:AN$105)</f>
        <v>7.2</v>
      </c>
      <c r="U75" s="37">
        <f>SUMPRODUCT(LTA!J75:AN75,LTA!J$102:AN$102,LTA!J$105:AN$105)</f>
        <v>460.30064799999997</v>
      </c>
      <c r="V75" s="66">
        <f>SUMPRODUCT(MTOA!B75:G75,MTOA!B$102:G$102,MTOA!B$105:G$105)</f>
        <v>0</v>
      </c>
      <c r="W75" s="66">
        <f>SUMPRODUCT(MTOA!B75:G75,MTOA!B$101:G$101,MTOA!B$105:G$105)</f>
        <v>0</v>
      </c>
      <c r="X75">
        <v>0</v>
      </c>
      <c r="Y75" s="34">
        <f>IEX!J75</f>
        <v>0</v>
      </c>
      <c r="Z75" s="34">
        <f>IEX!P75</f>
        <v>-56</v>
      </c>
      <c r="AA75" s="75">
        <f>STOA!J75</f>
        <v>631.66</v>
      </c>
      <c r="AB75" s="75">
        <f>-STOA!P75</f>
        <v>0</v>
      </c>
      <c r="AC75">
        <f t="shared" si="3"/>
        <v>19.421346510011571</v>
      </c>
      <c r="AD75">
        <f t="shared" si="4"/>
        <v>2093.8050695908878</v>
      </c>
      <c r="AE75">
        <f>'IDT-1'!F75</f>
        <v>-151</v>
      </c>
      <c r="AF75" s="24"/>
      <c r="AG75">
        <f t="shared" si="5"/>
        <v>1942.8050695908878</v>
      </c>
      <c r="AI75" s="34">
        <f>PXIL!J75</f>
        <v>0</v>
      </c>
      <c r="AJ75" s="34">
        <f>PXIL!P75</f>
        <v>0</v>
      </c>
      <c r="AK75" s="34">
        <f>RTM_IEX!J75</f>
        <v>0</v>
      </c>
      <c r="AL75" s="34">
        <f>RTM_IEX!P75</f>
        <v>-43</v>
      </c>
      <c r="AM75" s="34">
        <f>RTM_PXI!J75</f>
        <v>0</v>
      </c>
      <c r="AN75" s="34">
        <f>RTM_PXI!P75</f>
        <v>0</v>
      </c>
      <c r="AO75" s="147">
        <f>GDAM_IEX!J75</f>
        <v>0</v>
      </c>
      <c r="AP75" s="147">
        <f>GDAM_IEX!P75</f>
        <v>0</v>
      </c>
      <c r="AQ75" s="147">
        <f>GDAM_PXI!J75</f>
        <v>0</v>
      </c>
      <c r="AR75" s="147">
        <f>GDAM_PXI!P75</f>
        <v>0</v>
      </c>
      <c r="AS75">
        <f>HPX!J75</f>
        <v>0</v>
      </c>
      <c r="AT75">
        <f>HPX!P75</f>
        <v>0</v>
      </c>
      <c r="AU75">
        <f>RTM_HPX!J75</f>
        <v>0</v>
      </c>
      <c r="AV75">
        <f>RTM_HPX!P75</f>
        <v>0</v>
      </c>
    </row>
    <row r="76" spans="1:48">
      <c r="A76" t="s">
        <v>118</v>
      </c>
      <c r="D76">
        <f>TWEPL!R76</f>
        <v>7.7632200000000005</v>
      </c>
      <c r="E76">
        <f>GT_NG!T76</f>
        <v>10.166344746853964</v>
      </c>
      <c r="F76">
        <f>GT_Spot!T76</f>
        <v>0</v>
      </c>
      <c r="G76">
        <f>PPCL_NG!T76</f>
        <v>54.948071997473775</v>
      </c>
      <c r="H76">
        <f>PPCL_Spot!T76</f>
        <v>0</v>
      </c>
      <c r="I76">
        <f>Bawana_NG!T76</f>
        <v>69.607280965587279</v>
      </c>
      <c r="J76">
        <f>Bawana_RLNG!T76</f>
        <v>0</v>
      </c>
      <c r="K76">
        <f>Bawana_Spot!T76</f>
        <v>70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TPDDL_ISGS_exbus!DM76</f>
        <v>801.28111338294491</v>
      </c>
      <c r="P76" s="36">
        <v>75.279999999999987</v>
      </c>
      <c r="Q76" s="36">
        <v>26.726932170320211</v>
      </c>
      <c r="R76" s="38">
        <v>0</v>
      </c>
      <c r="S76" s="38">
        <v>0</v>
      </c>
      <c r="T76" s="37">
        <f>SUMPRODUCT(LTA!J76:AN76,LTA!J$101:AN$101,LTA!J$105:AN$105)</f>
        <v>4.55</v>
      </c>
      <c r="U76" s="37">
        <f>SUMPRODUCT(LTA!J76:AN76,LTA!J$102:AN$102,LTA!J$105:AN$105)</f>
        <v>456.11158799999998</v>
      </c>
      <c r="V76" s="66">
        <f>SUMPRODUCT(MTOA!B76:G76,MTOA!B$102:G$102,MTOA!B$105:G$105)</f>
        <v>0</v>
      </c>
      <c r="W76" s="66">
        <f>SUMPRODUCT(MTOA!B76:G76,MTOA!B$101:G$101,MTOA!B$105:G$105)</f>
        <v>0</v>
      </c>
      <c r="X76">
        <v>0</v>
      </c>
      <c r="Y76" s="34">
        <f>IEX!J76</f>
        <v>0</v>
      </c>
      <c r="Z76" s="34">
        <f>IEX!P76</f>
        <v>-74</v>
      </c>
      <c r="AA76" s="75">
        <f>STOA!J76</f>
        <v>631.66</v>
      </c>
      <c r="AB76" s="75">
        <f>-STOA!P76</f>
        <v>0</v>
      </c>
      <c r="AC76">
        <f t="shared" si="3"/>
        <v>19.57300431532229</v>
      </c>
      <c r="AD76">
        <f t="shared" si="4"/>
        <v>2067.521546947858</v>
      </c>
      <c r="AE76">
        <f>'IDT-1'!F76</f>
        <v>-154</v>
      </c>
      <c r="AF76" s="24"/>
      <c r="AG76">
        <f t="shared" si="5"/>
        <v>1913.521546947858</v>
      </c>
      <c r="AI76" s="34">
        <f>PXIL!J76</f>
        <v>0</v>
      </c>
      <c r="AJ76" s="34">
        <f>PXIL!P76</f>
        <v>0</v>
      </c>
      <c r="AK76" s="34">
        <f>RTM_IEX!J76</f>
        <v>0</v>
      </c>
      <c r="AL76" s="34">
        <f>RTM_IEX!P76</f>
        <v>-47</v>
      </c>
      <c r="AM76" s="34">
        <f>RTM_PXI!J76</f>
        <v>0</v>
      </c>
      <c r="AN76" s="34">
        <f>RTM_PXI!P76</f>
        <v>0</v>
      </c>
      <c r="AO76" s="147">
        <f>GDAM_IEX!J76</f>
        <v>0</v>
      </c>
      <c r="AP76" s="147">
        <f>GDAM_IEX!P76</f>
        <v>0</v>
      </c>
      <c r="AQ76" s="147">
        <f>GDAM_PXI!J76</f>
        <v>0</v>
      </c>
      <c r="AR76" s="147">
        <f>GDAM_PXI!P76</f>
        <v>0</v>
      </c>
      <c r="AS76">
        <f>HPX!J76</f>
        <v>0</v>
      </c>
      <c r="AT76">
        <f>HPX!P76</f>
        <v>0</v>
      </c>
      <c r="AU76">
        <f>RTM_HPX!J76</f>
        <v>0</v>
      </c>
      <c r="AV76">
        <f>RTM_HPX!P76</f>
        <v>0</v>
      </c>
    </row>
    <row r="77" spans="1:48">
      <c r="A77" t="s">
        <v>119</v>
      </c>
      <c r="D77">
        <f>TWEPL!R77</f>
        <v>7.7632200000000005</v>
      </c>
      <c r="E77">
        <f>GT_NG!T77</f>
        <v>10.166344746853964</v>
      </c>
      <c r="F77">
        <f>GT_Spot!T77</f>
        <v>0</v>
      </c>
      <c r="G77">
        <f>PPCL_NG!T77</f>
        <v>54.948071997473775</v>
      </c>
      <c r="H77">
        <f>PPCL_Spot!T77</f>
        <v>0</v>
      </c>
      <c r="I77">
        <f>Bawana_NG!T77</f>
        <v>69.609999999999985</v>
      </c>
      <c r="J77">
        <f>Bawana_RLNG!T77</f>
        <v>0</v>
      </c>
      <c r="K77">
        <f>Bawana_Spot!T77</f>
        <v>70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TPDDL_ISGS_exbus!DM77</f>
        <v>799.26665012512103</v>
      </c>
      <c r="P77" s="36">
        <v>75.279999999999987</v>
      </c>
      <c r="Q77" s="36">
        <v>26.726932170320211</v>
      </c>
      <c r="R77" s="38">
        <v>0</v>
      </c>
      <c r="S77" s="38">
        <v>0</v>
      </c>
      <c r="T77" s="37">
        <f>SUMPRODUCT(LTA!J77:AN77,LTA!J$101:AN$101,LTA!J$105:AN$105)</f>
        <v>1.98</v>
      </c>
      <c r="U77" s="37">
        <f>SUMPRODUCT(LTA!J77:AN77,LTA!J$102:AN$102,LTA!J$105:AN$105)</f>
        <v>452.20091799999994</v>
      </c>
      <c r="V77" s="66">
        <f>SUMPRODUCT(MTOA!B77:G77,MTOA!B$102:G$102,MTOA!B$105:G$105)</f>
        <v>0</v>
      </c>
      <c r="W77" s="66">
        <f>SUMPRODUCT(MTOA!B77:G77,MTOA!B$101:G$101,MTOA!B$105:G$105)</f>
        <v>0</v>
      </c>
      <c r="X77">
        <v>0</v>
      </c>
      <c r="Y77" s="34">
        <f>IEX!J77</f>
        <v>0</v>
      </c>
      <c r="Z77" s="34">
        <f>IEX!P77</f>
        <v>-169</v>
      </c>
      <c r="AA77" s="75">
        <f>STOA!J77</f>
        <v>631.66</v>
      </c>
      <c r="AB77" s="75">
        <f>-STOA!P77</f>
        <v>0</v>
      </c>
      <c r="AC77">
        <f t="shared" si="3"/>
        <v>20.153947180662094</v>
      </c>
      <c r="AD77">
        <f t="shared" si="4"/>
        <v>1981.4481898591068</v>
      </c>
      <c r="AE77">
        <f>'IDT-1'!F77</f>
        <v>-78</v>
      </c>
      <c r="AF77" s="24"/>
      <c r="AG77">
        <f t="shared" si="5"/>
        <v>1903.4481898591068</v>
      </c>
      <c r="AI77" s="34">
        <f>PXIL!J77</f>
        <v>0</v>
      </c>
      <c r="AJ77" s="34">
        <f>PXIL!P77</f>
        <v>0</v>
      </c>
      <c r="AK77" s="34">
        <f>RTM_IEX!J77</f>
        <v>0</v>
      </c>
      <c r="AL77" s="34">
        <f>RTM_IEX!P77</f>
        <v>-29</v>
      </c>
      <c r="AM77" s="34">
        <f>RTM_PXI!J77</f>
        <v>0</v>
      </c>
      <c r="AN77" s="34">
        <f>RTM_PXI!P77</f>
        <v>0</v>
      </c>
      <c r="AO77" s="147">
        <f>GDAM_IEX!J77</f>
        <v>0</v>
      </c>
      <c r="AP77" s="147">
        <f>GDAM_IEX!P77</f>
        <v>0</v>
      </c>
      <c r="AQ77" s="147">
        <f>GDAM_PXI!J77</f>
        <v>0</v>
      </c>
      <c r="AR77" s="147">
        <f>GDAM_PXI!P77</f>
        <v>0</v>
      </c>
      <c r="AS77">
        <f>HPX!J77</f>
        <v>0</v>
      </c>
      <c r="AT77">
        <f>HPX!P77</f>
        <v>0</v>
      </c>
      <c r="AU77">
        <f>RTM_HPX!J77</f>
        <v>0</v>
      </c>
      <c r="AV77">
        <f>RTM_HPX!P77</f>
        <v>0</v>
      </c>
    </row>
    <row r="78" spans="1:48">
      <c r="A78" t="s">
        <v>120</v>
      </c>
      <c r="D78">
        <f>TWEPL!R78</f>
        <v>7.7632200000000005</v>
      </c>
      <c r="E78">
        <f>GT_NG!T78</f>
        <v>9.9224700029265431</v>
      </c>
      <c r="F78">
        <f>GT_Spot!T78</f>
        <v>0</v>
      </c>
      <c r="G78">
        <f>PPCL_NG!T78</f>
        <v>54.948071997473775</v>
      </c>
      <c r="H78">
        <f>PPCL_Spot!T78</f>
        <v>0</v>
      </c>
      <c r="I78">
        <f>Bawana_NG!T78</f>
        <v>69.607583070032291</v>
      </c>
      <c r="J78">
        <f>Bawana_RLNG!T78</f>
        <v>0</v>
      </c>
      <c r="K78">
        <f>Bawana_Spot!T78</f>
        <v>70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TPDDL_ISGS_exbus!DM78</f>
        <v>808.23032827824466</v>
      </c>
      <c r="P78" s="36">
        <v>75.279999999999987</v>
      </c>
      <c r="Q78" s="36">
        <v>26.726932170320211</v>
      </c>
      <c r="R78" s="38">
        <v>0</v>
      </c>
      <c r="S78" s="38">
        <v>0</v>
      </c>
      <c r="T78" s="37">
        <f>SUMPRODUCT(LTA!J78:AN78,LTA!J$101:AN$101,LTA!J$105:AN$105)</f>
        <v>0.53</v>
      </c>
      <c r="U78" s="37">
        <f>SUMPRODUCT(LTA!J78:AN78,LTA!J$102:AN$102,LTA!J$105:AN$105)</f>
        <v>450.38890599999996</v>
      </c>
      <c r="V78" s="66">
        <f>SUMPRODUCT(MTOA!B78:G78,MTOA!B$102:G$102,MTOA!B$105:G$105)</f>
        <v>0</v>
      </c>
      <c r="W78" s="66">
        <f>SUMPRODUCT(MTOA!B78:G78,MTOA!B$101:G$101,MTOA!B$105:G$105)</f>
        <v>0</v>
      </c>
      <c r="X78">
        <v>0</v>
      </c>
      <c r="Y78" s="34">
        <f>IEX!J78</f>
        <v>0</v>
      </c>
      <c r="Z78" s="34">
        <f>IEX!P78</f>
        <v>-229</v>
      </c>
      <c r="AA78" s="75">
        <f>STOA!J78</f>
        <v>631.66</v>
      </c>
      <c r="AB78" s="75">
        <f>-STOA!P78</f>
        <v>0</v>
      </c>
      <c r="AC78">
        <f t="shared" si="3"/>
        <v>20.716512947505844</v>
      </c>
      <c r="AD78">
        <f t="shared" si="4"/>
        <v>1925.3409985714914</v>
      </c>
      <c r="AE78">
        <f>'IDT-1'!F78</f>
        <v>-43.247999999999998</v>
      </c>
      <c r="AF78" s="24"/>
      <c r="AG78">
        <f t="shared" si="5"/>
        <v>1882.0929985714913</v>
      </c>
      <c r="AI78" s="34">
        <f>PXIL!J78</f>
        <v>0</v>
      </c>
      <c r="AJ78" s="34">
        <f>PXIL!P78</f>
        <v>0</v>
      </c>
      <c r="AK78" s="34">
        <f>RTM_IEX!J78</f>
        <v>0</v>
      </c>
      <c r="AL78" s="34">
        <f>RTM_IEX!P78</f>
        <v>-30</v>
      </c>
      <c r="AM78" s="34">
        <f>RTM_PXI!J78</f>
        <v>0</v>
      </c>
      <c r="AN78" s="34">
        <f>RTM_PXI!P78</f>
        <v>0</v>
      </c>
      <c r="AO78" s="147">
        <f>GDAM_IEX!J78</f>
        <v>0</v>
      </c>
      <c r="AP78" s="147">
        <f>GDAM_IEX!P78</f>
        <v>0</v>
      </c>
      <c r="AQ78" s="147">
        <f>GDAM_PXI!J78</f>
        <v>0</v>
      </c>
      <c r="AR78" s="147">
        <f>GDAM_PXI!P78</f>
        <v>0</v>
      </c>
      <c r="AS78">
        <f>HPX!J78</f>
        <v>0</v>
      </c>
      <c r="AT78">
        <f>HPX!P78</f>
        <v>0</v>
      </c>
      <c r="AU78">
        <f>RTM_HPX!J78</f>
        <v>0</v>
      </c>
      <c r="AV78">
        <f>RTM_HPX!P78</f>
        <v>0</v>
      </c>
    </row>
    <row r="79" spans="1:48">
      <c r="A79" t="s">
        <v>121</v>
      </c>
      <c r="D79">
        <f>TWEPL!R79</f>
        <v>7.7632200000000005</v>
      </c>
      <c r="E79">
        <f>GT_NG!T79</f>
        <v>9.9224700029265431</v>
      </c>
      <c r="F79">
        <f>GT_Spot!T79</f>
        <v>0</v>
      </c>
      <c r="G79">
        <f>PPCL_NG!T79</f>
        <v>54.948071997473775</v>
      </c>
      <c r="H79">
        <f>PPCL_Spot!T79</f>
        <v>0</v>
      </c>
      <c r="I79">
        <f>Bawana_NG!T79</f>
        <v>69.607583070032291</v>
      </c>
      <c r="J79">
        <f>Bawana_RLNG!T79</f>
        <v>0</v>
      </c>
      <c r="K79">
        <f>Bawana_Spot!T79</f>
        <v>70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TPDDL_ISGS_exbus!DM79</f>
        <v>762.73129713467995</v>
      </c>
      <c r="P79" s="36">
        <v>75.279999999999987</v>
      </c>
      <c r="Q79" s="36">
        <v>26.726932170320211</v>
      </c>
      <c r="R79" s="38">
        <v>0</v>
      </c>
      <c r="S79" s="38">
        <v>0</v>
      </c>
      <c r="T79" s="37">
        <f>SUMPRODUCT(LTA!J79:AN79,LTA!J$101:AN$101,LTA!J$105:AN$105)</f>
        <v>0.08</v>
      </c>
      <c r="U79" s="37">
        <f>SUMPRODUCT(LTA!J79:AN79,LTA!J$102:AN$102,LTA!J$105:AN$105)</f>
        <v>450.40999999999991</v>
      </c>
      <c r="V79" s="66">
        <f>SUMPRODUCT(MTOA!B79:G79,MTOA!B$102:G$102,MTOA!B$105:G$105)</f>
        <v>0</v>
      </c>
      <c r="W79" s="66">
        <f>SUMPRODUCT(MTOA!B79:G79,MTOA!B$101:G$101,MTOA!B$105:G$105)</f>
        <v>0</v>
      </c>
      <c r="X79">
        <v>0</v>
      </c>
      <c r="Y79" s="34">
        <f>IEX!J79</f>
        <v>0</v>
      </c>
      <c r="Z79" s="34">
        <f>IEX!P79</f>
        <v>-270</v>
      </c>
      <c r="AA79" s="75">
        <f>STOA!J79</f>
        <v>663.99</v>
      </c>
      <c r="AB79" s="75">
        <f>-STOA!P79</f>
        <v>0</v>
      </c>
      <c r="AC79">
        <f t="shared" si="3"/>
        <v>20.898780795871019</v>
      </c>
      <c r="AD79">
        <f t="shared" si="4"/>
        <v>1876.5607935795615</v>
      </c>
      <c r="AE79">
        <f>'IDT-1'!F79</f>
        <v>0</v>
      </c>
      <c r="AF79" s="24"/>
      <c r="AG79">
        <f t="shared" si="5"/>
        <v>1876.5607935795615</v>
      </c>
      <c r="AI79" s="34">
        <f>PXIL!J79</f>
        <v>0</v>
      </c>
      <c r="AJ79" s="34">
        <f>PXIL!P79</f>
        <v>0</v>
      </c>
      <c r="AK79" s="34">
        <f>RTM_IEX!J79</f>
        <v>0</v>
      </c>
      <c r="AL79" s="34">
        <f>RTM_IEX!P79</f>
        <v>-24</v>
      </c>
      <c r="AM79" s="34">
        <f>RTM_PXI!J79</f>
        <v>0</v>
      </c>
      <c r="AN79" s="34">
        <f>RTM_PXI!P79</f>
        <v>0</v>
      </c>
      <c r="AO79" s="147">
        <f>GDAM_IEX!J79</f>
        <v>0</v>
      </c>
      <c r="AP79" s="147">
        <f>GDAM_IEX!P79</f>
        <v>0</v>
      </c>
      <c r="AQ79" s="147">
        <f>GDAM_PXI!J79</f>
        <v>0</v>
      </c>
      <c r="AR79" s="147">
        <f>GDAM_PXI!P79</f>
        <v>0</v>
      </c>
      <c r="AS79">
        <f>HPX!J79</f>
        <v>0</v>
      </c>
      <c r="AT79">
        <f>HPX!P79</f>
        <v>0</v>
      </c>
      <c r="AU79">
        <f>RTM_HPX!J79</f>
        <v>0</v>
      </c>
      <c r="AV79">
        <f>RTM_HPX!P79</f>
        <v>0</v>
      </c>
    </row>
    <row r="80" spans="1:48">
      <c r="A80" t="s">
        <v>122</v>
      </c>
      <c r="D80">
        <f>TWEPL!R80</f>
        <v>7.7632200000000005</v>
      </c>
      <c r="E80">
        <f>GT_NG!T80</f>
        <v>9.9224700029265431</v>
      </c>
      <c r="F80">
        <f>GT_Spot!T80</f>
        <v>0</v>
      </c>
      <c r="G80">
        <f>PPCL_NG!T80</f>
        <v>54.948071997473775</v>
      </c>
      <c r="H80">
        <f>PPCL_Spot!T80</f>
        <v>0</v>
      </c>
      <c r="I80">
        <f>Bawana_NG!T80</f>
        <v>69.607583070032291</v>
      </c>
      <c r="J80">
        <f>Bawana_RLNG!T80</f>
        <v>0</v>
      </c>
      <c r="K80">
        <f>Bawana_Spot!T80</f>
        <v>70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TPDDL_ISGS_exbus!DM80</f>
        <v>762.73129713467995</v>
      </c>
      <c r="P80" s="36">
        <v>75.279999999999987</v>
      </c>
      <c r="Q80" s="36">
        <v>26.726932170320211</v>
      </c>
      <c r="R80" s="38">
        <v>0</v>
      </c>
      <c r="S80" s="38">
        <v>0</v>
      </c>
      <c r="T80" s="37">
        <f>SUMPRODUCT(LTA!J80:AN80,LTA!J$101:AN$101,LTA!J$105:AN$105)</f>
        <v>0</v>
      </c>
      <c r="U80" s="37">
        <f>SUMPRODUCT(LTA!J80:AN80,LTA!J$102:AN$102,LTA!J$105:AN$105)</f>
        <v>449.90999999999991</v>
      </c>
      <c r="V80" s="66">
        <f>SUMPRODUCT(MTOA!B80:G80,MTOA!B$102:G$102,MTOA!B$105:G$105)</f>
        <v>0</v>
      </c>
      <c r="W80" s="66">
        <f>SUMPRODUCT(MTOA!B80:G80,MTOA!B$101:G$101,MTOA!B$105:G$105)</f>
        <v>0</v>
      </c>
      <c r="X80">
        <v>0</v>
      </c>
      <c r="Y80" s="34">
        <f>IEX!J80</f>
        <v>0</v>
      </c>
      <c r="Z80" s="34">
        <f>IEX!P80</f>
        <v>-278</v>
      </c>
      <c r="AA80" s="75">
        <f>STOA!J80</f>
        <v>663.99</v>
      </c>
      <c r="AB80" s="75">
        <f>-STOA!P80</f>
        <v>0</v>
      </c>
      <c r="AC80">
        <f t="shared" si="3"/>
        <v>20.978620373119909</v>
      </c>
      <c r="AD80">
        <f t="shared" si="4"/>
        <v>1865.9009540023128</v>
      </c>
      <c r="AE80">
        <f>'IDT-1'!F80</f>
        <v>0</v>
      </c>
      <c r="AF80" s="24"/>
      <c r="AG80">
        <f t="shared" si="5"/>
        <v>1865.9009540023128</v>
      </c>
      <c r="AI80" s="34">
        <f>PXIL!J80</f>
        <v>0</v>
      </c>
      <c r="AJ80" s="34">
        <f>PXIL!P80</f>
        <v>0</v>
      </c>
      <c r="AK80" s="34">
        <f>RTM_IEX!J80</f>
        <v>0</v>
      </c>
      <c r="AL80" s="34">
        <f>RTM_IEX!P80</f>
        <v>-26</v>
      </c>
      <c r="AM80" s="34">
        <f>RTM_PXI!J80</f>
        <v>0</v>
      </c>
      <c r="AN80" s="34">
        <f>RTM_PXI!P80</f>
        <v>0</v>
      </c>
      <c r="AO80" s="147">
        <f>GDAM_IEX!J80</f>
        <v>0</v>
      </c>
      <c r="AP80" s="147">
        <f>GDAM_IEX!P80</f>
        <v>0</v>
      </c>
      <c r="AQ80" s="147">
        <f>GDAM_PXI!J80</f>
        <v>0</v>
      </c>
      <c r="AR80" s="147">
        <f>GDAM_PXI!P80</f>
        <v>0</v>
      </c>
      <c r="AS80">
        <f>HPX!J80</f>
        <v>0</v>
      </c>
      <c r="AT80">
        <f>HPX!P80</f>
        <v>0</v>
      </c>
      <c r="AU80">
        <f>RTM_HPX!J80</f>
        <v>0</v>
      </c>
      <c r="AV80">
        <f>RTM_HPX!P80</f>
        <v>0</v>
      </c>
    </row>
    <row r="81" spans="1:48">
      <c r="A81" t="s">
        <v>123</v>
      </c>
      <c r="D81">
        <f>TWEPL!R81</f>
        <v>7.7632200000000005</v>
      </c>
      <c r="E81">
        <f>GT_NG!T81</f>
        <v>10.166344746853964</v>
      </c>
      <c r="F81">
        <f>GT_Spot!T81</f>
        <v>0</v>
      </c>
      <c r="G81">
        <f>PPCL_NG!T81</f>
        <v>54.948071997473775</v>
      </c>
      <c r="H81">
        <f>PPCL_Spot!T81</f>
        <v>0</v>
      </c>
      <c r="I81">
        <f>Bawana_NG!T81</f>
        <v>69.607280965587279</v>
      </c>
      <c r="J81">
        <f>Bawana_RLNG!T81</f>
        <v>0</v>
      </c>
      <c r="K81">
        <f>Bawana_Spot!T81</f>
        <v>70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TPDDL_ISGS_exbus!DM81</f>
        <v>765.19845049027242</v>
      </c>
      <c r="P81" s="36">
        <v>75.279999999999987</v>
      </c>
      <c r="Q81" s="36">
        <v>26.726932170320211</v>
      </c>
      <c r="R81" s="38">
        <v>0</v>
      </c>
      <c r="S81" s="38">
        <v>0</v>
      </c>
      <c r="T81" s="37">
        <f>SUMPRODUCT(LTA!J81:AN81,LTA!J$101:AN$101,LTA!J$105:AN$105)</f>
        <v>0</v>
      </c>
      <c r="U81" s="37">
        <f>SUMPRODUCT(LTA!J81:AN81,LTA!J$102:AN$102,LTA!J$105:AN$105)</f>
        <v>448.99999999999994</v>
      </c>
      <c r="V81" s="66">
        <f>SUMPRODUCT(MTOA!B81:G81,MTOA!B$102:G$102,MTOA!B$105:G$105)</f>
        <v>0</v>
      </c>
      <c r="W81" s="66">
        <f>SUMPRODUCT(MTOA!B81:G81,MTOA!B$101:G$101,MTOA!B$105:G$105)</f>
        <v>0</v>
      </c>
      <c r="X81">
        <v>0</v>
      </c>
      <c r="Y81" s="34">
        <f>IEX!J81</f>
        <v>0</v>
      </c>
      <c r="Z81" s="34">
        <f>IEX!P81</f>
        <v>-277</v>
      </c>
      <c r="AA81" s="75">
        <f>STOA!J81</f>
        <v>663.44</v>
      </c>
      <c r="AB81" s="75">
        <f>-STOA!P81</f>
        <v>0</v>
      </c>
      <c r="AC81">
        <f t="shared" si="3"/>
        <v>21.014539944653208</v>
      </c>
      <c r="AD81">
        <f t="shared" si="4"/>
        <v>1864.1157604258544</v>
      </c>
      <c r="AE81">
        <f>'IDT-1'!F81</f>
        <v>0</v>
      </c>
      <c r="AF81" s="24"/>
      <c r="AG81">
        <f t="shared" si="5"/>
        <v>1864.1157604258544</v>
      </c>
      <c r="AI81" s="34">
        <f>PXIL!J81</f>
        <v>0</v>
      </c>
      <c r="AJ81" s="34">
        <f>PXIL!P81</f>
        <v>0</v>
      </c>
      <c r="AK81" s="34">
        <f>RTM_IEX!J81</f>
        <v>0</v>
      </c>
      <c r="AL81" s="34">
        <f>RTM_IEX!P81</f>
        <v>-30</v>
      </c>
      <c r="AM81" s="34">
        <f>RTM_PXI!J81</f>
        <v>0</v>
      </c>
      <c r="AN81" s="34">
        <f>RTM_PXI!P81</f>
        <v>0</v>
      </c>
      <c r="AO81" s="147">
        <f>GDAM_IEX!J81</f>
        <v>0</v>
      </c>
      <c r="AP81" s="147">
        <f>GDAM_IEX!P81</f>
        <v>0</v>
      </c>
      <c r="AQ81" s="147">
        <f>GDAM_PXI!J81</f>
        <v>0</v>
      </c>
      <c r="AR81" s="147">
        <f>GDAM_PXI!P81</f>
        <v>0</v>
      </c>
      <c r="AS81">
        <f>HPX!J81</f>
        <v>0</v>
      </c>
      <c r="AT81">
        <f>HPX!P81</f>
        <v>0</v>
      </c>
      <c r="AU81">
        <f>RTM_HPX!J81</f>
        <v>0</v>
      </c>
      <c r="AV81">
        <f>RTM_HPX!P81</f>
        <v>0</v>
      </c>
    </row>
    <row r="82" spans="1:48">
      <c r="A82" t="s">
        <v>124</v>
      </c>
      <c r="D82">
        <f>TWEPL!R82</f>
        <v>7.7632200000000005</v>
      </c>
      <c r="E82">
        <f>GT_NG!T82</f>
        <v>10.166344746853964</v>
      </c>
      <c r="F82">
        <f>GT_Spot!T82</f>
        <v>0</v>
      </c>
      <c r="G82">
        <f>PPCL_NG!T82</f>
        <v>54.948071997473775</v>
      </c>
      <c r="H82">
        <f>PPCL_Spot!T82</f>
        <v>0</v>
      </c>
      <c r="I82">
        <f>Bawana_NG!T82</f>
        <v>69.607280965587279</v>
      </c>
      <c r="J82">
        <f>Bawana_RLNG!T82</f>
        <v>0</v>
      </c>
      <c r="K82">
        <f>Bawana_Spot!T82</f>
        <v>70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TPDDL_ISGS_exbus!DM82</f>
        <v>765.19845049027242</v>
      </c>
      <c r="P82" s="36">
        <v>75.279999999999987</v>
      </c>
      <c r="Q82" s="36">
        <v>26.726932170320211</v>
      </c>
      <c r="R82" s="38">
        <v>0</v>
      </c>
      <c r="S82" s="38">
        <v>0</v>
      </c>
      <c r="T82" s="37">
        <f>SUMPRODUCT(LTA!J82:AN82,LTA!J$101:AN$101,LTA!J$105:AN$105)</f>
        <v>0</v>
      </c>
      <c r="U82" s="37">
        <f>SUMPRODUCT(LTA!J82:AN82,LTA!J$102:AN$102,LTA!J$105:AN$105)</f>
        <v>448.15999999999991</v>
      </c>
      <c r="V82" s="66">
        <f>SUMPRODUCT(MTOA!B82:G82,MTOA!B$102:G$102,MTOA!B$105:G$105)</f>
        <v>0</v>
      </c>
      <c r="W82" s="66">
        <f>SUMPRODUCT(MTOA!B82:G82,MTOA!B$101:G$101,MTOA!B$105:G$105)</f>
        <v>0</v>
      </c>
      <c r="X82">
        <v>0</v>
      </c>
      <c r="Y82" s="34">
        <f>IEX!J82</f>
        <v>0</v>
      </c>
      <c r="Z82" s="34">
        <f>IEX!P82</f>
        <v>-272</v>
      </c>
      <c r="AA82" s="75">
        <f>STOA!J82</f>
        <v>663.44</v>
      </c>
      <c r="AB82" s="75">
        <f>-STOA!P82</f>
        <v>0</v>
      </c>
      <c r="AC82">
        <f t="shared" si="3"/>
        <v>20.965128156028761</v>
      </c>
      <c r="AD82">
        <f t="shared" si="4"/>
        <v>1868.3251722144787</v>
      </c>
      <c r="AE82">
        <f>'IDT-1'!F82</f>
        <v>0</v>
      </c>
      <c r="AF82" s="24"/>
      <c r="AG82">
        <f t="shared" si="5"/>
        <v>1868.3251722144787</v>
      </c>
      <c r="AI82" s="34">
        <f>PXIL!J82</f>
        <v>0</v>
      </c>
      <c r="AJ82" s="34">
        <f>PXIL!P82</f>
        <v>0</v>
      </c>
      <c r="AK82" s="34">
        <f>RTM_IEX!J82</f>
        <v>0</v>
      </c>
      <c r="AL82" s="34">
        <f>RTM_IEX!P82</f>
        <v>-30</v>
      </c>
      <c r="AM82" s="34">
        <f>RTM_PXI!J82</f>
        <v>0</v>
      </c>
      <c r="AN82" s="34">
        <f>RTM_PXI!P82</f>
        <v>0</v>
      </c>
      <c r="AO82" s="147">
        <f>GDAM_IEX!J82</f>
        <v>0</v>
      </c>
      <c r="AP82" s="147">
        <f>GDAM_IEX!P82</f>
        <v>0</v>
      </c>
      <c r="AQ82" s="147">
        <f>GDAM_PXI!J82</f>
        <v>0</v>
      </c>
      <c r="AR82" s="147">
        <f>GDAM_PXI!P82</f>
        <v>0</v>
      </c>
      <c r="AS82">
        <f>HPX!J82</f>
        <v>0</v>
      </c>
      <c r="AT82">
        <f>HPX!P82</f>
        <v>0</v>
      </c>
      <c r="AU82">
        <f>RTM_HPX!J82</f>
        <v>0</v>
      </c>
      <c r="AV82">
        <f>RTM_HPX!P82</f>
        <v>0</v>
      </c>
    </row>
    <row r="83" spans="1:48">
      <c r="A83" t="s">
        <v>125</v>
      </c>
      <c r="D83">
        <f>TWEPL!R83</f>
        <v>7.7632200000000005</v>
      </c>
      <c r="E83">
        <f>GT_NG!T83</f>
        <v>10.166344746853964</v>
      </c>
      <c r="F83">
        <f>GT_Spot!T83</f>
        <v>0</v>
      </c>
      <c r="G83">
        <f>PPCL_NG!T83</f>
        <v>55.91</v>
      </c>
      <c r="H83">
        <f>PPCL_Spot!T83</f>
        <v>0</v>
      </c>
      <c r="I83">
        <f>Bawana_NG!T83</f>
        <v>69.607280965587279</v>
      </c>
      <c r="J83">
        <f>Bawana_RLNG!T83</f>
        <v>0</v>
      </c>
      <c r="K83">
        <f>Bawana_Spot!T83</f>
        <v>70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TPDDL_ISGS_exbus!DM83</f>
        <v>761.8917822698545</v>
      </c>
      <c r="P83" s="36">
        <v>75.279999999999987</v>
      </c>
      <c r="Q83" s="36">
        <v>26.726932170320211</v>
      </c>
      <c r="R83" s="38">
        <v>0</v>
      </c>
      <c r="S83" s="38">
        <v>0</v>
      </c>
      <c r="T83" s="37">
        <f>SUMPRODUCT(LTA!J83:AN83,LTA!J$101:AN$101,LTA!J$105:AN$105)</f>
        <v>0</v>
      </c>
      <c r="U83" s="37">
        <f>SUMPRODUCT(LTA!J83:AN83,LTA!J$102:AN$102,LTA!J$105:AN$105)</f>
        <v>447.17999999999995</v>
      </c>
      <c r="V83" s="66">
        <f>SUMPRODUCT(MTOA!B83:G83,MTOA!B$102:G$102,MTOA!B$105:G$105)</f>
        <v>0</v>
      </c>
      <c r="W83" s="66">
        <f>SUMPRODUCT(MTOA!B83:G83,MTOA!B$101:G$101,MTOA!B$105:G$105)</f>
        <v>0</v>
      </c>
      <c r="X83">
        <v>0</v>
      </c>
      <c r="Y83" s="34">
        <f>IEX!J83</f>
        <v>0</v>
      </c>
      <c r="Z83" s="34">
        <f>IEX!P83</f>
        <v>-264</v>
      </c>
      <c r="AA83" s="75">
        <f>STOA!J83</f>
        <v>663.63</v>
      </c>
      <c r="AB83" s="75">
        <f>-STOA!P83</f>
        <v>0</v>
      </c>
      <c r="AC83">
        <f t="shared" si="3"/>
        <v>20.998094442272695</v>
      </c>
      <c r="AD83">
        <f t="shared" si="4"/>
        <v>1858.1574657103433</v>
      </c>
      <c r="AE83">
        <f>'IDT-1'!F83</f>
        <v>0</v>
      </c>
      <c r="AF83" s="24"/>
      <c r="AG83">
        <f t="shared" si="5"/>
        <v>1858.1574657103433</v>
      </c>
      <c r="AI83" s="34">
        <f>PXIL!J83</f>
        <v>0</v>
      </c>
      <c r="AJ83" s="34">
        <f>PXIL!P83</f>
        <v>0</v>
      </c>
      <c r="AK83" s="34">
        <f>RTM_IEX!J83</f>
        <v>0</v>
      </c>
      <c r="AL83" s="34">
        <f>RTM_IEX!P83</f>
        <v>-45</v>
      </c>
      <c r="AM83" s="34">
        <f>RTM_PXI!J83</f>
        <v>0</v>
      </c>
      <c r="AN83" s="34">
        <f>RTM_PXI!P83</f>
        <v>0</v>
      </c>
      <c r="AO83" s="147">
        <f>GDAM_IEX!J83</f>
        <v>0</v>
      </c>
      <c r="AP83" s="147">
        <f>GDAM_IEX!P83</f>
        <v>0</v>
      </c>
      <c r="AQ83" s="147">
        <f>GDAM_PXI!J83</f>
        <v>0</v>
      </c>
      <c r="AR83" s="147">
        <f>GDAM_PXI!P83</f>
        <v>0</v>
      </c>
      <c r="AS83">
        <f>HPX!J83</f>
        <v>0</v>
      </c>
      <c r="AT83">
        <f>HPX!P83</f>
        <v>0</v>
      </c>
      <c r="AU83">
        <f>RTM_HPX!J83</f>
        <v>0</v>
      </c>
      <c r="AV83">
        <f>RTM_HPX!P83</f>
        <v>0</v>
      </c>
    </row>
    <row r="84" spans="1:48">
      <c r="A84" t="s">
        <v>126</v>
      </c>
      <c r="D84">
        <f>TWEPL!R84</f>
        <v>7.7632200000000005</v>
      </c>
      <c r="E84">
        <f>GT_NG!T84</f>
        <v>9.9224700029265431</v>
      </c>
      <c r="F84">
        <f>GT_Spot!T84</f>
        <v>0</v>
      </c>
      <c r="G84">
        <f>PPCL_NG!T84</f>
        <v>55.91</v>
      </c>
      <c r="H84">
        <f>PPCL_Spot!T84</f>
        <v>0</v>
      </c>
      <c r="I84">
        <f>Bawana_NG!T84</f>
        <v>52.205460724190459</v>
      </c>
      <c r="J84">
        <f>Bawana_RLNG!T84</f>
        <v>0</v>
      </c>
      <c r="K84">
        <f>Bawana_Spot!T84</f>
        <v>70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TPDDL_ISGS_exbus!DM84</f>
        <v>761.8917822698545</v>
      </c>
      <c r="P84" s="36">
        <v>75.279999999999987</v>
      </c>
      <c r="Q84" s="36">
        <v>26.726932170320211</v>
      </c>
      <c r="R84" s="38">
        <v>0</v>
      </c>
      <c r="S84" s="38">
        <v>0</v>
      </c>
      <c r="T84" s="37">
        <f>SUMPRODUCT(LTA!J84:AN84,LTA!J$101:AN$101,LTA!J$105:AN$105)</f>
        <v>0</v>
      </c>
      <c r="U84" s="37">
        <f>SUMPRODUCT(LTA!J84:AN84,LTA!J$102:AN$102,LTA!J$105:AN$105)</f>
        <v>446.00999999999993</v>
      </c>
      <c r="V84" s="66">
        <f>SUMPRODUCT(MTOA!B84:G84,MTOA!B$102:G$102,MTOA!B$105:G$105)</f>
        <v>0</v>
      </c>
      <c r="W84" s="66">
        <f>SUMPRODUCT(MTOA!B84:G84,MTOA!B$101:G$101,MTOA!B$105:G$105)</f>
        <v>0</v>
      </c>
      <c r="X84">
        <v>0</v>
      </c>
      <c r="Y84" s="34">
        <f>IEX!J84</f>
        <v>0</v>
      </c>
      <c r="Z84" s="34">
        <f>IEX!P84</f>
        <v>-262</v>
      </c>
      <c r="AA84" s="75">
        <f>STOA!J84</f>
        <v>663.63</v>
      </c>
      <c r="AB84" s="75">
        <f>-STOA!P84</f>
        <v>0</v>
      </c>
      <c r="AC84">
        <f t="shared" si="3"/>
        <v>20.823100288946193</v>
      </c>
      <c r="AD84">
        <f t="shared" si="4"/>
        <v>1841.5167648783458</v>
      </c>
      <c r="AE84">
        <f>'IDT-1'!F84</f>
        <v>0</v>
      </c>
      <c r="AF84" s="24"/>
      <c r="AG84">
        <f t="shared" si="5"/>
        <v>1841.5167648783458</v>
      </c>
      <c r="AI84" s="34">
        <f>PXIL!J84</f>
        <v>0</v>
      </c>
      <c r="AJ84" s="34">
        <f>PXIL!P84</f>
        <v>0</v>
      </c>
      <c r="AK84" s="34">
        <f>RTM_IEX!J84</f>
        <v>0</v>
      </c>
      <c r="AL84" s="34">
        <f>RTM_IEX!P84</f>
        <v>-45</v>
      </c>
      <c r="AM84" s="34">
        <f>RTM_PXI!J84</f>
        <v>0</v>
      </c>
      <c r="AN84" s="34">
        <f>RTM_PXI!P84</f>
        <v>0</v>
      </c>
      <c r="AO84" s="147">
        <f>GDAM_IEX!J84</f>
        <v>0</v>
      </c>
      <c r="AP84" s="147">
        <f>GDAM_IEX!P84</f>
        <v>0</v>
      </c>
      <c r="AQ84" s="147">
        <f>GDAM_PXI!J84</f>
        <v>0</v>
      </c>
      <c r="AR84" s="147">
        <f>GDAM_PXI!P84</f>
        <v>0</v>
      </c>
      <c r="AS84">
        <f>HPX!J84</f>
        <v>0</v>
      </c>
      <c r="AT84">
        <f>HPX!P84</f>
        <v>0</v>
      </c>
      <c r="AU84">
        <f>RTM_HPX!J84</f>
        <v>0</v>
      </c>
      <c r="AV84">
        <f>RTM_HPX!P84</f>
        <v>0</v>
      </c>
    </row>
    <row r="85" spans="1:48">
      <c r="A85" t="s">
        <v>127</v>
      </c>
      <c r="D85">
        <f>TWEPL!R85</f>
        <v>7.7632200000000005</v>
      </c>
      <c r="E85">
        <f>GT_NG!T85</f>
        <v>9.9224700029265431</v>
      </c>
      <c r="F85">
        <f>GT_Spot!T85</f>
        <v>0</v>
      </c>
      <c r="G85">
        <f>PPCL_NG!T85</f>
        <v>54.948071997473775</v>
      </c>
      <c r="H85">
        <f>PPCL_Spot!T85</f>
        <v>0</v>
      </c>
      <c r="I85">
        <f>Bawana_NG!T85</f>
        <v>52.205460724190459</v>
      </c>
      <c r="J85">
        <f>Bawana_RLNG!T85</f>
        <v>0</v>
      </c>
      <c r="K85">
        <f>Bawana_Spot!T85</f>
        <v>70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TPDDL_ISGS_exbus!DM85</f>
        <v>751.51811566341269</v>
      </c>
      <c r="P85" s="36">
        <v>75.279999999999987</v>
      </c>
      <c r="Q85" s="36">
        <v>26.726932170320211</v>
      </c>
      <c r="R85" s="38">
        <v>0</v>
      </c>
      <c r="S85" s="38">
        <v>0</v>
      </c>
      <c r="T85" s="37">
        <f>SUMPRODUCT(LTA!J85:AN85,LTA!J$101:AN$101,LTA!J$105:AN$105)</f>
        <v>0</v>
      </c>
      <c r="U85" s="37">
        <f>SUMPRODUCT(LTA!J85:AN85,LTA!J$102:AN$102,LTA!J$105:AN$105)</f>
        <v>444.67999999999995</v>
      </c>
      <c r="V85" s="66">
        <f>SUMPRODUCT(MTOA!B85:G85,MTOA!B$102:G$102,MTOA!B$105:G$105)</f>
        <v>0</v>
      </c>
      <c r="W85" s="66">
        <f>SUMPRODUCT(MTOA!B85:G85,MTOA!B$101:G$101,MTOA!B$105:G$105)</f>
        <v>0</v>
      </c>
      <c r="X85">
        <v>0</v>
      </c>
      <c r="Y85" s="34">
        <f>IEX!J85</f>
        <v>0</v>
      </c>
      <c r="Z85" s="34">
        <f>IEX!P85</f>
        <v>-203</v>
      </c>
      <c r="AA85" s="75">
        <f>STOA!J85</f>
        <v>663.63</v>
      </c>
      <c r="AB85" s="75">
        <f>-STOA!P85</f>
        <v>0</v>
      </c>
      <c r="AC85">
        <f t="shared" si="3"/>
        <v>20.208439830737518</v>
      </c>
      <c r="AD85">
        <f t="shared" si="4"/>
        <v>1889.4658307275863</v>
      </c>
      <c r="AE85">
        <f>'IDT-1'!F85</f>
        <v>-35</v>
      </c>
      <c r="AF85" s="24"/>
      <c r="AG85">
        <f t="shared" si="5"/>
        <v>1854.4658307275863</v>
      </c>
      <c r="AI85" s="34">
        <f>PXIL!J85</f>
        <v>0</v>
      </c>
      <c r="AJ85" s="34">
        <f>PXIL!P85</f>
        <v>0</v>
      </c>
      <c r="AK85" s="34">
        <f>RTM_IEX!J85</f>
        <v>0</v>
      </c>
      <c r="AL85" s="34">
        <f>RTM_IEX!P85</f>
        <v>-44</v>
      </c>
      <c r="AM85" s="34">
        <f>RTM_PXI!J85</f>
        <v>0</v>
      </c>
      <c r="AN85" s="34">
        <f>RTM_PXI!P85</f>
        <v>0</v>
      </c>
      <c r="AO85" s="147">
        <f>GDAM_IEX!J85</f>
        <v>0</v>
      </c>
      <c r="AP85" s="147">
        <f>GDAM_IEX!P85</f>
        <v>0</v>
      </c>
      <c r="AQ85" s="147">
        <f>GDAM_PXI!J85</f>
        <v>0</v>
      </c>
      <c r="AR85" s="147">
        <f>GDAM_PXI!P85</f>
        <v>0</v>
      </c>
      <c r="AS85">
        <f>HPX!J85</f>
        <v>0</v>
      </c>
      <c r="AT85">
        <f>HPX!P85</f>
        <v>0</v>
      </c>
      <c r="AU85">
        <f>RTM_HPX!J85</f>
        <v>0</v>
      </c>
      <c r="AV85">
        <f>RTM_HPX!P85</f>
        <v>0</v>
      </c>
    </row>
    <row r="86" spans="1:48">
      <c r="A86" t="s">
        <v>128</v>
      </c>
      <c r="D86">
        <f>TWEPL!R86</f>
        <v>7.7632200000000005</v>
      </c>
      <c r="E86">
        <f>GT_NG!T86</f>
        <v>10.166344746853964</v>
      </c>
      <c r="F86">
        <f>GT_Spot!T86</f>
        <v>0</v>
      </c>
      <c r="G86">
        <f>PPCL_NG!T86</f>
        <v>55.91</v>
      </c>
      <c r="H86">
        <f>PPCL_Spot!T86</f>
        <v>0</v>
      </c>
      <c r="I86">
        <f>Bawana_NG!T86</f>
        <v>69.607280965587279</v>
      </c>
      <c r="J86">
        <f>Bawana_RLNG!T86</f>
        <v>0</v>
      </c>
      <c r="K86">
        <f>Bawana_Spot!T86</f>
        <v>70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TPDDL_ISGS_exbus!DM86</f>
        <v>743.1325188621289</v>
      </c>
      <c r="P86" s="36">
        <v>75.279999999999987</v>
      </c>
      <c r="Q86" s="36">
        <v>26.726932170320211</v>
      </c>
      <c r="R86" s="38">
        <v>0</v>
      </c>
      <c r="S86" s="38">
        <v>0</v>
      </c>
      <c r="T86" s="37">
        <f>SUMPRODUCT(LTA!J86:AN86,LTA!J$101:AN$101,LTA!J$105:AN$105)</f>
        <v>0</v>
      </c>
      <c r="U86" s="37">
        <f>SUMPRODUCT(LTA!J86:AN86,LTA!J$102:AN$102,LTA!J$105:AN$105)</f>
        <v>443.00999999999993</v>
      </c>
      <c r="V86" s="66">
        <f>SUMPRODUCT(MTOA!B86:G86,MTOA!B$102:G$102,MTOA!B$105:G$105)</f>
        <v>0</v>
      </c>
      <c r="W86" s="66">
        <f>SUMPRODUCT(MTOA!B86:G86,MTOA!B$101:G$101,MTOA!B$105:G$105)</f>
        <v>0</v>
      </c>
      <c r="X86">
        <v>0</v>
      </c>
      <c r="Y86" s="34">
        <f>IEX!J86</f>
        <v>0</v>
      </c>
      <c r="Z86" s="34">
        <f>IEX!P86</f>
        <v>-106</v>
      </c>
      <c r="AA86" s="75">
        <f>STOA!J86</f>
        <v>663.63</v>
      </c>
      <c r="AB86" s="75">
        <f>-STOA!P86</f>
        <v>0</v>
      </c>
      <c r="AC86">
        <f t="shared" si="3"/>
        <v>19.458574551390441</v>
      </c>
      <c r="AD86">
        <f t="shared" si="4"/>
        <v>1995.7677221935</v>
      </c>
      <c r="AE86">
        <f>'IDT-1'!F86</f>
        <v>-109</v>
      </c>
      <c r="AF86" s="24"/>
      <c r="AG86">
        <f t="shared" si="5"/>
        <v>1886.7677221935</v>
      </c>
      <c r="AI86" s="34">
        <f>PXIL!J86</f>
        <v>0</v>
      </c>
      <c r="AJ86" s="34">
        <f>PXIL!P86</f>
        <v>0</v>
      </c>
      <c r="AK86" s="34">
        <f>RTM_IEX!J86</f>
        <v>0</v>
      </c>
      <c r="AL86" s="34">
        <f>RTM_IEX!P86</f>
        <v>-44</v>
      </c>
      <c r="AM86" s="34">
        <f>RTM_PXI!J86</f>
        <v>0</v>
      </c>
      <c r="AN86" s="34">
        <f>RTM_PXI!P86</f>
        <v>0</v>
      </c>
      <c r="AO86" s="147">
        <f>GDAM_IEX!J86</f>
        <v>0</v>
      </c>
      <c r="AP86" s="147">
        <f>GDAM_IEX!P86</f>
        <v>0</v>
      </c>
      <c r="AQ86" s="147">
        <f>GDAM_PXI!J86</f>
        <v>0</v>
      </c>
      <c r="AR86" s="147">
        <f>GDAM_PXI!P86</f>
        <v>0</v>
      </c>
      <c r="AS86">
        <f>HPX!J86</f>
        <v>0</v>
      </c>
      <c r="AT86">
        <f>HPX!P86</f>
        <v>0</v>
      </c>
      <c r="AU86">
        <f>RTM_HPX!J86</f>
        <v>0</v>
      </c>
      <c r="AV86">
        <f>RTM_HPX!P86</f>
        <v>0</v>
      </c>
    </row>
    <row r="87" spans="1:48">
      <c r="A87" t="s">
        <v>129</v>
      </c>
      <c r="D87">
        <f>TWEPL!R87</f>
        <v>7.7632200000000005</v>
      </c>
      <c r="E87">
        <f>GT_NG!T87</f>
        <v>10.166344746853964</v>
      </c>
      <c r="F87">
        <f>GT_Spot!T87</f>
        <v>0</v>
      </c>
      <c r="G87">
        <f>PPCL_NG!T87</f>
        <v>55.91</v>
      </c>
      <c r="H87">
        <f>PPCL_Spot!T87</f>
        <v>0</v>
      </c>
      <c r="I87">
        <f>Bawana_NG!T87</f>
        <v>69.607280965587279</v>
      </c>
      <c r="J87">
        <f>Bawana_RLNG!T87</f>
        <v>0</v>
      </c>
      <c r="K87">
        <f>Bawana_Spot!T87</f>
        <v>70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TPDDL_ISGS_exbus!DM87</f>
        <v>743.1325188621289</v>
      </c>
      <c r="P87" s="36">
        <v>75.279999999999987</v>
      </c>
      <c r="Q87" s="36">
        <v>26.726932170320211</v>
      </c>
      <c r="R87" s="38">
        <v>0</v>
      </c>
      <c r="S87" s="38">
        <v>0</v>
      </c>
      <c r="T87" s="37">
        <f>SUMPRODUCT(LTA!J87:AN87,LTA!J$101:AN$101,LTA!J$105:AN$105)</f>
        <v>0</v>
      </c>
      <c r="U87" s="37">
        <f>SUMPRODUCT(LTA!J87:AN87,LTA!J$102:AN$102,LTA!J$105:AN$105)</f>
        <v>441.17999999999995</v>
      </c>
      <c r="V87" s="66">
        <f>SUMPRODUCT(MTOA!B87:G87,MTOA!B$102:G$102,MTOA!B$105:G$105)</f>
        <v>0</v>
      </c>
      <c r="W87" s="66">
        <f>SUMPRODUCT(MTOA!B87:G87,MTOA!B$101:G$101,MTOA!B$105:G$105)</f>
        <v>0</v>
      </c>
      <c r="X87">
        <v>0</v>
      </c>
      <c r="Y87" s="34">
        <f>IEX!J87</f>
        <v>0</v>
      </c>
      <c r="Z87" s="34">
        <f>IEX!P87</f>
        <v>0</v>
      </c>
      <c r="AA87" s="75">
        <f>STOA!J87</f>
        <v>663.63</v>
      </c>
      <c r="AB87" s="75">
        <f>-STOA!P87</f>
        <v>0</v>
      </c>
      <c r="AC87">
        <f t="shared" si="3"/>
        <v>18.358894362604641</v>
      </c>
      <c r="AD87">
        <f t="shared" si="4"/>
        <v>2123.037402382286</v>
      </c>
      <c r="AE87">
        <f>'IDT-1'!F87</f>
        <v>-182.315</v>
      </c>
      <c r="AF87" s="24"/>
      <c r="AG87">
        <f t="shared" si="5"/>
        <v>1940.722402382286</v>
      </c>
      <c r="AI87" s="34">
        <f>PXIL!J87</f>
        <v>0</v>
      </c>
      <c r="AJ87" s="34">
        <f>PXIL!P87</f>
        <v>0</v>
      </c>
      <c r="AK87" s="34">
        <f>RTM_IEX!J87</f>
        <v>0</v>
      </c>
      <c r="AL87" s="34">
        <f>RTM_IEX!P87</f>
        <v>-22</v>
      </c>
      <c r="AM87" s="34">
        <f>RTM_PXI!J87</f>
        <v>0</v>
      </c>
      <c r="AN87" s="34">
        <f>RTM_PXI!P87</f>
        <v>0</v>
      </c>
      <c r="AO87" s="147">
        <f>GDAM_IEX!J87</f>
        <v>0</v>
      </c>
      <c r="AP87" s="147">
        <f>GDAM_IEX!P87</f>
        <v>0</v>
      </c>
      <c r="AQ87" s="147">
        <f>GDAM_PXI!J87</f>
        <v>0</v>
      </c>
      <c r="AR87" s="147">
        <f>GDAM_PXI!P87</f>
        <v>0</v>
      </c>
      <c r="AS87">
        <f>HPX!J87</f>
        <v>0</v>
      </c>
      <c r="AT87">
        <f>HPX!P87</f>
        <v>0</v>
      </c>
      <c r="AU87">
        <f>RTM_HPX!J87</f>
        <v>0</v>
      </c>
      <c r="AV87">
        <f>RTM_HPX!P87</f>
        <v>0</v>
      </c>
    </row>
    <row r="88" spans="1:48">
      <c r="A88" t="s">
        <v>130</v>
      </c>
      <c r="D88">
        <f>TWEPL!R88</f>
        <v>7.7632200000000005</v>
      </c>
      <c r="E88">
        <f>GT_NG!T88</f>
        <v>10.166344746853964</v>
      </c>
      <c r="F88">
        <f>GT_Spot!T88</f>
        <v>0</v>
      </c>
      <c r="G88">
        <f>PPCL_NG!T88</f>
        <v>55.91</v>
      </c>
      <c r="H88">
        <f>PPCL_Spot!T88</f>
        <v>0</v>
      </c>
      <c r="I88">
        <f>Bawana_NG!T88</f>
        <v>69.607280965587279</v>
      </c>
      <c r="J88">
        <f>Bawana_RLNG!T88</f>
        <v>0</v>
      </c>
      <c r="K88">
        <f>Bawana_Spot!T88</f>
        <v>70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TPDDL_ISGS_exbus!DM88</f>
        <v>743.1325188621289</v>
      </c>
      <c r="P88" s="36">
        <v>75.279999999999987</v>
      </c>
      <c r="Q88" s="36">
        <v>26.726932170320211</v>
      </c>
      <c r="R88" s="38">
        <v>0</v>
      </c>
      <c r="S88" s="38">
        <v>0</v>
      </c>
      <c r="T88" s="37">
        <f>SUMPRODUCT(LTA!J88:AN88,LTA!J$101:AN$101,LTA!J$105:AN$105)</f>
        <v>0</v>
      </c>
      <c r="U88" s="37">
        <f>SUMPRODUCT(LTA!J88:AN88,LTA!J$102:AN$102,LTA!J$105:AN$105)</f>
        <v>439.84999999999997</v>
      </c>
      <c r="V88" s="66">
        <f>SUMPRODUCT(MTOA!B88:G88,MTOA!B$102:G$102,MTOA!B$105:G$105)</f>
        <v>0</v>
      </c>
      <c r="W88" s="66">
        <f>SUMPRODUCT(MTOA!B88:G88,MTOA!B$101:G$101,MTOA!B$105:G$105)</f>
        <v>0</v>
      </c>
      <c r="X88">
        <v>0</v>
      </c>
      <c r="Y88" s="34">
        <f>IEX!J88</f>
        <v>0</v>
      </c>
      <c r="Z88" s="34">
        <f>IEX!P88</f>
        <v>0</v>
      </c>
      <c r="AA88" s="75">
        <f>STOA!J88</f>
        <v>663.63</v>
      </c>
      <c r="AB88" s="75">
        <f>-STOA!P88</f>
        <v>0</v>
      </c>
      <c r="AC88">
        <f t="shared" si="3"/>
        <v>18.356193520329523</v>
      </c>
      <c r="AD88">
        <f t="shared" si="4"/>
        <v>2120.7101032245605</v>
      </c>
      <c r="AE88">
        <f>'IDT-1'!F88</f>
        <v>-139.58499999999998</v>
      </c>
      <c r="AF88" s="24"/>
      <c r="AG88">
        <f t="shared" si="5"/>
        <v>1981.1251032245605</v>
      </c>
      <c r="AI88" s="34">
        <f>PXIL!J88</f>
        <v>0</v>
      </c>
      <c r="AJ88" s="34">
        <f>PXIL!P88</f>
        <v>0</v>
      </c>
      <c r="AK88" s="34">
        <f>RTM_IEX!J88</f>
        <v>0</v>
      </c>
      <c r="AL88" s="34">
        <f>RTM_IEX!P88</f>
        <v>-23</v>
      </c>
      <c r="AM88" s="34">
        <f>RTM_PXI!J88</f>
        <v>0</v>
      </c>
      <c r="AN88" s="34">
        <f>RTM_PXI!P88</f>
        <v>0</v>
      </c>
      <c r="AO88" s="147">
        <f>GDAM_IEX!J88</f>
        <v>0</v>
      </c>
      <c r="AP88" s="147">
        <f>GDAM_IEX!P88</f>
        <v>0</v>
      </c>
      <c r="AQ88" s="147">
        <f>GDAM_PXI!J88</f>
        <v>0</v>
      </c>
      <c r="AR88" s="147">
        <f>GDAM_PXI!P88</f>
        <v>0</v>
      </c>
      <c r="AS88">
        <f>HPX!J88</f>
        <v>0</v>
      </c>
      <c r="AT88">
        <f>HPX!P88</f>
        <v>0</v>
      </c>
      <c r="AU88">
        <f>RTM_HPX!J88</f>
        <v>0</v>
      </c>
      <c r="AV88">
        <f>RTM_HPX!P88</f>
        <v>0</v>
      </c>
    </row>
    <row r="89" spans="1:48">
      <c r="A89" t="s">
        <v>131</v>
      </c>
      <c r="D89">
        <f>TWEPL!R89</f>
        <v>7.7632200000000005</v>
      </c>
      <c r="E89">
        <f>GT_NG!T89</f>
        <v>10.166344746853964</v>
      </c>
      <c r="F89">
        <f>GT_Spot!T89</f>
        <v>0</v>
      </c>
      <c r="G89">
        <f>PPCL_NG!T89</f>
        <v>55.91</v>
      </c>
      <c r="H89">
        <f>PPCL_Spot!T89</f>
        <v>0</v>
      </c>
      <c r="I89">
        <f>Bawana_NG!T89</f>
        <v>69.607280965587279</v>
      </c>
      <c r="J89">
        <f>Bawana_RLNG!T89</f>
        <v>0</v>
      </c>
      <c r="K89">
        <f>Bawana_Spot!T89</f>
        <v>70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TPDDL_ISGS_exbus!DM89</f>
        <v>746.22589927683725</v>
      </c>
      <c r="P89" s="36">
        <v>75.279999999999987</v>
      </c>
      <c r="Q89" s="36">
        <v>26.726932170320211</v>
      </c>
      <c r="R89" s="38">
        <v>0</v>
      </c>
      <c r="S89" s="38">
        <v>0</v>
      </c>
      <c r="T89" s="37">
        <f>SUMPRODUCT(LTA!J89:AN89,LTA!J$101:AN$101,LTA!J$105:AN$105)</f>
        <v>0</v>
      </c>
      <c r="U89" s="37">
        <f>SUMPRODUCT(LTA!J89:AN89,LTA!J$102:AN$102,LTA!J$105:AN$105)</f>
        <v>439.34999999999997</v>
      </c>
      <c r="V89" s="66">
        <f>SUMPRODUCT(MTOA!B89:G89,MTOA!B$102:G$102,MTOA!B$105:G$105)</f>
        <v>0</v>
      </c>
      <c r="W89" s="66">
        <f>SUMPRODUCT(MTOA!B89:G89,MTOA!B$101:G$101,MTOA!B$105:G$105)</f>
        <v>0</v>
      </c>
      <c r="X89">
        <v>0</v>
      </c>
      <c r="Y89" s="34">
        <f>IEX!J89</f>
        <v>0</v>
      </c>
      <c r="Z89" s="34">
        <f>IEX!P89</f>
        <v>0</v>
      </c>
      <c r="AA89" s="75">
        <f>STOA!J89</f>
        <v>663.63</v>
      </c>
      <c r="AB89" s="75">
        <f>-STOA!P89</f>
        <v>0</v>
      </c>
      <c r="AC89">
        <f t="shared" si="3"/>
        <v>18.42648928814063</v>
      </c>
      <c r="AD89">
        <f t="shared" si="4"/>
        <v>2175.2031878714579</v>
      </c>
      <c r="AE89">
        <f>'IDT-1'!F89</f>
        <v>-80.704999999999998</v>
      </c>
      <c r="AF89" s="24"/>
      <c r="AG89">
        <f t="shared" si="5"/>
        <v>2094.498187871458</v>
      </c>
      <c r="AI89" s="34">
        <f>PXIL!J89</f>
        <v>0</v>
      </c>
      <c r="AJ89" s="34">
        <f>PXIL!P89</f>
        <v>0</v>
      </c>
      <c r="AK89" s="34">
        <f>RTM_IEX!J89</f>
        <v>28.97</v>
      </c>
      <c r="AL89" s="34">
        <f>RTM_IEX!P89</f>
        <v>0</v>
      </c>
      <c r="AM89" s="34">
        <f>RTM_PXI!J89</f>
        <v>0</v>
      </c>
      <c r="AN89" s="34">
        <f>RTM_PXI!P89</f>
        <v>0</v>
      </c>
      <c r="AO89" s="147">
        <f>GDAM_IEX!J89</f>
        <v>0</v>
      </c>
      <c r="AP89" s="147">
        <f>GDAM_IEX!P89</f>
        <v>0</v>
      </c>
      <c r="AQ89" s="147">
        <f>GDAM_PXI!J89</f>
        <v>0</v>
      </c>
      <c r="AR89" s="147">
        <f>GDAM_PXI!P89</f>
        <v>0</v>
      </c>
      <c r="AS89">
        <f>HPX!J89</f>
        <v>0</v>
      </c>
      <c r="AT89">
        <f>HPX!P89</f>
        <v>0</v>
      </c>
      <c r="AU89">
        <f>RTM_HPX!J89</f>
        <v>0</v>
      </c>
      <c r="AV89">
        <f>RTM_HPX!P89</f>
        <v>0</v>
      </c>
    </row>
    <row r="90" spans="1:48">
      <c r="A90" t="s">
        <v>132</v>
      </c>
      <c r="D90">
        <f>TWEPL!R90</f>
        <v>7.7632200000000005</v>
      </c>
      <c r="E90">
        <f>GT_NG!T90</f>
        <v>10.166344746853964</v>
      </c>
      <c r="F90">
        <f>GT_Spot!T90</f>
        <v>0</v>
      </c>
      <c r="G90">
        <f>PPCL_NG!T90</f>
        <v>55.91</v>
      </c>
      <c r="H90">
        <f>PPCL_Spot!T90</f>
        <v>0</v>
      </c>
      <c r="I90">
        <f>Bawana_NG!T90</f>
        <v>69.607280965587279</v>
      </c>
      <c r="J90">
        <f>Bawana_RLNG!T90</f>
        <v>0</v>
      </c>
      <c r="K90">
        <f>Bawana_Spot!T90</f>
        <v>70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TPDDL_ISGS_exbus!DM90</f>
        <v>754.43509444569156</v>
      </c>
      <c r="P90" s="36">
        <v>75.279999999999987</v>
      </c>
      <c r="Q90" s="36">
        <v>26.726932170320211</v>
      </c>
      <c r="R90" s="38">
        <v>0</v>
      </c>
      <c r="S90" s="38">
        <v>0</v>
      </c>
      <c r="T90" s="37">
        <f>SUMPRODUCT(LTA!J90:AN90,LTA!J$101:AN$101,LTA!J$105:AN$105)</f>
        <v>0</v>
      </c>
      <c r="U90" s="37">
        <f>SUMPRODUCT(LTA!J90:AN90,LTA!J$102:AN$102,LTA!J$105:AN$105)</f>
        <v>438.84999999999997</v>
      </c>
      <c r="V90" s="66">
        <f>SUMPRODUCT(MTOA!B90:G90,MTOA!B$102:G$102,MTOA!B$105:G$105)</f>
        <v>0</v>
      </c>
      <c r="W90" s="66">
        <f>SUMPRODUCT(MTOA!B90:G90,MTOA!B$101:G$101,MTOA!B$105:G$105)</f>
        <v>0</v>
      </c>
      <c r="X90">
        <v>0</v>
      </c>
      <c r="Y90" s="34">
        <f>IEX!J90</f>
        <v>0</v>
      </c>
      <c r="Z90" s="34">
        <f>IEX!P90</f>
        <v>0</v>
      </c>
      <c r="AA90" s="75">
        <f>STOA!J90</f>
        <v>663.63</v>
      </c>
      <c r="AB90" s="75">
        <f>-STOA!P90</f>
        <v>0</v>
      </c>
      <c r="AC90">
        <f t="shared" si="3"/>
        <v>18.491246527559007</v>
      </c>
      <c r="AD90">
        <f t="shared" si="4"/>
        <v>2182.8476258008941</v>
      </c>
      <c r="AE90">
        <f>'IDT-1'!F90</f>
        <v>-28.147000000000002</v>
      </c>
      <c r="AF90" s="24"/>
      <c r="AG90">
        <f t="shared" si="5"/>
        <v>2154.7006258008942</v>
      </c>
      <c r="AI90" s="34">
        <f>PXIL!J90</f>
        <v>0</v>
      </c>
      <c r="AJ90" s="34">
        <f>PXIL!P90</f>
        <v>0</v>
      </c>
      <c r="AK90" s="34">
        <f>RTM_IEX!J90</f>
        <v>28.97</v>
      </c>
      <c r="AL90" s="34">
        <f>RTM_IEX!P90</f>
        <v>0</v>
      </c>
      <c r="AM90" s="34">
        <f>RTM_PXI!J90</f>
        <v>0</v>
      </c>
      <c r="AN90" s="34">
        <f>RTM_PXI!P90</f>
        <v>0</v>
      </c>
      <c r="AO90" s="147">
        <f>GDAM_IEX!J90</f>
        <v>0</v>
      </c>
      <c r="AP90" s="147">
        <f>GDAM_IEX!P90</f>
        <v>0</v>
      </c>
      <c r="AQ90" s="147">
        <f>GDAM_PXI!J90</f>
        <v>0</v>
      </c>
      <c r="AR90" s="147">
        <f>GDAM_PXI!P90</f>
        <v>0</v>
      </c>
      <c r="AS90">
        <f>HPX!J90</f>
        <v>0</v>
      </c>
      <c r="AT90">
        <f>HPX!P90</f>
        <v>0</v>
      </c>
      <c r="AU90">
        <f>RTM_HPX!J90</f>
        <v>0</v>
      </c>
      <c r="AV90">
        <f>RTM_HPX!P90</f>
        <v>0</v>
      </c>
    </row>
    <row r="91" spans="1:48">
      <c r="A91" t="s">
        <v>133</v>
      </c>
      <c r="D91">
        <f>TWEPL!R91</f>
        <v>7.7632200000000005</v>
      </c>
      <c r="E91">
        <f>GT_NG!T91</f>
        <v>10.166344746853964</v>
      </c>
      <c r="F91">
        <f>GT_Spot!T91</f>
        <v>0</v>
      </c>
      <c r="G91">
        <f>PPCL_NG!T91</f>
        <v>55.91</v>
      </c>
      <c r="H91">
        <f>PPCL_Spot!T91</f>
        <v>0</v>
      </c>
      <c r="I91">
        <f>Bawana_NG!T91</f>
        <v>69.607280965587279</v>
      </c>
      <c r="J91">
        <f>Bawana_RLNG!T91</f>
        <v>0</v>
      </c>
      <c r="K91">
        <f>Bawana_Spot!T91</f>
        <v>70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TPDDL_ISGS_exbus!DM91</f>
        <v>790.39260186607282</v>
      </c>
      <c r="P91" s="36">
        <v>75.279999999999987</v>
      </c>
      <c r="Q91" s="36">
        <v>26.726932170320211</v>
      </c>
      <c r="R91" s="38">
        <v>0</v>
      </c>
      <c r="S91" s="38">
        <v>0</v>
      </c>
      <c r="T91" s="37">
        <f>SUMPRODUCT(LTA!J91:AN91,LTA!J$101:AN$101,LTA!J$105:AN$105)</f>
        <v>0</v>
      </c>
      <c r="U91" s="37">
        <f>SUMPRODUCT(LTA!J91:AN91,LTA!J$102:AN$102,LTA!J$105:AN$105)</f>
        <v>437.71999999999997</v>
      </c>
      <c r="V91" s="66">
        <f>SUMPRODUCT(MTOA!B91:G91,MTOA!B$102:G$102,MTOA!B$105:G$105)</f>
        <v>0</v>
      </c>
      <c r="W91" s="66">
        <f>SUMPRODUCT(MTOA!B91:G91,MTOA!B$101:G$101,MTOA!B$105:G$105)</f>
        <v>0</v>
      </c>
      <c r="X91">
        <v>0</v>
      </c>
      <c r="Y91" s="34">
        <f>IEX!J91</f>
        <v>7.62</v>
      </c>
      <c r="Z91" s="34">
        <f>IEX!P91</f>
        <v>0</v>
      </c>
      <c r="AA91" s="75">
        <f>STOA!J91</f>
        <v>656.19999999999993</v>
      </c>
      <c r="AB91" s="75">
        <f>-STOA!P91</f>
        <v>0</v>
      </c>
      <c r="AC91">
        <f t="shared" si="3"/>
        <v>18.542045589890208</v>
      </c>
      <c r="AD91">
        <f t="shared" si="4"/>
        <v>2188.8443341589441</v>
      </c>
      <c r="AE91">
        <f>'IDT-1'!F91</f>
        <v>0</v>
      </c>
      <c r="AF91" s="24"/>
      <c r="AG91">
        <f t="shared" si="5"/>
        <v>2188.8443341589441</v>
      </c>
      <c r="AI91" s="34">
        <f>PXIL!J91</f>
        <v>0</v>
      </c>
      <c r="AJ91" s="34">
        <f>PXIL!P91</f>
        <v>0</v>
      </c>
      <c r="AK91" s="34">
        <f>RTM_IEX!J91</f>
        <v>0</v>
      </c>
      <c r="AL91" s="34">
        <f>RTM_IEX!P91</f>
        <v>0</v>
      </c>
      <c r="AM91" s="34">
        <f>RTM_PXI!J91</f>
        <v>0</v>
      </c>
      <c r="AN91" s="34">
        <f>RTM_PXI!P91</f>
        <v>0</v>
      </c>
      <c r="AO91" s="147">
        <f>GDAM_IEX!J91</f>
        <v>0</v>
      </c>
      <c r="AP91" s="147">
        <f>GDAM_IEX!P91</f>
        <v>0</v>
      </c>
      <c r="AQ91" s="147">
        <f>GDAM_PXI!J91</f>
        <v>0</v>
      </c>
      <c r="AR91" s="147">
        <f>GDAM_PXI!P91</f>
        <v>0</v>
      </c>
      <c r="AS91">
        <f>HPX!J91</f>
        <v>0</v>
      </c>
      <c r="AT91">
        <f>HPX!P91</f>
        <v>0</v>
      </c>
      <c r="AU91">
        <f>RTM_HPX!J91</f>
        <v>0</v>
      </c>
      <c r="AV91">
        <f>RTM_HPX!P91</f>
        <v>0</v>
      </c>
    </row>
    <row r="92" spans="1:48">
      <c r="A92" t="s">
        <v>134</v>
      </c>
      <c r="D92">
        <f>TWEPL!R92</f>
        <v>7.7632200000000005</v>
      </c>
      <c r="E92">
        <f>GT_NG!T92</f>
        <v>10.166344746853964</v>
      </c>
      <c r="F92">
        <f>GT_Spot!T92</f>
        <v>0</v>
      </c>
      <c r="G92">
        <f>PPCL_NG!T92</f>
        <v>55.91</v>
      </c>
      <c r="H92">
        <f>PPCL_Spot!T92</f>
        <v>0</v>
      </c>
      <c r="I92">
        <f>Bawana_NG!T92</f>
        <v>69.607280965587279</v>
      </c>
      <c r="J92">
        <f>Bawana_RLNG!T92</f>
        <v>0</v>
      </c>
      <c r="K92">
        <f>Bawana_Spot!T92</f>
        <v>90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TPDDL_ISGS_exbus!DM92</f>
        <v>785.15167663425404</v>
      </c>
      <c r="P92" s="36">
        <v>75.279999999999987</v>
      </c>
      <c r="Q92" s="36">
        <v>26.726932170320211</v>
      </c>
      <c r="R92" s="38">
        <v>0</v>
      </c>
      <c r="S92" s="38">
        <v>0</v>
      </c>
      <c r="T92" s="37">
        <f>SUMPRODUCT(LTA!J92:AN92,LTA!J$101:AN$101,LTA!J$105:AN$105)</f>
        <v>0</v>
      </c>
      <c r="U92" s="37">
        <f>SUMPRODUCT(LTA!J92:AN92,LTA!J$102:AN$102,LTA!J$105:AN$105)</f>
        <v>437.21999999999997</v>
      </c>
      <c r="V92" s="66">
        <f>SUMPRODUCT(MTOA!B92:G92,MTOA!B$102:G$102,MTOA!B$105:G$105)</f>
        <v>0</v>
      </c>
      <c r="W92" s="66">
        <f>SUMPRODUCT(MTOA!B92:G92,MTOA!B$101:G$101,MTOA!B$105:G$105)</f>
        <v>0</v>
      </c>
      <c r="X92">
        <v>0</v>
      </c>
      <c r="Y92" s="34">
        <f>IEX!J92</f>
        <v>6.11</v>
      </c>
      <c r="Z92" s="34">
        <f>IEX!P92</f>
        <v>0</v>
      </c>
      <c r="AA92" s="75">
        <f>STOA!J92</f>
        <v>656.19999999999993</v>
      </c>
      <c r="AB92" s="75">
        <f>-STOA!P92</f>
        <v>0</v>
      </c>
      <c r="AC92">
        <f t="shared" si="3"/>
        <v>18.860061817942924</v>
      </c>
      <c r="AD92">
        <f t="shared" si="4"/>
        <v>2226.3853926990723</v>
      </c>
      <c r="AE92">
        <f>'IDT-1'!F92</f>
        <v>0</v>
      </c>
      <c r="AF92" s="24"/>
      <c r="AG92">
        <f t="shared" si="5"/>
        <v>2226.3853926990723</v>
      </c>
      <c r="AI92" s="34">
        <f>PXIL!J92</f>
        <v>0</v>
      </c>
      <c r="AJ92" s="34">
        <f>PXIL!P92</f>
        <v>0</v>
      </c>
      <c r="AK92" s="34">
        <f>RTM_IEX!J92</f>
        <v>25.11</v>
      </c>
      <c r="AL92" s="34">
        <f>RTM_IEX!P92</f>
        <v>0</v>
      </c>
      <c r="AM92" s="34">
        <f>RTM_PXI!J92</f>
        <v>0</v>
      </c>
      <c r="AN92" s="34">
        <f>RTM_PXI!P92</f>
        <v>0</v>
      </c>
      <c r="AO92" s="147">
        <f>GDAM_IEX!J92</f>
        <v>0</v>
      </c>
      <c r="AP92" s="147">
        <f>GDAM_IEX!P92</f>
        <v>0</v>
      </c>
      <c r="AQ92" s="147">
        <f>GDAM_PXI!J92</f>
        <v>0</v>
      </c>
      <c r="AR92" s="147">
        <f>GDAM_PXI!P92</f>
        <v>0</v>
      </c>
      <c r="AS92">
        <f>HPX!J92</f>
        <v>0</v>
      </c>
      <c r="AT92">
        <f>HPX!P92</f>
        <v>0</v>
      </c>
      <c r="AU92">
        <f>RTM_HPX!J92</f>
        <v>0</v>
      </c>
      <c r="AV92">
        <f>RTM_HPX!P92</f>
        <v>0</v>
      </c>
    </row>
    <row r="93" spans="1:48">
      <c r="A93" t="s">
        <v>135</v>
      </c>
      <c r="D93">
        <f>TWEPL!R93</f>
        <v>7.7632200000000005</v>
      </c>
      <c r="E93">
        <f>GT_NG!T93</f>
        <v>10.166344746853964</v>
      </c>
      <c r="F93">
        <f>GT_Spot!T93</f>
        <v>0</v>
      </c>
      <c r="G93">
        <f>PPCL_NG!T93</f>
        <v>55.91</v>
      </c>
      <c r="H93">
        <f>PPCL_Spot!T93</f>
        <v>0</v>
      </c>
      <c r="I93">
        <f>Bawana_NG!T93</f>
        <v>69.607563187005525</v>
      </c>
      <c r="J93">
        <f>Bawana_RLNG!T93</f>
        <v>0</v>
      </c>
      <c r="K93">
        <f>Bawana_Spot!T93</f>
        <v>121.81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TPDDL_ISGS_exbus!DM93</f>
        <v>785.15167663425404</v>
      </c>
      <c r="P93" s="36">
        <v>75.279999999999987</v>
      </c>
      <c r="Q93" s="36">
        <v>26.726932170320211</v>
      </c>
      <c r="R93" s="38">
        <v>0</v>
      </c>
      <c r="S93" s="38">
        <v>0</v>
      </c>
      <c r="T93" s="37">
        <f>SUMPRODUCT(LTA!J93:AN93,LTA!J$101:AN$101,LTA!J$105:AN$105)</f>
        <v>0</v>
      </c>
      <c r="U93" s="37">
        <f>SUMPRODUCT(LTA!J93:AN93,LTA!J$102:AN$102,LTA!J$105:AN$105)</f>
        <v>436.71999999999997</v>
      </c>
      <c r="V93" s="66">
        <f>SUMPRODUCT(MTOA!B93:G93,MTOA!B$102:G$102,MTOA!B$105:G$105)</f>
        <v>0</v>
      </c>
      <c r="W93" s="66">
        <f>SUMPRODUCT(MTOA!B93:G93,MTOA!B$101:G$101,MTOA!B$105:G$105)</f>
        <v>0</v>
      </c>
      <c r="X93">
        <v>0</v>
      </c>
      <c r="Y93" s="34">
        <f>IEX!J93</f>
        <v>3.56</v>
      </c>
      <c r="Z93" s="34">
        <f>IEX!P93</f>
        <v>0</v>
      </c>
      <c r="AA93" s="75">
        <f>STOA!J93</f>
        <v>656.19999999999993</v>
      </c>
      <c r="AB93" s="75">
        <f>-STOA!P93</f>
        <v>0</v>
      </c>
      <c r="AC93">
        <f t="shared" si="3"/>
        <v>20.584955733580657</v>
      </c>
      <c r="AD93">
        <f t="shared" si="4"/>
        <v>2028.310781004853</v>
      </c>
      <c r="AE93">
        <f>'IDT-1'!F93</f>
        <v>0</v>
      </c>
      <c r="AF93" s="24"/>
      <c r="AG93">
        <f t="shared" si="5"/>
        <v>2028.310781004853</v>
      </c>
      <c r="AI93" s="34">
        <f>PXIL!J93</f>
        <v>0</v>
      </c>
      <c r="AJ93" s="34">
        <f>PXIL!P93</f>
        <v>0</v>
      </c>
      <c r="AK93" s="34">
        <f>RTM_IEX!J93</f>
        <v>0</v>
      </c>
      <c r="AL93" s="34">
        <f>RTM_IEX!P93</f>
        <v>-200</v>
      </c>
      <c r="AM93" s="34">
        <f>RTM_PXI!J93</f>
        <v>0</v>
      </c>
      <c r="AN93" s="34">
        <f>RTM_PXI!P93</f>
        <v>0</v>
      </c>
      <c r="AO93" s="147">
        <f>GDAM_IEX!J93</f>
        <v>0</v>
      </c>
      <c r="AP93" s="147">
        <f>GDAM_IEX!P93</f>
        <v>0</v>
      </c>
      <c r="AQ93" s="147">
        <f>GDAM_PXI!J93</f>
        <v>0</v>
      </c>
      <c r="AR93" s="147">
        <f>GDAM_PXI!P93</f>
        <v>0</v>
      </c>
      <c r="AS93">
        <f>HPX!J93</f>
        <v>0</v>
      </c>
      <c r="AT93">
        <f>HPX!P93</f>
        <v>0</v>
      </c>
      <c r="AU93">
        <f>RTM_HPX!J93</f>
        <v>0</v>
      </c>
      <c r="AV93">
        <f>RTM_HPX!P93</f>
        <v>0</v>
      </c>
    </row>
    <row r="94" spans="1:48">
      <c r="A94" t="s">
        <v>136</v>
      </c>
      <c r="D94">
        <f>TWEPL!R94</f>
        <v>7.7632200000000005</v>
      </c>
      <c r="E94">
        <f>GT_NG!T94</f>
        <v>10.166344746853964</v>
      </c>
      <c r="F94">
        <f>GT_Spot!T94</f>
        <v>0</v>
      </c>
      <c r="G94">
        <f>PPCL_NG!T94</f>
        <v>55.91</v>
      </c>
      <c r="H94">
        <f>PPCL_Spot!T94</f>
        <v>0</v>
      </c>
      <c r="I94">
        <f>Bawana_NG!T94</f>
        <v>69.607563187005525</v>
      </c>
      <c r="J94">
        <f>Bawana_RLNG!T94</f>
        <v>0</v>
      </c>
      <c r="K94">
        <f>Bawana_Spot!T94</f>
        <v>121.81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TPDDL_ISGS_exbus!DM94</f>
        <v>782.3568619725587</v>
      </c>
      <c r="P94" s="36">
        <v>75.279999999999987</v>
      </c>
      <c r="Q94" s="36">
        <v>26.726932170320211</v>
      </c>
      <c r="R94" s="38">
        <v>0</v>
      </c>
      <c r="S94" s="38">
        <v>0</v>
      </c>
      <c r="T94" s="37">
        <f>SUMPRODUCT(LTA!J94:AN94,LTA!J$101:AN$101,LTA!J$105:AN$105)</f>
        <v>0</v>
      </c>
      <c r="U94" s="37">
        <f>SUMPRODUCT(LTA!J94:AN94,LTA!J$102:AN$102,LTA!J$105:AN$105)</f>
        <v>436.21999999999997</v>
      </c>
      <c r="V94" s="66">
        <f>SUMPRODUCT(MTOA!B94:G94,MTOA!B$102:G$102,MTOA!B$105:G$105)</f>
        <v>0</v>
      </c>
      <c r="W94" s="66">
        <f>SUMPRODUCT(MTOA!B94:G94,MTOA!B$101:G$101,MTOA!B$105:G$105)</f>
        <v>0</v>
      </c>
      <c r="X94">
        <v>0</v>
      </c>
      <c r="Y94" s="34">
        <f>IEX!J94</f>
        <v>1.29</v>
      </c>
      <c r="Z94" s="34">
        <f>IEX!P94</f>
        <v>0</v>
      </c>
      <c r="AA94" s="75">
        <f>STOA!J94</f>
        <v>656.19999999999993</v>
      </c>
      <c r="AB94" s="75">
        <f>-STOA!P94</f>
        <v>0</v>
      </c>
      <c r="AC94">
        <f t="shared" si="3"/>
        <v>20.368788135924632</v>
      </c>
      <c r="AD94">
        <f t="shared" si="4"/>
        <v>2042.9621339408136</v>
      </c>
      <c r="AE94">
        <f>'IDT-1'!F94</f>
        <v>0</v>
      </c>
      <c r="AF94" s="24"/>
      <c r="AG94">
        <f t="shared" si="5"/>
        <v>2042.9621339408136</v>
      </c>
      <c r="AI94" s="34">
        <f>PXIL!J94</f>
        <v>0</v>
      </c>
      <c r="AJ94" s="34">
        <f>PXIL!P94</f>
        <v>0</v>
      </c>
      <c r="AK94" s="34">
        <f>RTM_IEX!J94</f>
        <v>0</v>
      </c>
      <c r="AL94" s="34">
        <f>RTM_IEX!P94</f>
        <v>-180</v>
      </c>
      <c r="AM94" s="34">
        <f>RTM_PXI!J94</f>
        <v>0</v>
      </c>
      <c r="AN94" s="34">
        <f>RTM_PXI!P94</f>
        <v>0</v>
      </c>
      <c r="AO94" s="147">
        <f>GDAM_IEX!J94</f>
        <v>0</v>
      </c>
      <c r="AP94" s="147">
        <f>GDAM_IEX!P94</f>
        <v>0</v>
      </c>
      <c r="AQ94" s="147">
        <f>GDAM_PXI!J94</f>
        <v>0</v>
      </c>
      <c r="AR94" s="147">
        <f>GDAM_PXI!P94</f>
        <v>0</v>
      </c>
      <c r="AS94">
        <f>HPX!J94</f>
        <v>0</v>
      </c>
      <c r="AT94">
        <f>HPX!P94</f>
        <v>0</v>
      </c>
      <c r="AU94">
        <f>RTM_HPX!J94</f>
        <v>0</v>
      </c>
      <c r="AV94">
        <f>RTM_HPX!P94</f>
        <v>0</v>
      </c>
    </row>
    <row r="95" spans="1:48">
      <c r="A95" t="s">
        <v>137</v>
      </c>
      <c r="D95">
        <f>TWEPL!R95</f>
        <v>7.7632200000000005</v>
      </c>
      <c r="E95">
        <f>GT_NG!T95</f>
        <v>10.166344746853964</v>
      </c>
      <c r="F95">
        <f>GT_Spot!T95</f>
        <v>0</v>
      </c>
      <c r="G95">
        <f>PPCL_NG!T95</f>
        <v>55.91</v>
      </c>
      <c r="H95">
        <f>PPCL_Spot!T95</f>
        <v>0</v>
      </c>
      <c r="I95">
        <f>Bawana_NG!T95</f>
        <v>69.609999999999985</v>
      </c>
      <c r="J95">
        <f>Bawana_RLNG!T95</f>
        <v>0</v>
      </c>
      <c r="K95">
        <f>Bawana_Spot!T95</f>
        <v>70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TPDDL_ISGS_exbus!DM95</f>
        <v>760.39520172157972</v>
      </c>
      <c r="P95" s="36">
        <v>75.279999999999987</v>
      </c>
      <c r="Q95" s="36">
        <v>26.726932170320211</v>
      </c>
      <c r="R95" s="38">
        <v>0</v>
      </c>
      <c r="S95" s="38">
        <v>0</v>
      </c>
      <c r="T95" s="37">
        <f>SUMPRODUCT(LTA!J95:AN95,LTA!J$101:AN$101,LTA!J$105:AN$105)</f>
        <v>0</v>
      </c>
      <c r="U95" s="37">
        <f>SUMPRODUCT(LTA!J95:AN95,LTA!J$102:AN$102,LTA!J$105:AN$105)</f>
        <v>435.46</v>
      </c>
      <c r="V95" s="66">
        <f>SUMPRODUCT(MTOA!B95:G95,MTOA!B$102:G$102,MTOA!B$105:G$105)</f>
        <v>0</v>
      </c>
      <c r="W95" s="66">
        <f>SUMPRODUCT(MTOA!B95:G95,MTOA!B$101:G$101,MTOA!B$105:G$105)</f>
        <v>0</v>
      </c>
      <c r="X95">
        <v>0</v>
      </c>
      <c r="Y95" s="34">
        <f>IEX!J95</f>
        <v>1.31</v>
      </c>
      <c r="Z95" s="34">
        <f>IEX!P95</f>
        <v>0</v>
      </c>
      <c r="AA95" s="75">
        <f>STOA!J95</f>
        <v>656.19999999999993</v>
      </c>
      <c r="AB95" s="75">
        <f>-STOA!P95</f>
        <v>0</v>
      </c>
      <c r="AC95">
        <f t="shared" si="3"/>
        <v>19.234641195552218</v>
      </c>
      <c r="AD95">
        <f t="shared" si="4"/>
        <v>2029.5870574432015</v>
      </c>
      <c r="AE95">
        <f>'IDT-1'!F95</f>
        <v>0</v>
      </c>
      <c r="AF95" s="24"/>
      <c r="AG95">
        <f t="shared" si="5"/>
        <v>2029.5870574432015</v>
      </c>
      <c r="AI95" s="34">
        <f>PXIL!J95</f>
        <v>0</v>
      </c>
      <c r="AJ95" s="34">
        <f>PXIL!P95</f>
        <v>0</v>
      </c>
      <c r="AK95" s="34">
        <f>RTM_IEX!J95</f>
        <v>0</v>
      </c>
      <c r="AL95" s="34">
        <f>RTM_IEX!P95</f>
        <v>-120</v>
      </c>
      <c r="AM95" s="34">
        <f>RTM_PXI!J95</f>
        <v>0</v>
      </c>
      <c r="AN95" s="34">
        <f>RTM_PXI!P95</f>
        <v>0</v>
      </c>
      <c r="AO95" s="147">
        <f>GDAM_IEX!J95</f>
        <v>0</v>
      </c>
      <c r="AP95" s="147">
        <f>GDAM_IEX!P95</f>
        <v>0</v>
      </c>
      <c r="AQ95" s="147">
        <f>GDAM_PXI!J95</f>
        <v>0</v>
      </c>
      <c r="AR95" s="147">
        <f>GDAM_PXI!P95</f>
        <v>0</v>
      </c>
      <c r="AS95">
        <f>HPX!J95</f>
        <v>0</v>
      </c>
      <c r="AT95">
        <f>HPX!P95</f>
        <v>0</v>
      </c>
      <c r="AU95">
        <f>RTM_HPX!J95</f>
        <v>0</v>
      </c>
      <c r="AV95">
        <f>RTM_HPX!P95</f>
        <v>0</v>
      </c>
    </row>
    <row r="96" spans="1:48">
      <c r="A96" t="s">
        <v>138</v>
      </c>
      <c r="D96">
        <f>TWEPL!R96</f>
        <v>7.7632200000000005</v>
      </c>
      <c r="E96">
        <f>GT_NG!T96</f>
        <v>10.166344746853964</v>
      </c>
      <c r="F96">
        <f>GT_Spot!T96</f>
        <v>0</v>
      </c>
      <c r="G96">
        <f>PPCL_NG!T96</f>
        <v>55.91</v>
      </c>
      <c r="H96">
        <f>PPCL_Spot!T96</f>
        <v>0</v>
      </c>
      <c r="I96">
        <f>Bawana_NG!T96</f>
        <v>69.609999999999985</v>
      </c>
      <c r="J96">
        <f>Bawana_RLNG!T96</f>
        <v>0</v>
      </c>
      <c r="K96">
        <f>Bawana_Spot!T96</f>
        <v>70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TPDDL_ISGS_exbus!DM96</f>
        <v>745.33334007531607</v>
      </c>
      <c r="P96" s="36">
        <v>75.279999999999987</v>
      </c>
      <c r="Q96" s="36">
        <v>26.726932170320211</v>
      </c>
      <c r="R96" s="38">
        <v>0</v>
      </c>
      <c r="S96" s="38">
        <v>0</v>
      </c>
      <c r="T96" s="37">
        <f>SUMPRODUCT(LTA!J96:AN96,LTA!J$101:AN$101,LTA!J$105:AN$105)</f>
        <v>0</v>
      </c>
      <c r="U96" s="37">
        <f>SUMPRODUCT(LTA!J96:AN96,LTA!J$102:AN$102,LTA!J$105:AN$105)</f>
        <v>435.13</v>
      </c>
      <c r="V96" s="66">
        <f>SUMPRODUCT(MTOA!B96:G96,MTOA!B$102:G$102,MTOA!B$105:G$105)</f>
        <v>0</v>
      </c>
      <c r="W96" s="66">
        <f>SUMPRODUCT(MTOA!B96:G96,MTOA!B$101:G$101,MTOA!B$105:G$105)</f>
        <v>0</v>
      </c>
      <c r="X96">
        <v>0</v>
      </c>
      <c r="Y96" s="34">
        <f>IEX!J96</f>
        <v>0.79</v>
      </c>
      <c r="Z96" s="34">
        <f>IEX!P96</f>
        <v>0</v>
      </c>
      <c r="AA96" s="75">
        <f>STOA!J96</f>
        <v>656.19999999999993</v>
      </c>
      <c r="AB96" s="75">
        <f>-STOA!P96</f>
        <v>0</v>
      </c>
      <c r="AC96">
        <f t="shared" si="3"/>
        <v>19.100981557723603</v>
      </c>
      <c r="AD96">
        <f t="shared" si="4"/>
        <v>2013.8088554347664</v>
      </c>
      <c r="AE96">
        <f>'IDT-1'!F96</f>
        <v>0</v>
      </c>
      <c r="AF96" s="24"/>
      <c r="AG96">
        <f t="shared" si="5"/>
        <v>2013.8088554347664</v>
      </c>
      <c r="AI96" s="34">
        <f>PXIL!J96</f>
        <v>0</v>
      </c>
      <c r="AJ96" s="34">
        <f>PXIL!P96</f>
        <v>0</v>
      </c>
      <c r="AK96" s="34">
        <f>RTM_IEX!J96</f>
        <v>0</v>
      </c>
      <c r="AL96" s="34">
        <f>RTM_IEX!P96</f>
        <v>-120</v>
      </c>
      <c r="AM96" s="34">
        <f>RTM_PXI!J96</f>
        <v>0</v>
      </c>
      <c r="AN96" s="34">
        <f>RTM_PXI!P96</f>
        <v>0</v>
      </c>
      <c r="AO96" s="147">
        <f>GDAM_IEX!J96</f>
        <v>0</v>
      </c>
      <c r="AP96" s="147">
        <f>GDAM_IEX!P96</f>
        <v>0</v>
      </c>
      <c r="AQ96" s="147">
        <f>GDAM_PXI!J96</f>
        <v>0</v>
      </c>
      <c r="AR96" s="147">
        <f>GDAM_PXI!P96</f>
        <v>0</v>
      </c>
      <c r="AS96">
        <f>HPX!J96</f>
        <v>0</v>
      </c>
      <c r="AT96">
        <f>HPX!P96</f>
        <v>0</v>
      </c>
      <c r="AU96">
        <f>RTM_HPX!J96</f>
        <v>0</v>
      </c>
      <c r="AV96">
        <f>RTM_HPX!P96</f>
        <v>0</v>
      </c>
    </row>
    <row r="97" spans="1:48">
      <c r="A97" t="s">
        <v>139</v>
      </c>
      <c r="D97">
        <f>TWEPL!R97</f>
        <v>7.7632200000000005</v>
      </c>
      <c r="E97">
        <f>GT_NG!T97</f>
        <v>10.166344746853964</v>
      </c>
      <c r="F97">
        <f>GT_Spot!T97</f>
        <v>0</v>
      </c>
      <c r="G97">
        <f>PPCL_NG!T97</f>
        <v>55.91</v>
      </c>
      <c r="H97">
        <f>PPCL_Spot!T97</f>
        <v>0</v>
      </c>
      <c r="I97">
        <f>Bawana_NG!T97</f>
        <v>69.609999999999985</v>
      </c>
      <c r="J97">
        <f>Bawana_RLNG!T97</f>
        <v>0</v>
      </c>
      <c r="K97">
        <f>Bawana_Spot!T97</f>
        <v>70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TPDDL_ISGS_exbus!DM97</f>
        <v>733.57295213784278</v>
      </c>
      <c r="P97" s="36">
        <v>75.279999999999987</v>
      </c>
      <c r="Q97" s="36">
        <v>26.726932170320211</v>
      </c>
      <c r="R97" s="38">
        <v>0</v>
      </c>
      <c r="S97" s="38">
        <v>0</v>
      </c>
      <c r="T97" s="37">
        <f>SUMPRODUCT(LTA!J97:AN97,LTA!J$101:AN$101,LTA!J$105:AN$105)</f>
        <v>0</v>
      </c>
      <c r="U97" s="37">
        <f>SUMPRODUCT(LTA!J97:AN97,LTA!J$102:AN$102,LTA!J$105:AN$105)</f>
        <v>434.63</v>
      </c>
      <c r="V97" s="66">
        <f>SUMPRODUCT(MTOA!B97:G97,MTOA!B$102:G$102,MTOA!B$105:G$105)</f>
        <v>0</v>
      </c>
      <c r="W97" s="66">
        <f>SUMPRODUCT(MTOA!B97:G97,MTOA!B$101:G$101,MTOA!B$105:G$105)</f>
        <v>0</v>
      </c>
      <c r="X97">
        <v>0</v>
      </c>
      <c r="Y97" s="34">
        <f>IEX!J97</f>
        <v>0.81</v>
      </c>
      <c r="Z97" s="34">
        <f>IEX!P97</f>
        <v>0</v>
      </c>
      <c r="AA97" s="75">
        <f>STOA!J97</f>
        <v>656.19999999999993</v>
      </c>
      <c r="AB97" s="75">
        <f>-STOA!P97</f>
        <v>0</v>
      </c>
      <c r="AC97">
        <f t="shared" si="3"/>
        <v>18.998162299048825</v>
      </c>
      <c r="AD97">
        <f t="shared" si="4"/>
        <v>2001.6712867559679</v>
      </c>
      <c r="AE97">
        <f>'IDT-1'!F97</f>
        <v>0</v>
      </c>
      <c r="AF97" s="24"/>
      <c r="AG97">
        <f t="shared" si="5"/>
        <v>2001.6712867559679</v>
      </c>
      <c r="AI97" s="34">
        <f>PXIL!J97</f>
        <v>0</v>
      </c>
      <c r="AJ97" s="34">
        <f>PXIL!P97</f>
        <v>0</v>
      </c>
      <c r="AK97" s="34">
        <f>RTM_IEX!J97</f>
        <v>0</v>
      </c>
      <c r="AL97" s="34">
        <f>RTM_IEX!P97</f>
        <v>-120</v>
      </c>
      <c r="AM97" s="34">
        <f>RTM_PXI!J97</f>
        <v>0</v>
      </c>
      <c r="AN97" s="34">
        <f>RTM_PXI!P97</f>
        <v>0</v>
      </c>
      <c r="AO97" s="147">
        <f>GDAM_IEX!J97</f>
        <v>0</v>
      </c>
      <c r="AP97" s="147">
        <f>GDAM_IEX!P97</f>
        <v>0</v>
      </c>
      <c r="AQ97" s="147">
        <f>GDAM_PXI!J97</f>
        <v>0</v>
      </c>
      <c r="AR97" s="147">
        <f>GDAM_PXI!P97</f>
        <v>0</v>
      </c>
      <c r="AS97">
        <f>HPX!J97</f>
        <v>0</v>
      </c>
      <c r="AT97">
        <f>HPX!P97</f>
        <v>0</v>
      </c>
      <c r="AU97">
        <f>RTM_HPX!J97</f>
        <v>0</v>
      </c>
      <c r="AV97">
        <f>RTM_HPX!P97</f>
        <v>0</v>
      </c>
    </row>
    <row r="98" spans="1:48">
      <c r="A98" t="s">
        <v>140</v>
      </c>
      <c r="D98">
        <f>TWEPL!R98</f>
        <v>7.7632200000000005</v>
      </c>
      <c r="E98">
        <f>GT_NG!T98</f>
        <v>10.166344746853964</v>
      </c>
      <c r="F98">
        <f>GT_Spot!T98</f>
        <v>0</v>
      </c>
      <c r="G98">
        <f>PPCL_NG!T98</f>
        <v>55.91</v>
      </c>
      <c r="H98">
        <f>PPCL_Spot!T98</f>
        <v>0</v>
      </c>
      <c r="I98">
        <f>Bawana_NG!T98</f>
        <v>69.609999999999985</v>
      </c>
      <c r="J98">
        <f>Bawana_RLNG!T98</f>
        <v>0</v>
      </c>
      <c r="K98">
        <f>Bawana_Spot!T98</f>
        <v>70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TPDDL_ISGS_exbus!DM98</f>
        <v>737.05694107676538</v>
      </c>
      <c r="P98" s="36">
        <v>75.279999999999987</v>
      </c>
      <c r="Q98" s="36">
        <v>26.726932170320211</v>
      </c>
      <c r="R98" s="38">
        <v>0</v>
      </c>
      <c r="S98" s="38">
        <v>0</v>
      </c>
      <c r="T98" s="37">
        <f>SUMPRODUCT(LTA!J98:AN98,LTA!J$101:AN$101,LTA!J$105:AN$105)</f>
        <v>0</v>
      </c>
      <c r="U98" s="37">
        <f>SUMPRODUCT(LTA!J98:AN98,LTA!J$102:AN$102,LTA!J$105:AN$105)</f>
        <v>434.3</v>
      </c>
      <c r="V98" s="66">
        <f>SUMPRODUCT(MTOA!B98:G98,MTOA!B$102:G$102,MTOA!B$105:G$105)</f>
        <v>0</v>
      </c>
      <c r="W98" s="66">
        <f>SUMPRODUCT(MTOA!B98:G98,MTOA!B$101:G$101,MTOA!B$105:G$105)</f>
        <v>0</v>
      </c>
      <c r="X98">
        <v>0</v>
      </c>
      <c r="Y98" s="34">
        <f>IEX!J98</f>
        <v>0.74</v>
      </c>
      <c r="Z98" s="34">
        <f>IEX!P98</f>
        <v>0</v>
      </c>
      <c r="AA98" s="75">
        <f>STOA!J98</f>
        <v>656.19999999999993</v>
      </c>
      <c r="AB98" s="75">
        <f>-STOA!P98</f>
        <v>0</v>
      </c>
      <c r="AC98">
        <f t="shared" si="3"/>
        <v>19.024067806135776</v>
      </c>
      <c r="AD98">
        <f t="shared" si="4"/>
        <v>2004.7293701878036</v>
      </c>
      <c r="AE98">
        <f>'IDT-1'!F98</f>
        <v>0</v>
      </c>
      <c r="AF98" s="24"/>
      <c r="AG98">
        <f t="shared" si="5"/>
        <v>2004.7293701878036</v>
      </c>
      <c r="AI98" s="34">
        <f>PXIL!J98</f>
        <v>0</v>
      </c>
      <c r="AJ98" s="34">
        <f>PXIL!P98</f>
        <v>0</v>
      </c>
      <c r="AK98" s="34">
        <f>RTM_IEX!J98</f>
        <v>0</v>
      </c>
      <c r="AL98" s="34">
        <f>RTM_IEX!P98</f>
        <v>-120</v>
      </c>
      <c r="AM98" s="34">
        <f>RTM_PXI!J98</f>
        <v>0</v>
      </c>
      <c r="AN98" s="34">
        <f>RTM_PXI!P98</f>
        <v>0</v>
      </c>
      <c r="AO98" s="147">
        <f>GDAM_IEX!J98</f>
        <v>0</v>
      </c>
      <c r="AP98" s="147">
        <f>GDAM_IEX!P98</f>
        <v>0</v>
      </c>
      <c r="AQ98" s="147">
        <f>GDAM_PXI!J98</f>
        <v>0</v>
      </c>
      <c r="AR98" s="147">
        <f>GDAM_PXI!P98</f>
        <v>0</v>
      </c>
      <c r="AS98">
        <f>HPX!J98</f>
        <v>0</v>
      </c>
      <c r="AT98">
        <f>HPX!P98</f>
        <v>0</v>
      </c>
      <c r="AU98">
        <f>RTM_HPX!J98</f>
        <v>0</v>
      </c>
      <c r="AV98">
        <f>RTM_HPX!P98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0.19211712750000026</v>
      </c>
      <c r="E99">
        <f t="shared" si="6"/>
        <v>0.24252829089844888</v>
      </c>
      <c r="F99">
        <f t="shared" si="6"/>
        <v>0</v>
      </c>
      <c r="G99">
        <f t="shared" si="6"/>
        <v>1.3358208421297704</v>
      </c>
      <c r="H99">
        <f t="shared" si="6"/>
        <v>0</v>
      </c>
      <c r="I99">
        <f t="shared" si="6"/>
        <v>1.6357812529797053</v>
      </c>
      <c r="J99">
        <f t="shared" si="6"/>
        <v>0</v>
      </c>
      <c r="K99">
        <f t="shared" si="6"/>
        <v>1.050905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15.741147233691413</v>
      </c>
      <c r="P99" s="36">
        <f t="shared" si="6"/>
        <v>1.6197777333614181</v>
      </c>
      <c r="Q99" s="36">
        <f t="shared" si="6"/>
        <v>0.56463269158831464</v>
      </c>
      <c r="R99" s="38">
        <f>SUM(R3:R98)/4000</f>
        <v>0.2283393637454981</v>
      </c>
      <c r="S99" s="38">
        <f t="shared" si="6"/>
        <v>0</v>
      </c>
      <c r="T99" s="37">
        <f t="shared" si="6"/>
        <v>0.85119249999999991</v>
      </c>
      <c r="U99" s="37">
        <f t="shared" si="6"/>
        <v>11.242059250500006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0.33501999999999987</v>
      </c>
      <c r="Z99" s="34">
        <f t="shared" si="6"/>
        <v>-2.7945250000000001</v>
      </c>
      <c r="AA99" s="75">
        <f t="shared" si="6"/>
        <v>14.936945000000001</v>
      </c>
      <c r="AB99" s="75">
        <f t="shared" si="6"/>
        <v>0</v>
      </c>
      <c r="AC99">
        <f t="shared" si="6"/>
        <v>0.45115186714698102</v>
      </c>
      <c r="AD99">
        <f t="shared" si="6"/>
        <v>46.214649419247586</v>
      </c>
      <c r="AE99">
        <f t="shared" si="6"/>
        <v>-0.33945900000000001</v>
      </c>
      <c r="AG99">
        <f t="shared" si="6"/>
        <v>45.875190419247588</v>
      </c>
      <c r="AI99">
        <f t="shared" si="6"/>
        <v>0</v>
      </c>
      <c r="AJ99">
        <f t="shared" si="6"/>
        <v>0</v>
      </c>
      <c r="AK99">
        <f t="shared" si="6"/>
        <v>0.19606000000000004</v>
      </c>
      <c r="AL99">
        <f t="shared" si="6"/>
        <v>-0.71199999999999997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2"/>
  <sheetViews>
    <sheetView workbookViewId="0">
      <pane xSplit="1" ySplit="2" topLeftCell="AC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8" ht="15" customHeight="1">
      <c r="A1" s="189">
        <f>Allocation_SG!A1</f>
        <v>45448</v>
      </c>
      <c r="B1" s="220"/>
      <c r="C1" s="220"/>
      <c r="D1" s="232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8" t="s">
        <v>143</v>
      </c>
      <c r="Q1" s="228" t="s">
        <v>144</v>
      </c>
      <c r="R1" s="233" t="s">
        <v>314</v>
      </c>
      <c r="S1" s="233" t="s">
        <v>452</v>
      </c>
      <c r="T1" s="40" t="s">
        <v>282</v>
      </c>
      <c r="U1" s="229" t="s">
        <v>283</v>
      </c>
      <c r="V1" s="65" t="s">
        <v>295</v>
      </c>
      <c r="W1" s="65" t="s">
        <v>282</v>
      </c>
      <c r="X1" s="220" t="s">
        <v>313</v>
      </c>
      <c r="Y1" s="226" t="s">
        <v>218</v>
      </c>
      <c r="Z1" s="226" t="s">
        <v>219</v>
      </c>
      <c r="AA1" s="230" t="s">
        <v>194</v>
      </c>
      <c r="AB1" s="230" t="s">
        <v>195</v>
      </c>
      <c r="AC1" s="25" t="s">
        <v>185</v>
      </c>
      <c r="AD1" s="220" t="s">
        <v>142</v>
      </c>
      <c r="AG1" s="220" t="s">
        <v>272</v>
      </c>
      <c r="AI1" s="226" t="s">
        <v>352</v>
      </c>
      <c r="AJ1" s="226" t="s">
        <v>353</v>
      </c>
      <c r="AK1" s="226" t="s">
        <v>354</v>
      </c>
      <c r="AL1" s="226" t="s">
        <v>355</v>
      </c>
      <c r="AM1" s="226" t="s">
        <v>356</v>
      </c>
      <c r="AN1" s="226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26" t="s">
        <v>521</v>
      </c>
      <c r="AT1" s="226" t="s">
        <v>522</v>
      </c>
      <c r="AU1" s="226" t="s">
        <v>527</v>
      </c>
      <c r="AV1" s="226" t="s">
        <v>528</v>
      </c>
    </row>
    <row r="2" spans="1:48">
      <c r="A2" s="25" t="s">
        <v>44</v>
      </c>
      <c r="B2" s="220"/>
      <c r="C2" s="220"/>
      <c r="D2" s="232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8"/>
      <c r="Q2" s="228"/>
      <c r="R2" s="233"/>
      <c r="S2" s="233"/>
      <c r="T2" s="40" t="s">
        <v>294</v>
      </c>
      <c r="U2" s="229"/>
      <c r="V2" s="65" t="s">
        <v>284</v>
      </c>
      <c r="W2" s="65" t="s">
        <v>284</v>
      </c>
      <c r="X2" s="220"/>
      <c r="Y2" s="226"/>
      <c r="Z2" s="226"/>
      <c r="AA2" s="230"/>
      <c r="AB2" s="230"/>
      <c r="AC2" s="25">
        <f>Losses!B3</f>
        <v>8.3999999999999995E-3</v>
      </c>
      <c r="AD2" s="220"/>
      <c r="AE2" t="s">
        <v>270</v>
      </c>
      <c r="AG2" s="220"/>
      <c r="AI2" s="226"/>
      <c r="AJ2" s="226"/>
      <c r="AK2" s="226"/>
      <c r="AL2" s="226"/>
      <c r="AM2" s="226"/>
      <c r="AN2" s="226"/>
      <c r="AO2" s="231"/>
      <c r="AP2" s="231"/>
      <c r="AQ2" s="231"/>
      <c r="AR2" s="231"/>
      <c r="AS2" s="226"/>
      <c r="AT2" s="226"/>
      <c r="AU2" s="226"/>
      <c r="AV2" s="226"/>
    </row>
    <row r="3" spans="1:48">
      <c r="A3" t="s">
        <v>45</v>
      </c>
      <c r="D3">
        <f>TWEPL!S3</f>
        <v>1.3180320000000001</v>
      </c>
      <c r="E3">
        <f>GT_NG!S3</f>
        <v>2.0556511559847821</v>
      </c>
      <c r="F3">
        <f>GT_Spot!S3</f>
        <v>0</v>
      </c>
      <c r="G3">
        <f>PPCL_NG!S3</f>
        <v>87.45</v>
      </c>
      <c r="H3">
        <f>PPCL_Spot!S3</f>
        <v>0</v>
      </c>
      <c r="I3">
        <f>Bawana_NG!S3</f>
        <v>7.499707042693645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NDMC_ISGS_exbus!DM3</f>
        <v>72.766481753326261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SUMPRODUCT(LTA!J3:AN3,LTA!J$101:AN$101,LTA!J$106:AN$106)</f>
        <v>0</v>
      </c>
      <c r="U3" s="37">
        <f>SUMPRODUCT(LTA!J3:AN3,LTA!J$102:AN$102,LTA!J$106:AN$106)</f>
        <v>0</v>
      </c>
      <c r="V3" s="66">
        <f>SUMPRODUCT(MTOA!B3:G3,MTOA!B$102:G$102,MTOA!B$106:G$106)</f>
        <v>0</v>
      </c>
      <c r="W3" s="66">
        <f>SUMPRODUCT(MTOA!B3:G3,MTOA!B$101:G$101,MTOA!B$106:G$106)</f>
        <v>0</v>
      </c>
      <c r="X3">
        <v>0</v>
      </c>
      <c r="Y3" s="34">
        <f>IEX!K3</f>
        <v>0</v>
      </c>
      <c r="Z3" s="34">
        <f>IEX!Q3</f>
        <v>-89</v>
      </c>
      <c r="AA3" s="75">
        <f>STOA!K3</f>
        <v>131.47</v>
      </c>
      <c r="AB3" s="75">
        <f>-STOA!Q3</f>
        <v>0</v>
      </c>
      <c r="AC3">
        <f>SUMIF(B3:AB3,"&gt;0")*$AC$2-SUMIF(B3:AB3,"&lt;0")*($AC$2/(1-$AC$2))+SUMIF(AI3:AR3,"&gt;0")*$AC$2-SUMIF(AI3:AR3,"&lt;0")*($AC$2/(1-$AC$2))</f>
        <v>3.3801475391608564</v>
      </c>
      <c r="AD3">
        <f>SUM(B3:AB3,AI3:AV3)-AC3</f>
        <v>200.17972441284383</v>
      </c>
      <c r="AE3">
        <f>'IDT-1'!E3</f>
        <v>0</v>
      </c>
      <c r="AF3" s="24"/>
      <c r="AG3">
        <f>SUM(AD3:AF3)</f>
        <v>200.17972441284383</v>
      </c>
      <c r="AI3" s="34">
        <f>PXIL!K3</f>
        <v>0</v>
      </c>
      <c r="AJ3" s="34">
        <f>PXIL!Q3</f>
        <v>0</v>
      </c>
      <c r="AK3" s="34">
        <f>RTM_IEX!K3</f>
        <v>0</v>
      </c>
      <c r="AL3" s="34">
        <f>RTM_IEX!Q3</f>
        <v>-10</v>
      </c>
      <c r="AM3" s="34">
        <f>RTM_PXI!K3</f>
        <v>0</v>
      </c>
      <c r="AN3" s="34">
        <f>RTM_PXI!Q3</f>
        <v>0</v>
      </c>
      <c r="AO3" s="147">
        <f>GDAM_IEX!K3</f>
        <v>0</v>
      </c>
      <c r="AP3" s="147">
        <f>GDAM_IEX!Q3</f>
        <v>0</v>
      </c>
      <c r="AQ3" s="147">
        <f>GDAM_PXI!K3</f>
        <v>0</v>
      </c>
      <c r="AR3" s="147">
        <f>GDAM_PXI!Q3</f>
        <v>0</v>
      </c>
      <c r="AS3">
        <f>HPX!K3</f>
        <v>0</v>
      </c>
      <c r="AT3">
        <f>HPX!Q3</f>
        <v>0</v>
      </c>
      <c r="AU3">
        <f>RTM_HPX!K3</f>
        <v>0</v>
      </c>
      <c r="AV3">
        <f>RTM_HPX!Q3</f>
        <v>0</v>
      </c>
    </row>
    <row r="4" spans="1:48">
      <c r="A4" t="s">
        <v>46</v>
      </c>
      <c r="D4">
        <f>TWEPL!S4</f>
        <v>1.3180320000000001</v>
      </c>
      <c r="E4">
        <f>GT_NG!S4</f>
        <v>2.0556511559847821</v>
      </c>
      <c r="F4">
        <f>GT_Spot!S4</f>
        <v>0</v>
      </c>
      <c r="G4">
        <f>PPCL_NG!S4</f>
        <v>87.45</v>
      </c>
      <c r="H4">
        <f>PPCL_Spot!S4</f>
        <v>0</v>
      </c>
      <c r="I4">
        <f>Bawana_NG!S4</f>
        <v>7.499707042693645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NDMC_ISGS_exbus!DM4</f>
        <v>66.107074599685149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SUMPRODUCT(LTA!J4:AN4,LTA!J$101:AN$101,LTA!J$106:AN$106)</f>
        <v>0</v>
      </c>
      <c r="U4" s="37">
        <f>SUMPRODUCT(LTA!J4:AN4,LTA!J$102:AN$102,LTA!J$106:AN$106)</f>
        <v>0</v>
      </c>
      <c r="V4" s="66">
        <f>SUMPRODUCT(MTOA!B4:G4,MTOA!B$102:G$102,MTOA!B$106:G$106)</f>
        <v>0</v>
      </c>
      <c r="W4" s="66">
        <f>SUMPRODUCT(MTOA!B4:G4,MTOA!B$101:G$101,MTOA!B$106:G$106)</f>
        <v>0</v>
      </c>
      <c r="X4">
        <v>0</v>
      </c>
      <c r="Y4" s="34">
        <f>IEX!K4</f>
        <v>0</v>
      </c>
      <c r="Z4" s="34">
        <f>IEX!Q4</f>
        <v>-89</v>
      </c>
      <c r="AA4" s="75">
        <f>STOA!K4</f>
        <v>131.47</v>
      </c>
      <c r="AB4" s="75">
        <f>-STOA!Q4</f>
        <v>0</v>
      </c>
      <c r="AC4">
        <f t="shared" ref="AC4:AC67" si="0">SUMIF(B4:AB4,"&gt;0")*$AC$2-SUMIF(B4:AB4,"&lt;0")*($AC$2/(1-$AC$2))+SUMIF(AI4:AR4,"&gt;0")*$AC$2-SUMIF(AI4:AR4,"&lt;0")*($AC$2/(1-$AC$2))</f>
        <v>3.3242085190702717</v>
      </c>
      <c r="AD4">
        <f t="shared" ref="AD4:AD67" si="1">SUM(B4:AB4,AI4:AV4)-AC4</f>
        <v>193.57625627929329</v>
      </c>
      <c r="AE4">
        <f>'IDT-1'!E4</f>
        <v>0</v>
      </c>
      <c r="AF4" s="24"/>
      <c r="AG4">
        <f t="shared" ref="AG4:AG67" si="2">SUM(AD4:AF4)</f>
        <v>193.57625627929329</v>
      </c>
      <c r="AI4" s="34">
        <f>PXIL!K4</f>
        <v>0</v>
      </c>
      <c r="AJ4" s="34">
        <f>PXIL!Q4</f>
        <v>0</v>
      </c>
      <c r="AK4" s="34">
        <f>RTM_IEX!K4</f>
        <v>0</v>
      </c>
      <c r="AL4" s="34">
        <f>RTM_IEX!Q4</f>
        <v>-10</v>
      </c>
      <c r="AM4" s="34">
        <f>RTM_PXI!K4</f>
        <v>0</v>
      </c>
      <c r="AN4" s="34">
        <f>RTM_PXI!Q4</f>
        <v>0</v>
      </c>
      <c r="AO4" s="147">
        <f>GDAM_IEX!K4</f>
        <v>0</v>
      </c>
      <c r="AP4" s="147">
        <f>GDAM_IEX!Q4</f>
        <v>0</v>
      </c>
      <c r="AQ4" s="147">
        <f>GDAM_PXI!K4</f>
        <v>0</v>
      </c>
      <c r="AR4" s="147">
        <f>GDAM_PXI!Q4</f>
        <v>0</v>
      </c>
      <c r="AS4">
        <f>HPX!K4</f>
        <v>0</v>
      </c>
      <c r="AT4">
        <f>HPX!Q4</f>
        <v>0</v>
      </c>
      <c r="AU4">
        <f>RTM_HPX!K4</f>
        <v>0</v>
      </c>
      <c r="AV4">
        <f>RTM_HPX!Q4</f>
        <v>0</v>
      </c>
    </row>
    <row r="5" spans="1:48">
      <c r="A5" t="s">
        <v>47</v>
      </c>
      <c r="D5">
        <f>TWEPL!S5</f>
        <v>1.3180320000000001</v>
      </c>
      <c r="E5">
        <f>GT_NG!S5</f>
        <v>2.0556511559847821</v>
      </c>
      <c r="F5">
        <f>GT_Spot!S5</f>
        <v>0</v>
      </c>
      <c r="G5">
        <f>PPCL_NG!S5</f>
        <v>87.45</v>
      </c>
      <c r="H5">
        <f>PPCL_Spot!S5</f>
        <v>0</v>
      </c>
      <c r="I5">
        <f>Bawana_NG!S5</f>
        <v>7.499707042693645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NDMC_ISGS_exbus!DM5</f>
        <v>64.916977846215715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SUMPRODUCT(LTA!J5:AN5,LTA!J$101:AN$101,LTA!J$106:AN$106)</f>
        <v>0</v>
      </c>
      <c r="U5" s="37">
        <f>SUMPRODUCT(LTA!J5:AN5,LTA!J$102:AN$102,LTA!J$106:AN$106)</f>
        <v>0</v>
      </c>
      <c r="V5" s="66">
        <f>SUMPRODUCT(MTOA!B5:G5,MTOA!B$102:G$102,MTOA!B$106:G$106)</f>
        <v>0</v>
      </c>
      <c r="W5" s="66">
        <f>SUMPRODUCT(MTOA!B5:G5,MTOA!B$101:G$101,MTOA!B$106:G$106)</f>
        <v>0</v>
      </c>
      <c r="X5">
        <v>0</v>
      </c>
      <c r="Y5" s="34">
        <f>IEX!K5</f>
        <v>0</v>
      </c>
      <c r="Z5" s="34">
        <f>IEX!Q5</f>
        <v>-89</v>
      </c>
      <c r="AA5" s="75">
        <f>STOA!K5</f>
        <v>131.47</v>
      </c>
      <c r="AB5" s="75">
        <f>-STOA!Q5</f>
        <v>0</v>
      </c>
      <c r="AC5">
        <f t="shared" si="0"/>
        <v>3.314211706341128</v>
      </c>
      <c r="AD5">
        <f t="shared" si="1"/>
        <v>192.396156338553</v>
      </c>
      <c r="AE5">
        <f>'IDT-1'!E5</f>
        <v>0</v>
      </c>
      <c r="AF5" s="24"/>
      <c r="AG5">
        <f t="shared" si="2"/>
        <v>192.396156338553</v>
      </c>
      <c r="AI5" s="34">
        <f>PXIL!K5</f>
        <v>0</v>
      </c>
      <c r="AJ5" s="34">
        <f>PXIL!Q5</f>
        <v>0</v>
      </c>
      <c r="AK5" s="34">
        <f>RTM_IEX!K5</f>
        <v>0</v>
      </c>
      <c r="AL5" s="34">
        <f>RTM_IEX!Q5</f>
        <v>-10</v>
      </c>
      <c r="AM5" s="34">
        <f>RTM_PXI!K5</f>
        <v>0</v>
      </c>
      <c r="AN5" s="34">
        <f>RTM_PXI!Q5</f>
        <v>0</v>
      </c>
      <c r="AO5" s="147">
        <f>GDAM_IEX!K5</f>
        <v>0</v>
      </c>
      <c r="AP5" s="147">
        <f>GDAM_IEX!Q5</f>
        <v>0</v>
      </c>
      <c r="AQ5" s="147">
        <f>GDAM_PXI!K5</f>
        <v>0</v>
      </c>
      <c r="AR5" s="147">
        <f>GDAM_PXI!Q5</f>
        <v>0</v>
      </c>
      <c r="AS5">
        <f>HPX!K5</f>
        <v>0</v>
      </c>
      <c r="AT5">
        <f>HPX!Q5</f>
        <v>0</v>
      </c>
      <c r="AU5">
        <f>RTM_HPX!K5</f>
        <v>0</v>
      </c>
      <c r="AV5">
        <f>RTM_HPX!Q5</f>
        <v>0</v>
      </c>
    </row>
    <row r="6" spans="1:48">
      <c r="A6" t="s">
        <v>48</v>
      </c>
      <c r="D6">
        <f>TWEPL!S6</f>
        <v>1.3180320000000001</v>
      </c>
      <c r="E6">
        <f>GT_NG!S6</f>
        <v>2.0556511559847821</v>
      </c>
      <c r="F6">
        <f>GT_Spot!S6</f>
        <v>0</v>
      </c>
      <c r="G6">
        <f>PPCL_NG!S6</f>
        <v>87.45</v>
      </c>
      <c r="H6">
        <f>PPCL_Spot!S6</f>
        <v>0</v>
      </c>
      <c r="I6">
        <f>Bawana_NG!S6</f>
        <v>7.499707042693645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NDMC_ISGS_exbus!DM6</f>
        <v>63.327575391218929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SUMPRODUCT(LTA!J6:AN6,LTA!J$101:AN$101,LTA!J$106:AN$106)</f>
        <v>0</v>
      </c>
      <c r="U6" s="37">
        <f>SUMPRODUCT(LTA!J6:AN6,LTA!J$102:AN$102,LTA!J$106:AN$106)</f>
        <v>0</v>
      </c>
      <c r="V6" s="66">
        <f>SUMPRODUCT(MTOA!B6:G6,MTOA!B$102:G$102,MTOA!B$106:G$106)</f>
        <v>0</v>
      </c>
      <c r="W6" s="66">
        <f>SUMPRODUCT(MTOA!B6:G6,MTOA!B$101:G$101,MTOA!B$106:G$106)</f>
        <v>0</v>
      </c>
      <c r="X6">
        <v>0</v>
      </c>
      <c r="Y6" s="34">
        <f>IEX!K6</f>
        <v>0</v>
      </c>
      <c r="Z6" s="34">
        <f>IEX!Q6</f>
        <v>-89</v>
      </c>
      <c r="AA6" s="75">
        <f>STOA!K6</f>
        <v>131.47</v>
      </c>
      <c r="AB6" s="75">
        <f>-STOA!Q6</f>
        <v>0</v>
      </c>
      <c r="AC6">
        <f t="shared" si="0"/>
        <v>3.3008607257191551</v>
      </c>
      <c r="AD6">
        <f t="shared" si="1"/>
        <v>190.82010486417818</v>
      </c>
      <c r="AE6">
        <f>'IDT-1'!E6</f>
        <v>0</v>
      </c>
      <c r="AF6" s="24"/>
      <c r="AG6">
        <f t="shared" si="2"/>
        <v>190.82010486417818</v>
      </c>
      <c r="AI6" s="34">
        <f>PXIL!K6</f>
        <v>0</v>
      </c>
      <c r="AJ6" s="34">
        <f>PXIL!Q6</f>
        <v>0</v>
      </c>
      <c r="AK6" s="34">
        <f>RTM_IEX!K6</f>
        <v>0</v>
      </c>
      <c r="AL6" s="34">
        <f>RTM_IEX!Q6</f>
        <v>-10</v>
      </c>
      <c r="AM6" s="34">
        <f>RTM_PXI!K6</f>
        <v>0</v>
      </c>
      <c r="AN6" s="34">
        <f>RTM_PXI!Q6</f>
        <v>0</v>
      </c>
      <c r="AO6" s="147">
        <f>GDAM_IEX!K6</f>
        <v>0</v>
      </c>
      <c r="AP6" s="147">
        <f>GDAM_IEX!Q6</f>
        <v>0</v>
      </c>
      <c r="AQ6" s="147">
        <f>GDAM_PXI!K6</f>
        <v>0</v>
      </c>
      <c r="AR6" s="147">
        <f>GDAM_PXI!Q6</f>
        <v>0</v>
      </c>
      <c r="AS6">
        <f>HPX!K6</f>
        <v>0</v>
      </c>
      <c r="AT6">
        <f>HPX!Q6</f>
        <v>0</v>
      </c>
      <c r="AU6">
        <f>RTM_HPX!K6</f>
        <v>0</v>
      </c>
      <c r="AV6">
        <f>RTM_HPX!Q6</f>
        <v>0</v>
      </c>
    </row>
    <row r="7" spans="1:48">
      <c r="A7" t="s">
        <v>49</v>
      </c>
      <c r="D7">
        <f>TWEPL!S7</f>
        <v>1.3180320000000001</v>
      </c>
      <c r="E7">
        <f>GT_NG!S7</f>
        <v>2.0556511559847821</v>
      </c>
      <c r="F7">
        <f>GT_Spot!S7</f>
        <v>0</v>
      </c>
      <c r="G7">
        <f>PPCL_NG!S7</f>
        <v>87.45</v>
      </c>
      <c r="H7">
        <f>PPCL_Spot!S7</f>
        <v>0</v>
      </c>
      <c r="I7">
        <f>Bawana_NG!S7</f>
        <v>7.499707042693645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NDMC_ISGS_exbus!DM7</f>
        <v>63.327575391218929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SUMPRODUCT(LTA!J7:AN7,LTA!J$101:AN$101,LTA!J$106:AN$106)</f>
        <v>0</v>
      </c>
      <c r="U7" s="37">
        <f>SUMPRODUCT(LTA!J7:AN7,LTA!J$102:AN$102,LTA!J$106:AN$106)</f>
        <v>0</v>
      </c>
      <c r="V7" s="66">
        <f>SUMPRODUCT(MTOA!B7:G7,MTOA!B$102:G$102,MTOA!B$106:G$106)</f>
        <v>0</v>
      </c>
      <c r="W7" s="66">
        <f>SUMPRODUCT(MTOA!B7:G7,MTOA!B$101:G$101,MTOA!B$106:G$106)</f>
        <v>0</v>
      </c>
      <c r="X7">
        <v>0</v>
      </c>
      <c r="Y7" s="34">
        <f>IEX!K7</f>
        <v>0</v>
      </c>
      <c r="Z7" s="34">
        <f>IEX!Q7</f>
        <v>-99</v>
      </c>
      <c r="AA7" s="75">
        <f>STOA!K7</f>
        <v>131.47</v>
      </c>
      <c r="AB7" s="75">
        <f>-STOA!Q7</f>
        <v>0</v>
      </c>
      <c r="AC7">
        <f t="shared" si="0"/>
        <v>3.3008607257191551</v>
      </c>
      <c r="AD7">
        <f t="shared" si="1"/>
        <v>190.82010486417818</v>
      </c>
      <c r="AE7">
        <f>'IDT-1'!E7</f>
        <v>0</v>
      </c>
      <c r="AF7" s="24"/>
      <c r="AG7">
        <f t="shared" si="2"/>
        <v>190.82010486417818</v>
      </c>
      <c r="AI7" s="34">
        <f>PXIL!K7</f>
        <v>0</v>
      </c>
      <c r="AJ7" s="34">
        <f>PXIL!Q7</f>
        <v>0</v>
      </c>
      <c r="AK7" s="34">
        <f>RTM_IEX!K7</f>
        <v>0</v>
      </c>
      <c r="AL7" s="34">
        <f>RTM_IEX!Q7</f>
        <v>0</v>
      </c>
      <c r="AM7" s="34">
        <f>RTM_PXI!K7</f>
        <v>0</v>
      </c>
      <c r="AN7" s="34">
        <f>RTM_PXI!Q7</f>
        <v>0</v>
      </c>
      <c r="AO7" s="147">
        <f>GDAM_IEX!K7</f>
        <v>0</v>
      </c>
      <c r="AP7" s="147">
        <f>GDAM_IEX!Q7</f>
        <v>0</v>
      </c>
      <c r="AQ7" s="147">
        <f>GDAM_PXI!K7</f>
        <v>0</v>
      </c>
      <c r="AR7" s="147">
        <f>GDAM_PXI!Q7</f>
        <v>0</v>
      </c>
      <c r="AS7">
        <f>HPX!K7</f>
        <v>0</v>
      </c>
      <c r="AT7">
        <f>HPX!Q7</f>
        <v>0</v>
      </c>
      <c r="AU7">
        <f>RTM_HPX!K7</f>
        <v>0</v>
      </c>
      <c r="AV7">
        <f>RTM_HPX!Q7</f>
        <v>0</v>
      </c>
    </row>
    <row r="8" spans="1:48">
      <c r="A8" t="s">
        <v>50</v>
      </c>
      <c r="D8">
        <f>TWEPL!S8</f>
        <v>1.3180320000000001</v>
      </c>
      <c r="E8">
        <f>GT_NG!S8</f>
        <v>2.0556511559847821</v>
      </c>
      <c r="F8">
        <f>GT_Spot!S8</f>
        <v>0</v>
      </c>
      <c r="G8">
        <f>PPCL_NG!S8</f>
        <v>87.45</v>
      </c>
      <c r="H8">
        <f>PPCL_Spot!S8</f>
        <v>0</v>
      </c>
      <c r="I8">
        <f>Bawana_NG!S8</f>
        <v>7.499707042693645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NDMC_ISGS_exbus!DM8</f>
        <v>63.486954883021625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SUMPRODUCT(LTA!J8:AN8,LTA!J$101:AN$101,LTA!J$106:AN$106)</f>
        <v>0</v>
      </c>
      <c r="U8" s="37">
        <f>SUMPRODUCT(LTA!J8:AN8,LTA!J$102:AN$102,LTA!J$106:AN$106)</f>
        <v>0</v>
      </c>
      <c r="V8" s="66">
        <f>SUMPRODUCT(MTOA!B8:G8,MTOA!B$102:G$102,MTOA!B$106:G$106)</f>
        <v>0</v>
      </c>
      <c r="W8" s="66">
        <f>SUMPRODUCT(MTOA!B8:G8,MTOA!B$101:G$101,MTOA!B$106:G$106)</f>
        <v>0</v>
      </c>
      <c r="X8">
        <v>0</v>
      </c>
      <c r="Y8" s="34">
        <f>IEX!K8</f>
        <v>0</v>
      </c>
      <c r="Z8" s="34">
        <f>IEX!Q8</f>
        <v>-99</v>
      </c>
      <c r="AA8" s="75">
        <f>STOA!K8</f>
        <v>131.47</v>
      </c>
      <c r="AB8" s="75">
        <f>-STOA!Q8</f>
        <v>0</v>
      </c>
      <c r="AC8">
        <f t="shared" si="0"/>
        <v>3.3021995134502982</v>
      </c>
      <c r="AD8">
        <f t="shared" si="1"/>
        <v>190.97814556824977</v>
      </c>
      <c r="AE8">
        <f>'IDT-1'!E8</f>
        <v>0</v>
      </c>
      <c r="AF8" s="24"/>
      <c r="AG8">
        <f t="shared" si="2"/>
        <v>190.97814556824977</v>
      </c>
      <c r="AI8" s="34">
        <f>PXIL!K8</f>
        <v>0</v>
      </c>
      <c r="AJ8" s="34">
        <f>PXIL!Q8</f>
        <v>0</v>
      </c>
      <c r="AK8" s="34">
        <f>RTM_IEX!K8</f>
        <v>0</v>
      </c>
      <c r="AL8" s="34">
        <f>RTM_IEX!Q8</f>
        <v>0</v>
      </c>
      <c r="AM8" s="34">
        <f>RTM_PXI!K8</f>
        <v>0</v>
      </c>
      <c r="AN8" s="34">
        <f>RTM_PXI!Q8</f>
        <v>0</v>
      </c>
      <c r="AO8" s="147">
        <f>GDAM_IEX!K8</f>
        <v>0</v>
      </c>
      <c r="AP8" s="147">
        <f>GDAM_IEX!Q8</f>
        <v>0</v>
      </c>
      <c r="AQ8" s="147">
        <f>GDAM_PXI!K8</f>
        <v>0</v>
      </c>
      <c r="AR8" s="147">
        <f>GDAM_PXI!Q8</f>
        <v>0</v>
      </c>
      <c r="AS8">
        <f>HPX!K8</f>
        <v>0</v>
      </c>
      <c r="AT8">
        <f>HPX!Q8</f>
        <v>0</v>
      </c>
      <c r="AU8">
        <f>RTM_HPX!K8</f>
        <v>0</v>
      </c>
      <c r="AV8">
        <f>RTM_HPX!Q8</f>
        <v>0</v>
      </c>
    </row>
    <row r="9" spans="1:48">
      <c r="A9" t="s">
        <v>51</v>
      </c>
      <c r="D9">
        <f>TWEPL!S9</f>
        <v>1.3180320000000001</v>
      </c>
      <c r="E9">
        <f>GT_NG!S9</f>
        <v>2.1061750073163594</v>
      </c>
      <c r="F9">
        <f>GT_Spot!S9</f>
        <v>0</v>
      </c>
      <c r="G9">
        <f>PPCL_NG!S9</f>
        <v>87.45</v>
      </c>
      <c r="H9">
        <f>PPCL_Spot!S9</f>
        <v>0</v>
      </c>
      <c r="I9">
        <f>Bawana_NG!S9</f>
        <v>9.9996093902581933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NDMC_ISGS_exbus!DM9</f>
        <v>64.834224592434026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SUMPRODUCT(LTA!J9:AN9,LTA!J$101:AN$101,LTA!J$106:AN$106)</f>
        <v>0</v>
      </c>
      <c r="U9" s="37">
        <f>SUMPRODUCT(LTA!J9:AN9,LTA!J$102:AN$102,LTA!J$106:AN$106)</f>
        <v>0</v>
      </c>
      <c r="V9" s="66">
        <f>SUMPRODUCT(MTOA!B9:G9,MTOA!B$102:G$102,MTOA!B$106:G$106)</f>
        <v>0</v>
      </c>
      <c r="W9" s="66">
        <f>SUMPRODUCT(MTOA!B9:G9,MTOA!B$101:G$101,MTOA!B$106:G$106)</f>
        <v>0</v>
      </c>
      <c r="X9">
        <v>0</v>
      </c>
      <c r="Y9" s="34">
        <f>IEX!K9</f>
        <v>0</v>
      </c>
      <c r="Z9" s="34">
        <f>IEX!Q9</f>
        <v>-99</v>
      </c>
      <c r="AA9" s="75">
        <f>STOA!K9</f>
        <v>131.47</v>
      </c>
      <c r="AB9" s="75">
        <f>-STOA!Q9</f>
        <v>0</v>
      </c>
      <c r="AC9">
        <f t="shared" si="0"/>
        <v>3.33494015908009</v>
      </c>
      <c r="AD9">
        <f t="shared" si="1"/>
        <v>194.84310083092851</v>
      </c>
      <c r="AE9">
        <f>'IDT-1'!E9</f>
        <v>0</v>
      </c>
      <c r="AF9" s="24"/>
      <c r="AG9">
        <f t="shared" si="2"/>
        <v>194.84310083092851</v>
      </c>
      <c r="AI9" s="34">
        <f>PXIL!K9</f>
        <v>0</v>
      </c>
      <c r="AJ9" s="34">
        <f>PXIL!Q9</f>
        <v>0</v>
      </c>
      <c r="AK9" s="34">
        <f>RTM_IEX!K9</f>
        <v>0</v>
      </c>
      <c r="AL9" s="34">
        <f>RTM_IEX!Q9</f>
        <v>0</v>
      </c>
      <c r="AM9" s="34">
        <f>RTM_PXI!K9</f>
        <v>0</v>
      </c>
      <c r="AN9" s="34">
        <f>RTM_PXI!Q9</f>
        <v>0</v>
      </c>
      <c r="AO9" s="147">
        <f>GDAM_IEX!K9</f>
        <v>0</v>
      </c>
      <c r="AP9" s="147">
        <f>GDAM_IEX!Q9</f>
        <v>0</v>
      </c>
      <c r="AQ9" s="147">
        <f>GDAM_PXI!K9</f>
        <v>0</v>
      </c>
      <c r="AR9" s="147">
        <f>GDAM_PXI!Q9</f>
        <v>0</v>
      </c>
      <c r="AS9">
        <f>HPX!K9</f>
        <v>0</v>
      </c>
      <c r="AT9">
        <f>HPX!Q9</f>
        <v>0</v>
      </c>
      <c r="AU9">
        <f>RTM_HPX!K9</f>
        <v>0</v>
      </c>
      <c r="AV9">
        <f>RTM_HPX!Q9</f>
        <v>0</v>
      </c>
    </row>
    <row r="10" spans="1:48">
      <c r="A10" t="s">
        <v>52</v>
      </c>
      <c r="D10">
        <f>TWEPL!S10</f>
        <v>1.3180320000000001</v>
      </c>
      <c r="E10">
        <f>GT_NG!S10</f>
        <v>2.1061750073163594</v>
      </c>
      <c r="F10">
        <f>GT_Spot!S10</f>
        <v>0</v>
      </c>
      <c r="G10">
        <f>PPCL_NG!S10</f>
        <v>87.45</v>
      </c>
      <c r="H10">
        <f>PPCL_Spot!S10</f>
        <v>0</v>
      </c>
      <c r="I10">
        <f>Bawana_NG!S10</f>
        <v>9.9996093902581933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NDMC_ISGS_exbus!DM10</f>
        <v>63.286968338534479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SUMPRODUCT(LTA!J10:AN10,LTA!J$101:AN$101,LTA!J$106:AN$106)</f>
        <v>0</v>
      </c>
      <c r="U10" s="37">
        <f>SUMPRODUCT(LTA!J10:AN10,LTA!J$102:AN$102,LTA!J$106:AN$106)</f>
        <v>0</v>
      </c>
      <c r="V10" s="66">
        <f>SUMPRODUCT(MTOA!B10:G10,MTOA!B$102:G$102,MTOA!B$106:G$106)</f>
        <v>0</v>
      </c>
      <c r="W10" s="66">
        <f>SUMPRODUCT(MTOA!B10:G10,MTOA!B$101:G$101,MTOA!B$106:G$106)</f>
        <v>0</v>
      </c>
      <c r="X10">
        <v>0</v>
      </c>
      <c r="Y10" s="34">
        <f>IEX!K10</f>
        <v>0</v>
      </c>
      <c r="Z10" s="34">
        <f>IEX!Q10</f>
        <v>-99</v>
      </c>
      <c r="AA10" s="75">
        <f>STOA!K10</f>
        <v>131.47</v>
      </c>
      <c r="AB10" s="75">
        <f>-STOA!Q10</f>
        <v>0</v>
      </c>
      <c r="AC10">
        <f t="shared" si="0"/>
        <v>3.3219432065473331</v>
      </c>
      <c r="AD10">
        <f t="shared" si="1"/>
        <v>193.3088415295617</v>
      </c>
      <c r="AE10">
        <f>'IDT-1'!E10</f>
        <v>0</v>
      </c>
      <c r="AF10" s="24"/>
      <c r="AG10">
        <f t="shared" si="2"/>
        <v>193.3088415295617</v>
      </c>
      <c r="AI10" s="34">
        <f>PXIL!K10</f>
        <v>0</v>
      </c>
      <c r="AJ10" s="34">
        <f>PXIL!Q10</f>
        <v>0</v>
      </c>
      <c r="AK10" s="34">
        <f>RTM_IEX!K10</f>
        <v>0</v>
      </c>
      <c r="AL10" s="34">
        <f>RTM_IEX!Q10</f>
        <v>0</v>
      </c>
      <c r="AM10" s="34">
        <f>RTM_PXI!K10</f>
        <v>0</v>
      </c>
      <c r="AN10" s="34">
        <f>RTM_PXI!Q10</f>
        <v>0</v>
      </c>
      <c r="AO10" s="147">
        <f>GDAM_IEX!K10</f>
        <v>0</v>
      </c>
      <c r="AP10" s="147">
        <f>GDAM_IEX!Q10</f>
        <v>0</v>
      </c>
      <c r="AQ10" s="147">
        <f>GDAM_PXI!K10</f>
        <v>0</v>
      </c>
      <c r="AR10" s="147">
        <f>GDAM_PXI!Q10</f>
        <v>0</v>
      </c>
      <c r="AS10">
        <f>HPX!K10</f>
        <v>0</v>
      </c>
      <c r="AT10">
        <f>HPX!Q10</f>
        <v>0</v>
      </c>
      <c r="AU10">
        <f>RTM_HPX!K10</f>
        <v>0</v>
      </c>
      <c r="AV10">
        <f>RTM_HPX!Q10</f>
        <v>0</v>
      </c>
    </row>
    <row r="11" spans="1:48">
      <c r="A11" t="s">
        <v>53</v>
      </c>
      <c r="D11">
        <f>TWEPL!S11</f>
        <v>1.3180320000000001</v>
      </c>
      <c r="E11">
        <f>GT_NG!S11</f>
        <v>2.1061750073163594</v>
      </c>
      <c r="F11">
        <f>GT_Spot!S11</f>
        <v>0</v>
      </c>
      <c r="G11">
        <f>PPCL_NG!S11</f>
        <v>87.45</v>
      </c>
      <c r="H11">
        <f>PPCL_Spot!S11</f>
        <v>0</v>
      </c>
      <c r="I11">
        <f>Bawana_NG!S11</f>
        <v>9.9996093902581933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NDMC_ISGS_exbus!DM11</f>
        <v>63.286968338534479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SUMPRODUCT(LTA!J11:AN11,LTA!J$101:AN$101,LTA!J$106:AN$106)</f>
        <v>0</v>
      </c>
      <c r="U11" s="37">
        <f>SUMPRODUCT(LTA!J11:AN11,LTA!J$102:AN$102,LTA!J$106:AN$106)</f>
        <v>0</v>
      </c>
      <c r="V11" s="66">
        <f>SUMPRODUCT(MTOA!B11:G11,MTOA!B$102:G$102,MTOA!B$106:G$106)</f>
        <v>0</v>
      </c>
      <c r="W11" s="66">
        <f>SUMPRODUCT(MTOA!B11:G11,MTOA!B$101:G$101,MTOA!B$106:G$106)</f>
        <v>0</v>
      </c>
      <c r="X11">
        <v>0</v>
      </c>
      <c r="Y11" s="34">
        <f>IEX!K11</f>
        <v>0</v>
      </c>
      <c r="Z11" s="34">
        <f>IEX!Q11</f>
        <v>-89</v>
      </c>
      <c r="AA11" s="75">
        <f>STOA!K11</f>
        <v>111.75</v>
      </c>
      <c r="AB11" s="75">
        <f>-STOA!Q11</f>
        <v>0</v>
      </c>
      <c r="AC11">
        <f t="shared" si="0"/>
        <v>3.1562952065473331</v>
      </c>
      <c r="AD11">
        <f t="shared" si="1"/>
        <v>173.75448952956171</v>
      </c>
      <c r="AE11">
        <f>'IDT-1'!E11</f>
        <v>0</v>
      </c>
      <c r="AF11" s="24"/>
      <c r="AG11">
        <f t="shared" si="2"/>
        <v>173.75448952956171</v>
      </c>
      <c r="AI11" s="34">
        <f>PXIL!K11</f>
        <v>0</v>
      </c>
      <c r="AJ11" s="34">
        <f>PXIL!Q11</f>
        <v>0</v>
      </c>
      <c r="AK11" s="34">
        <f>RTM_IEX!K11</f>
        <v>0</v>
      </c>
      <c r="AL11" s="34">
        <f>RTM_IEX!Q11</f>
        <v>-10</v>
      </c>
      <c r="AM11" s="34">
        <f>RTM_PXI!K11</f>
        <v>0</v>
      </c>
      <c r="AN11" s="34">
        <f>RTM_PXI!Q11</f>
        <v>0</v>
      </c>
      <c r="AO11" s="147">
        <f>GDAM_IEX!K11</f>
        <v>0</v>
      </c>
      <c r="AP11" s="147">
        <f>GDAM_IEX!Q11</f>
        <v>0</v>
      </c>
      <c r="AQ11" s="147">
        <f>GDAM_PXI!K11</f>
        <v>0</v>
      </c>
      <c r="AR11" s="147">
        <f>GDAM_PXI!Q11</f>
        <v>0</v>
      </c>
      <c r="AS11">
        <f>HPX!K11</f>
        <v>0</v>
      </c>
      <c r="AT11">
        <f>HPX!Q11</f>
        <v>0</v>
      </c>
      <c r="AU11">
        <f>RTM_HPX!K11</f>
        <v>0</v>
      </c>
      <c r="AV11">
        <f>RTM_HPX!Q11</f>
        <v>0</v>
      </c>
    </row>
    <row r="12" spans="1:48">
      <c r="A12" t="s">
        <v>54</v>
      </c>
      <c r="D12">
        <f>TWEPL!S12</f>
        <v>1.3180320000000001</v>
      </c>
      <c r="E12">
        <f>GT_NG!S12</f>
        <v>2.1061750073163594</v>
      </c>
      <c r="F12">
        <f>GT_Spot!S12</f>
        <v>0</v>
      </c>
      <c r="G12">
        <f>PPCL_NG!S12</f>
        <v>87.45</v>
      </c>
      <c r="H12">
        <f>PPCL_Spot!S12</f>
        <v>0</v>
      </c>
      <c r="I12">
        <f>Bawana_NG!S12</f>
        <v>9.9996093902581933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NDMC_ISGS_exbus!DM12</f>
        <v>63.286968338534479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SUMPRODUCT(LTA!J12:AN12,LTA!J$101:AN$101,LTA!J$106:AN$106)</f>
        <v>0</v>
      </c>
      <c r="U12" s="37">
        <f>SUMPRODUCT(LTA!J12:AN12,LTA!J$102:AN$102,LTA!J$106:AN$106)</f>
        <v>0</v>
      </c>
      <c r="V12" s="66">
        <f>SUMPRODUCT(MTOA!B12:G12,MTOA!B$102:G$102,MTOA!B$106:G$106)</f>
        <v>0</v>
      </c>
      <c r="W12" s="66">
        <f>SUMPRODUCT(MTOA!B12:G12,MTOA!B$101:G$101,MTOA!B$106:G$106)</f>
        <v>0</v>
      </c>
      <c r="X12">
        <v>0</v>
      </c>
      <c r="Y12" s="34">
        <f>IEX!K12</f>
        <v>0</v>
      </c>
      <c r="Z12" s="34">
        <f>IEX!Q12</f>
        <v>-89</v>
      </c>
      <c r="AA12" s="75">
        <f>STOA!K12</f>
        <v>111.75</v>
      </c>
      <c r="AB12" s="75">
        <f>-STOA!Q12</f>
        <v>0</v>
      </c>
      <c r="AC12">
        <f t="shared" si="0"/>
        <v>3.1562952065473331</v>
      </c>
      <c r="AD12">
        <f t="shared" si="1"/>
        <v>173.75448952956171</v>
      </c>
      <c r="AE12">
        <f>'IDT-1'!E12</f>
        <v>0</v>
      </c>
      <c r="AF12" s="24"/>
      <c r="AG12">
        <f t="shared" si="2"/>
        <v>173.75448952956171</v>
      </c>
      <c r="AI12" s="34">
        <f>PXIL!K12</f>
        <v>0</v>
      </c>
      <c r="AJ12" s="34">
        <f>PXIL!Q12</f>
        <v>0</v>
      </c>
      <c r="AK12" s="34">
        <f>RTM_IEX!K12</f>
        <v>0</v>
      </c>
      <c r="AL12" s="34">
        <f>RTM_IEX!Q12</f>
        <v>-10</v>
      </c>
      <c r="AM12" s="34">
        <f>RTM_PXI!K12</f>
        <v>0</v>
      </c>
      <c r="AN12" s="34">
        <f>RTM_PXI!Q12</f>
        <v>0</v>
      </c>
      <c r="AO12" s="147">
        <f>GDAM_IEX!K12</f>
        <v>0</v>
      </c>
      <c r="AP12" s="147">
        <f>GDAM_IEX!Q12</f>
        <v>0</v>
      </c>
      <c r="AQ12" s="147">
        <f>GDAM_PXI!K12</f>
        <v>0</v>
      </c>
      <c r="AR12" s="147">
        <f>GDAM_PXI!Q12</f>
        <v>0</v>
      </c>
      <c r="AS12">
        <f>HPX!K12</f>
        <v>0</v>
      </c>
      <c r="AT12">
        <f>HPX!Q12</f>
        <v>0</v>
      </c>
      <c r="AU12">
        <f>RTM_HPX!K12</f>
        <v>0</v>
      </c>
      <c r="AV12">
        <f>RTM_HPX!Q12</f>
        <v>0</v>
      </c>
    </row>
    <row r="13" spans="1:48">
      <c r="A13" t="s">
        <v>55</v>
      </c>
      <c r="D13">
        <f>TWEPL!S13</f>
        <v>1.3180320000000001</v>
      </c>
      <c r="E13">
        <f>GT_NG!S13</f>
        <v>2.1061750073163594</v>
      </c>
      <c r="F13">
        <f>GT_Spot!S13</f>
        <v>0</v>
      </c>
      <c r="G13">
        <f>PPCL_NG!S13</f>
        <v>87.45</v>
      </c>
      <c r="H13">
        <f>PPCL_Spot!S13</f>
        <v>0</v>
      </c>
      <c r="I13">
        <f>Bawana_NG!S13</f>
        <v>9.9996093902581933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NDMC_ISGS_exbus!DM13</f>
        <v>63.287069426122983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SUMPRODUCT(LTA!J13:AN13,LTA!J$101:AN$101,LTA!J$106:AN$106)</f>
        <v>0</v>
      </c>
      <c r="U13" s="37">
        <f>SUMPRODUCT(LTA!J13:AN13,LTA!J$102:AN$102,LTA!J$106:AN$106)</f>
        <v>0</v>
      </c>
      <c r="V13" s="66">
        <f>SUMPRODUCT(MTOA!B13:G13,MTOA!B$102:G$102,MTOA!B$106:G$106)</f>
        <v>0</v>
      </c>
      <c r="W13" s="66">
        <f>SUMPRODUCT(MTOA!B13:G13,MTOA!B$101:G$101,MTOA!B$106:G$106)</f>
        <v>0</v>
      </c>
      <c r="X13">
        <v>0</v>
      </c>
      <c r="Y13" s="34">
        <f>IEX!K13</f>
        <v>0</v>
      </c>
      <c r="Z13" s="34">
        <f>IEX!Q13</f>
        <v>-89</v>
      </c>
      <c r="AA13" s="75">
        <f>STOA!K13</f>
        <v>111.75</v>
      </c>
      <c r="AB13" s="75">
        <f>-STOA!Q13</f>
        <v>0</v>
      </c>
      <c r="AC13">
        <f t="shared" si="0"/>
        <v>3.156296055683077</v>
      </c>
      <c r="AD13">
        <f t="shared" si="1"/>
        <v>173.75458976801445</v>
      </c>
      <c r="AE13">
        <f>'IDT-1'!E13</f>
        <v>0</v>
      </c>
      <c r="AF13" s="24"/>
      <c r="AG13">
        <f t="shared" si="2"/>
        <v>173.75458976801445</v>
      </c>
      <c r="AI13" s="34">
        <f>PXIL!K13</f>
        <v>0</v>
      </c>
      <c r="AJ13" s="34">
        <f>PXIL!Q13</f>
        <v>0</v>
      </c>
      <c r="AK13" s="34">
        <f>RTM_IEX!K13</f>
        <v>0</v>
      </c>
      <c r="AL13" s="34">
        <f>RTM_IEX!Q13</f>
        <v>-10</v>
      </c>
      <c r="AM13" s="34">
        <f>RTM_PXI!K13</f>
        <v>0</v>
      </c>
      <c r="AN13" s="34">
        <f>RTM_PXI!Q13</f>
        <v>0</v>
      </c>
      <c r="AO13" s="147">
        <f>GDAM_IEX!K13</f>
        <v>0</v>
      </c>
      <c r="AP13" s="147">
        <f>GDAM_IEX!Q13</f>
        <v>0</v>
      </c>
      <c r="AQ13" s="147">
        <f>GDAM_PXI!K13</f>
        <v>0</v>
      </c>
      <c r="AR13" s="147">
        <f>GDAM_PXI!Q13</f>
        <v>0</v>
      </c>
      <c r="AS13">
        <f>HPX!K13</f>
        <v>0</v>
      </c>
      <c r="AT13">
        <f>HPX!Q13</f>
        <v>0</v>
      </c>
      <c r="AU13">
        <f>RTM_HPX!K13</f>
        <v>0</v>
      </c>
      <c r="AV13">
        <f>RTM_HPX!Q13</f>
        <v>0</v>
      </c>
    </row>
    <row r="14" spans="1:48">
      <c r="A14" t="s">
        <v>56</v>
      </c>
      <c r="D14">
        <f>TWEPL!S14</f>
        <v>1.3180320000000001</v>
      </c>
      <c r="E14">
        <f>GT_NG!S14</f>
        <v>2.1061750073163594</v>
      </c>
      <c r="F14">
        <f>GT_Spot!S14</f>
        <v>0</v>
      </c>
      <c r="G14">
        <f>PPCL_NG!S14</f>
        <v>87.45</v>
      </c>
      <c r="H14">
        <f>PPCL_Spot!S14</f>
        <v>0</v>
      </c>
      <c r="I14">
        <f>Bawana_NG!S14</f>
        <v>9.9996093902581933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NDMC_ISGS_exbus!DM14</f>
        <v>63.286986849312626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SUMPRODUCT(LTA!J14:AN14,LTA!J$101:AN$101,LTA!J$106:AN$106)</f>
        <v>0</v>
      </c>
      <c r="U14" s="37">
        <f>SUMPRODUCT(LTA!J14:AN14,LTA!J$102:AN$102,LTA!J$106:AN$106)</f>
        <v>0</v>
      </c>
      <c r="V14" s="66">
        <f>SUMPRODUCT(MTOA!B14:G14,MTOA!B$102:G$102,MTOA!B$106:G$106)</f>
        <v>0</v>
      </c>
      <c r="W14" s="66">
        <f>SUMPRODUCT(MTOA!B14:G14,MTOA!B$101:G$101,MTOA!B$106:G$106)</f>
        <v>0</v>
      </c>
      <c r="X14">
        <v>0</v>
      </c>
      <c r="Y14" s="34">
        <f>IEX!K14</f>
        <v>0</v>
      </c>
      <c r="Z14" s="34">
        <f>IEX!Q14</f>
        <v>-89</v>
      </c>
      <c r="AA14" s="75">
        <f>STOA!K14</f>
        <v>111.75</v>
      </c>
      <c r="AB14" s="75">
        <f>-STOA!Q14</f>
        <v>0</v>
      </c>
      <c r="AC14">
        <f t="shared" si="0"/>
        <v>3.15629536203787</v>
      </c>
      <c r="AD14">
        <f t="shared" si="1"/>
        <v>173.75450788484932</v>
      </c>
      <c r="AE14">
        <f>'IDT-1'!E14</f>
        <v>0</v>
      </c>
      <c r="AF14" s="24"/>
      <c r="AG14">
        <f t="shared" si="2"/>
        <v>173.75450788484932</v>
      </c>
      <c r="AI14" s="34">
        <f>PXIL!K14</f>
        <v>0</v>
      </c>
      <c r="AJ14" s="34">
        <f>PXIL!Q14</f>
        <v>0</v>
      </c>
      <c r="AK14" s="34">
        <f>RTM_IEX!K14</f>
        <v>0</v>
      </c>
      <c r="AL14" s="34">
        <f>RTM_IEX!Q14</f>
        <v>-10</v>
      </c>
      <c r="AM14" s="34">
        <f>RTM_PXI!K14</f>
        <v>0</v>
      </c>
      <c r="AN14" s="34">
        <f>RTM_PXI!Q14</f>
        <v>0</v>
      </c>
      <c r="AO14" s="147">
        <f>GDAM_IEX!K14</f>
        <v>0</v>
      </c>
      <c r="AP14" s="147">
        <f>GDAM_IEX!Q14</f>
        <v>0</v>
      </c>
      <c r="AQ14" s="147">
        <f>GDAM_PXI!K14</f>
        <v>0</v>
      </c>
      <c r="AR14" s="147">
        <f>GDAM_PXI!Q14</f>
        <v>0</v>
      </c>
      <c r="AS14">
        <f>HPX!K14</f>
        <v>0</v>
      </c>
      <c r="AT14">
        <f>HPX!Q14</f>
        <v>0</v>
      </c>
      <c r="AU14">
        <f>RTM_HPX!K14</f>
        <v>0</v>
      </c>
      <c r="AV14">
        <f>RTM_HPX!Q14</f>
        <v>0</v>
      </c>
    </row>
    <row r="15" spans="1:48">
      <c r="A15" t="s">
        <v>57</v>
      </c>
      <c r="D15">
        <f>TWEPL!S15</f>
        <v>1.3180320000000001</v>
      </c>
      <c r="E15">
        <f>GT_NG!S15</f>
        <v>2.1061750073163594</v>
      </c>
      <c r="F15">
        <f>GT_Spot!S15</f>
        <v>0</v>
      </c>
      <c r="G15">
        <f>PPCL_NG!S15</f>
        <v>87.45</v>
      </c>
      <c r="H15">
        <f>PPCL_Spot!S15</f>
        <v>0</v>
      </c>
      <c r="I15">
        <f>Bawana_NG!S15</f>
        <v>9.9996093902581933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NDMC_ISGS_exbus!DM15</f>
        <v>63.287021266095053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SUMPRODUCT(LTA!J15:AN15,LTA!J$101:AN$101,LTA!J$106:AN$106)</f>
        <v>0</v>
      </c>
      <c r="U15" s="37">
        <f>SUMPRODUCT(LTA!J15:AN15,LTA!J$102:AN$102,LTA!J$106:AN$106)</f>
        <v>0</v>
      </c>
      <c r="V15" s="66">
        <f>SUMPRODUCT(MTOA!B15:G15,MTOA!B$102:G$102,MTOA!B$106:G$106)</f>
        <v>0</v>
      </c>
      <c r="W15" s="66">
        <f>SUMPRODUCT(MTOA!B15:G15,MTOA!B$101:G$101,MTOA!B$106:G$106)</f>
        <v>0</v>
      </c>
      <c r="X15">
        <v>0</v>
      </c>
      <c r="Y15" s="34">
        <f>IEX!K15</f>
        <v>0</v>
      </c>
      <c r="Z15" s="34">
        <f>IEX!Q15</f>
        <v>-79</v>
      </c>
      <c r="AA15" s="75">
        <f>STOA!K15</f>
        <v>111.75</v>
      </c>
      <c r="AB15" s="75">
        <f>-STOA!Q15</f>
        <v>0</v>
      </c>
      <c r="AC15">
        <f t="shared" si="0"/>
        <v>3.156295651138842</v>
      </c>
      <c r="AD15">
        <f t="shared" si="1"/>
        <v>173.75454201253078</v>
      </c>
      <c r="AE15">
        <f>'IDT-1'!E15</f>
        <v>0</v>
      </c>
      <c r="AF15" s="24"/>
      <c r="AG15">
        <f t="shared" si="2"/>
        <v>173.75454201253078</v>
      </c>
      <c r="AI15" s="34">
        <f>PXIL!K15</f>
        <v>0</v>
      </c>
      <c r="AJ15" s="34">
        <f>PXIL!Q15</f>
        <v>0</v>
      </c>
      <c r="AK15" s="34">
        <f>RTM_IEX!K15</f>
        <v>0</v>
      </c>
      <c r="AL15" s="34">
        <f>RTM_IEX!Q15</f>
        <v>-20</v>
      </c>
      <c r="AM15" s="34">
        <f>RTM_PXI!K15</f>
        <v>0</v>
      </c>
      <c r="AN15" s="34">
        <f>RTM_PXI!Q15</f>
        <v>0</v>
      </c>
      <c r="AO15" s="147">
        <f>GDAM_IEX!K15</f>
        <v>0</v>
      </c>
      <c r="AP15" s="147">
        <f>GDAM_IEX!Q15</f>
        <v>0</v>
      </c>
      <c r="AQ15" s="147">
        <f>GDAM_PXI!K15</f>
        <v>0</v>
      </c>
      <c r="AR15" s="147">
        <f>GDAM_PXI!Q15</f>
        <v>0</v>
      </c>
      <c r="AS15">
        <f>HPX!K15</f>
        <v>0</v>
      </c>
      <c r="AT15">
        <f>HPX!Q15</f>
        <v>0</v>
      </c>
      <c r="AU15">
        <f>RTM_HPX!K15</f>
        <v>0</v>
      </c>
      <c r="AV15">
        <f>RTM_HPX!Q15</f>
        <v>0</v>
      </c>
    </row>
    <row r="16" spans="1:48">
      <c r="A16" t="s">
        <v>58</v>
      </c>
      <c r="D16">
        <f>TWEPL!S16</f>
        <v>1.3180320000000001</v>
      </c>
      <c r="E16">
        <f>GT_NG!S16</f>
        <v>2.1061750073163594</v>
      </c>
      <c r="F16">
        <f>GT_Spot!S16</f>
        <v>0</v>
      </c>
      <c r="G16">
        <f>PPCL_NG!S16</f>
        <v>87.45</v>
      </c>
      <c r="H16">
        <f>PPCL_Spot!S16</f>
        <v>0</v>
      </c>
      <c r="I16">
        <f>Bawana_NG!S16</f>
        <v>9.9996093902581933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NDMC_ISGS_exbus!DM16</f>
        <v>50.447441984795546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SUMPRODUCT(LTA!J16:AN16,LTA!J$101:AN$101,LTA!J$106:AN$106)</f>
        <v>0</v>
      </c>
      <c r="U16" s="37">
        <f>SUMPRODUCT(LTA!J16:AN16,LTA!J$102:AN$102,LTA!J$106:AN$106)</f>
        <v>0</v>
      </c>
      <c r="V16" s="66">
        <f>SUMPRODUCT(MTOA!B16:G16,MTOA!B$102:G$102,MTOA!B$106:G$106)</f>
        <v>0</v>
      </c>
      <c r="W16" s="66">
        <f>SUMPRODUCT(MTOA!B16:G16,MTOA!B$101:G$101,MTOA!B$106:G$106)</f>
        <v>0</v>
      </c>
      <c r="X16">
        <v>0</v>
      </c>
      <c r="Y16" s="34">
        <f>IEX!K16</f>
        <v>0</v>
      </c>
      <c r="Z16" s="34">
        <f>IEX!Q16</f>
        <v>-79</v>
      </c>
      <c r="AA16" s="75">
        <f>STOA!K16</f>
        <v>111.75</v>
      </c>
      <c r="AB16" s="75">
        <f>-STOA!Q16</f>
        <v>0</v>
      </c>
      <c r="AC16">
        <f t="shared" si="0"/>
        <v>3.0484431851759264</v>
      </c>
      <c r="AD16">
        <f t="shared" si="1"/>
        <v>161.02281519719418</v>
      </c>
      <c r="AE16">
        <f>'IDT-1'!E16</f>
        <v>0</v>
      </c>
      <c r="AF16" s="24"/>
      <c r="AG16">
        <f t="shared" si="2"/>
        <v>161.02281519719418</v>
      </c>
      <c r="AI16" s="34">
        <f>PXIL!K16</f>
        <v>0</v>
      </c>
      <c r="AJ16" s="34">
        <f>PXIL!Q16</f>
        <v>0</v>
      </c>
      <c r="AK16" s="34">
        <f>RTM_IEX!K16</f>
        <v>0</v>
      </c>
      <c r="AL16" s="34">
        <f>RTM_IEX!Q16</f>
        <v>-20</v>
      </c>
      <c r="AM16" s="34">
        <f>RTM_PXI!K16</f>
        <v>0</v>
      </c>
      <c r="AN16" s="34">
        <f>RTM_PXI!Q16</f>
        <v>0</v>
      </c>
      <c r="AO16" s="147">
        <f>GDAM_IEX!K16</f>
        <v>0</v>
      </c>
      <c r="AP16" s="147">
        <f>GDAM_IEX!Q16</f>
        <v>0</v>
      </c>
      <c r="AQ16" s="147">
        <f>GDAM_PXI!K16</f>
        <v>0</v>
      </c>
      <c r="AR16" s="147">
        <f>GDAM_PXI!Q16</f>
        <v>0</v>
      </c>
      <c r="AS16">
        <f>HPX!K16</f>
        <v>0</v>
      </c>
      <c r="AT16">
        <f>HPX!Q16</f>
        <v>0</v>
      </c>
      <c r="AU16">
        <f>RTM_HPX!K16</f>
        <v>0</v>
      </c>
      <c r="AV16">
        <f>RTM_HPX!Q16</f>
        <v>0</v>
      </c>
    </row>
    <row r="17" spans="1:48">
      <c r="A17" t="s">
        <v>59</v>
      </c>
      <c r="D17">
        <f>TWEPL!S17</f>
        <v>1.3180320000000001</v>
      </c>
      <c r="E17">
        <f>GT_NG!S17</f>
        <v>2.1061750073163594</v>
      </c>
      <c r="F17">
        <f>GT_Spot!S17</f>
        <v>0</v>
      </c>
      <c r="G17">
        <f>PPCL_NG!S17</f>
        <v>87.45</v>
      </c>
      <c r="H17">
        <f>PPCL_Spot!S17</f>
        <v>0</v>
      </c>
      <c r="I17">
        <f>Bawana_NG!S17</f>
        <v>9.9996093902581933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NDMC_ISGS_exbus!DM17</f>
        <v>50.447489784089058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SUMPRODUCT(LTA!J17:AN17,LTA!J$101:AN$101,LTA!J$106:AN$106)</f>
        <v>0</v>
      </c>
      <c r="U17" s="37">
        <f>SUMPRODUCT(LTA!J17:AN17,LTA!J$102:AN$102,LTA!J$106:AN$106)</f>
        <v>0</v>
      </c>
      <c r="V17" s="66">
        <f>SUMPRODUCT(MTOA!B17:G17,MTOA!B$102:G$102,MTOA!B$106:G$106)</f>
        <v>0</v>
      </c>
      <c r="W17" s="66">
        <f>SUMPRODUCT(MTOA!B17:G17,MTOA!B$101:G$101,MTOA!B$106:G$106)</f>
        <v>0</v>
      </c>
      <c r="X17">
        <v>0</v>
      </c>
      <c r="Y17" s="34">
        <f>IEX!K17</f>
        <v>0</v>
      </c>
      <c r="Z17" s="34">
        <f>IEX!Q17</f>
        <v>-79</v>
      </c>
      <c r="AA17" s="75">
        <f>STOA!K17</f>
        <v>111.75</v>
      </c>
      <c r="AB17" s="75">
        <f>-STOA!Q17</f>
        <v>0</v>
      </c>
      <c r="AC17">
        <f t="shared" si="0"/>
        <v>3.0484435866899919</v>
      </c>
      <c r="AD17">
        <f t="shared" si="1"/>
        <v>161.02286259497362</v>
      </c>
      <c r="AE17">
        <f>'IDT-1'!E17</f>
        <v>0</v>
      </c>
      <c r="AF17" s="24"/>
      <c r="AG17">
        <f t="shared" si="2"/>
        <v>161.02286259497362</v>
      </c>
      <c r="AI17" s="34">
        <f>PXIL!K17</f>
        <v>0</v>
      </c>
      <c r="AJ17" s="34">
        <f>PXIL!Q17</f>
        <v>0</v>
      </c>
      <c r="AK17" s="34">
        <f>RTM_IEX!K17</f>
        <v>0</v>
      </c>
      <c r="AL17" s="34">
        <f>RTM_IEX!Q17</f>
        <v>-20</v>
      </c>
      <c r="AM17" s="34">
        <f>RTM_PXI!K17</f>
        <v>0</v>
      </c>
      <c r="AN17" s="34">
        <f>RTM_PXI!Q17</f>
        <v>0</v>
      </c>
      <c r="AO17" s="147">
        <f>GDAM_IEX!K17</f>
        <v>0</v>
      </c>
      <c r="AP17" s="147">
        <f>GDAM_IEX!Q17</f>
        <v>0</v>
      </c>
      <c r="AQ17" s="147">
        <f>GDAM_PXI!K17</f>
        <v>0</v>
      </c>
      <c r="AR17" s="147">
        <f>GDAM_PXI!Q17</f>
        <v>0</v>
      </c>
      <c r="AS17">
        <f>HPX!K17</f>
        <v>0</v>
      </c>
      <c r="AT17">
        <f>HPX!Q17</f>
        <v>0</v>
      </c>
      <c r="AU17">
        <f>RTM_HPX!K17</f>
        <v>0</v>
      </c>
      <c r="AV17">
        <f>RTM_HPX!Q17</f>
        <v>0</v>
      </c>
    </row>
    <row r="18" spans="1:48">
      <c r="A18" t="s">
        <v>60</v>
      </c>
      <c r="D18">
        <f>TWEPL!S18</f>
        <v>1.3180320000000001</v>
      </c>
      <c r="E18">
        <f>GT_NG!S18</f>
        <v>2.1061750073163594</v>
      </c>
      <c r="F18">
        <f>GT_Spot!S18</f>
        <v>0</v>
      </c>
      <c r="G18">
        <f>PPCL_NG!S18</f>
        <v>87.45</v>
      </c>
      <c r="H18">
        <f>PPCL_Spot!S18</f>
        <v>0</v>
      </c>
      <c r="I18">
        <f>Bawana_NG!S18</f>
        <v>9.9996093902581933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NDMC_ISGS_exbus!DM18</f>
        <v>50.447489784089058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SUMPRODUCT(LTA!J18:AN18,LTA!J$101:AN$101,LTA!J$106:AN$106)</f>
        <v>0</v>
      </c>
      <c r="U18" s="37">
        <f>SUMPRODUCT(LTA!J18:AN18,LTA!J$102:AN$102,LTA!J$106:AN$106)</f>
        <v>0</v>
      </c>
      <c r="V18" s="66">
        <f>SUMPRODUCT(MTOA!B18:G18,MTOA!B$102:G$102,MTOA!B$106:G$106)</f>
        <v>0</v>
      </c>
      <c r="W18" s="66">
        <f>SUMPRODUCT(MTOA!B18:G18,MTOA!B$101:G$101,MTOA!B$106:G$106)</f>
        <v>0</v>
      </c>
      <c r="X18">
        <v>0</v>
      </c>
      <c r="Y18" s="34">
        <f>IEX!K18</f>
        <v>0</v>
      </c>
      <c r="Z18" s="34">
        <f>IEX!Q18</f>
        <v>-79</v>
      </c>
      <c r="AA18" s="75">
        <f>STOA!K18</f>
        <v>111.75</v>
      </c>
      <c r="AB18" s="75">
        <f>-STOA!Q18</f>
        <v>0</v>
      </c>
      <c r="AC18">
        <f t="shared" si="0"/>
        <v>3.0484435866899919</v>
      </c>
      <c r="AD18">
        <f t="shared" si="1"/>
        <v>161.02286259497362</v>
      </c>
      <c r="AE18">
        <f>'IDT-1'!E18</f>
        <v>0</v>
      </c>
      <c r="AF18" s="24"/>
      <c r="AG18">
        <f t="shared" si="2"/>
        <v>161.02286259497362</v>
      </c>
      <c r="AI18" s="34">
        <f>PXIL!K18</f>
        <v>0</v>
      </c>
      <c r="AJ18" s="34">
        <f>PXIL!Q18</f>
        <v>0</v>
      </c>
      <c r="AK18" s="34">
        <f>RTM_IEX!K18</f>
        <v>0</v>
      </c>
      <c r="AL18" s="34">
        <f>RTM_IEX!Q18</f>
        <v>-20</v>
      </c>
      <c r="AM18" s="34">
        <f>RTM_PXI!K18</f>
        <v>0</v>
      </c>
      <c r="AN18" s="34">
        <f>RTM_PXI!Q18</f>
        <v>0</v>
      </c>
      <c r="AO18" s="147">
        <f>GDAM_IEX!K18</f>
        <v>0</v>
      </c>
      <c r="AP18" s="147">
        <f>GDAM_IEX!Q18</f>
        <v>0</v>
      </c>
      <c r="AQ18" s="147">
        <f>GDAM_PXI!K18</f>
        <v>0</v>
      </c>
      <c r="AR18" s="147">
        <f>GDAM_PXI!Q18</f>
        <v>0</v>
      </c>
      <c r="AS18">
        <f>HPX!K18</f>
        <v>0</v>
      </c>
      <c r="AT18">
        <f>HPX!Q18</f>
        <v>0</v>
      </c>
      <c r="AU18">
        <f>RTM_HPX!K18</f>
        <v>0</v>
      </c>
      <c r="AV18">
        <f>RTM_HPX!Q18</f>
        <v>0</v>
      </c>
    </row>
    <row r="19" spans="1:48">
      <c r="A19" t="s">
        <v>61</v>
      </c>
      <c r="D19">
        <f>TWEPL!S19</f>
        <v>1.3180320000000001</v>
      </c>
      <c r="E19">
        <f>GT_NG!S19</f>
        <v>2.1061750073163594</v>
      </c>
      <c r="F19">
        <f>GT_Spot!S19</f>
        <v>0</v>
      </c>
      <c r="G19">
        <f>PPCL_NG!S19</f>
        <v>87.45</v>
      </c>
      <c r="H19">
        <f>PPCL_Spot!S19</f>
        <v>0</v>
      </c>
      <c r="I19">
        <f>Bawana_NG!S19</f>
        <v>9.9996093902581933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NDMC_ISGS_exbus!DM19</f>
        <v>51.904803795163318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SUMPRODUCT(LTA!J19:AN19,LTA!J$101:AN$101,LTA!J$106:AN$106)</f>
        <v>0</v>
      </c>
      <c r="U19" s="37">
        <f>SUMPRODUCT(LTA!J19:AN19,LTA!J$102:AN$102,LTA!J$106:AN$106)</f>
        <v>0</v>
      </c>
      <c r="V19" s="66">
        <f>SUMPRODUCT(MTOA!B19:G19,MTOA!B$102:G$102,MTOA!B$106:G$106)</f>
        <v>0</v>
      </c>
      <c r="W19" s="66">
        <f>SUMPRODUCT(MTOA!B19:G19,MTOA!B$101:G$101,MTOA!B$106:G$106)</f>
        <v>0</v>
      </c>
      <c r="X19">
        <v>0</v>
      </c>
      <c r="Y19" s="34">
        <f>IEX!K19</f>
        <v>0</v>
      </c>
      <c r="Z19" s="34">
        <f>IEX!Q19</f>
        <v>-79</v>
      </c>
      <c r="AA19" s="75">
        <f>STOA!K19</f>
        <v>111.75</v>
      </c>
      <c r="AB19" s="75">
        <f>-STOA!Q19</f>
        <v>0</v>
      </c>
      <c r="AC19">
        <f t="shared" si="0"/>
        <v>3.0606850243830155</v>
      </c>
      <c r="AD19">
        <f t="shared" si="1"/>
        <v>162.46793516835487</v>
      </c>
      <c r="AE19">
        <f>'IDT-1'!E19</f>
        <v>0</v>
      </c>
      <c r="AF19" s="24"/>
      <c r="AG19">
        <f t="shared" si="2"/>
        <v>162.46793516835487</v>
      </c>
      <c r="AI19" s="34">
        <f>PXIL!K19</f>
        <v>0</v>
      </c>
      <c r="AJ19" s="34">
        <f>PXIL!Q19</f>
        <v>0</v>
      </c>
      <c r="AK19" s="34">
        <f>RTM_IEX!K19</f>
        <v>0</v>
      </c>
      <c r="AL19" s="34">
        <f>RTM_IEX!Q19</f>
        <v>-20</v>
      </c>
      <c r="AM19" s="34">
        <f>RTM_PXI!K19</f>
        <v>0</v>
      </c>
      <c r="AN19" s="34">
        <f>RTM_PXI!Q19</f>
        <v>0</v>
      </c>
      <c r="AO19" s="147">
        <f>GDAM_IEX!K19</f>
        <v>0</v>
      </c>
      <c r="AP19" s="147">
        <f>GDAM_IEX!Q19</f>
        <v>0</v>
      </c>
      <c r="AQ19" s="147">
        <f>GDAM_PXI!K19</f>
        <v>0</v>
      </c>
      <c r="AR19" s="147">
        <f>GDAM_PXI!Q19</f>
        <v>0</v>
      </c>
      <c r="AS19">
        <f>HPX!K19</f>
        <v>0</v>
      </c>
      <c r="AT19">
        <f>HPX!Q19</f>
        <v>0</v>
      </c>
      <c r="AU19">
        <f>RTM_HPX!K19</f>
        <v>0</v>
      </c>
      <c r="AV19">
        <f>RTM_HPX!Q19</f>
        <v>0</v>
      </c>
    </row>
    <row r="20" spans="1:48">
      <c r="A20" t="s">
        <v>62</v>
      </c>
      <c r="D20">
        <f>TWEPL!S20</f>
        <v>1.3180320000000001</v>
      </c>
      <c r="E20">
        <f>GT_NG!S20</f>
        <v>2.1061750073163594</v>
      </c>
      <c r="F20">
        <f>GT_Spot!S20</f>
        <v>0</v>
      </c>
      <c r="G20">
        <f>PPCL_NG!S20</f>
        <v>87.45</v>
      </c>
      <c r="H20">
        <f>PPCL_Spot!S20</f>
        <v>0</v>
      </c>
      <c r="I20">
        <f>Bawana_NG!S20</f>
        <v>9.9996093902581933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NDMC_ISGS_exbus!DM20</f>
        <v>52.118439716193272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SUMPRODUCT(LTA!J20:AN20,LTA!J$101:AN$101,LTA!J$106:AN$106)</f>
        <v>0</v>
      </c>
      <c r="U20" s="37">
        <f>SUMPRODUCT(LTA!J20:AN20,LTA!J$102:AN$102,LTA!J$106:AN$106)</f>
        <v>0</v>
      </c>
      <c r="V20" s="66">
        <f>SUMPRODUCT(MTOA!B20:G20,MTOA!B$102:G$102,MTOA!B$106:G$106)</f>
        <v>0</v>
      </c>
      <c r="W20" s="66">
        <f>SUMPRODUCT(MTOA!B20:G20,MTOA!B$101:G$101,MTOA!B$106:G$106)</f>
        <v>0</v>
      </c>
      <c r="X20">
        <v>0</v>
      </c>
      <c r="Y20" s="34">
        <f>IEX!K20</f>
        <v>0</v>
      </c>
      <c r="Z20" s="34">
        <f>IEX!Q20</f>
        <v>-79</v>
      </c>
      <c r="AA20" s="75">
        <f>STOA!K20</f>
        <v>111.75</v>
      </c>
      <c r="AB20" s="75">
        <f>-STOA!Q20</f>
        <v>0</v>
      </c>
      <c r="AC20">
        <f t="shared" si="0"/>
        <v>3.0624795661196678</v>
      </c>
      <c r="AD20">
        <f t="shared" si="1"/>
        <v>162.67977654764817</v>
      </c>
      <c r="AE20">
        <f>'IDT-1'!E20</f>
        <v>0</v>
      </c>
      <c r="AF20" s="24"/>
      <c r="AG20">
        <f t="shared" si="2"/>
        <v>162.67977654764817</v>
      </c>
      <c r="AI20" s="34">
        <f>PXIL!K20</f>
        <v>0</v>
      </c>
      <c r="AJ20" s="34">
        <f>PXIL!Q20</f>
        <v>0</v>
      </c>
      <c r="AK20" s="34">
        <f>RTM_IEX!K20</f>
        <v>0</v>
      </c>
      <c r="AL20" s="34">
        <f>RTM_IEX!Q20</f>
        <v>-20</v>
      </c>
      <c r="AM20" s="34">
        <f>RTM_PXI!K20</f>
        <v>0</v>
      </c>
      <c r="AN20" s="34">
        <f>RTM_PXI!Q20</f>
        <v>0</v>
      </c>
      <c r="AO20" s="147">
        <f>GDAM_IEX!K20</f>
        <v>0</v>
      </c>
      <c r="AP20" s="147">
        <f>GDAM_IEX!Q20</f>
        <v>0</v>
      </c>
      <c r="AQ20" s="147">
        <f>GDAM_PXI!K20</f>
        <v>0</v>
      </c>
      <c r="AR20" s="147">
        <f>GDAM_PXI!Q20</f>
        <v>0</v>
      </c>
      <c r="AS20">
        <f>HPX!K20</f>
        <v>0</v>
      </c>
      <c r="AT20">
        <f>HPX!Q20</f>
        <v>0</v>
      </c>
      <c r="AU20">
        <f>RTM_HPX!K20</f>
        <v>0</v>
      </c>
      <c r="AV20">
        <f>RTM_HPX!Q20</f>
        <v>0</v>
      </c>
    </row>
    <row r="21" spans="1:48">
      <c r="A21" t="s">
        <v>63</v>
      </c>
      <c r="D21">
        <f>TWEPL!S21</f>
        <v>1.3180320000000001</v>
      </c>
      <c r="E21">
        <f>GT_NG!S21</f>
        <v>2.1061750073163594</v>
      </c>
      <c r="F21">
        <f>GT_Spot!S21</f>
        <v>0</v>
      </c>
      <c r="G21">
        <f>PPCL_NG!S21</f>
        <v>87.45</v>
      </c>
      <c r="H21">
        <f>PPCL_Spot!S21</f>
        <v>0</v>
      </c>
      <c r="I21">
        <f>Bawana_NG!S21</f>
        <v>14.319466428198824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NDMC_ISGS_exbus!DM21</f>
        <v>53.141347779039862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SUMPRODUCT(LTA!J21:AN21,LTA!J$101:AN$101,LTA!J$106:AN$106)</f>
        <v>0</v>
      </c>
      <c r="U21" s="37">
        <f>SUMPRODUCT(LTA!J21:AN21,LTA!J$102:AN$102,LTA!J$106:AN$106)</f>
        <v>0</v>
      </c>
      <c r="V21" s="66">
        <f>SUMPRODUCT(MTOA!B21:G21,MTOA!B$102:G$102,MTOA!B$106:G$106)</f>
        <v>0</v>
      </c>
      <c r="W21" s="66">
        <f>SUMPRODUCT(MTOA!B21:G21,MTOA!B$101:G$101,MTOA!B$106:G$106)</f>
        <v>0</v>
      </c>
      <c r="X21">
        <v>0</v>
      </c>
      <c r="Y21" s="34">
        <f>IEX!K21</f>
        <v>0</v>
      </c>
      <c r="Z21" s="34">
        <f>IEX!Q21</f>
        <v>-79</v>
      </c>
      <c r="AA21" s="75">
        <f>STOA!K21</f>
        <v>111.75</v>
      </c>
      <c r="AB21" s="75">
        <f>-STOA!Q21</f>
        <v>0</v>
      </c>
      <c r="AC21">
        <f t="shared" si="0"/>
        <v>3.1073587929662794</v>
      </c>
      <c r="AD21">
        <f t="shared" si="1"/>
        <v>167.97766242158878</v>
      </c>
      <c r="AE21">
        <f>'IDT-1'!E21</f>
        <v>0</v>
      </c>
      <c r="AF21" s="24"/>
      <c r="AG21">
        <f t="shared" si="2"/>
        <v>167.97766242158878</v>
      </c>
      <c r="AI21" s="34">
        <f>PXIL!K21</f>
        <v>0</v>
      </c>
      <c r="AJ21" s="34">
        <f>PXIL!Q21</f>
        <v>0</v>
      </c>
      <c r="AK21" s="34">
        <f>RTM_IEX!K21</f>
        <v>0</v>
      </c>
      <c r="AL21" s="34">
        <f>RTM_IEX!Q21</f>
        <v>-20</v>
      </c>
      <c r="AM21" s="34">
        <f>RTM_PXI!K21</f>
        <v>0</v>
      </c>
      <c r="AN21" s="34">
        <f>RTM_PXI!Q21</f>
        <v>0</v>
      </c>
      <c r="AO21" s="147">
        <f>GDAM_IEX!K21</f>
        <v>0</v>
      </c>
      <c r="AP21" s="147">
        <f>GDAM_IEX!Q21</f>
        <v>0</v>
      </c>
      <c r="AQ21" s="147">
        <f>GDAM_PXI!K21</f>
        <v>0</v>
      </c>
      <c r="AR21" s="147">
        <f>GDAM_PXI!Q21</f>
        <v>0</v>
      </c>
      <c r="AS21">
        <f>HPX!K21</f>
        <v>0</v>
      </c>
      <c r="AT21">
        <f>HPX!Q21</f>
        <v>0</v>
      </c>
      <c r="AU21">
        <f>RTM_HPX!K21</f>
        <v>0</v>
      </c>
      <c r="AV21">
        <f>RTM_HPX!Q21</f>
        <v>0</v>
      </c>
    </row>
    <row r="22" spans="1:48">
      <c r="A22" t="s">
        <v>64</v>
      </c>
      <c r="D22">
        <f>TWEPL!S22</f>
        <v>1.3180320000000001</v>
      </c>
      <c r="E22">
        <f>GT_NG!S22</f>
        <v>2.1061750073163594</v>
      </c>
      <c r="F22">
        <f>GT_Spot!S22</f>
        <v>0</v>
      </c>
      <c r="G22">
        <f>PPCL_NG!S22</f>
        <v>87.45</v>
      </c>
      <c r="H22">
        <f>PPCL_Spot!S22</f>
        <v>0</v>
      </c>
      <c r="I22">
        <f>Bawana_NG!S22</f>
        <v>14.319466428198824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NDMC_ISGS_exbus!DM22</f>
        <v>53.025759177095608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SUMPRODUCT(LTA!J22:AN22,LTA!J$101:AN$101,LTA!J$106:AN$106)</f>
        <v>0</v>
      </c>
      <c r="U22" s="37">
        <f>SUMPRODUCT(LTA!J22:AN22,LTA!J$102:AN$102,LTA!J$106:AN$106)</f>
        <v>0</v>
      </c>
      <c r="V22" s="66">
        <f>SUMPRODUCT(MTOA!B22:G22,MTOA!B$102:G$102,MTOA!B$106:G$106)</f>
        <v>0</v>
      </c>
      <c r="W22" s="66">
        <f>SUMPRODUCT(MTOA!B22:G22,MTOA!B$101:G$101,MTOA!B$106:G$106)</f>
        <v>0</v>
      </c>
      <c r="X22">
        <v>0</v>
      </c>
      <c r="Y22" s="34">
        <f>IEX!K22</f>
        <v>0</v>
      </c>
      <c r="Z22" s="34">
        <f>IEX!Q22</f>
        <v>-79</v>
      </c>
      <c r="AA22" s="75">
        <f>STOA!K22</f>
        <v>111.75</v>
      </c>
      <c r="AB22" s="75">
        <f>-STOA!Q22</f>
        <v>0</v>
      </c>
      <c r="AC22">
        <f t="shared" si="0"/>
        <v>3.1063878487099479</v>
      </c>
      <c r="AD22">
        <f t="shared" si="1"/>
        <v>167.86304476390083</v>
      </c>
      <c r="AE22">
        <f>'IDT-1'!E22</f>
        <v>0</v>
      </c>
      <c r="AF22" s="24"/>
      <c r="AG22">
        <f t="shared" si="2"/>
        <v>167.86304476390083</v>
      </c>
      <c r="AI22" s="34">
        <f>PXIL!K22</f>
        <v>0</v>
      </c>
      <c r="AJ22" s="34">
        <f>PXIL!Q22</f>
        <v>0</v>
      </c>
      <c r="AK22" s="34">
        <f>RTM_IEX!K22</f>
        <v>0</v>
      </c>
      <c r="AL22" s="34">
        <f>RTM_IEX!Q22</f>
        <v>-20</v>
      </c>
      <c r="AM22" s="34">
        <f>RTM_PXI!K22</f>
        <v>0</v>
      </c>
      <c r="AN22" s="34">
        <f>RTM_PXI!Q22</f>
        <v>0</v>
      </c>
      <c r="AO22" s="147">
        <f>GDAM_IEX!K22</f>
        <v>0</v>
      </c>
      <c r="AP22" s="147">
        <f>GDAM_IEX!Q22</f>
        <v>0</v>
      </c>
      <c r="AQ22" s="147">
        <f>GDAM_PXI!K22</f>
        <v>0</v>
      </c>
      <c r="AR22" s="147">
        <f>GDAM_PXI!Q22</f>
        <v>0</v>
      </c>
      <c r="AS22">
        <f>HPX!K22</f>
        <v>0</v>
      </c>
      <c r="AT22">
        <f>HPX!Q22</f>
        <v>0</v>
      </c>
      <c r="AU22">
        <f>RTM_HPX!K22</f>
        <v>0</v>
      </c>
      <c r="AV22">
        <f>RTM_HPX!Q22</f>
        <v>0</v>
      </c>
    </row>
    <row r="23" spans="1:48">
      <c r="A23" t="s">
        <v>65</v>
      </c>
      <c r="D23">
        <f>TWEPL!S23</f>
        <v>1.3180320000000001</v>
      </c>
      <c r="E23">
        <f>GT_NG!S23</f>
        <v>2.1061750073163594</v>
      </c>
      <c r="F23">
        <f>GT_Spot!S23</f>
        <v>0</v>
      </c>
      <c r="G23">
        <f>PPCL_NG!S23</f>
        <v>87.45</v>
      </c>
      <c r="H23">
        <f>PPCL_Spot!S23</f>
        <v>0</v>
      </c>
      <c r="I23">
        <f>Bawana_NG!S23</f>
        <v>14.319466428198824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NDMC_ISGS_exbus!DM23</f>
        <v>52.130729318143338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SUMPRODUCT(LTA!J23:AN23,LTA!J$101:AN$101,LTA!J$106:AN$106)</f>
        <v>0</v>
      </c>
      <c r="U23" s="37">
        <f>SUMPRODUCT(LTA!J23:AN23,LTA!J$102:AN$102,LTA!J$106:AN$106)</f>
        <v>0</v>
      </c>
      <c r="V23" s="66">
        <f>SUMPRODUCT(MTOA!B23:G23,MTOA!B$102:G$102,MTOA!B$106:G$106)</f>
        <v>0</v>
      </c>
      <c r="W23" s="66">
        <f>SUMPRODUCT(MTOA!B23:G23,MTOA!B$101:G$101,MTOA!B$106:G$106)</f>
        <v>0</v>
      </c>
      <c r="X23">
        <v>0</v>
      </c>
      <c r="Y23" s="34">
        <f>IEX!K23</f>
        <v>0</v>
      </c>
      <c r="Z23" s="34">
        <f>IEX!Q23</f>
        <v>-69</v>
      </c>
      <c r="AA23" s="75">
        <f>STOA!K23</f>
        <v>111.75</v>
      </c>
      <c r="AB23" s="75">
        <f>-STOA!Q23</f>
        <v>0</v>
      </c>
      <c r="AC23">
        <f t="shared" si="0"/>
        <v>3.0988695978947494</v>
      </c>
      <c r="AD23">
        <f t="shared" si="1"/>
        <v>166.97553315576377</v>
      </c>
      <c r="AE23">
        <f>'IDT-1'!E23</f>
        <v>0</v>
      </c>
      <c r="AF23" s="24"/>
      <c r="AG23">
        <f t="shared" si="2"/>
        <v>166.97553315576377</v>
      </c>
      <c r="AI23" s="34">
        <f>PXIL!K23</f>
        <v>0</v>
      </c>
      <c r="AJ23" s="34">
        <f>PXIL!Q23</f>
        <v>0</v>
      </c>
      <c r="AK23" s="34">
        <f>RTM_IEX!K23</f>
        <v>0</v>
      </c>
      <c r="AL23" s="34">
        <f>RTM_IEX!Q23</f>
        <v>-30</v>
      </c>
      <c r="AM23" s="34">
        <f>RTM_PXI!K23</f>
        <v>0</v>
      </c>
      <c r="AN23" s="34">
        <f>RTM_PXI!Q23</f>
        <v>0</v>
      </c>
      <c r="AO23" s="147">
        <f>GDAM_IEX!K23</f>
        <v>0</v>
      </c>
      <c r="AP23" s="147">
        <f>GDAM_IEX!Q23</f>
        <v>0</v>
      </c>
      <c r="AQ23" s="147">
        <f>GDAM_PXI!K23</f>
        <v>0</v>
      </c>
      <c r="AR23" s="147">
        <f>GDAM_PXI!Q23</f>
        <v>0</v>
      </c>
      <c r="AS23">
        <f>HPX!K23</f>
        <v>0</v>
      </c>
      <c r="AT23">
        <f>HPX!Q23</f>
        <v>0</v>
      </c>
      <c r="AU23">
        <f>RTM_HPX!K23</f>
        <v>0</v>
      </c>
      <c r="AV23">
        <f>RTM_HPX!Q23</f>
        <v>0</v>
      </c>
    </row>
    <row r="24" spans="1:48">
      <c r="A24" t="s">
        <v>66</v>
      </c>
      <c r="D24">
        <f>TWEPL!S24</f>
        <v>1.3180320000000001</v>
      </c>
      <c r="E24">
        <f>GT_NG!S24</f>
        <v>2.1061750073163594</v>
      </c>
      <c r="F24">
        <f>GT_Spot!S24</f>
        <v>0</v>
      </c>
      <c r="G24">
        <f>PPCL_NG!S24</f>
        <v>87.45</v>
      </c>
      <c r="H24">
        <f>PPCL_Spot!S24</f>
        <v>0</v>
      </c>
      <c r="I24">
        <f>Bawana_NG!S24</f>
        <v>14.319466428198824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NDMC_ISGS_exbus!DM24</f>
        <v>51.082248492985563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SUMPRODUCT(LTA!J24:AN24,LTA!J$101:AN$101,LTA!J$106:AN$106)</f>
        <v>0</v>
      </c>
      <c r="U24" s="37">
        <f>SUMPRODUCT(LTA!J24:AN24,LTA!J$102:AN$102,LTA!J$106:AN$106)</f>
        <v>0</v>
      </c>
      <c r="V24" s="66">
        <f>SUMPRODUCT(MTOA!B24:G24,MTOA!B$102:G$102,MTOA!B$106:G$106)</f>
        <v>0</v>
      </c>
      <c r="W24" s="66">
        <f>SUMPRODUCT(MTOA!B24:G24,MTOA!B$101:G$101,MTOA!B$106:G$106)</f>
        <v>0</v>
      </c>
      <c r="X24">
        <v>0</v>
      </c>
      <c r="Y24" s="34">
        <f>IEX!K24</f>
        <v>0</v>
      </c>
      <c r="Z24" s="34">
        <f>IEX!Q24</f>
        <v>-69</v>
      </c>
      <c r="AA24" s="75">
        <f>STOA!K24</f>
        <v>111.75</v>
      </c>
      <c r="AB24" s="75">
        <f>-STOA!Q24</f>
        <v>0</v>
      </c>
      <c r="AC24">
        <f t="shared" si="0"/>
        <v>3.090062358963424</v>
      </c>
      <c r="AD24">
        <f t="shared" si="1"/>
        <v>165.93585956953731</v>
      </c>
      <c r="AE24">
        <f>'IDT-1'!E24</f>
        <v>0</v>
      </c>
      <c r="AF24" s="24"/>
      <c r="AG24">
        <f t="shared" si="2"/>
        <v>165.93585956953731</v>
      </c>
      <c r="AI24" s="34">
        <f>PXIL!K24</f>
        <v>0</v>
      </c>
      <c r="AJ24" s="34">
        <f>PXIL!Q24</f>
        <v>0</v>
      </c>
      <c r="AK24" s="34">
        <f>RTM_IEX!K24</f>
        <v>0</v>
      </c>
      <c r="AL24" s="34">
        <f>RTM_IEX!Q24</f>
        <v>-30</v>
      </c>
      <c r="AM24" s="34">
        <f>RTM_PXI!K24</f>
        <v>0</v>
      </c>
      <c r="AN24" s="34">
        <f>RTM_PXI!Q24</f>
        <v>0</v>
      </c>
      <c r="AO24" s="147">
        <f>GDAM_IEX!K24</f>
        <v>0</v>
      </c>
      <c r="AP24" s="147">
        <f>GDAM_IEX!Q24</f>
        <v>0</v>
      </c>
      <c r="AQ24" s="147">
        <f>GDAM_PXI!K24</f>
        <v>0</v>
      </c>
      <c r="AR24" s="147">
        <f>GDAM_PXI!Q24</f>
        <v>0</v>
      </c>
      <c r="AS24">
        <f>HPX!K24</f>
        <v>0</v>
      </c>
      <c r="AT24">
        <f>HPX!Q24</f>
        <v>0</v>
      </c>
      <c r="AU24">
        <f>RTM_HPX!K24</f>
        <v>0</v>
      </c>
      <c r="AV24">
        <f>RTM_HPX!Q24</f>
        <v>0</v>
      </c>
    </row>
    <row r="25" spans="1:48">
      <c r="A25" t="s">
        <v>67</v>
      </c>
      <c r="D25">
        <f>TWEPL!S25</f>
        <v>1.3180320000000001</v>
      </c>
      <c r="E25">
        <f>GT_NG!S25</f>
        <v>2.1061750073163594</v>
      </c>
      <c r="F25">
        <f>GT_Spot!S25</f>
        <v>0</v>
      </c>
      <c r="G25">
        <f>PPCL_NG!S25</f>
        <v>87.45</v>
      </c>
      <c r="H25">
        <f>PPCL_Spot!S25</f>
        <v>0</v>
      </c>
      <c r="I25">
        <f>Bawana_NG!S25</f>
        <v>14.319466428198824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NDMC_ISGS_exbus!DM25</f>
        <v>51.082248492985563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SUMPRODUCT(LTA!J25:AN25,LTA!J$101:AN$101,LTA!J$106:AN$106)</f>
        <v>0</v>
      </c>
      <c r="U25" s="37">
        <f>SUMPRODUCT(LTA!J25:AN25,LTA!J$102:AN$102,LTA!J$106:AN$106)</f>
        <v>0</v>
      </c>
      <c r="V25" s="66">
        <f>SUMPRODUCT(MTOA!B25:G25,MTOA!B$102:G$102,MTOA!B$106:G$106)</f>
        <v>0</v>
      </c>
      <c r="W25" s="66">
        <f>SUMPRODUCT(MTOA!B25:G25,MTOA!B$101:G$101,MTOA!B$106:G$106)</f>
        <v>0</v>
      </c>
      <c r="X25">
        <v>0</v>
      </c>
      <c r="Y25" s="34">
        <f>IEX!K25</f>
        <v>0</v>
      </c>
      <c r="Z25" s="34">
        <f>IEX!Q25</f>
        <v>-69</v>
      </c>
      <c r="AA25" s="75">
        <f>STOA!K25</f>
        <v>111.75</v>
      </c>
      <c r="AB25" s="75">
        <f>-STOA!Q25</f>
        <v>0</v>
      </c>
      <c r="AC25">
        <f t="shared" si="0"/>
        <v>3.090062358963424</v>
      </c>
      <c r="AD25">
        <f t="shared" si="1"/>
        <v>165.93585956953731</v>
      </c>
      <c r="AE25">
        <f>'IDT-1'!E25</f>
        <v>0</v>
      </c>
      <c r="AF25" s="24"/>
      <c r="AG25">
        <f t="shared" si="2"/>
        <v>165.93585956953731</v>
      </c>
      <c r="AI25" s="34">
        <f>PXIL!K25</f>
        <v>0</v>
      </c>
      <c r="AJ25" s="34">
        <f>PXIL!Q25</f>
        <v>0</v>
      </c>
      <c r="AK25" s="34">
        <f>RTM_IEX!K25</f>
        <v>0</v>
      </c>
      <c r="AL25" s="34">
        <f>RTM_IEX!Q25</f>
        <v>-30</v>
      </c>
      <c r="AM25" s="34">
        <f>RTM_PXI!K25</f>
        <v>0</v>
      </c>
      <c r="AN25" s="34">
        <f>RTM_PXI!Q25</f>
        <v>0</v>
      </c>
      <c r="AO25" s="147">
        <f>GDAM_IEX!K25</f>
        <v>0</v>
      </c>
      <c r="AP25" s="147">
        <f>GDAM_IEX!Q25</f>
        <v>0</v>
      </c>
      <c r="AQ25" s="147">
        <f>GDAM_PXI!K25</f>
        <v>0</v>
      </c>
      <c r="AR25" s="147">
        <f>GDAM_PXI!Q25</f>
        <v>0</v>
      </c>
      <c r="AS25">
        <f>HPX!K25</f>
        <v>0</v>
      </c>
      <c r="AT25">
        <f>HPX!Q25</f>
        <v>0</v>
      </c>
      <c r="AU25">
        <f>RTM_HPX!K25</f>
        <v>0</v>
      </c>
      <c r="AV25">
        <f>RTM_HPX!Q25</f>
        <v>0</v>
      </c>
    </row>
    <row r="26" spans="1:48">
      <c r="A26" t="s">
        <v>68</v>
      </c>
      <c r="D26">
        <f>TWEPL!S26</f>
        <v>1.3180320000000001</v>
      </c>
      <c r="E26">
        <f>GT_NG!S26</f>
        <v>2.1061750073163594</v>
      </c>
      <c r="F26">
        <f>GT_Spot!S26</f>
        <v>0</v>
      </c>
      <c r="G26">
        <f>PPCL_NG!S26</f>
        <v>87.45</v>
      </c>
      <c r="H26">
        <f>PPCL_Spot!S26</f>
        <v>0</v>
      </c>
      <c r="I26">
        <f>Bawana_NG!S26</f>
        <v>14.319466428198824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NDMC_ISGS_exbus!DM26</f>
        <v>51.082248492985563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SUMPRODUCT(LTA!J26:AN26,LTA!J$101:AN$101,LTA!J$106:AN$106)</f>
        <v>0</v>
      </c>
      <c r="U26" s="37">
        <f>SUMPRODUCT(LTA!J26:AN26,LTA!J$102:AN$102,LTA!J$106:AN$106)</f>
        <v>0</v>
      </c>
      <c r="V26" s="66">
        <f>SUMPRODUCT(MTOA!B26:G26,MTOA!B$102:G$102,MTOA!B$106:G$106)</f>
        <v>0</v>
      </c>
      <c r="W26" s="66">
        <f>SUMPRODUCT(MTOA!B26:G26,MTOA!B$101:G$101,MTOA!B$106:G$106)</f>
        <v>0</v>
      </c>
      <c r="X26">
        <v>0</v>
      </c>
      <c r="Y26" s="34">
        <f>IEX!K26</f>
        <v>0</v>
      </c>
      <c r="Z26" s="34">
        <f>IEX!Q26</f>
        <v>-69</v>
      </c>
      <c r="AA26" s="75">
        <f>STOA!K26</f>
        <v>111.75</v>
      </c>
      <c r="AB26" s="75">
        <f>-STOA!Q26</f>
        <v>0</v>
      </c>
      <c r="AC26">
        <f t="shared" si="0"/>
        <v>3.090062358963424</v>
      </c>
      <c r="AD26">
        <f t="shared" si="1"/>
        <v>165.93585956953731</v>
      </c>
      <c r="AE26">
        <f>'IDT-1'!E26</f>
        <v>0</v>
      </c>
      <c r="AF26" s="24"/>
      <c r="AG26">
        <f t="shared" si="2"/>
        <v>165.93585956953731</v>
      </c>
      <c r="AI26" s="34">
        <f>PXIL!K26</f>
        <v>0</v>
      </c>
      <c r="AJ26" s="34">
        <f>PXIL!Q26</f>
        <v>0</v>
      </c>
      <c r="AK26" s="34">
        <f>RTM_IEX!K26</f>
        <v>0</v>
      </c>
      <c r="AL26" s="34">
        <f>RTM_IEX!Q26</f>
        <v>-30</v>
      </c>
      <c r="AM26" s="34">
        <f>RTM_PXI!K26</f>
        <v>0</v>
      </c>
      <c r="AN26" s="34">
        <f>RTM_PXI!Q26</f>
        <v>0</v>
      </c>
      <c r="AO26" s="147">
        <f>GDAM_IEX!K26</f>
        <v>0</v>
      </c>
      <c r="AP26" s="147">
        <f>GDAM_IEX!Q26</f>
        <v>0</v>
      </c>
      <c r="AQ26" s="147">
        <f>GDAM_PXI!K26</f>
        <v>0</v>
      </c>
      <c r="AR26" s="147">
        <f>GDAM_PXI!Q26</f>
        <v>0</v>
      </c>
      <c r="AS26">
        <f>HPX!K26</f>
        <v>0</v>
      </c>
      <c r="AT26">
        <f>HPX!Q26</f>
        <v>0</v>
      </c>
      <c r="AU26">
        <f>RTM_HPX!K26</f>
        <v>0</v>
      </c>
      <c r="AV26">
        <f>RTM_HPX!Q26</f>
        <v>0</v>
      </c>
    </row>
    <row r="27" spans="1:48">
      <c r="A27" t="s">
        <v>69</v>
      </c>
      <c r="D27">
        <f>TWEPL!S27</f>
        <v>1.3180320000000001</v>
      </c>
      <c r="E27">
        <f>GT_NG!S27</f>
        <v>2.1061750073163594</v>
      </c>
      <c r="F27">
        <f>GT_Spot!S27</f>
        <v>0</v>
      </c>
      <c r="G27">
        <f>PPCL_NG!S27</f>
        <v>87.45</v>
      </c>
      <c r="H27">
        <f>PPCL_Spot!S27</f>
        <v>0</v>
      </c>
      <c r="I27">
        <f>Bawana_NG!S27</f>
        <v>14.319466428198824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NDMC_ISGS_exbus!DM27</f>
        <v>51.235670153333302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SUMPRODUCT(LTA!J27:AN27,LTA!J$101:AN$101,LTA!J$106:AN$106)</f>
        <v>0</v>
      </c>
      <c r="U27" s="37">
        <f>SUMPRODUCT(LTA!J27:AN27,LTA!J$102:AN$102,LTA!J$106:AN$106)</f>
        <v>0</v>
      </c>
      <c r="V27" s="66">
        <f>SUMPRODUCT(MTOA!B27:G27,MTOA!B$102:G$102,MTOA!B$106:G$106)</f>
        <v>0</v>
      </c>
      <c r="W27" s="66">
        <f>SUMPRODUCT(MTOA!B27:G27,MTOA!B$101:G$101,MTOA!B$106:G$106)</f>
        <v>0</v>
      </c>
      <c r="X27">
        <v>0</v>
      </c>
      <c r="Y27" s="34">
        <f>IEX!K27</f>
        <v>0</v>
      </c>
      <c r="Z27" s="34">
        <f>IEX!Q27</f>
        <v>-69</v>
      </c>
      <c r="AA27" s="75">
        <f>STOA!K27</f>
        <v>111.75</v>
      </c>
      <c r="AB27" s="75">
        <f>-STOA!Q27</f>
        <v>0</v>
      </c>
      <c r="AC27">
        <f t="shared" si="0"/>
        <v>3.0913511009103445</v>
      </c>
      <c r="AD27">
        <f t="shared" si="1"/>
        <v>166.08799248793815</v>
      </c>
      <c r="AE27">
        <f>'IDT-1'!E27</f>
        <v>0</v>
      </c>
      <c r="AF27" s="24"/>
      <c r="AG27">
        <f t="shared" si="2"/>
        <v>166.08799248793815</v>
      </c>
      <c r="AI27" s="34">
        <f>PXIL!K27</f>
        <v>0</v>
      </c>
      <c r="AJ27" s="34">
        <f>PXIL!Q27</f>
        <v>0</v>
      </c>
      <c r="AK27" s="34">
        <f>RTM_IEX!K27</f>
        <v>0</v>
      </c>
      <c r="AL27" s="34">
        <f>RTM_IEX!Q27</f>
        <v>-30</v>
      </c>
      <c r="AM27" s="34">
        <f>RTM_PXI!K27</f>
        <v>0</v>
      </c>
      <c r="AN27" s="34">
        <f>RTM_PXI!Q27</f>
        <v>0</v>
      </c>
      <c r="AO27" s="147">
        <f>GDAM_IEX!K27</f>
        <v>0</v>
      </c>
      <c r="AP27" s="147">
        <f>GDAM_IEX!Q27</f>
        <v>0</v>
      </c>
      <c r="AQ27" s="147">
        <f>GDAM_PXI!K27</f>
        <v>0</v>
      </c>
      <c r="AR27" s="147">
        <f>GDAM_PXI!Q27</f>
        <v>0</v>
      </c>
      <c r="AS27">
        <f>HPX!K27</f>
        <v>0</v>
      </c>
      <c r="AT27">
        <f>HPX!Q27</f>
        <v>0</v>
      </c>
      <c r="AU27">
        <f>RTM_HPX!K27</f>
        <v>0</v>
      </c>
      <c r="AV27">
        <f>RTM_HPX!Q27</f>
        <v>0</v>
      </c>
    </row>
    <row r="28" spans="1:48">
      <c r="A28" t="s">
        <v>70</v>
      </c>
      <c r="D28">
        <f>TWEPL!S28</f>
        <v>1.3180320000000001</v>
      </c>
      <c r="E28">
        <f>GT_NG!S28</f>
        <v>2.1061750073163594</v>
      </c>
      <c r="F28">
        <f>GT_Spot!S28</f>
        <v>0</v>
      </c>
      <c r="G28">
        <f>PPCL_NG!S28</f>
        <v>87.45</v>
      </c>
      <c r="H28">
        <f>PPCL_Spot!S28</f>
        <v>0</v>
      </c>
      <c r="I28">
        <f>Bawana_NG!S28</f>
        <v>14.319466428198824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NDMC_ISGS_exbus!DM28</f>
        <v>51.491397169044951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SUMPRODUCT(LTA!J28:AN28,LTA!J$101:AN$101,LTA!J$106:AN$106)</f>
        <v>0</v>
      </c>
      <c r="U28" s="37">
        <f>SUMPRODUCT(LTA!J28:AN28,LTA!J$102:AN$102,LTA!J$106:AN$106)</f>
        <v>0</v>
      </c>
      <c r="V28" s="66">
        <f>SUMPRODUCT(MTOA!B28:G28,MTOA!B$102:G$102,MTOA!B$106:G$106)</f>
        <v>0</v>
      </c>
      <c r="W28" s="66">
        <f>SUMPRODUCT(MTOA!B28:G28,MTOA!B$101:G$101,MTOA!B$106:G$106)</f>
        <v>0</v>
      </c>
      <c r="X28">
        <v>0</v>
      </c>
      <c r="Y28" s="34">
        <f>IEX!K28</f>
        <v>0</v>
      </c>
      <c r="Z28" s="34">
        <f>IEX!Q28</f>
        <v>-69</v>
      </c>
      <c r="AA28" s="75">
        <f>STOA!K28</f>
        <v>111.75</v>
      </c>
      <c r="AB28" s="75">
        <f>-STOA!Q28</f>
        <v>0</v>
      </c>
      <c r="AC28">
        <f t="shared" si="0"/>
        <v>3.0934992078423225</v>
      </c>
      <c r="AD28">
        <f t="shared" si="1"/>
        <v>166.34157139671782</v>
      </c>
      <c r="AE28">
        <f>'IDT-1'!E28</f>
        <v>0</v>
      </c>
      <c r="AF28" s="24"/>
      <c r="AG28">
        <f t="shared" si="2"/>
        <v>166.34157139671782</v>
      </c>
      <c r="AI28" s="34">
        <f>PXIL!K28</f>
        <v>0</v>
      </c>
      <c r="AJ28" s="34">
        <f>PXIL!Q28</f>
        <v>0</v>
      </c>
      <c r="AK28" s="34">
        <f>RTM_IEX!K28</f>
        <v>0</v>
      </c>
      <c r="AL28" s="34">
        <f>RTM_IEX!Q28</f>
        <v>-30</v>
      </c>
      <c r="AM28" s="34">
        <f>RTM_PXI!K28</f>
        <v>0</v>
      </c>
      <c r="AN28" s="34">
        <f>RTM_PXI!Q28</f>
        <v>0</v>
      </c>
      <c r="AO28" s="147">
        <f>GDAM_IEX!K28</f>
        <v>0</v>
      </c>
      <c r="AP28" s="147">
        <f>GDAM_IEX!Q28</f>
        <v>0</v>
      </c>
      <c r="AQ28" s="147">
        <f>GDAM_PXI!K28</f>
        <v>0</v>
      </c>
      <c r="AR28" s="147">
        <f>GDAM_PXI!Q28</f>
        <v>0</v>
      </c>
      <c r="AS28">
        <f>HPX!K28</f>
        <v>0</v>
      </c>
      <c r="AT28">
        <f>HPX!Q28</f>
        <v>0</v>
      </c>
      <c r="AU28">
        <f>RTM_HPX!K28</f>
        <v>0</v>
      </c>
      <c r="AV28">
        <f>RTM_HPX!Q28</f>
        <v>0</v>
      </c>
    </row>
    <row r="29" spans="1:48">
      <c r="A29" t="s">
        <v>71</v>
      </c>
      <c r="D29">
        <f>TWEPL!S29</f>
        <v>1.3180320000000001</v>
      </c>
      <c r="E29">
        <f>GT_NG!S29</f>
        <v>2.1061750073163594</v>
      </c>
      <c r="F29">
        <f>GT_Spot!S29</f>
        <v>0</v>
      </c>
      <c r="G29">
        <f>PPCL_NG!S29</f>
        <v>87.45</v>
      </c>
      <c r="H29">
        <f>PPCL_Spot!S29</f>
        <v>0</v>
      </c>
      <c r="I29">
        <f>Bawana_NG!S29</f>
        <v>10.099631601984241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NDMC_ISGS_exbus!DM29</f>
        <v>55.710892798129962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SUMPRODUCT(LTA!J29:AN29,LTA!J$101:AN$101,LTA!J$106:AN$106)</f>
        <v>0</v>
      </c>
      <c r="U29" s="37">
        <f>SUMPRODUCT(LTA!J29:AN29,LTA!J$102:AN$102,LTA!J$106:AN$106)</f>
        <v>0</v>
      </c>
      <c r="V29" s="66">
        <f>SUMPRODUCT(MTOA!B29:G29,MTOA!B$102:G$102,MTOA!B$106:G$106)</f>
        <v>0</v>
      </c>
      <c r="W29" s="66">
        <f>SUMPRODUCT(MTOA!B29:G29,MTOA!B$101:G$101,MTOA!B$106:G$106)</f>
        <v>0</v>
      </c>
      <c r="X29">
        <v>0</v>
      </c>
      <c r="Y29" s="34">
        <f>IEX!K29</f>
        <v>0</v>
      </c>
      <c r="Z29" s="34">
        <f>IEX!Q29</f>
        <v>-69</v>
      </c>
      <c r="AA29" s="75">
        <f>STOA!K29</f>
        <v>111.75</v>
      </c>
      <c r="AB29" s="75">
        <f>-STOA!Q29</f>
        <v>0</v>
      </c>
      <c r="AC29">
        <f t="shared" si="0"/>
        <v>3.0934963585864343</v>
      </c>
      <c r="AD29">
        <f t="shared" si="1"/>
        <v>166.34123504884411</v>
      </c>
      <c r="AE29">
        <f>'IDT-1'!E29</f>
        <v>0</v>
      </c>
      <c r="AF29" s="24"/>
      <c r="AG29">
        <f t="shared" si="2"/>
        <v>166.34123504884411</v>
      </c>
      <c r="AI29" s="34">
        <f>PXIL!K29</f>
        <v>0</v>
      </c>
      <c r="AJ29" s="34">
        <f>PXIL!Q29</f>
        <v>0</v>
      </c>
      <c r="AK29" s="34">
        <f>RTM_IEX!K29</f>
        <v>0</v>
      </c>
      <c r="AL29" s="34">
        <f>RTM_IEX!Q29</f>
        <v>-30</v>
      </c>
      <c r="AM29" s="34">
        <f>RTM_PXI!K29</f>
        <v>0</v>
      </c>
      <c r="AN29" s="34">
        <f>RTM_PXI!Q29</f>
        <v>0</v>
      </c>
      <c r="AO29" s="147">
        <f>GDAM_IEX!K29</f>
        <v>0</v>
      </c>
      <c r="AP29" s="147">
        <f>GDAM_IEX!Q29</f>
        <v>0</v>
      </c>
      <c r="AQ29" s="147">
        <f>GDAM_PXI!K29</f>
        <v>0</v>
      </c>
      <c r="AR29" s="147">
        <f>GDAM_PXI!Q29</f>
        <v>0</v>
      </c>
      <c r="AS29">
        <f>HPX!K29</f>
        <v>0</v>
      </c>
      <c r="AT29">
        <f>HPX!Q29</f>
        <v>0</v>
      </c>
      <c r="AU29">
        <f>RTM_HPX!K29</f>
        <v>0</v>
      </c>
      <c r="AV29">
        <f>RTM_HPX!Q29</f>
        <v>0</v>
      </c>
    </row>
    <row r="30" spans="1:48">
      <c r="A30" t="s">
        <v>72</v>
      </c>
      <c r="D30">
        <f>TWEPL!S30</f>
        <v>1.3180320000000001</v>
      </c>
      <c r="E30">
        <f>GT_NG!S30</f>
        <v>2.1061750073163594</v>
      </c>
      <c r="F30">
        <f>GT_Spot!S30</f>
        <v>0</v>
      </c>
      <c r="G30">
        <f>PPCL_NG!S30</f>
        <v>87.45</v>
      </c>
      <c r="H30">
        <f>PPCL_Spot!S30</f>
        <v>0</v>
      </c>
      <c r="I30">
        <f>Bawana_NG!S30</f>
        <v>14.319466428198824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NDMC_ISGS_exbus!DM30</f>
        <v>55.710892798129962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SUMPRODUCT(LTA!J30:AN30,LTA!J$101:AN$101,LTA!J$106:AN$106)</f>
        <v>0</v>
      </c>
      <c r="U30" s="37">
        <f>SUMPRODUCT(LTA!J30:AN30,LTA!J$102:AN$102,LTA!J$106:AN$106)</f>
        <v>0</v>
      </c>
      <c r="V30" s="66">
        <f>SUMPRODUCT(MTOA!B30:G30,MTOA!B$102:G$102,MTOA!B$106:G$106)</f>
        <v>0</v>
      </c>
      <c r="W30" s="66">
        <f>SUMPRODUCT(MTOA!B30:G30,MTOA!B$101:G$101,MTOA!B$106:G$106)</f>
        <v>0</v>
      </c>
      <c r="X30">
        <v>0</v>
      </c>
      <c r="Y30" s="34">
        <f>IEX!K30</f>
        <v>0</v>
      </c>
      <c r="Z30" s="34">
        <f>IEX!Q30</f>
        <v>-69</v>
      </c>
      <c r="AA30" s="75">
        <f>STOA!K30</f>
        <v>111.75</v>
      </c>
      <c r="AB30" s="75">
        <f>-STOA!Q30</f>
        <v>0</v>
      </c>
      <c r="AC30">
        <f t="shared" si="0"/>
        <v>3.1289429711266363</v>
      </c>
      <c r="AD30">
        <f t="shared" si="1"/>
        <v>170.52562326251851</v>
      </c>
      <c r="AE30">
        <f>'IDT-1'!E30</f>
        <v>0</v>
      </c>
      <c r="AF30" s="24"/>
      <c r="AG30">
        <f t="shared" si="2"/>
        <v>170.52562326251851</v>
      </c>
      <c r="AI30" s="34">
        <f>PXIL!K30</f>
        <v>0</v>
      </c>
      <c r="AJ30" s="34">
        <f>PXIL!Q30</f>
        <v>0</v>
      </c>
      <c r="AK30" s="34">
        <f>RTM_IEX!K30</f>
        <v>0</v>
      </c>
      <c r="AL30" s="34">
        <f>RTM_IEX!Q30</f>
        <v>-30</v>
      </c>
      <c r="AM30" s="34">
        <f>RTM_PXI!K30</f>
        <v>0</v>
      </c>
      <c r="AN30" s="34">
        <f>RTM_PXI!Q30</f>
        <v>0</v>
      </c>
      <c r="AO30" s="147">
        <f>GDAM_IEX!K30</f>
        <v>0</v>
      </c>
      <c r="AP30" s="147">
        <f>GDAM_IEX!Q30</f>
        <v>0</v>
      </c>
      <c r="AQ30" s="147">
        <f>GDAM_PXI!K30</f>
        <v>0</v>
      </c>
      <c r="AR30" s="147">
        <f>GDAM_PXI!Q30</f>
        <v>0</v>
      </c>
      <c r="AS30">
        <f>HPX!K30</f>
        <v>0</v>
      </c>
      <c r="AT30">
        <f>HPX!Q30</f>
        <v>0</v>
      </c>
      <c r="AU30">
        <f>RTM_HPX!K30</f>
        <v>0</v>
      </c>
      <c r="AV30">
        <f>RTM_HPX!Q30</f>
        <v>0</v>
      </c>
    </row>
    <row r="31" spans="1:48">
      <c r="A31" t="s">
        <v>73</v>
      </c>
      <c r="D31">
        <f>TWEPL!S31</f>
        <v>1.3180320000000001</v>
      </c>
      <c r="E31">
        <f>GT_NG!S31</f>
        <v>2.1061750073163594</v>
      </c>
      <c r="F31">
        <f>GT_Spot!S31</f>
        <v>0</v>
      </c>
      <c r="G31">
        <f>PPCL_NG!S31</f>
        <v>87.45</v>
      </c>
      <c r="H31">
        <f>PPCL_Spot!S31</f>
        <v>0</v>
      </c>
      <c r="I31">
        <f>Bawana_NG!S31</f>
        <v>14.319466428198824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NDMC_ISGS_exbus!DM31</f>
        <v>56.371499998129963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SUMPRODUCT(LTA!J31:AN31,LTA!J$101:AN$101,LTA!J$106:AN$106)</f>
        <v>0</v>
      </c>
      <c r="U31" s="37">
        <f>SUMPRODUCT(LTA!J31:AN31,LTA!J$102:AN$102,LTA!J$106:AN$106)</f>
        <v>0</v>
      </c>
      <c r="V31" s="66">
        <f>SUMPRODUCT(MTOA!B31:G31,MTOA!B$102:G$102,MTOA!B$106:G$106)</f>
        <v>0</v>
      </c>
      <c r="W31" s="66">
        <f>SUMPRODUCT(MTOA!B31:G31,MTOA!B$101:G$101,MTOA!B$106:G$106)</f>
        <v>0</v>
      </c>
      <c r="X31">
        <v>0</v>
      </c>
      <c r="Y31" s="34">
        <f>IEX!K31</f>
        <v>0</v>
      </c>
      <c r="Z31" s="34">
        <f>IEX!Q31</f>
        <v>-58</v>
      </c>
      <c r="AA31" s="75">
        <f>STOA!K31</f>
        <v>111.75</v>
      </c>
      <c r="AB31" s="75">
        <f>-STOA!Q31</f>
        <v>0</v>
      </c>
      <c r="AC31">
        <f t="shared" si="0"/>
        <v>3.1344920716066369</v>
      </c>
      <c r="AD31">
        <f t="shared" si="1"/>
        <v>171.18068136203851</v>
      </c>
      <c r="AE31">
        <f>'IDT-1'!E31</f>
        <v>0</v>
      </c>
      <c r="AF31" s="24"/>
      <c r="AG31">
        <f t="shared" si="2"/>
        <v>171.18068136203851</v>
      </c>
      <c r="AI31" s="34">
        <f>PXIL!K31</f>
        <v>0</v>
      </c>
      <c r="AJ31" s="34">
        <f>PXIL!Q31</f>
        <v>0</v>
      </c>
      <c r="AK31" s="34">
        <f>RTM_IEX!K31</f>
        <v>0</v>
      </c>
      <c r="AL31" s="34">
        <f>RTM_IEX!Q31</f>
        <v>-41</v>
      </c>
      <c r="AM31" s="34">
        <f>RTM_PXI!K31</f>
        <v>0</v>
      </c>
      <c r="AN31" s="34">
        <f>RTM_PXI!Q31</f>
        <v>0</v>
      </c>
      <c r="AO31" s="147">
        <f>GDAM_IEX!K31</f>
        <v>0</v>
      </c>
      <c r="AP31" s="147">
        <f>GDAM_IEX!Q31</f>
        <v>0</v>
      </c>
      <c r="AQ31" s="147">
        <f>GDAM_PXI!K31</f>
        <v>0</v>
      </c>
      <c r="AR31" s="147">
        <f>GDAM_PXI!Q31</f>
        <v>0</v>
      </c>
      <c r="AS31">
        <f>HPX!K31</f>
        <v>0</v>
      </c>
      <c r="AT31">
        <f>HPX!Q31</f>
        <v>0</v>
      </c>
      <c r="AU31">
        <f>RTM_HPX!K31</f>
        <v>0</v>
      </c>
      <c r="AV31">
        <f>RTM_HPX!Q31</f>
        <v>0</v>
      </c>
    </row>
    <row r="32" spans="1:48">
      <c r="A32" t="s">
        <v>74</v>
      </c>
      <c r="D32">
        <f>TWEPL!S32</f>
        <v>1.3180320000000001</v>
      </c>
      <c r="E32">
        <f>GT_NG!S32</f>
        <v>2.1061750073163594</v>
      </c>
      <c r="F32">
        <f>GT_Spot!S32</f>
        <v>0</v>
      </c>
      <c r="G32">
        <f>PPCL_NG!S32</f>
        <v>87.45</v>
      </c>
      <c r="H32">
        <f>PPCL_Spot!S32</f>
        <v>0</v>
      </c>
      <c r="I32">
        <f>Bawana_NG!S32</f>
        <v>14.319466428198824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NDMC_ISGS_exbus!DM32</f>
        <v>56.371499998129963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SUMPRODUCT(LTA!J32:AN32,LTA!J$101:AN$101,LTA!J$106:AN$106)</f>
        <v>0</v>
      </c>
      <c r="U32" s="37">
        <f>SUMPRODUCT(LTA!J32:AN32,LTA!J$102:AN$102,LTA!J$106:AN$106)</f>
        <v>0</v>
      </c>
      <c r="V32" s="66">
        <f>SUMPRODUCT(MTOA!B32:G32,MTOA!B$102:G$102,MTOA!B$106:G$106)</f>
        <v>0</v>
      </c>
      <c r="W32" s="66">
        <f>SUMPRODUCT(MTOA!B32:G32,MTOA!B$101:G$101,MTOA!B$106:G$106)</f>
        <v>0</v>
      </c>
      <c r="X32">
        <v>0</v>
      </c>
      <c r="Y32" s="34">
        <f>IEX!K32</f>
        <v>0</v>
      </c>
      <c r="Z32" s="34">
        <f>IEX!Q32</f>
        <v>-50</v>
      </c>
      <c r="AA32" s="75">
        <f>STOA!K32</f>
        <v>111.75</v>
      </c>
      <c r="AB32" s="75">
        <f>-STOA!Q32</f>
        <v>0</v>
      </c>
      <c r="AC32">
        <f t="shared" si="0"/>
        <v>3.1344920716066369</v>
      </c>
      <c r="AD32">
        <f t="shared" si="1"/>
        <v>171.18068136203851</v>
      </c>
      <c r="AE32">
        <f>'IDT-1'!E32</f>
        <v>0</v>
      </c>
      <c r="AF32" s="24"/>
      <c r="AG32">
        <f t="shared" si="2"/>
        <v>171.18068136203851</v>
      </c>
      <c r="AI32" s="34">
        <f>PXIL!K32</f>
        <v>0</v>
      </c>
      <c r="AJ32" s="34">
        <f>PXIL!Q32</f>
        <v>0</v>
      </c>
      <c r="AK32" s="34">
        <f>RTM_IEX!K32</f>
        <v>0</v>
      </c>
      <c r="AL32" s="34">
        <f>RTM_IEX!Q32</f>
        <v>-49</v>
      </c>
      <c r="AM32" s="34">
        <f>RTM_PXI!K32</f>
        <v>0</v>
      </c>
      <c r="AN32" s="34">
        <f>RTM_PXI!Q32</f>
        <v>0</v>
      </c>
      <c r="AO32" s="147">
        <f>GDAM_IEX!K32</f>
        <v>0</v>
      </c>
      <c r="AP32" s="147">
        <f>GDAM_IEX!Q32</f>
        <v>0</v>
      </c>
      <c r="AQ32" s="147">
        <f>GDAM_PXI!K32</f>
        <v>0</v>
      </c>
      <c r="AR32" s="147">
        <f>GDAM_PXI!Q32</f>
        <v>0</v>
      </c>
      <c r="AS32">
        <f>HPX!K32</f>
        <v>0</v>
      </c>
      <c r="AT32">
        <f>HPX!Q32</f>
        <v>0</v>
      </c>
      <c r="AU32">
        <f>RTM_HPX!K32</f>
        <v>0</v>
      </c>
      <c r="AV32">
        <f>RTM_HPX!Q32</f>
        <v>0</v>
      </c>
    </row>
    <row r="33" spans="1:48">
      <c r="A33" t="s">
        <v>75</v>
      </c>
      <c r="D33">
        <f>TWEPL!S33</f>
        <v>1.3180320000000001</v>
      </c>
      <c r="E33">
        <f>GT_NG!S33</f>
        <v>2.1061750073163594</v>
      </c>
      <c r="F33">
        <f>GT_Spot!S33</f>
        <v>0</v>
      </c>
      <c r="G33">
        <f>PPCL_NG!S33</f>
        <v>87.45</v>
      </c>
      <c r="H33">
        <f>PPCL_Spot!S33</f>
        <v>0</v>
      </c>
      <c r="I33">
        <f>Bawana_NG!S33</f>
        <v>17.629351098678637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NDMC_ISGS_exbus!DM33</f>
        <v>56.329487614932553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SUMPRODUCT(LTA!J33:AN33,LTA!J$101:AN$101,LTA!J$106:AN$106)</f>
        <v>0</v>
      </c>
      <c r="U33" s="37">
        <f>SUMPRODUCT(LTA!J33:AN33,LTA!J$102:AN$102,LTA!J$106:AN$106)</f>
        <v>0</v>
      </c>
      <c r="V33" s="66">
        <f>SUMPRODUCT(MTOA!B33:G33,MTOA!B$102:G$102,MTOA!B$106:G$106)</f>
        <v>0</v>
      </c>
      <c r="W33" s="66">
        <f>SUMPRODUCT(MTOA!B33:G33,MTOA!B$101:G$101,MTOA!B$106:G$106)</f>
        <v>0</v>
      </c>
      <c r="X33">
        <v>0</v>
      </c>
      <c r="Y33" s="34">
        <f>IEX!K33</f>
        <v>0</v>
      </c>
      <c r="Z33" s="34">
        <f>IEX!Q33</f>
        <v>-50</v>
      </c>
      <c r="AA33" s="75">
        <f>STOA!K33</f>
        <v>111.75</v>
      </c>
      <c r="AB33" s="75">
        <f>-STOA!Q33</f>
        <v>0</v>
      </c>
      <c r="AC33">
        <f t="shared" si="0"/>
        <v>3.0518171483962506</v>
      </c>
      <c r="AD33">
        <f t="shared" si="1"/>
        <v>187.53122857253129</v>
      </c>
      <c r="AE33">
        <f>'IDT-1'!E33</f>
        <v>0</v>
      </c>
      <c r="AF33" s="24"/>
      <c r="AG33">
        <f t="shared" si="2"/>
        <v>187.53122857253129</v>
      </c>
      <c r="AI33" s="34">
        <f>PXIL!K33</f>
        <v>0</v>
      </c>
      <c r="AJ33" s="34">
        <f>PXIL!Q33</f>
        <v>0</v>
      </c>
      <c r="AK33" s="34">
        <f>RTM_IEX!K33</f>
        <v>0</v>
      </c>
      <c r="AL33" s="34">
        <f>RTM_IEX!Q33</f>
        <v>-36</v>
      </c>
      <c r="AM33" s="34">
        <f>RTM_PXI!K33</f>
        <v>0</v>
      </c>
      <c r="AN33" s="34">
        <f>RTM_PXI!Q33</f>
        <v>0</v>
      </c>
      <c r="AO33" s="147">
        <f>GDAM_IEX!K33</f>
        <v>0</v>
      </c>
      <c r="AP33" s="147">
        <f>GDAM_IEX!Q33</f>
        <v>0</v>
      </c>
      <c r="AQ33" s="147">
        <f>GDAM_PXI!K33</f>
        <v>0</v>
      </c>
      <c r="AR33" s="147">
        <f>GDAM_PXI!Q33</f>
        <v>0</v>
      </c>
      <c r="AS33">
        <f>HPX!K33</f>
        <v>0</v>
      </c>
      <c r="AT33">
        <f>HPX!Q33</f>
        <v>0</v>
      </c>
      <c r="AU33">
        <f>RTM_HPX!K33</f>
        <v>0</v>
      </c>
      <c r="AV33">
        <f>RTM_HPX!Q33</f>
        <v>0</v>
      </c>
    </row>
    <row r="34" spans="1:48">
      <c r="A34" t="s">
        <v>76</v>
      </c>
      <c r="D34">
        <f>TWEPL!S34</f>
        <v>1.3180320000000001</v>
      </c>
      <c r="E34">
        <f>GT_NG!S34</f>
        <v>2.1061750073163594</v>
      </c>
      <c r="F34">
        <f>GT_Spot!S34</f>
        <v>0</v>
      </c>
      <c r="G34">
        <f>PPCL_NG!S34</f>
        <v>87.45</v>
      </c>
      <c r="H34">
        <f>PPCL_Spot!S34</f>
        <v>0</v>
      </c>
      <c r="I34">
        <f>Bawana_NG!S34</f>
        <v>17.629351098678637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NDMC_ISGS_exbus!DM34</f>
        <v>56.758139253763183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SUMPRODUCT(LTA!J34:AN34,LTA!J$101:AN$101,LTA!J$106:AN$106)</f>
        <v>0</v>
      </c>
      <c r="U34" s="37">
        <f>SUMPRODUCT(LTA!J34:AN34,LTA!J$102:AN$102,LTA!J$106:AN$106)</f>
        <v>0</v>
      </c>
      <c r="V34" s="66">
        <f>SUMPRODUCT(MTOA!B34:G34,MTOA!B$102:G$102,MTOA!B$106:G$106)</f>
        <v>0</v>
      </c>
      <c r="W34" s="66">
        <f>SUMPRODUCT(MTOA!B34:G34,MTOA!B$101:G$101,MTOA!B$106:G$106)</f>
        <v>0</v>
      </c>
      <c r="X34">
        <v>0</v>
      </c>
      <c r="Y34" s="34">
        <f>IEX!K34</f>
        <v>0</v>
      </c>
      <c r="Z34" s="34">
        <f>IEX!Q34</f>
        <v>-50</v>
      </c>
      <c r="AA34" s="75">
        <f>STOA!K34</f>
        <v>111.75</v>
      </c>
      <c r="AB34" s="75">
        <f>-STOA!Q34</f>
        <v>0</v>
      </c>
      <c r="AC34">
        <f t="shared" si="0"/>
        <v>3.0554178221624282</v>
      </c>
      <c r="AD34">
        <f t="shared" si="1"/>
        <v>187.95627953759575</v>
      </c>
      <c r="AE34">
        <f>'IDT-1'!E34</f>
        <v>0</v>
      </c>
      <c r="AF34" s="24"/>
      <c r="AG34">
        <f t="shared" si="2"/>
        <v>187.95627953759575</v>
      </c>
      <c r="AI34" s="34">
        <f>PXIL!K34</f>
        <v>0</v>
      </c>
      <c r="AJ34" s="34">
        <f>PXIL!Q34</f>
        <v>0</v>
      </c>
      <c r="AK34" s="34">
        <f>RTM_IEX!K34</f>
        <v>0</v>
      </c>
      <c r="AL34" s="34">
        <f>RTM_IEX!Q34</f>
        <v>-36</v>
      </c>
      <c r="AM34" s="34">
        <f>RTM_PXI!K34</f>
        <v>0</v>
      </c>
      <c r="AN34" s="34">
        <f>RTM_PXI!Q34</f>
        <v>0</v>
      </c>
      <c r="AO34" s="147">
        <f>GDAM_IEX!K34</f>
        <v>0</v>
      </c>
      <c r="AP34" s="147">
        <f>GDAM_IEX!Q34</f>
        <v>0</v>
      </c>
      <c r="AQ34" s="147">
        <f>GDAM_PXI!K34</f>
        <v>0</v>
      </c>
      <c r="AR34" s="147">
        <f>GDAM_PXI!Q34</f>
        <v>0</v>
      </c>
      <c r="AS34">
        <f>HPX!K34</f>
        <v>0</v>
      </c>
      <c r="AT34">
        <f>HPX!Q34</f>
        <v>0</v>
      </c>
      <c r="AU34">
        <f>RTM_HPX!K34</f>
        <v>0</v>
      </c>
      <c r="AV34">
        <f>RTM_HPX!Q34</f>
        <v>0</v>
      </c>
    </row>
    <row r="35" spans="1:48">
      <c r="A35" t="s">
        <v>77</v>
      </c>
      <c r="D35">
        <f>TWEPL!S35</f>
        <v>1.3180320000000001</v>
      </c>
      <c r="E35">
        <f>GT_NG!S35</f>
        <v>2.1061750073163594</v>
      </c>
      <c r="F35">
        <f>GT_Spot!S35</f>
        <v>0</v>
      </c>
      <c r="G35">
        <f>PPCL_NG!S35</f>
        <v>87.45</v>
      </c>
      <c r="H35">
        <f>PPCL_Spot!S35</f>
        <v>0</v>
      </c>
      <c r="I35">
        <f>Bawana_NG!S35</f>
        <v>17.629351098678637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NDMC_ISGS_exbus!DM35</f>
        <v>52.414083632100528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SUMPRODUCT(LTA!J35:AN35,LTA!J$101:AN$101,LTA!J$106:AN$106)</f>
        <v>0</v>
      </c>
      <c r="U35" s="37">
        <f>SUMPRODUCT(LTA!J35:AN35,LTA!J$102:AN$102,LTA!J$106:AN$106)</f>
        <v>0</v>
      </c>
      <c r="V35" s="66">
        <f>SUMPRODUCT(MTOA!B35:G35,MTOA!B$102:G$102,MTOA!B$106:G$106)</f>
        <v>0</v>
      </c>
      <c r="W35" s="66">
        <f>SUMPRODUCT(MTOA!B35:G35,MTOA!B$101:G$101,MTOA!B$106:G$106)</f>
        <v>0</v>
      </c>
      <c r="X35">
        <v>0</v>
      </c>
      <c r="Y35" s="34">
        <f>IEX!K35</f>
        <v>0</v>
      </c>
      <c r="Z35" s="34">
        <f>IEX!Q35</f>
        <v>0</v>
      </c>
      <c r="AA35" s="75">
        <f>STOA!K35</f>
        <v>111.75</v>
      </c>
      <c r="AB35" s="75">
        <f>-STOA!Q35</f>
        <v>0</v>
      </c>
      <c r="AC35">
        <f t="shared" si="0"/>
        <v>2.747850707744012</v>
      </c>
      <c r="AD35">
        <f t="shared" si="1"/>
        <v>215.91979103035152</v>
      </c>
      <c r="AE35">
        <f>'IDT-1'!E35</f>
        <v>0</v>
      </c>
      <c r="AF35" s="24"/>
      <c r="AG35">
        <f t="shared" si="2"/>
        <v>215.91979103035152</v>
      </c>
      <c r="AI35" s="34">
        <f>PXIL!K35</f>
        <v>0</v>
      </c>
      <c r="AJ35" s="34">
        <f>PXIL!Q35</f>
        <v>0</v>
      </c>
      <c r="AK35" s="34">
        <f>RTM_IEX!K35</f>
        <v>0</v>
      </c>
      <c r="AL35" s="34">
        <f>RTM_IEX!Q35</f>
        <v>-54</v>
      </c>
      <c r="AM35" s="34">
        <f>RTM_PXI!K35</f>
        <v>0</v>
      </c>
      <c r="AN35" s="34">
        <f>RTM_PXI!Q35</f>
        <v>0</v>
      </c>
      <c r="AO35" s="147">
        <f>GDAM_IEX!K35</f>
        <v>0</v>
      </c>
      <c r="AP35" s="147">
        <f>GDAM_IEX!Q35</f>
        <v>0</v>
      </c>
      <c r="AQ35" s="147">
        <f>GDAM_PXI!K35</f>
        <v>0</v>
      </c>
      <c r="AR35" s="147">
        <f>GDAM_PXI!Q35</f>
        <v>0</v>
      </c>
      <c r="AS35">
        <f>HPX!K35</f>
        <v>0</v>
      </c>
      <c r="AT35">
        <f>HPX!Q35</f>
        <v>0</v>
      </c>
      <c r="AU35">
        <f>RTM_HPX!K35</f>
        <v>0</v>
      </c>
      <c r="AV35">
        <f>RTM_HPX!Q35</f>
        <v>0</v>
      </c>
    </row>
    <row r="36" spans="1:48">
      <c r="A36" t="s">
        <v>78</v>
      </c>
      <c r="D36">
        <f>TWEPL!S36</f>
        <v>1.3180320000000001</v>
      </c>
      <c r="E36">
        <f>GT_NG!S36</f>
        <v>2.1061750073163594</v>
      </c>
      <c r="F36">
        <f>GT_Spot!S36</f>
        <v>0</v>
      </c>
      <c r="G36">
        <f>PPCL_NG!S36</f>
        <v>87.45</v>
      </c>
      <c r="H36">
        <f>PPCL_Spot!S36</f>
        <v>0</v>
      </c>
      <c r="I36">
        <f>Bawana_NG!S36</f>
        <v>17.629351098678637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NDMC_ISGS_exbus!DM36</f>
        <v>51.378024599498069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SUMPRODUCT(LTA!J36:AN36,LTA!J$101:AN$101,LTA!J$106:AN$106)</f>
        <v>0</v>
      </c>
      <c r="U36" s="37">
        <f>SUMPRODUCT(LTA!J36:AN36,LTA!J$102:AN$102,LTA!J$106:AN$106)</f>
        <v>0</v>
      </c>
      <c r="V36" s="66">
        <f>SUMPRODUCT(MTOA!B36:G36,MTOA!B$102:G$102,MTOA!B$106:G$106)</f>
        <v>0</v>
      </c>
      <c r="W36" s="66">
        <f>SUMPRODUCT(MTOA!B36:G36,MTOA!B$101:G$101,MTOA!B$106:G$106)</f>
        <v>0</v>
      </c>
      <c r="X36">
        <v>0</v>
      </c>
      <c r="Y36" s="34">
        <f>IEX!K36</f>
        <v>0</v>
      </c>
      <c r="Z36" s="34">
        <f>IEX!Q36</f>
        <v>0</v>
      </c>
      <c r="AA36" s="75">
        <f>STOA!K36</f>
        <v>111.75</v>
      </c>
      <c r="AB36" s="75">
        <f>-STOA!Q36</f>
        <v>0</v>
      </c>
      <c r="AC36">
        <f t="shared" si="0"/>
        <v>2.6120804459968152</v>
      </c>
      <c r="AD36">
        <f t="shared" si="1"/>
        <v>230.01950225949628</v>
      </c>
      <c r="AE36">
        <f>'IDT-1'!E36</f>
        <v>0</v>
      </c>
      <c r="AF36" s="24"/>
      <c r="AG36">
        <f t="shared" si="2"/>
        <v>230.01950225949628</v>
      </c>
      <c r="AI36" s="34">
        <f>PXIL!K36</f>
        <v>0</v>
      </c>
      <c r="AJ36" s="34">
        <f>PXIL!Q36</f>
        <v>0</v>
      </c>
      <c r="AK36" s="34">
        <f>RTM_IEX!K36</f>
        <v>0</v>
      </c>
      <c r="AL36" s="34">
        <f>RTM_IEX!Q36</f>
        <v>-39</v>
      </c>
      <c r="AM36" s="34">
        <f>RTM_PXI!K36</f>
        <v>0</v>
      </c>
      <c r="AN36" s="34">
        <f>RTM_PXI!Q36</f>
        <v>0</v>
      </c>
      <c r="AO36" s="147">
        <f>GDAM_IEX!K36</f>
        <v>0</v>
      </c>
      <c r="AP36" s="147">
        <f>GDAM_IEX!Q36</f>
        <v>0</v>
      </c>
      <c r="AQ36" s="147">
        <f>GDAM_PXI!K36</f>
        <v>0</v>
      </c>
      <c r="AR36" s="147">
        <f>GDAM_PXI!Q36</f>
        <v>0</v>
      </c>
      <c r="AS36">
        <f>HPX!K36</f>
        <v>0</v>
      </c>
      <c r="AT36">
        <f>HPX!Q36</f>
        <v>0</v>
      </c>
      <c r="AU36">
        <f>RTM_HPX!K36</f>
        <v>0</v>
      </c>
      <c r="AV36">
        <f>RTM_HPX!Q36</f>
        <v>0</v>
      </c>
    </row>
    <row r="37" spans="1:48">
      <c r="A37" t="s">
        <v>79</v>
      </c>
      <c r="D37">
        <f>TWEPL!S37</f>
        <v>1.3180320000000001</v>
      </c>
      <c r="E37">
        <f>GT_NG!S37</f>
        <v>2.1061750073163594</v>
      </c>
      <c r="F37">
        <f>GT_Spot!S37</f>
        <v>0</v>
      </c>
      <c r="G37">
        <f>PPCL_NG!S37</f>
        <v>87.45</v>
      </c>
      <c r="H37">
        <f>PPCL_Spot!S37</f>
        <v>0</v>
      </c>
      <c r="I37">
        <f>Bawana_NG!S37</f>
        <v>17.629351098678637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NDMC_ISGS_exbus!DM37</f>
        <v>50.758282485103436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SUMPRODUCT(LTA!J37:AN37,LTA!J$101:AN$101,LTA!J$106:AN$106)</f>
        <v>0</v>
      </c>
      <c r="U37" s="37">
        <f>SUMPRODUCT(LTA!J37:AN37,LTA!J$102:AN$102,LTA!J$106:AN$106)</f>
        <v>0</v>
      </c>
      <c r="V37" s="66">
        <f>SUMPRODUCT(MTOA!B37:G37,MTOA!B$102:G$102,MTOA!B$106:G$106)</f>
        <v>0</v>
      </c>
      <c r="W37" s="66">
        <f>SUMPRODUCT(MTOA!B37:G37,MTOA!B$101:G$101,MTOA!B$106:G$106)</f>
        <v>0</v>
      </c>
      <c r="X37">
        <v>0</v>
      </c>
      <c r="Y37" s="34">
        <f>IEX!K37</f>
        <v>0</v>
      </c>
      <c r="Z37" s="34">
        <f>IEX!Q37</f>
        <v>0</v>
      </c>
      <c r="AA37" s="75">
        <f>STOA!K37</f>
        <v>111.75</v>
      </c>
      <c r="AB37" s="75">
        <f>-STOA!Q37</f>
        <v>0</v>
      </c>
      <c r="AC37">
        <f t="shared" si="0"/>
        <v>2.4713360886376758</v>
      </c>
      <c r="AD37">
        <f t="shared" si="1"/>
        <v>245.54050450246078</v>
      </c>
      <c r="AE37">
        <f>'IDT-1'!E37</f>
        <v>0</v>
      </c>
      <c r="AF37" s="24"/>
      <c r="AG37">
        <f t="shared" si="2"/>
        <v>245.54050450246078</v>
      </c>
      <c r="AI37" s="34">
        <f>PXIL!K37</f>
        <v>0</v>
      </c>
      <c r="AJ37" s="34">
        <f>PXIL!Q37</f>
        <v>0</v>
      </c>
      <c r="AK37" s="34">
        <f>RTM_IEX!K37</f>
        <v>0</v>
      </c>
      <c r="AL37" s="34">
        <f>RTM_IEX!Q37</f>
        <v>-23</v>
      </c>
      <c r="AM37" s="34">
        <f>RTM_PXI!K37</f>
        <v>0</v>
      </c>
      <c r="AN37" s="34">
        <f>RTM_PXI!Q37</f>
        <v>0</v>
      </c>
      <c r="AO37" s="147">
        <f>GDAM_IEX!K37</f>
        <v>0</v>
      </c>
      <c r="AP37" s="147">
        <f>GDAM_IEX!Q37</f>
        <v>0</v>
      </c>
      <c r="AQ37" s="147">
        <f>GDAM_PXI!K37</f>
        <v>0</v>
      </c>
      <c r="AR37" s="147">
        <f>GDAM_PXI!Q37</f>
        <v>0</v>
      </c>
      <c r="AS37">
        <f>HPX!K37</f>
        <v>0</v>
      </c>
      <c r="AT37">
        <f>HPX!Q37</f>
        <v>0</v>
      </c>
      <c r="AU37">
        <f>RTM_HPX!K37</f>
        <v>0</v>
      </c>
      <c r="AV37">
        <f>RTM_HPX!Q37</f>
        <v>0</v>
      </c>
    </row>
    <row r="38" spans="1:48">
      <c r="A38" t="s">
        <v>80</v>
      </c>
      <c r="D38">
        <f>TWEPL!S38</f>
        <v>1.3180320000000001</v>
      </c>
      <c r="E38">
        <f>GT_NG!S38</f>
        <v>2.1061750073163594</v>
      </c>
      <c r="F38">
        <f>GT_Spot!S38</f>
        <v>0</v>
      </c>
      <c r="G38">
        <f>PPCL_NG!S38</f>
        <v>87.45</v>
      </c>
      <c r="H38">
        <f>PPCL_Spot!S38</f>
        <v>0</v>
      </c>
      <c r="I38">
        <f>Bawana_NG!S38</f>
        <v>17.629351098678637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NDMC_ISGS_exbus!DM38</f>
        <v>50.64697084917313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SUMPRODUCT(LTA!J38:AN38,LTA!J$101:AN$101,LTA!J$106:AN$106)</f>
        <v>0</v>
      </c>
      <c r="U38" s="37">
        <f>SUMPRODUCT(LTA!J38:AN38,LTA!J$102:AN$102,LTA!J$106:AN$106)</f>
        <v>0</v>
      </c>
      <c r="V38" s="66">
        <f>SUMPRODUCT(MTOA!B38:G38,MTOA!B$102:G$102,MTOA!B$106:G$106)</f>
        <v>0</v>
      </c>
      <c r="W38" s="66">
        <f>SUMPRODUCT(MTOA!B38:G38,MTOA!B$101:G$101,MTOA!B$106:G$106)</f>
        <v>0</v>
      </c>
      <c r="X38">
        <v>0</v>
      </c>
      <c r="Y38" s="34">
        <f>IEX!K38</f>
        <v>0</v>
      </c>
      <c r="Z38" s="34">
        <f>IEX!Q38</f>
        <v>0</v>
      </c>
      <c r="AA38" s="75">
        <f>STOA!K38</f>
        <v>111.75</v>
      </c>
      <c r="AB38" s="75">
        <f>-STOA!Q38</f>
        <v>0</v>
      </c>
      <c r="AC38">
        <f t="shared" si="0"/>
        <v>2.3348625472976354</v>
      </c>
      <c r="AD38">
        <f t="shared" si="1"/>
        <v>261.56566640787048</v>
      </c>
      <c r="AE38">
        <f>'IDT-1'!E38</f>
        <v>0</v>
      </c>
      <c r="AF38" s="24"/>
      <c r="AG38">
        <f t="shared" si="2"/>
        <v>261.56566640787048</v>
      </c>
      <c r="AI38" s="34">
        <f>PXIL!K38</f>
        <v>0</v>
      </c>
      <c r="AJ38" s="34">
        <f>PXIL!Q38</f>
        <v>0</v>
      </c>
      <c r="AK38" s="34">
        <f>RTM_IEX!K38</f>
        <v>0</v>
      </c>
      <c r="AL38" s="34">
        <f>RTM_IEX!Q38</f>
        <v>-7</v>
      </c>
      <c r="AM38" s="34">
        <f>RTM_PXI!K38</f>
        <v>0</v>
      </c>
      <c r="AN38" s="34">
        <f>RTM_PXI!Q38</f>
        <v>0</v>
      </c>
      <c r="AO38" s="147">
        <f>GDAM_IEX!K38</f>
        <v>0</v>
      </c>
      <c r="AP38" s="147">
        <f>GDAM_IEX!Q38</f>
        <v>0</v>
      </c>
      <c r="AQ38" s="147">
        <f>GDAM_PXI!K38</f>
        <v>0</v>
      </c>
      <c r="AR38" s="147">
        <f>GDAM_PXI!Q38</f>
        <v>0</v>
      </c>
      <c r="AS38">
        <f>HPX!K38</f>
        <v>0</v>
      </c>
      <c r="AT38">
        <f>HPX!Q38</f>
        <v>0</v>
      </c>
      <c r="AU38">
        <f>RTM_HPX!K38</f>
        <v>0</v>
      </c>
      <c r="AV38">
        <f>RTM_HPX!Q38</f>
        <v>0</v>
      </c>
    </row>
    <row r="39" spans="1:48">
      <c r="A39" t="s">
        <v>81</v>
      </c>
      <c r="D39">
        <f>TWEPL!S39</f>
        <v>1.3034520000000001</v>
      </c>
      <c r="E39">
        <f>GT_NG!S39</f>
        <v>2.0879133743049456</v>
      </c>
      <c r="F39">
        <f>GT_Spot!S39</f>
        <v>0</v>
      </c>
      <c r="G39">
        <f>PPCL_NG!S39</f>
        <v>87.45</v>
      </c>
      <c r="H39">
        <f>PPCL_Spot!S39</f>
        <v>0</v>
      </c>
      <c r="I39">
        <f>Bawana_NG!S39</f>
        <v>17.629351098678637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NDMC_ISGS_exbus!DM39</f>
        <v>51.526842574869853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SUMPRODUCT(LTA!J39:AN39,LTA!J$101:AN$101,LTA!J$106:AN$106)</f>
        <v>0</v>
      </c>
      <c r="U39" s="37">
        <f>SUMPRODUCT(LTA!J39:AN39,LTA!J$102:AN$102,LTA!J$106:AN$106)</f>
        <v>0</v>
      </c>
      <c r="V39" s="66">
        <f>SUMPRODUCT(MTOA!B39:G39,MTOA!B$102:G$102,MTOA!B$106:G$106)</f>
        <v>0</v>
      </c>
      <c r="W39" s="66">
        <f>SUMPRODUCT(MTOA!B39:G39,MTOA!B$101:G$101,MTOA!B$106:G$106)</f>
        <v>0</v>
      </c>
      <c r="X39">
        <v>0</v>
      </c>
      <c r="Y39" s="34">
        <f>IEX!K39</f>
        <v>0</v>
      </c>
      <c r="Z39" s="34">
        <f>IEX!Q39</f>
        <v>0</v>
      </c>
      <c r="AA39" s="75">
        <f>STOA!K39</f>
        <v>131.47</v>
      </c>
      <c r="AB39" s="75">
        <f>-STOA!Q39</f>
        <v>0</v>
      </c>
      <c r="AC39">
        <f t="shared" si="0"/>
        <v>2.863414224521533</v>
      </c>
      <c r="AD39">
        <f t="shared" si="1"/>
        <v>239.60414482333192</v>
      </c>
      <c r="AE39">
        <f>'IDT-1'!E39</f>
        <v>0</v>
      </c>
      <c r="AF39" s="24"/>
      <c r="AG39">
        <f t="shared" si="2"/>
        <v>239.60414482333192</v>
      </c>
      <c r="AI39" s="34">
        <f>PXIL!K39</f>
        <v>0</v>
      </c>
      <c r="AJ39" s="34">
        <f>PXIL!Q39</f>
        <v>0</v>
      </c>
      <c r="AK39" s="34">
        <f>RTM_IEX!K39</f>
        <v>0</v>
      </c>
      <c r="AL39" s="34">
        <f>RTM_IEX!Q39</f>
        <v>-49</v>
      </c>
      <c r="AM39" s="34">
        <f>RTM_PXI!K39</f>
        <v>0</v>
      </c>
      <c r="AN39" s="34">
        <f>RTM_PXI!Q39</f>
        <v>0</v>
      </c>
      <c r="AO39" s="147">
        <f>GDAM_IEX!K39</f>
        <v>0</v>
      </c>
      <c r="AP39" s="147">
        <f>GDAM_IEX!Q39</f>
        <v>0</v>
      </c>
      <c r="AQ39" s="147">
        <f>GDAM_PXI!K39</f>
        <v>0</v>
      </c>
      <c r="AR39" s="147">
        <f>GDAM_PXI!Q39</f>
        <v>0</v>
      </c>
      <c r="AS39">
        <f>HPX!K39</f>
        <v>0</v>
      </c>
      <c r="AT39">
        <f>HPX!Q39</f>
        <v>0</v>
      </c>
      <c r="AU39">
        <f>RTM_HPX!K39</f>
        <v>0</v>
      </c>
      <c r="AV39">
        <f>RTM_HPX!Q39</f>
        <v>0</v>
      </c>
    </row>
    <row r="40" spans="1:48">
      <c r="A40" t="s">
        <v>82</v>
      </c>
      <c r="D40">
        <f>TWEPL!S40</f>
        <v>1.3034520000000001</v>
      </c>
      <c r="E40">
        <f>GT_NG!S40</f>
        <v>2.0879133743049456</v>
      </c>
      <c r="F40">
        <f>GT_Spot!S40</f>
        <v>0</v>
      </c>
      <c r="G40">
        <f>PPCL_NG!S40</f>
        <v>87.45</v>
      </c>
      <c r="H40">
        <f>PPCL_Spot!S40</f>
        <v>0</v>
      </c>
      <c r="I40">
        <f>Bawana_NG!S40</f>
        <v>17.629351098678637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NDMC_ISGS_exbus!DM40</f>
        <v>51.425824826521072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SUMPRODUCT(LTA!J40:AN40,LTA!J$101:AN$101,LTA!J$106:AN$106)</f>
        <v>0</v>
      </c>
      <c r="U40" s="37">
        <f>SUMPRODUCT(LTA!J40:AN40,LTA!J$102:AN$102,LTA!J$106:AN$106)</f>
        <v>0</v>
      </c>
      <c r="V40" s="66">
        <f>SUMPRODUCT(MTOA!B40:G40,MTOA!B$102:G$102,MTOA!B$106:G$106)</f>
        <v>0</v>
      </c>
      <c r="W40" s="66">
        <f>SUMPRODUCT(MTOA!B40:G40,MTOA!B$101:G$101,MTOA!B$106:G$106)</f>
        <v>0</v>
      </c>
      <c r="X40">
        <v>0</v>
      </c>
      <c r="Y40" s="34">
        <f>IEX!K40</f>
        <v>0</v>
      </c>
      <c r="Z40" s="34">
        <f>IEX!Q40</f>
        <v>0</v>
      </c>
      <c r="AA40" s="75">
        <f>STOA!K40</f>
        <v>131.47</v>
      </c>
      <c r="AB40" s="75">
        <f>-STOA!Q40</f>
        <v>0</v>
      </c>
      <c r="AC40">
        <f t="shared" si="0"/>
        <v>2.727027151837178</v>
      </c>
      <c r="AD40">
        <f t="shared" si="1"/>
        <v>255.63951414766748</v>
      </c>
      <c r="AE40">
        <f>'IDT-1'!E40</f>
        <v>0</v>
      </c>
      <c r="AF40" s="24"/>
      <c r="AG40">
        <f t="shared" si="2"/>
        <v>255.63951414766748</v>
      </c>
      <c r="AI40" s="34">
        <f>PXIL!K40</f>
        <v>0</v>
      </c>
      <c r="AJ40" s="34">
        <f>PXIL!Q40</f>
        <v>0</v>
      </c>
      <c r="AK40" s="34">
        <f>RTM_IEX!K40</f>
        <v>0</v>
      </c>
      <c r="AL40" s="34">
        <f>RTM_IEX!Q40</f>
        <v>-33</v>
      </c>
      <c r="AM40" s="34">
        <f>RTM_PXI!K40</f>
        <v>0</v>
      </c>
      <c r="AN40" s="34">
        <f>RTM_PXI!Q40</f>
        <v>0</v>
      </c>
      <c r="AO40" s="147">
        <f>GDAM_IEX!K40</f>
        <v>0</v>
      </c>
      <c r="AP40" s="147">
        <f>GDAM_IEX!Q40</f>
        <v>0</v>
      </c>
      <c r="AQ40" s="147">
        <f>GDAM_PXI!K40</f>
        <v>0</v>
      </c>
      <c r="AR40" s="147">
        <f>GDAM_PXI!Q40</f>
        <v>0</v>
      </c>
      <c r="AS40">
        <f>HPX!K40</f>
        <v>0</v>
      </c>
      <c r="AT40">
        <f>HPX!Q40</f>
        <v>0</v>
      </c>
      <c r="AU40">
        <f>RTM_HPX!K40</f>
        <v>0</v>
      </c>
      <c r="AV40">
        <f>RTM_HPX!Q40</f>
        <v>0</v>
      </c>
    </row>
    <row r="41" spans="1:48">
      <c r="A41" t="s">
        <v>83</v>
      </c>
      <c r="D41">
        <f>TWEPL!S41</f>
        <v>1.3034520000000001</v>
      </c>
      <c r="E41">
        <f>GT_NG!S41</f>
        <v>2.0879133743049456</v>
      </c>
      <c r="F41">
        <f>GT_Spot!S41</f>
        <v>0</v>
      </c>
      <c r="G41">
        <f>PPCL_NG!S41</f>
        <v>87.45</v>
      </c>
      <c r="H41">
        <f>PPCL_Spot!S41</f>
        <v>0</v>
      </c>
      <c r="I41">
        <f>Bawana_NG!S41</f>
        <v>17.629351098678637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NDMC_ISGS_exbus!DM41</f>
        <v>51.838785330529433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SUMPRODUCT(LTA!J41:AN41,LTA!J$101:AN$101,LTA!J$106:AN$106)</f>
        <v>0</v>
      </c>
      <c r="U41" s="37">
        <f>SUMPRODUCT(LTA!J41:AN41,LTA!J$102:AN$102,LTA!J$106:AN$106)</f>
        <v>0</v>
      </c>
      <c r="V41" s="66">
        <f>SUMPRODUCT(MTOA!B41:G41,MTOA!B$102:G$102,MTOA!B$106:G$106)</f>
        <v>0</v>
      </c>
      <c r="W41" s="66">
        <f>SUMPRODUCT(MTOA!B41:G41,MTOA!B$101:G$101,MTOA!B$106:G$106)</f>
        <v>0</v>
      </c>
      <c r="X41">
        <v>0</v>
      </c>
      <c r="Y41" s="34">
        <f>IEX!K41</f>
        <v>0</v>
      </c>
      <c r="Z41" s="34">
        <f>IEX!Q41</f>
        <v>0</v>
      </c>
      <c r="AA41" s="75">
        <f>STOA!K41</f>
        <v>131.47</v>
      </c>
      <c r="AB41" s="75">
        <f>-STOA!Q41</f>
        <v>0</v>
      </c>
      <c r="AC41">
        <f t="shared" si="0"/>
        <v>2.594957496472623</v>
      </c>
      <c r="AD41">
        <f t="shared" si="1"/>
        <v>272.18454430704037</v>
      </c>
      <c r="AE41">
        <f>'IDT-1'!E41</f>
        <v>0</v>
      </c>
      <c r="AF41" s="24"/>
      <c r="AG41">
        <f t="shared" si="2"/>
        <v>272.18454430704037</v>
      </c>
      <c r="AI41" s="34">
        <f>PXIL!K41</f>
        <v>0</v>
      </c>
      <c r="AJ41" s="34">
        <f>PXIL!Q41</f>
        <v>0</v>
      </c>
      <c r="AK41" s="34">
        <f>RTM_IEX!K41</f>
        <v>0</v>
      </c>
      <c r="AL41" s="34">
        <f>RTM_IEX!Q41</f>
        <v>-17</v>
      </c>
      <c r="AM41" s="34">
        <f>RTM_PXI!K41</f>
        <v>0</v>
      </c>
      <c r="AN41" s="34">
        <f>RTM_PXI!Q41</f>
        <v>0</v>
      </c>
      <c r="AO41" s="147">
        <f>GDAM_IEX!K41</f>
        <v>0</v>
      </c>
      <c r="AP41" s="147">
        <f>GDAM_IEX!Q41</f>
        <v>0</v>
      </c>
      <c r="AQ41" s="147">
        <f>GDAM_PXI!K41</f>
        <v>0</v>
      </c>
      <c r="AR41" s="147">
        <f>GDAM_PXI!Q41</f>
        <v>0</v>
      </c>
      <c r="AS41">
        <f>HPX!K41</f>
        <v>0</v>
      </c>
      <c r="AT41">
        <f>HPX!Q41</f>
        <v>0</v>
      </c>
      <c r="AU41">
        <f>RTM_HPX!K41</f>
        <v>0</v>
      </c>
      <c r="AV41">
        <f>RTM_HPX!Q41</f>
        <v>0</v>
      </c>
    </row>
    <row r="42" spans="1:48">
      <c r="A42" t="s">
        <v>84</v>
      </c>
      <c r="D42">
        <f>TWEPL!S42</f>
        <v>1.3034520000000001</v>
      </c>
      <c r="E42">
        <f>GT_NG!S42</f>
        <v>2.0879133743049456</v>
      </c>
      <c r="F42">
        <f>GT_Spot!S42</f>
        <v>0</v>
      </c>
      <c r="G42">
        <f>PPCL_NG!S42</f>
        <v>87.45</v>
      </c>
      <c r="H42">
        <f>PPCL_Spot!S42</f>
        <v>0</v>
      </c>
      <c r="I42">
        <f>Bawana_NG!S42</f>
        <v>17.629351098678637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NDMC_ISGS_exbus!DM42</f>
        <v>51.755027311377397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SUMPRODUCT(LTA!J42:AN42,LTA!J$101:AN$101,LTA!J$106:AN$106)</f>
        <v>0</v>
      </c>
      <c r="U42" s="37">
        <f>SUMPRODUCT(LTA!J42:AN42,LTA!J$102:AN$102,LTA!J$106:AN$106)</f>
        <v>0</v>
      </c>
      <c r="V42" s="66">
        <f>SUMPRODUCT(MTOA!B42:G42,MTOA!B$102:G$102,MTOA!B$106:G$106)</f>
        <v>0</v>
      </c>
      <c r="W42" s="66">
        <f>SUMPRODUCT(MTOA!B42:G42,MTOA!B$101:G$101,MTOA!B$106:G$106)</f>
        <v>0</v>
      </c>
      <c r="X42">
        <v>0</v>
      </c>
      <c r="Y42" s="34">
        <f>IEX!K42</f>
        <v>0</v>
      </c>
      <c r="Z42" s="34">
        <f>IEX!Q42</f>
        <v>0</v>
      </c>
      <c r="AA42" s="75">
        <f>STOA!K42</f>
        <v>131.47</v>
      </c>
      <c r="AB42" s="75">
        <f>-STOA!Q42</f>
        <v>0</v>
      </c>
      <c r="AC42">
        <f t="shared" si="0"/>
        <v>2.4756577209632993</v>
      </c>
      <c r="AD42">
        <f t="shared" si="1"/>
        <v>286.22008606339767</v>
      </c>
      <c r="AE42">
        <f>'IDT-1'!E42</f>
        <v>0</v>
      </c>
      <c r="AF42" s="24"/>
      <c r="AG42">
        <f t="shared" si="2"/>
        <v>286.22008606339767</v>
      </c>
      <c r="AI42" s="34">
        <f>PXIL!K42</f>
        <v>0</v>
      </c>
      <c r="AJ42" s="34">
        <f>PXIL!Q42</f>
        <v>0</v>
      </c>
      <c r="AK42" s="34">
        <f>RTM_IEX!K42</f>
        <v>0</v>
      </c>
      <c r="AL42" s="34">
        <f>RTM_IEX!Q42</f>
        <v>-3</v>
      </c>
      <c r="AM42" s="34">
        <f>RTM_PXI!K42</f>
        <v>0</v>
      </c>
      <c r="AN42" s="34">
        <f>RTM_PXI!Q42</f>
        <v>0</v>
      </c>
      <c r="AO42" s="147">
        <f>GDAM_IEX!K42</f>
        <v>0</v>
      </c>
      <c r="AP42" s="147">
        <f>GDAM_IEX!Q42</f>
        <v>0</v>
      </c>
      <c r="AQ42" s="147">
        <f>GDAM_PXI!K42</f>
        <v>0</v>
      </c>
      <c r="AR42" s="147">
        <f>GDAM_PXI!Q42</f>
        <v>0</v>
      </c>
      <c r="AS42">
        <f>HPX!K42</f>
        <v>0</v>
      </c>
      <c r="AT42">
        <f>HPX!Q42</f>
        <v>0</v>
      </c>
      <c r="AU42">
        <f>RTM_HPX!K42</f>
        <v>0</v>
      </c>
      <c r="AV42">
        <f>RTM_HPX!Q42</f>
        <v>0</v>
      </c>
    </row>
    <row r="43" spans="1:48">
      <c r="A43" t="s">
        <v>85</v>
      </c>
      <c r="D43">
        <f>TWEPL!S43</f>
        <v>1.3034520000000001</v>
      </c>
      <c r="E43">
        <f>GT_NG!S43</f>
        <v>2.0879133743049456</v>
      </c>
      <c r="F43">
        <f>GT_Spot!S43</f>
        <v>0</v>
      </c>
      <c r="G43">
        <f>PPCL_NG!S43</f>
        <v>87.45</v>
      </c>
      <c r="H43">
        <f>PPCL_Spot!S43</f>
        <v>0</v>
      </c>
      <c r="I43">
        <f>Bawana_NG!S43</f>
        <v>14.319466428198824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NDMC_ISGS_exbus!DM43</f>
        <v>66.649806953144974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SUMPRODUCT(LTA!J43:AN43,LTA!J$101:AN$101,LTA!J$106:AN$106)</f>
        <v>0</v>
      </c>
      <c r="U43" s="37">
        <f>SUMPRODUCT(LTA!J43:AN43,LTA!J$102:AN$102,LTA!J$106:AN$106)</f>
        <v>0</v>
      </c>
      <c r="V43" s="66">
        <f>SUMPRODUCT(MTOA!B43:G43,MTOA!B$102:G$102,MTOA!B$106:G$106)</f>
        <v>0</v>
      </c>
      <c r="W43" s="66">
        <f>SUMPRODUCT(MTOA!B43:G43,MTOA!B$101:G$101,MTOA!B$106:G$106)</f>
        <v>0</v>
      </c>
      <c r="X43">
        <v>0</v>
      </c>
      <c r="Y43" s="34">
        <f>IEX!K43</f>
        <v>0</v>
      </c>
      <c r="Z43" s="34">
        <f>IEX!Q43</f>
        <v>0</v>
      </c>
      <c r="AA43" s="75">
        <f>STOA!K43</f>
        <v>131.47</v>
      </c>
      <c r="AB43" s="75">
        <f>-STOA!Q43</f>
        <v>0</v>
      </c>
      <c r="AC43">
        <f t="shared" si="0"/>
        <v>2.6576824159710069</v>
      </c>
      <c r="AD43">
        <f t="shared" si="1"/>
        <v>287.62295633967773</v>
      </c>
      <c r="AE43">
        <f>'IDT-1'!E43</f>
        <v>0</v>
      </c>
      <c r="AF43" s="24"/>
      <c r="AG43">
        <f t="shared" si="2"/>
        <v>287.62295633967773</v>
      </c>
      <c r="AI43" s="34">
        <f>PXIL!K43</f>
        <v>0</v>
      </c>
      <c r="AJ43" s="34">
        <f>PXIL!Q43</f>
        <v>0</v>
      </c>
      <c r="AK43" s="34">
        <f>RTM_IEX!K43</f>
        <v>0</v>
      </c>
      <c r="AL43" s="34">
        <f>RTM_IEX!Q43</f>
        <v>-13</v>
      </c>
      <c r="AM43" s="34">
        <f>RTM_PXI!K43</f>
        <v>0</v>
      </c>
      <c r="AN43" s="34">
        <f>RTM_PXI!Q43</f>
        <v>0</v>
      </c>
      <c r="AO43" s="147">
        <f>GDAM_IEX!K43</f>
        <v>0</v>
      </c>
      <c r="AP43" s="147">
        <f>GDAM_IEX!Q43</f>
        <v>0</v>
      </c>
      <c r="AQ43" s="147">
        <f>GDAM_PXI!K43</f>
        <v>0</v>
      </c>
      <c r="AR43" s="147">
        <f>GDAM_PXI!Q43</f>
        <v>0</v>
      </c>
      <c r="AS43">
        <f>HPX!K43</f>
        <v>0</v>
      </c>
      <c r="AT43">
        <f>HPX!Q43</f>
        <v>0</v>
      </c>
      <c r="AU43">
        <f>RTM_HPX!K43</f>
        <v>0</v>
      </c>
      <c r="AV43">
        <f>RTM_HPX!Q43</f>
        <v>0</v>
      </c>
    </row>
    <row r="44" spans="1:48">
      <c r="A44" t="s">
        <v>86</v>
      </c>
      <c r="D44">
        <f>TWEPL!S44</f>
        <v>1.3034520000000001</v>
      </c>
      <c r="E44">
        <f>GT_NG!S44</f>
        <v>2.0879133743049456</v>
      </c>
      <c r="F44">
        <f>GT_Spot!S44</f>
        <v>0</v>
      </c>
      <c r="G44">
        <f>PPCL_NG!S44</f>
        <v>87.45</v>
      </c>
      <c r="H44">
        <f>PPCL_Spot!S44</f>
        <v>0</v>
      </c>
      <c r="I44">
        <f>Bawana_NG!S44</f>
        <v>14.319466428198824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NDMC_ISGS_exbus!DM44</f>
        <v>64.097778055299628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SUMPRODUCT(LTA!J44:AN44,LTA!J$101:AN$101,LTA!J$106:AN$106)</f>
        <v>0</v>
      </c>
      <c r="U44" s="37">
        <f>SUMPRODUCT(LTA!J44:AN44,LTA!J$102:AN$102,LTA!J$106:AN$106)</f>
        <v>0</v>
      </c>
      <c r="V44" s="66">
        <f>SUMPRODUCT(MTOA!B44:G44,MTOA!B$102:G$102,MTOA!B$106:G$106)</f>
        <v>0</v>
      </c>
      <c r="W44" s="66">
        <f>SUMPRODUCT(MTOA!B44:G44,MTOA!B$101:G$101,MTOA!B$106:G$106)</f>
        <v>0</v>
      </c>
      <c r="X44">
        <v>0</v>
      </c>
      <c r="Y44" s="34">
        <f>IEX!K44</f>
        <v>0</v>
      </c>
      <c r="Z44" s="34">
        <f>IEX!Q44</f>
        <v>0</v>
      </c>
      <c r="AA44" s="75">
        <f>STOA!K44</f>
        <v>131.47</v>
      </c>
      <c r="AB44" s="75">
        <f>-STOA!Q44</f>
        <v>0</v>
      </c>
      <c r="AC44">
        <f t="shared" si="0"/>
        <v>2.6108319000544382</v>
      </c>
      <c r="AD44">
        <f t="shared" si="1"/>
        <v>288.1177779577489</v>
      </c>
      <c r="AE44">
        <f>'IDT-1'!E44</f>
        <v>0</v>
      </c>
      <c r="AF44" s="24"/>
      <c r="AG44">
        <f t="shared" si="2"/>
        <v>288.1177779577489</v>
      </c>
      <c r="AI44" s="34">
        <f>PXIL!K44</f>
        <v>0</v>
      </c>
      <c r="AJ44" s="34">
        <f>PXIL!Q44</f>
        <v>0</v>
      </c>
      <c r="AK44" s="34">
        <f>RTM_IEX!K44</f>
        <v>0</v>
      </c>
      <c r="AL44" s="34">
        <f>RTM_IEX!Q44</f>
        <v>-10</v>
      </c>
      <c r="AM44" s="34">
        <f>RTM_PXI!K44</f>
        <v>0</v>
      </c>
      <c r="AN44" s="34">
        <f>RTM_PXI!Q44</f>
        <v>0</v>
      </c>
      <c r="AO44" s="147">
        <f>GDAM_IEX!K44</f>
        <v>0</v>
      </c>
      <c r="AP44" s="147">
        <f>GDAM_IEX!Q44</f>
        <v>0</v>
      </c>
      <c r="AQ44" s="147">
        <f>GDAM_PXI!K44</f>
        <v>0</v>
      </c>
      <c r="AR44" s="147">
        <f>GDAM_PXI!Q44</f>
        <v>0</v>
      </c>
      <c r="AS44">
        <f>HPX!K44</f>
        <v>0</v>
      </c>
      <c r="AT44">
        <f>HPX!Q44</f>
        <v>0</v>
      </c>
      <c r="AU44">
        <f>RTM_HPX!K44</f>
        <v>0</v>
      </c>
      <c r="AV44">
        <f>RTM_HPX!Q44</f>
        <v>0</v>
      </c>
    </row>
    <row r="45" spans="1:48">
      <c r="A45" t="s">
        <v>87</v>
      </c>
      <c r="D45">
        <f>TWEPL!S45</f>
        <v>1.3034520000000001</v>
      </c>
      <c r="E45">
        <f>GT_NG!S45</f>
        <v>2.0879133743049456</v>
      </c>
      <c r="F45">
        <f>GT_Spot!S45</f>
        <v>0</v>
      </c>
      <c r="G45">
        <f>PPCL_NG!S45</f>
        <v>87.45</v>
      </c>
      <c r="H45">
        <f>PPCL_Spot!S45</f>
        <v>0</v>
      </c>
      <c r="I45">
        <f>Bawana_NG!S45</f>
        <v>14.319466428198824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NDMC_ISGS_exbus!DM45</f>
        <v>70.629957999094074</v>
      </c>
      <c r="P45" s="36">
        <v>0</v>
      </c>
      <c r="Q45" s="36">
        <v>0</v>
      </c>
      <c r="R45" s="38">
        <v>0</v>
      </c>
      <c r="S45" s="38">
        <v>8.44</v>
      </c>
      <c r="T45" s="37">
        <f>SUMPRODUCT(LTA!J45:AN45,LTA!J$101:AN$101,LTA!J$106:AN$106)</f>
        <v>0</v>
      </c>
      <c r="U45" s="37">
        <f>SUMPRODUCT(LTA!J45:AN45,LTA!J$102:AN$102,LTA!J$106:AN$106)</f>
        <v>0</v>
      </c>
      <c r="V45" s="66">
        <f>SUMPRODUCT(MTOA!B45:G45,MTOA!B$102:G$102,MTOA!B$106:G$106)</f>
        <v>0</v>
      </c>
      <c r="W45" s="66">
        <f>SUMPRODUCT(MTOA!B45:G45,MTOA!B$101:G$101,MTOA!B$106:G$106)</f>
        <v>0</v>
      </c>
      <c r="X45">
        <v>0</v>
      </c>
      <c r="Y45" s="34">
        <f>IEX!K45</f>
        <v>0</v>
      </c>
      <c r="Z45" s="34">
        <f>IEX!Q45</f>
        <v>0</v>
      </c>
      <c r="AA45" s="75">
        <f>STOA!K45</f>
        <v>131.47</v>
      </c>
      <c r="AB45" s="75">
        <f>-STOA!Q45</f>
        <v>0</v>
      </c>
      <c r="AC45">
        <f t="shared" si="0"/>
        <v>2.7365982115823124</v>
      </c>
      <c r="AD45">
        <f t="shared" si="1"/>
        <v>302.9641915900155</v>
      </c>
      <c r="AE45">
        <f>'IDT-1'!E45</f>
        <v>0</v>
      </c>
      <c r="AF45" s="24"/>
      <c r="AG45">
        <f t="shared" si="2"/>
        <v>302.9641915900155</v>
      </c>
      <c r="AI45" s="34">
        <f>PXIL!K45</f>
        <v>0</v>
      </c>
      <c r="AJ45" s="34">
        <f>PXIL!Q45</f>
        <v>0</v>
      </c>
      <c r="AK45" s="34">
        <f>RTM_IEX!K45</f>
        <v>0</v>
      </c>
      <c r="AL45" s="34">
        <f>RTM_IEX!Q45</f>
        <v>-10</v>
      </c>
      <c r="AM45" s="34">
        <f>RTM_PXI!K45</f>
        <v>0</v>
      </c>
      <c r="AN45" s="34">
        <f>RTM_PXI!Q45</f>
        <v>0</v>
      </c>
      <c r="AO45" s="147">
        <f>GDAM_IEX!K45</f>
        <v>0</v>
      </c>
      <c r="AP45" s="147">
        <f>GDAM_IEX!Q45</f>
        <v>0</v>
      </c>
      <c r="AQ45" s="147">
        <f>GDAM_PXI!K45</f>
        <v>0</v>
      </c>
      <c r="AR45" s="147">
        <f>GDAM_PXI!Q45</f>
        <v>0</v>
      </c>
      <c r="AS45">
        <f>HPX!K45</f>
        <v>0</v>
      </c>
      <c r="AT45">
        <f>HPX!Q45</f>
        <v>0</v>
      </c>
      <c r="AU45">
        <f>RTM_HPX!K45</f>
        <v>0</v>
      </c>
      <c r="AV45">
        <f>RTM_HPX!Q45</f>
        <v>0</v>
      </c>
    </row>
    <row r="46" spans="1:48">
      <c r="A46" t="s">
        <v>88</v>
      </c>
      <c r="D46">
        <f>TWEPL!S46</f>
        <v>1.3034520000000001</v>
      </c>
      <c r="E46">
        <f>GT_NG!S46</f>
        <v>2.0879133743049456</v>
      </c>
      <c r="F46">
        <f>GT_Spot!S46</f>
        <v>0</v>
      </c>
      <c r="G46">
        <f>PPCL_NG!S46</f>
        <v>87.45</v>
      </c>
      <c r="H46">
        <f>PPCL_Spot!S46</f>
        <v>0</v>
      </c>
      <c r="I46">
        <f>Bawana_NG!S46</f>
        <v>14.319466428198824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NDMC_ISGS_exbus!DM46</f>
        <v>70.488170741512434</v>
      </c>
      <c r="P46" s="36">
        <v>0</v>
      </c>
      <c r="Q46" s="36">
        <v>0</v>
      </c>
      <c r="R46" s="38">
        <v>0</v>
      </c>
      <c r="S46" s="38">
        <v>8.44</v>
      </c>
      <c r="T46" s="37">
        <f>SUMPRODUCT(LTA!J46:AN46,LTA!J$101:AN$101,LTA!J$106:AN$106)</f>
        <v>0</v>
      </c>
      <c r="U46" s="37">
        <f>SUMPRODUCT(LTA!J46:AN46,LTA!J$102:AN$102,LTA!J$106:AN$106)</f>
        <v>0</v>
      </c>
      <c r="V46" s="66">
        <f>SUMPRODUCT(MTOA!B46:G46,MTOA!B$102:G$102,MTOA!B$106:G$106)</f>
        <v>0</v>
      </c>
      <c r="W46" s="66">
        <f>SUMPRODUCT(MTOA!B46:G46,MTOA!B$101:G$101,MTOA!B$106:G$106)</f>
        <v>0</v>
      </c>
      <c r="X46">
        <v>0</v>
      </c>
      <c r="Y46" s="34">
        <f>IEX!K46</f>
        <v>0</v>
      </c>
      <c r="Z46" s="34">
        <f>IEX!Q46</f>
        <v>0</v>
      </c>
      <c r="AA46" s="75">
        <f>STOA!K46</f>
        <v>131.47</v>
      </c>
      <c r="AB46" s="75">
        <f>-STOA!Q46</f>
        <v>0</v>
      </c>
      <c r="AC46">
        <f t="shared" si="0"/>
        <v>2.7354071986186259</v>
      </c>
      <c r="AD46">
        <f t="shared" si="1"/>
        <v>302.82359534539751</v>
      </c>
      <c r="AE46">
        <f>'IDT-1'!E46</f>
        <v>0</v>
      </c>
      <c r="AF46" s="24"/>
      <c r="AG46">
        <f t="shared" si="2"/>
        <v>302.82359534539751</v>
      </c>
      <c r="AI46" s="34">
        <f>PXIL!K46</f>
        <v>0</v>
      </c>
      <c r="AJ46" s="34">
        <f>PXIL!Q46</f>
        <v>0</v>
      </c>
      <c r="AK46" s="34">
        <f>RTM_IEX!K46</f>
        <v>0</v>
      </c>
      <c r="AL46" s="34">
        <f>RTM_IEX!Q46</f>
        <v>-10</v>
      </c>
      <c r="AM46" s="34">
        <f>RTM_PXI!K46</f>
        <v>0</v>
      </c>
      <c r="AN46" s="34">
        <f>RTM_PXI!Q46</f>
        <v>0</v>
      </c>
      <c r="AO46" s="147">
        <f>GDAM_IEX!K46</f>
        <v>0</v>
      </c>
      <c r="AP46" s="147">
        <f>GDAM_IEX!Q46</f>
        <v>0</v>
      </c>
      <c r="AQ46" s="147">
        <f>GDAM_PXI!K46</f>
        <v>0</v>
      </c>
      <c r="AR46" s="147">
        <f>GDAM_PXI!Q46</f>
        <v>0</v>
      </c>
      <c r="AS46">
        <f>HPX!K46</f>
        <v>0</v>
      </c>
      <c r="AT46">
        <f>HPX!Q46</f>
        <v>0</v>
      </c>
      <c r="AU46">
        <f>RTM_HPX!K46</f>
        <v>0</v>
      </c>
      <c r="AV46">
        <f>RTM_HPX!Q46</f>
        <v>0</v>
      </c>
    </row>
    <row r="47" spans="1:48">
      <c r="A47" t="s">
        <v>89</v>
      </c>
      <c r="D47">
        <f>TWEPL!S47</f>
        <v>1.3034520000000001</v>
      </c>
      <c r="E47">
        <f>GT_NG!S47</f>
        <v>2.0879133743049456</v>
      </c>
      <c r="F47">
        <f>GT_Spot!S47</f>
        <v>0</v>
      </c>
      <c r="G47">
        <f>PPCL_NG!S47</f>
        <v>87.45</v>
      </c>
      <c r="H47">
        <f>PPCL_Spot!S47</f>
        <v>0</v>
      </c>
      <c r="I47">
        <f>Bawana_NG!S47</f>
        <v>22.999169854905077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NDMC_ISGS_exbus!DM47</f>
        <v>67.875512668200344</v>
      </c>
      <c r="P47" s="36">
        <v>0</v>
      </c>
      <c r="Q47" s="36">
        <v>0</v>
      </c>
      <c r="R47" s="38">
        <v>0</v>
      </c>
      <c r="S47" s="38">
        <v>8.44</v>
      </c>
      <c r="T47" s="37">
        <f>SUMPRODUCT(LTA!J47:AN47,LTA!J$101:AN$101,LTA!J$106:AN$106)</f>
        <v>0</v>
      </c>
      <c r="U47" s="37">
        <f>SUMPRODUCT(LTA!J47:AN47,LTA!J$102:AN$102,LTA!J$106:AN$106)</f>
        <v>0</v>
      </c>
      <c r="V47" s="66">
        <f>SUMPRODUCT(MTOA!B47:G47,MTOA!B$102:G$102,MTOA!B$106:G$106)</f>
        <v>0</v>
      </c>
      <c r="W47" s="66">
        <f>SUMPRODUCT(MTOA!B47:G47,MTOA!B$101:G$101,MTOA!B$106:G$106)</f>
        <v>0</v>
      </c>
      <c r="X47">
        <v>0</v>
      </c>
      <c r="Y47" s="34">
        <f>IEX!K47</f>
        <v>0</v>
      </c>
      <c r="Z47" s="34">
        <f>IEX!Q47</f>
        <v>0</v>
      </c>
      <c r="AA47" s="75">
        <f>STOA!K47</f>
        <v>131.47</v>
      </c>
      <c r="AB47" s="75">
        <f>-STOA!Q47</f>
        <v>0</v>
      </c>
      <c r="AC47">
        <f t="shared" si="0"/>
        <v>2.7863703795871375</v>
      </c>
      <c r="AD47">
        <f t="shared" si="1"/>
        <v>308.83967751782319</v>
      </c>
      <c r="AE47">
        <f>'IDT-1'!E47</f>
        <v>0</v>
      </c>
      <c r="AF47" s="24"/>
      <c r="AG47">
        <f t="shared" si="2"/>
        <v>308.83967751782319</v>
      </c>
      <c r="AI47" s="34">
        <f>PXIL!K47</f>
        <v>0</v>
      </c>
      <c r="AJ47" s="34">
        <f>PXIL!Q47</f>
        <v>0</v>
      </c>
      <c r="AK47" s="34">
        <f>RTM_IEX!K47</f>
        <v>0</v>
      </c>
      <c r="AL47" s="34">
        <f>RTM_IEX!Q47</f>
        <v>-10</v>
      </c>
      <c r="AM47" s="34">
        <f>RTM_PXI!K47</f>
        <v>0</v>
      </c>
      <c r="AN47" s="34">
        <f>RTM_PXI!Q47</f>
        <v>0</v>
      </c>
      <c r="AO47" s="147">
        <f>GDAM_IEX!K47</f>
        <v>0</v>
      </c>
      <c r="AP47" s="147">
        <f>GDAM_IEX!Q47</f>
        <v>0</v>
      </c>
      <c r="AQ47" s="147">
        <f>GDAM_PXI!K47</f>
        <v>0</v>
      </c>
      <c r="AR47" s="147">
        <f>GDAM_PXI!Q47</f>
        <v>0</v>
      </c>
      <c r="AS47">
        <f>HPX!K47</f>
        <v>0</v>
      </c>
      <c r="AT47">
        <f>HPX!Q47</f>
        <v>0</v>
      </c>
      <c r="AU47">
        <f>RTM_HPX!K47</f>
        <v>0</v>
      </c>
      <c r="AV47">
        <f>RTM_HPX!Q47</f>
        <v>0</v>
      </c>
    </row>
    <row r="48" spans="1:48">
      <c r="A48" t="s">
        <v>90</v>
      </c>
      <c r="D48">
        <f>TWEPL!S48</f>
        <v>1.3034520000000001</v>
      </c>
      <c r="E48">
        <f>GT_NG!S48</f>
        <v>2.0879133743049456</v>
      </c>
      <c r="F48">
        <f>GT_Spot!S48</f>
        <v>0</v>
      </c>
      <c r="G48">
        <f>PPCL_NG!S48</f>
        <v>87.45</v>
      </c>
      <c r="H48">
        <f>PPCL_Spot!S48</f>
        <v>0</v>
      </c>
      <c r="I48">
        <f>Bawana_NG!S48</f>
        <v>22.999169854905077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NDMC_ISGS_exbus!DM48</f>
        <v>66.676974247935505</v>
      </c>
      <c r="P48" s="36">
        <v>0</v>
      </c>
      <c r="Q48" s="36">
        <v>0</v>
      </c>
      <c r="R48" s="38">
        <v>0</v>
      </c>
      <c r="S48" s="38">
        <v>8.44</v>
      </c>
      <c r="T48" s="37">
        <f>SUMPRODUCT(LTA!J48:AN48,LTA!J$101:AN$101,LTA!J$106:AN$106)</f>
        <v>0</v>
      </c>
      <c r="U48" s="37">
        <f>SUMPRODUCT(LTA!J48:AN48,LTA!J$102:AN$102,LTA!J$106:AN$106)</f>
        <v>0</v>
      </c>
      <c r="V48" s="66">
        <f>SUMPRODUCT(MTOA!B48:G48,MTOA!B$102:G$102,MTOA!B$106:G$106)</f>
        <v>0</v>
      </c>
      <c r="W48" s="66">
        <f>SUMPRODUCT(MTOA!B48:G48,MTOA!B$101:G$101,MTOA!B$106:G$106)</f>
        <v>0</v>
      </c>
      <c r="X48">
        <v>0</v>
      </c>
      <c r="Y48" s="34">
        <f>IEX!K48</f>
        <v>0</v>
      </c>
      <c r="Z48" s="34">
        <f>IEX!Q48</f>
        <v>0</v>
      </c>
      <c r="AA48" s="75">
        <f>STOA!K48</f>
        <v>131.47</v>
      </c>
      <c r="AB48" s="75">
        <f>-STOA!Q48</f>
        <v>0</v>
      </c>
      <c r="AC48">
        <f t="shared" si="0"/>
        <v>2.6915910796080222</v>
      </c>
      <c r="AD48">
        <f t="shared" si="1"/>
        <v>317.73591839753749</v>
      </c>
      <c r="AE48">
        <f>'IDT-1'!E48</f>
        <v>0</v>
      </c>
      <c r="AF48" s="24"/>
      <c r="AG48">
        <f t="shared" si="2"/>
        <v>317.73591839753749</v>
      </c>
      <c r="AI48" s="34">
        <f>PXIL!K48</f>
        <v>0</v>
      </c>
      <c r="AJ48" s="34">
        <f>PXIL!Q48</f>
        <v>0</v>
      </c>
      <c r="AK48" s="34">
        <f>RTM_IEX!K48</f>
        <v>0</v>
      </c>
      <c r="AL48" s="34">
        <f>RTM_IEX!Q48</f>
        <v>0</v>
      </c>
      <c r="AM48" s="34">
        <f>RTM_PXI!K48</f>
        <v>0</v>
      </c>
      <c r="AN48" s="34">
        <f>RTM_PXI!Q48</f>
        <v>0</v>
      </c>
      <c r="AO48" s="147">
        <f>GDAM_IEX!K48</f>
        <v>0</v>
      </c>
      <c r="AP48" s="147">
        <f>GDAM_IEX!Q48</f>
        <v>0</v>
      </c>
      <c r="AQ48" s="147">
        <f>GDAM_PXI!K48</f>
        <v>0</v>
      </c>
      <c r="AR48" s="147">
        <f>GDAM_PXI!Q48</f>
        <v>0</v>
      </c>
      <c r="AS48">
        <f>HPX!K48</f>
        <v>0</v>
      </c>
      <c r="AT48">
        <f>HPX!Q48</f>
        <v>0</v>
      </c>
      <c r="AU48">
        <f>RTM_HPX!K48</f>
        <v>0</v>
      </c>
      <c r="AV48">
        <f>RTM_HPX!Q48</f>
        <v>0</v>
      </c>
    </row>
    <row r="49" spans="1:48">
      <c r="A49" t="s">
        <v>91</v>
      </c>
      <c r="D49">
        <f>TWEPL!S49</f>
        <v>1.3034520000000001</v>
      </c>
      <c r="E49">
        <f>GT_NG!S49</f>
        <v>2.0879133743049456</v>
      </c>
      <c r="F49">
        <f>GT_Spot!S49</f>
        <v>0</v>
      </c>
      <c r="G49">
        <f>PPCL_NG!S49</f>
        <v>87.45</v>
      </c>
      <c r="H49">
        <f>PPCL_Spot!S49</f>
        <v>0</v>
      </c>
      <c r="I49">
        <f>Bawana_NG!S49</f>
        <v>22.999169854905077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NDMC_ISGS_exbus!DM49</f>
        <v>66.553551209100547</v>
      </c>
      <c r="P49" s="36">
        <v>0</v>
      </c>
      <c r="Q49" s="36">
        <v>0</v>
      </c>
      <c r="R49" s="38">
        <v>0</v>
      </c>
      <c r="S49" s="38">
        <v>8.44</v>
      </c>
      <c r="T49" s="37">
        <f>SUMPRODUCT(LTA!J49:AN49,LTA!J$101:AN$101,LTA!J$106:AN$106)</f>
        <v>0</v>
      </c>
      <c r="U49" s="37">
        <f>SUMPRODUCT(LTA!J49:AN49,LTA!J$102:AN$102,LTA!J$106:AN$106)</f>
        <v>0</v>
      </c>
      <c r="V49" s="66">
        <f>SUMPRODUCT(MTOA!B49:G49,MTOA!B$102:G$102,MTOA!B$106:G$106)</f>
        <v>0</v>
      </c>
      <c r="W49" s="66">
        <f>SUMPRODUCT(MTOA!B49:G49,MTOA!B$101:G$101,MTOA!B$106:G$106)</f>
        <v>0</v>
      </c>
      <c r="X49">
        <v>0</v>
      </c>
      <c r="Y49" s="34">
        <f>IEX!K49</f>
        <v>0</v>
      </c>
      <c r="Z49" s="34">
        <f>IEX!Q49</f>
        <v>0</v>
      </c>
      <c r="AA49" s="75">
        <f>STOA!K49</f>
        <v>131.47</v>
      </c>
      <c r="AB49" s="75">
        <f>-STOA!Q49</f>
        <v>0</v>
      </c>
      <c r="AC49">
        <f t="shared" si="0"/>
        <v>2.6905543260818088</v>
      </c>
      <c r="AD49">
        <f t="shared" si="1"/>
        <v>317.61353211222882</v>
      </c>
      <c r="AE49">
        <f>'IDT-1'!E49</f>
        <v>0</v>
      </c>
      <c r="AF49" s="24"/>
      <c r="AG49">
        <f t="shared" si="2"/>
        <v>317.61353211222882</v>
      </c>
      <c r="AI49" s="34">
        <f>PXIL!K49</f>
        <v>0</v>
      </c>
      <c r="AJ49" s="34">
        <f>PXIL!Q49</f>
        <v>0</v>
      </c>
      <c r="AK49" s="34">
        <f>RTM_IEX!K49</f>
        <v>0</v>
      </c>
      <c r="AL49" s="34">
        <f>RTM_IEX!Q49</f>
        <v>0</v>
      </c>
      <c r="AM49" s="34">
        <f>RTM_PXI!K49</f>
        <v>0</v>
      </c>
      <c r="AN49" s="34">
        <f>RTM_PXI!Q49</f>
        <v>0</v>
      </c>
      <c r="AO49" s="147">
        <f>GDAM_IEX!K49</f>
        <v>0</v>
      </c>
      <c r="AP49" s="147">
        <f>GDAM_IEX!Q49</f>
        <v>0</v>
      </c>
      <c r="AQ49" s="147">
        <f>GDAM_PXI!K49</f>
        <v>0</v>
      </c>
      <c r="AR49" s="147">
        <f>GDAM_PXI!Q49</f>
        <v>0</v>
      </c>
      <c r="AS49">
        <f>HPX!K49</f>
        <v>0</v>
      </c>
      <c r="AT49">
        <f>HPX!Q49</f>
        <v>0</v>
      </c>
      <c r="AU49">
        <f>RTM_HPX!K49</f>
        <v>0</v>
      </c>
      <c r="AV49">
        <f>RTM_HPX!Q49</f>
        <v>0</v>
      </c>
    </row>
    <row r="50" spans="1:48">
      <c r="A50" t="s">
        <v>92</v>
      </c>
      <c r="D50">
        <f>TWEPL!S50</f>
        <v>1.3034520000000001</v>
      </c>
      <c r="E50">
        <f>GT_NG!S50</f>
        <v>2.0879133743049456</v>
      </c>
      <c r="F50">
        <f>GT_Spot!S50</f>
        <v>0</v>
      </c>
      <c r="G50">
        <f>PPCL_NG!S50</f>
        <v>87.45</v>
      </c>
      <c r="H50">
        <f>PPCL_Spot!S50</f>
        <v>0</v>
      </c>
      <c r="I50">
        <f>Bawana_NG!S50</f>
        <v>22.999169854905077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NDMC_ISGS_exbus!DM50</f>
        <v>66.496394245781943</v>
      </c>
      <c r="P50" s="36">
        <v>0</v>
      </c>
      <c r="Q50" s="36">
        <v>0</v>
      </c>
      <c r="R50" s="38">
        <v>0</v>
      </c>
      <c r="S50" s="38">
        <v>8.44</v>
      </c>
      <c r="T50" s="37">
        <f>SUMPRODUCT(LTA!J50:AN50,LTA!J$101:AN$101,LTA!J$106:AN$106)</f>
        <v>0</v>
      </c>
      <c r="U50" s="37">
        <f>SUMPRODUCT(LTA!J50:AN50,LTA!J$102:AN$102,LTA!J$106:AN$106)</f>
        <v>0</v>
      </c>
      <c r="V50" s="66">
        <f>SUMPRODUCT(MTOA!B50:G50,MTOA!B$102:G$102,MTOA!B$106:G$106)</f>
        <v>0</v>
      </c>
      <c r="W50" s="66">
        <f>SUMPRODUCT(MTOA!B50:G50,MTOA!B$101:G$101,MTOA!B$106:G$106)</f>
        <v>0</v>
      </c>
      <c r="X50">
        <v>0</v>
      </c>
      <c r="Y50" s="34">
        <f>IEX!K50</f>
        <v>0</v>
      </c>
      <c r="Z50" s="34">
        <f>IEX!Q50</f>
        <v>0</v>
      </c>
      <c r="AA50" s="75">
        <f>STOA!K50</f>
        <v>131.47</v>
      </c>
      <c r="AB50" s="75">
        <f>-STOA!Q50</f>
        <v>0</v>
      </c>
      <c r="AC50">
        <f t="shared" si="0"/>
        <v>2.690074207589932</v>
      </c>
      <c r="AD50">
        <f t="shared" si="1"/>
        <v>317.556855267402</v>
      </c>
      <c r="AE50">
        <f>'IDT-1'!E50</f>
        <v>0</v>
      </c>
      <c r="AF50" s="24"/>
      <c r="AG50">
        <f t="shared" si="2"/>
        <v>317.556855267402</v>
      </c>
      <c r="AI50" s="34">
        <f>PXIL!K50</f>
        <v>0</v>
      </c>
      <c r="AJ50" s="34">
        <f>PXIL!Q50</f>
        <v>0</v>
      </c>
      <c r="AK50" s="34">
        <f>RTM_IEX!K50</f>
        <v>0</v>
      </c>
      <c r="AL50" s="34">
        <f>RTM_IEX!Q50</f>
        <v>0</v>
      </c>
      <c r="AM50" s="34">
        <f>RTM_PXI!K50</f>
        <v>0</v>
      </c>
      <c r="AN50" s="34">
        <f>RTM_PXI!Q50</f>
        <v>0</v>
      </c>
      <c r="AO50" s="147">
        <f>GDAM_IEX!K50</f>
        <v>0</v>
      </c>
      <c r="AP50" s="147">
        <f>GDAM_IEX!Q50</f>
        <v>0</v>
      </c>
      <c r="AQ50" s="147">
        <f>GDAM_PXI!K50</f>
        <v>0</v>
      </c>
      <c r="AR50" s="147">
        <f>GDAM_PXI!Q50</f>
        <v>0</v>
      </c>
      <c r="AS50">
        <f>HPX!K50</f>
        <v>0</v>
      </c>
      <c r="AT50">
        <f>HPX!Q50</f>
        <v>0</v>
      </c>
      <c r="AU50">
        <f>RTM_HPX!K50</f>
        <v>0</v>
      </c>
      <c r="AV50">
        <f>RTM_HPX!Q50</f>
        <v>0</v>
      </c>
    </row>
    <row r="51" spans="1:48">
      <c r="A51" t="s">
        <v>93</v>
      </c>
      <c r="D51">
        <f>TWEPL!S51</f>
        <v>1.3034520000000001</v>
      </c>
      <c r="E51">
        <f>GT_NG!S51</f>
        <v>2.0879133743049456</v>
      </c>
      <c r="F51">
        <f>GT_Spot!S51</f>
        <v>0</v>
      </c>
      <c r="G51">
        <f>PPCL_NG!S51</f>
        <v>87.45</v>
      </c>
      <c r="H51">
        <f>PPCL_Spot!S51</f>
        <v>0</v>
      </c>
      <c r="I51">
        <f>Bawana_NG!S51</f>
        <v>22.999169854905077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NDMC_ISGS_exbus!DM51</f>
        <v>66.213454860394293</v>
      </c>
      <c r="P51" s="36">
        <v>0</v>
      </c>
      <c r="Q51" s="36">
        <v>0</v>
      </c>
      <c r="R51" s="38">
        <v>0</v>
      </c>
      <c r="S51" s="38">
        <v>8.44</v>
      </c>
      <c r="T51" s="37">
        <f>SUMPRODUCT(LTA!J51:AN51,LTA!J$101:AN$101,LTA!J$106:AN$106)</f>
        <v>0</v>
      </c>
      <c r="U51" s="37">
        <f>SUMPRODUCT(LTA!J51:AN51,LTA!J$102:AN$102,LTA!J$106:AN$106)</f>
        <v>0</v>
      </c>
      <c r="V51" s="66">
        <f>SUMPRODUCT(MTOA!B51:G51,MTOA!B$102:G$102,MTOA!B$106:G$106)</f>
        <v>0</v>
      </c>
      <c r="W51" s="66">
        <f>SUMPRODUCT(MTOA!B51:G51,MTOA!B$101:G$101,MTOA!B$106:G$106)</f>
        <v>0</v>
      </c>
      <c r="X51">
        <v>0</v>
      </c>
      <c r="Y51" s="34">
        <f>IEX!K51</f>
        <v>0</v>
      </c>
      <c r="Z51" s="34">
        <f>IEX!Q51</f>
        <v>0</v>
      </c>
      <c r="AA51" s="75">
        <f>STOA!K51</f>
        <v>131.47</v>
      </c>
      <c r="AB51" s="75">
        <f>-STOA!Q51</f>
        <v>0</v>
      </c>
      <c r="AC51">
        <f t="shared" si="0"/>
        <v>2.6876975167526758</v>
      </c>
      <c r="AD51">
        <f t="shared" si="1"/>
        <v>317.27629257285162</v>
      </c>
      <c r="AE51">
        <f>'IDT-1'!E51</f>
        <v>0</v>
      </c>
      <c r="AF51" s="24"/>
      <c r="AG51">
        <f t="shared" si="2"/>
        <v>317.27629257285162</v>
      </c>
      <c r="AI51" s="34">
        <f>PXIL!K51</f>
        <v>0</v>
      </c>
      <c r="AJ51" s="34">
        <f>PXIL!Q51</f>
        <v>0</v>
      </c>
      <c r="AK51" s="34">
        <f>RTM_IEX!K51</f>
        <v>0</v>
      </c>
      <c r="AL51" s="34">
        <f>RTM_IEX!Q51</f>
        <v>0</v>
      </c>
      <c r="AM51" s="34">
        <f>RTM_PXI!K51</f>
        <v>0</v>
      </c>
      <c r="AN51" s="34">
        <f>RTM_PXI!Q51</f>
        <v>0</v>
      </c>
      <c r="AO51" s="147">
        <f>GDAM_IEX!K51</f>
        <v>0</v>
      </c>
      <c r="AP51" s="147">
        <f>GDAM_IEX!Q51</f>
        <v>0</v>
      </c>
      <c r="AQ51" s="147">
        <f>GDAM_PXI!K51</f>
        <v>0</v>
      </c>
      <c r="AR51" s="147">
        <f>GDAM_PXI!Q51</f>
        <v>0</v>
      </c>
      <c r="AS51">
        <f>HPX!K51</f>
        <v>0</v>
      </c>
      <c r="AT51">
        <f>HPX!Q51</f>
        <v>0</v>
      </c>
      <c r="AU51">
        <f>RTM_HPX!K51</f>
        <v>0</v>
      </c>
      <c r="AV51">
        <f>RTM_HPX!Q51</f>
        <v>0</v>
      </c>
    </row>
    <row r="52" spans="1:48">
      <c r="A52" t="s">
        <v>94</v>
      </c>
      <c r="D52">
        <f>TWEPL!S52</f>
        <v>1.3034520000000001</v>
      </c>
      <c r="E52">
        <f>GT_NG!S52</f>
        <v>2.0879133743049456</v>
      </c>
      <c r="F52">
        <f>GT_Spot!S52</f>
        <v>0</v>
      </c>
      <c r="G52">
        <f>PPCL_NG!S52</f>
        <v>87.45</v>
      </c>
      <c r="H52">
        <f>PPCL_Spot!S52</f>
        <v>0</v>
      </c>
      <c r="I52">
        <f>Bawana_NG!S52</f>
        <v>22.999169854905077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NDMC_ISGS_exbus!DM52</f>
        <v>66.296392997895609</v>
      </c>
      <c r="P52" s="36">
        <v>0</v>
      </c>
      <c r="Q52" s="36">
        <v>0</v>
      </c>
      <c r="R52" s="38">
        <v>0</v>
      </c>
      <c r="S52" s="38">
        <v>8.44</v>
      </c>
      <c r="T52" s="37">
        <f>SUMPRODUCT(LTA!J52:AN52,LTA!J$101:AN$101,LTA!J$106:AN$106)</f>
        <v>0</v>
      </c>
      <c r="U52" s="37">
        <f>SUMPRODUCT(LTA!J52:AN52,LTA!J$102:AN$102,LTA!J$106:AN$106)</f>
        <v>0</v>
      </c>
      <c r="V52" s="66">
        <f>SUMPRODUCT(MTOA!B52:G52,MTOA!B$102:G$102,MTOA!B$106:G$106)</f>
        <v>0</v>
      </c>
      <c r="W52" s="66">
        <f>SUMPRODUCT(MTOA!B52:G52,MTOA!B$101:G$101,MTOA!B$106:G$106)</f>
        <v>0</v>
      </c>
      <c r="X52">
        <v>0</v>
      </c>
      <c r="Y52" s="34">
        <f>IEX!K52</f>
        <v>0</v>
      </c>
      <c r="Z52" s="34">
        <f>IEX!Q52</f>
        <v>0</v>
      </c>
      <c r="AA52" s="75">
        <f>STOA!K52</f>
        <v>131.47</v>
      </c>
      <c r="AB52" s="75">
        <f>-STOA!Q52</f>
        <v>0</v>
      </c>
      <c r="AC52">
        <f t="shared" si="0"/>
        <v>2.6883941971076868</v>
      </c>
      <c r="AD52">
        <f t="shared" si="1"/>
        <v>317.35853402999788</v>
      </c>
      <c r="AE52">
        <f>'IDT-1'!E52</f>
        <v>0</v>
      </c>
      <c r="AF52" s="24"/>
      <c r="AG52">
        <f t="shared" si="2"/>
        <v>317.35853402999788</v>
      </c>
      <c r="AI52" s="34">
        <f>PXIL!K52</f>
        <v>0</v>
      </c>
      <c r="AJ52" s="34">
        <f>PXIL!Q52</f>
        <v>0</v>
      </c>
      <c r="AK52" s="34">
        <f>RTM_IEX!K52</f>
        <v>0</v>
      </c>
      <c r="AL52" s="34">
        <f>RTM_IEX!Q52</f>
        <v>0</v>
      </c>
      <c r="AM52" s="34">
        <f>RTM_PXI!K52</f>
        <v>0</v>
      </c>
      <c r="AN52" s="34">
        <f>RTM_PXI!Q52</f>
        <v>0</v>
      </c>
      <c r="AO52" s="147">
        <f>GDAM_IEX!K52</f>
        <v>0</v>
      </c>
      <c r="AP52" s="147">
        <f>GDAM_IEX!Q52</f>
        <v>0</v>
      </c>
      <c r="AQ52" s="147">
        <f>GDAM_PXI!K52</f>
        <v>0</v>
      </c>
      <c r="AR52" s="147">
        <f>GDAM_PXI!Q52</f>
        <v>0</v>
      </c>
      <c r="AS52">
        <f>HPX!K52</f>
        <v>0</v>
      </c>
      <c r="AT52">
        <f>HPX!Q52</f>
        <v>0</v>
      </c>
      <c r="AU52">
        <f>RTM_HPX!K52</f>
        <v>0</v>
      </c>
      <c r="AV52">
        <f>RTM_HPX!Q52</f>
        <v>0</v>
      </c>
    </row>
    <row r="53" spans="1:48">
      <c r="A53" t="s">
        <v>95</v>
      </c>
      <c r="D53">
        <f>TWEPL!S53</f>
        <v>1.3034520000000001</v>
      </c>
      <c r="E53">
        <f>GT_NG!S53</f>
        <v>2.0879133743049456</v>
      </c>
      <c r="F53">
        <f>GT_Spot!S53</f>
        <v>0</v>
      </c>
      <c r="G53">
        <f>PPCL_NG!S53</f>
        <v>87.45</v>
      </c>
      <c r="H53">
        <f>PPCL_Spot!S53</f>
        <v>0</v>
      </c>
      <c r="I53">
        <f>Bawana_NG!S53</f>
        <v>22.999169854905077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NDMC_ISGS_exbus!DM53</f>
        <v>66.055405353193478</v>
      </c>
      <c r="P53" s="36">
        <v>0</v>
      </c>
      <c r="Q53" s="36">
        <v>0</v>
      </c>
      <c r="R53" s="38">
        <v>0</v>
      </c>
      <c r="S53" s="38">
        <v>8.44</v>
      </c>
      <c r="T53" s="37">
        <f>SUMPRODUCT(LTA!J53:AN53,LTA!J$101:AN$101,LTA!J$106:AN$106)</f>
        <v>0</v>
      </c>
      <c r="U53" s="37">
        <f>SUMPRODUCT(LTA!J53:AN53,LTA!J$102:AN$102,LTA!J$106:AN$106)</f>
        <v>0</v>
      </c>
      <c r="V53" s="66">
        <f>SUMPRODUCT(MTOA!B53:G53,MTOA!B$102:G$102,MTOA!B$106:G$106)</f>
        <v>0</v>
      </c>
      <c r="W53" s="66">
        <f>SUMPRODUCT(MTOA!B53:G53,MTOA!B$101:G$101,MTOA!B$106:G$106)</f>
        <v>0</v>
      </c>
      <c r="X53">
        <v>0</v>
      </c>
      <c r="Y53" s="34">
        <f>IEX!K53</f>
        <v>0</v>
      </c>
      <c r="Z53" s="34">
        <f>IEX!Q53</f>
        <v>0</v>
      </c>
      <c r="AA53" s="75">
        <f>STOA!K53</f>
        <v>131.47</v>
      </c>
      <c r="AB53" s="75">
        <f>-STOA!Q53</f>
        <v>0</v>
      </c>
      <c r="AC53">
        <f t="shared" si="0"/>
        <v>2.6863699008921897</v>
      </c>
      <c r="AD53">
        <f t="shared" si="1"/>
        <v>317.11957068151133</v>
      </c>
      <c r="AE53">
        <f>'IDT-1'!E53</f>
        <v>0</v>
      </c>
      <c r="AF53" s="24"/>
      <c r="AG53">
        <f t="shared" si="2"/>
        <v>317.11957068151133</v>
      </c>
      <c r="AI53" s="34">
        <f>PXIL!K53</f>
        <v>0</v>
      </c>
      <c r="AJ53" s="34">
        <f>PXIL!Q53</f>
        <v>0</v>
      </c>
      <c r="AK53" s="34">
        <f>RTM_IEX!K53</f>
        <v>0</v>
      </c>
      <c r="AL53" s="34">
        <f>RTM_IEX!Q53</f>
        <v>0</v>
      </c>
      <c r="AM53" s="34">
        <f>RTM_PXI!K53</f>
        <v>0</v>
      </c>
      <c r="AN53" s="34">
        <f>RTM_PXI!Q53</f>
        <v>0</v>
      </c>
      <c r="AO53" s="147">
        <f>GDAM_IEX!K53</f>
        <v>0</v>
      </c>
      <c r="AP53" s="147">
        <f>GDAM_IEX!Q53</f>
        <v>0</v>
      </c>
      <c r="AQ53" s="147">
        <f>GDAM_PXI!K53</f>
        <v>0</v>
      </c>
      <c r="AR53" s="147">
        <f>GDAM_PXI!Q53</f>
        <v>0</v>
      </c>
      <c r="AS53">
        <f>HPX!K53</f>
        <v>0</v>
      </c>
      <c r="AT53">
        <f>HPX!Q53</f>
        <v>0</v>
      </c>
      <c r="AU53">
        <f>RTM_HPX!K53</f>
        <v>0</v>
      </c>
      <c r="AV53">
        <f>RTM_HPX!Q53</f>
        <v>0</v>
      </c>
    </row>
    <row r="54" spans="1:48">
      <c r="A54" t="s">
        <v>96</v>
      </c>
      <c r="D54">
        <f>TWEPL!S54</f>
        <v>1.3034520000000001</v>
      </c>
      <c r="E54">
        <f>GT_NG!S54</f>
        <v>2.0879133743049456</v>
      </c>
      <c r="F54">
        <f>GT_Spot!S54</f>
        <v>0</v>
      </c>
      <c r="G54">
        <f>PPCL_NG!S54</f>
        <v>87.45</v>
      </c>
      <c r="H54">
        <f>PPCL_Spot!S54</f>
        <v>0</v>
      </c>
      <c r="I54">
        <f>Bawana_NG!S54</f>
        <v>22.999169854905077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NDMC_ISGS_exbus!DM54</f>
        <v>66.014749471384633</v>
      </c>
      <c r="P54" s="36">
        <v>0</v>
      </c>
      <c r="Q54" s="36">
        <v>0</v>
      </c>
      <c r="R54" s="38">
        <v>0</v>
      </c>
      <c r="S54" s="38">
        <v>8.44</v>
      </c>
      <c r="T54" s="37">
        <f>SUMPRODUCT(LTA!J54:AN54,LTA!J$101:AN$101,LTA!J$106:AN$106)</f>
        <v>0</v>
      </c>
      <c r="U54" s="37">
        <f>SUMPRODUCT(LTA!J54:AN54,LTA!J$102:AN$102,LTA!J$106:AN$106)</f>
        <v>0</v>
      </c>
      <c r="V54" s="66">
        <f>SUMPRODUCT(MTOA!B54:G54,MTOA!B$102:G$102,MTOA!B$106:G$106)</f>
        <v>0</v>
      </c>
      <c r="W54" s="66">
        <f>SUMPRODUCT(MTOA!B54:G54,MTOA!B$101:G$101,MTOA!B$106:G$106)</f>
        <v>0</v>
      </c>
      <c r="X54">
        <v>0</v>
      </c>
      <c r="Y54" s="34">
        <f>IEX!K54</f>
        <v>0</v>
      </c>
      <c r="Z54" s="34">
        <f>IEX!Q54</f>
        <v>0</v>
      </c>
      <c r="AA54" s="75">
        <f>STOA!K54</f>
        <v>131.47</v>
      </c>
      <c r="AB54" s="75">
        <f>-STOA!Q54</f>
        <v>0</v>
      </c>
      <c r="AC54">
        <f t="shared" si="0"/>
        <v>2.6860283914849949</v>
      </c>
      <c r="AD54">
        <f t="shared" si="1"/>
        <v>317.07925630910967</v>
      </c>
      <c r="AE54">
        <f>'IDT-1'!E54</f>
        <v>0</v>
      </c>
      <c r="AF54" s="24"/>
      <c r="AG54">
        <f t="shared" si="2"/>
        <v>317.07925630910967</v>
      </c>
      <c r="AI54" s="34">
        <f>PXIL!K54</f>
        <v>0</v>
      </c>
      <c r="AJ54" s="34">
        <f>PXIL!Q54</f>
        <v>0</v>
      </c>
      <c r="AK54" s="34">
        <f>RTM_IEX!K54</f>
        <v>0</v>
      </c>
      <c r="AL54" s="34">
        <f>RTM_IEX!Q54</f>
        <v>0</v>
      </c>
      <c r="AM54" s="34">
        <f>RTM_PXI!K54</f>
        <v>0</v>
      </c>
      <c r="AN54" s="34">
        <f>RTM_PXI!Q54</f>
        <v>0</v>
      </c>
      <c r="AO54" s="147">
        <f>GDAM_IEX!K54</f>
        <v>0</v>
      </c>
      <c r="AP54" s="147">
        <f>GDAM_IEX!Q54</f>
        <v>0</v>
      </c>
      <c r="AQ54" s="147">
        <f>GDAM_PXI!K54</f>
        <v>0</v>
      </c>
      <c r="AR54" s="147">
        <f>GDAM_PXI!Q54</f>
        <v>0</v>
      </c>
      <c r="AS54">
        <f>HPX!K54</f>
        <v>0</v>
      </c>
      <c r="AT54">
        <f>HPX!Q54</f>
        <v>0</v>
      </c>
      <c r="AU54">
        <f>RTM_HPX!K54</f>
        <v>0</v>
      </c>
      <c r="AV54">
        <f>RTM_HPX!Q54</f>
        <v>0</v>
      </c>
    </row>
    <row r="55" spans="1:48">
      <c r="A55" t="s">
        <v>97</v>
      </c>
      <c r="D55">
        <f>TWEPL!S55</f>
        <v>1.3034520000000001</v>
      </c>
      <c r="E55">
        <f>GT_NG!S55</f>
        <v>2.0879133743049456</v>
      </c>
      <c r="F55">
        <f>GT_Spot!S55</f>
        <v>0</v>
      </c>
      <c r="G55">
        <f>PPCL_NG!S55</f>
        <v>87.45</v>
      </c>
      <c r="H55">
        <f>PPCL_Spot!S55</f>
        <v>0</v>
      </c>
      <c r="I55">
        <f>Bawana_NG!S55</f>
        <v>22.999169854905077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NDMC_ISGS_exbus!DM55</f>
        <v>66.339340507637971</v>
      </c>
      <c r="P55" s="36">
        <v>0</v>
      </c>
      <c r="Q55" s="36">
        <v>0</v>
      </c>
      <c r="R55" s="38">
        <v>0</v>
      </c>
      <c r="S55" s="38">
        <v>8.44</v>
      </c>
      <c r="T55" s="37">
        <f>SUMPRODUCT(LTA!J55:AN55,LTA!J$101:AN$101,LTA!J$106:AN$106)</f>
        <v>0</v>
      </c>
      <c r="U55" s="37">
        <f>SUMPRODUCT(LTA!J55:AN55,LTA!J$102:AN$102,LTA!J$106:AN$106)</f>
        <v>0</v>
      </c>
      <c r="V55" s="66">
        <f>SUMPRODUCT(MTOA!B55:G55,MTOA!B$102:G$102,MTOA!B$106:G$106)</f>
        <v>0</v>
      </c>
      <c r="W55" s="66">
        <f>SUMPRODUCT(MTOA!B55:G55,MTOA!B$101:G$101,MTOA!B$106:G$106)</f>
        <v>0</v>
      </c>
      <c r="X55">
        <v>0</v>
      </c>
      <c r="Y55" s="34">
        <f>IEX!K55</f>
        <v>0</v>
      </c>
      <c r="Z55" s="34">
        <f>IEX!Q55</f>
        <v>0</v>
      </c>
      <c r="AA55" s="75">
        <f>STOA!K55</f>
        <v>131.47</v>
      </c>
      <c r="AB55" s="75">
        <f>-STOA!Q55</f>
        <v>0</v>
      </c>
      <c r="AC55">
        <f t="shared" si="0"/>
        <v>2.6887549561895225</v>
      </c>
      <c r="AD55">
        <f t="shared" si="1"/>
        <v>317.4011207806584</v>
      </c>
      <c r="AE55">
        <f>'IDT-1'!E55</f>
        <v>0</v>
      </c>
      <c r="AF55" s="24"/>
      <c r="AG55">
        <f t="shared" si="2"/>
        <v>317.4011207806584</v>
      </c>
      <c r="AI55" s="34">
        <f>PXIL!K55</f>
        <v>0</v>
      </c>
      <c r="AJ55" s="34">
        <f>PXIL!Q55</f>
        <v>0</v>
      </c>
      <c r="AK55" s="34">
        <f>RTM_IEX!K55</f>
        <v>0</v>
      </c>
      <c r="AL55" s="34">
        <f>RTM_IEX!Q55</f>
        <v>0</v>
      </c>
      <c r="AM55" s="34">
        <f>RTM_PXI!K55</f>
        <v>0</v>
      </c>
      <c r="AN55" s="34">
        <f>RTM_PXI!Q55</f>
        <v>0</v>
      </c>
      <c r="AO55" s="147">
        <f>GDAM_IEX!K55</f>
        <v>0</v>
      </c>
      <c r="AP55" s="147">
        <f>GDAM_IEX!Q55</f>
        <v>0</v>
      </c>
      <c r="AQ55" s="147">
        <f>GDAM_PXI!K55</f>
        <v>0</v>
      </c>
      <c r="AR55" s="147">
        <f>GDAM_PXI!Q55</f>
        <v>0</v>
      </c>
      <c r="AS55">
        <f>HPX!K55</f>
        <v>0</v>
      </c>
      <c r="AT55">
        <f>HPX!Q55</f>
        <v>0</v>
      </c>
      <c r="AU55">
        <f>RTM_HPX!K55</f>
        <v>0</v>
      </c>
      <c r="AV55">
        <f>RTM_HPX!Q55</f>
        <v>0</v>
      </c>
    </row>
    <row r="56" spans="1:48">
      <c r="A56" t="s">
        <v>98</v>
      </c>
      <c r="D56">
        <f>TWEPL!S56</f>
        <v>1.3034520000000001</v>
      </c>
      <c r="E56">
        <f>GT_NG!S56</f>
        <v>2.0879133743049456</v>
      </c>
      <c r="F56">
        <f>GT_Spot!S56</f>
        <v>0</v>
      </c>
      <c r="G56">
        <f>PPCL_NG!S56</f>
        <v>87.45</v>
      </c>
      <c r="H56">
        <f>PPCL_Spot!S56</f>
        <v>0</v>
      </c>
      <c r="I56">
        <f>Bawana_NG!S56</f>
        <v>22.999169854905077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NDMC_ISGS_exbus!DM56</f>
        <v>67.138985188534107</v>
      </c>
      <c r="P56" s="36">
        <v>0</v>
      </c>
      <c r="Q56" s="36">
        <v>0</v>
      </c>
      <c r="R56" s="38">
        <v>0</v>
      </c>
      <c r="S56" s="38">
        <v>8.44</v>
      </c>
      <c r="T56" s="37">
        <f>SUMPRODUCT(LTA!J56:AN56,LTA!J$101:AN$101,LTA!J$106:AN$106)</f>
        <v>0</v>
      </c>
      <c r="U56" s="37">
        <f>SUMPRODUCT(LTA!J56:AN56,LTA!J$102:AN$102,LTA!J$106:AN$106)</f>
        <v>0</v>
      </c>
      <c r="V56" s="66">
        <f>SUMPRODUCT(MTOA!B56:G56,MTOA!B$102:G$102,MTOA!B$106:G$106)</f>
        <v>0</v>
      </c>
      <c r="W56" s="66">
        <f>SUMPRODUCT(MTOA!B56:G56,MTOA!B$101:G$101,MTOA!B$106:G$106)</f>
        <v>0</v>
      </c>
      <c r="X56">
        <v>0</v>
      </c>
      <c r="Y56" s="34">
        <f>IEX!K56</f>
        <v>0</v>
      </c>
      <c r="Z56" s="34">
        <f>IEX!Q56</f>
        <v>0</v>
      </c>
      <c r="AA56" s="75">
        <f>STOA!K56</f>
        <v>131.47</v>
      </c>
      <c r="AB56" s="75">
        <f>-STOA!Q56</f>
        <v>0</v>
      </c>
      <c r="AC56">
        <f t="shared" si="0"/>
        <v>2.6954719715090509</v>
      </c>
      <c r="AD56">
        <f t="shared" si="1"/>
        <v>318.19404844623512</v>
      </c>
      <c r="AE56">
        <f>'IDT-1'!E56</f>
        <v>0</v>
      </c>
      <c r="AF56" s="24"/>
      <c r="AG56">
        <f t="shared" si="2"/>
        <v>318.19404844623512</v>
      </c>
      <c r="AI56" s="34">
        <f>PXIL!K56</f>
        <v>0</v>
      </c>
      <c r="AJ56" s="34">
        <f>PXIL!Q56</f>
        <v>0</v>
      </c>
      <c r="AK56" s="34">
        <f>RTM_IEX!K56</f>
        <v>0</v>
      </c>
      <c r="AL56" s="34">
        <f>RTM_IEX!Q56</f>
        <v>0</v>
      </c>
      <c r="AM56" s="34">
        <f>RTM_PXI!K56</f>
        <v>0</v>
      </c>
      <c r="AN56" s="34">
        <f>RTM_PXI!Q56</f>
        <v>0</v>
      </c>
      <c r="AO56" s="147">
        <f>GDAM_IEX!K56</f>
        <v>0</v>
      </c>
      <c r="AP56" s="147">
        <f>GDAM_IEX!Q56</f>
        <v>0</v>
      </c>
      <c r="AQ56" s="147">
        <f>GDAM_PXI!K56</f>
        <v>0</v>
      </c>
      <c r="AR56" s="147">
        <f>GDAM_PXI!Q56</f>
        <v>0</v>
      </c>
      <c r="AS56">
        <f>HPX!K56</f>
        <v>0</v>
      </c>
      <c r="AT56">
        <f>HPX!Q56</f>
        <v>0</v>
      </c>
      <c r="AU56">
        <f>RTM_HPX!K56</f>
        <v>0</v>
      </c>
      <c r="AV56">
        <f>RTM_HPX!Q56</f>
        <v>0</v>
      </c>
    </row>
    <row r="57" spans="1:48">
      <c r="A57" t="s">
        <v>99</v>
      </c>
      <c r="D57">
        <f>TWEPL!S57</f>
        <v>1.3034520000000001</v>
      </c>
      <c r="E57">
        <f>GT_NG!S57</f>
        <v>2.0879133743049456</v>
      </c>
      <c r="F57">
        <f>GT_Spot!S57</f>
        <v>0</v>
      </c>
      <c r="G57">
        <f>PPCL_NG!S57</f>
        <v>87.45</v>
      </c>
      <c r="H57">
        <f>PPCL_Spot!S57</f>
        <v>0</v>
      </c>
      <c r="I57">
        <f>Bawana_NG!S57</f>
        <v>22.999999999999996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NDMC_ISGS_exbus!DM57</f>
        <v>66.598282140745894</v>
      </c>
      <c r="P57" s="36">
        <v>0</v>
      </c>
      <c r="Q57" s="36">
        <v>0</v>
      </c>
      <c r="R57" s="38">
        <v>0</v>
      </c>
      <c r="S57" s="38">
        <v>8.44</v>
      </c>
      <c r="T57" s="37">
        <f>SUMPRODUCT(LTA!J57:AN57,LTA!J$101:AN$101,LTA!J$106:AN$106)</f>
        <v>0</v>
      </c>
      <c r="U57" s="37">
        <f>SUMPRODUCT(LTA!J57:AN57,LTA!J$102:AN$102,LTA!J$106:AN$106)</f>
        <v>0</v>
      </c>
      <c r="V57" s="66">
        <f>SUMPRODUCT(MTOA!B57:G57,MTOA!B$102:G$102,MTOA!B$106:G$106)</f>
        <v>0</v>
      </c>
      <c r="W57" s="66">
        <f>SUMPRODUCT(MTOA!B57:G57,MTOA!B$101:G$101,MTOA!B$106:G$106)</f>
        <v>0</v>
      </c>
      <c r="X57">
        <v>0</v>
      </c>
      <c r="Y57" s="34">
        <f>IEX!K57</f>
        <v>0</v>
      </c>
      <c r="Z57" s="34">
        <f>IEX!Q57</f>
        <v>0</v>
      </c>
      <c r="AA57" s="75">
        <f>STOA!K57</f>
        <v>131.47</v>
      </c>
      <c r="AB57" s="75">
        <f>-STOA!Q57</f>
        <v>0</v>
      </c>
      <c r="AC57">
        <f t="shared" si="0"/>
        <v>2.6909370391264269</v>
      </c>
      <c r="AD57">
        <f t="shared" si="1"/>
        <v>317.65871047592441</v>
      </c>
      <c r="AE57">
        <f>'IDT-1'!E57</f>
        <v>0</v>
      </c>
      <c r="AF57" s="24"/>
      <c r="AG57">
        <f t="shared" si="2"/>
        <v>317.65871047592441</v>
      </c>
      <c r="AI57" s="34">
        <f>PXIL!K57</f>
        <v>0</v>
      </c>
      <c r="AJ57" s="34">
        <f>PXIL!Q57</f>
        <v>0</v>
      </c>
      <c r="AK57" s="34">
        <f>RTM_IEX!K57</f>
        <v>0</v>
      </c>
      <c r="AL57" s="34">
        <f>RTM_IEX!Q57</f>
        <v>0</v>
      </c>
      <c r="AM57" s="34">
        <f>RTM_PXI!K57</f>
        <v>0</v>
      </c>
      <c r="AN57" s="34">
        <f>RTM_PXI!Q57</f>
        <v>0</v>
      </c>
      <c r="AO57" s="147">
        <f>GDAM_IEX!K57</f>
        <v>0</v>
      </c>
      <c r="AP57" s="147">
        <f>GDAM_IEX!Q57</f>
        <v>0</v>
      </c>
      <c r="AQ57" s="147">
        <f>GDAM_PXI!K57</f>
        <v>0</v>
      </c>
      <c r="AR57" s="147">
        <f>GDAM_PXI!Q57</f>
        <v>0</v>
      </c>
      <c r="AS57">
        <f>HPX!K57</f>
        <v>0</v>
      </c>
      <c r="AT57">
        <f>HPX!Q57</f>
        <v>0</v>
      </c>
      <c r="AU57">
        <f>RTM_HPX!K57</f>
        <v>0</v>
      </c>
      <c r="AV57">
        <f>RTM_HPX!Q57</f>
        <v>0</v>
      </c>
    </row>
    <row r="58" spans="1:48">
      <c r="A58" t="s">
        <v>100</v>
      </c>
      <c r="D58">
        <f>TWEPL!S58</f>
        <v>1.3034520000000001</v>
      </c>
      <c r="E58">
        <f>GT_NG!S58</f>
        <v>2.0879133743049456</v>
      </c>
      <c r="F58">
        <f>GT_Spot!S58</f>
        <v>0</v>
      </c>
      <c r="G58">
        <f>PPCL_NG!S58</f>
        <v>87.45</v>
      </c>
      <c r="H58">
        <f>PPCL_Spot!S58</f>
        <v>0</v>
      </c>
      <c r="I58">
        <f>Bawana_NG!S58</f>
        <v>22.999999999999996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NDMC_ISGS_exbus!DM58</f>
        <v>67.335293000839201</v>
      </c>
      <c r="P58" s="36">
        <v>0</v>
      </c>
      <c r="Q58" s="36">
        <v>0</v>
      </c>
      <c r="R58" s="38">
        <v>0</v>
      </c>
      <c r="S58" s="38">
        <v>8.44</v>
      </c>
      <c r="T58" s="37">
        <f>SUMPRODUCT(LTA!J58:AN58,LTA!J$101:AN$101,LTA!J$106:AN$106)</f>
        <v>0</v>
      </c>
      <c r="U58" s="37">
        <f>SUMPRODUCT(LTA!J58:AN58,LTA!J$102:AN$102,LTA!J$106:AN$106)</f>
        <v>0</v>
      </c>
      <c r="V58" s="66">
        <f>SUMPRODUCT(MTOA!B58:G58,MTOA!B$102:G$102,MTOA!B$106:G$106)</f>
        <v>0</v>
      </c>
      <c r="W58" s="66">
        <f>SUMPRODUCT(MTOA!B58:G58,MTOA!B$101:G$101,MTOA!B$106:G$106)</f>
        <v>0</v>
      </c>
      <c r="X58">
        <v>0</v>
      </c>
      <c r="Y58" s="34">
        <f>IEX!K58</f>
        <v>0</v>
      </c>
      <c r="Z58" s="34">
        <f>IEX!Q58</f>
        <v>0</v>
      </c>
      <c r="AA58" s="75">
        <f>STOA!K58</f>
        <v>131.47</v>
      </c>
      <c r="AB58" s="75">
        <f>-STOA!Q58</f>
        <v>0</v>
      </c>
      <c r="AC58">
        <f t="shared" si="0"/>
        <v>2.6971279303512103</v>
      </c>
      <c r="AD58">
        <f t="shared" si="1"/>
        <v>318.38953044479291</v>
      </c>
      <c r="AE58">
        <f>'IDT-1'!E58</f>
        <v>0</v>
      </c>
      <c r="AF58" s="24"/>
      <c r="AG58">
        <f t="shared" si="2"/>
        <v>318.38953044479291</v>
      </c>
      <c r="AI58" s="34">
        <f>PXIL!K58</f>
        <v>0</v>
      </c>
      <c r="AJ58" s="34">
        <f>PXIL!Q58</f>
        <v>0</v>
      </c>
      <c r="AK58" s="34">
        <f>RTM_IEX!K58</f>
        <v>0</v>
      </c>
      <c r="AL58" s="34">
        <f>RTM_IEX!Q58</f>
        <v>0</v>
      </c>
      <c r="AM58" s="34">
        <f>RTM_PXI!K58</f>
        <v>0</v>
      </c>
      <c r="AN58" s="34">
        <f>RTM_PXI!Q58</f>
        <v>0</v>
      </c>
      <c r="AO58" s="147">
        <f>GDAM_IEX!K58</f>
        <v>0</v>
      </c>
      <c r="AP58" s="147">
        <f>GDAM_IEX!Q58</f>
        <v>0</v>
      </c>
      <c r="AQ58" s="147">
        <f>GDAM_PXI!K58</f>
        <v>0</v>
      </c>
      <c r="AR58" s="147">
        <f>GDAM_PXI!Q58</f>
        <v>0</v>
      </c>
      <c r="AS58">
        <f>HPX!K58</f>
        <v>0</v>
      </c>
      <c r="AT58">
        <f>HPX!Q58</f>
        <v>0</v>
      </c>
      <c r="AU58">
        <f>RTM_HPX!K58</f>
        <v>0</v>
      </c>
      <c r="AV58">
        <f>RTM_HPX!Q58</f>
        <v>0</v>
      </c>
    </row>
    <row r="59" spans="1:48">
      <c r="A59" t="s">
        <v>101</v>
      </c>
      <c r="D59">
        <f>TWEPL!S59</f>
        <v>1.3034520000000001</v>
      </c>
      <c r="E59">
        <f>GT_NG!S59</f>
        <v>2.0879133743049456</v>
      </c>
      <c r="F59">
        <f>GT_Spot!S59</f>
        <v>0</v>
      </c>
      <c r="G59">
        <f>PPCL_NG!S59</f>
        <v>87.45</v>
      </c>
      <c r="H59">
        <f>PPCL_Spot!S59</f>
        <v>0</v>
      </c>
      <c r="I59">
        <f>Bawana_NG!S59</f>
        <v>22.999999999999996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NDMC_ISGS_exbus!DM59</f>
        <v>68.773193353229459</v>
      </c>
      <c r="P59" s="36">
        <v>0</v>
      </c>
      <c r="Q59" s="36">
        <v>0</v>
      </c>
      <c r="R59" s="38">
        <v>0</v>
      </c>
      <c r="S59" s="38">
        <v>8.44</v>
      </c>
      <c r="T59" s="37">
        <f>SUMPRODUCT(LTA!J59:AN59,LTA!J$101:AN$101,LTA!J$106:AN$106)</f>
        <v>0</v>
      </c>
      <c r="U59" s="37">
        <f>SUMPRODUCT(LTA!J59:AN59,LTA!J$102:AN$102,LTA!J$106:AN$106)</f>
        <v>0</v>
      </c>
      <c r="V59" s="66">
        <f>SUMPRODUCT(MTOA!B59:G59,MTOA!B$102:G$102,MTOA!B$106:G$106)</f>
        <v>0</v>
      </c>
      <c r="W59" s="66">
        <f>SUMPRODUCT(MTOA!B59:G59,MTOA!B$101:G$101,MTOA!B$106:G$106)</f>
        <v>0</v>
      </c>
      <c r="X59">
        <v>0</v>
      </c>
      <c r="Y59" s="34">
        <f>IEX!K59</f>
        <v>0</v>
      </c>
      <c r="Z59" s="34">
        <f>IEX!Q59</f>
        <v>0</v>
      </c>
      <c r="AA59" s="75">
        <f>STOA!K59</f>
        <v>131.47</v>
      </c>
      <c r="AB59" s="75">
        <f>-STOA!Q59</f>
        <v>0</v>
      </c>
      <c r="AC59">
        <f t="shared" si="0"/>
        <v>2.709206293311289</v>
      </c>
      <c r="AD59">
        <f t="shared" si="1"/>
        <v>319.81535243422314</v>
      </c>
      <c r="AE59">
        <f>'IDT-1'!E59</f>
        <v>0</v>
      </c>
      <c r="AF59" s="24"/>
      <c r="AG59">
        <f t="shared" si="2"/>
        <v>319.81535243422314</v>
      </c>
      <c r="AI59" s="34">
        <f>PXIL!K59</f>
        <v>0</v>
      </c>
      <c r="AJ59" s="34">
        <f>PXIL!Q59</f>
        <v>0</v>
      </c>
      <c r="AK59" s="34">
        <f>RTM_IEX!K59</f>
        <v>0</v>
      </c>
      <c r="AL59" s="34">
        <f>RTM_IEX!Q59</f>
        <v>0</v>
      </c>
      <c r="AM59" s="34">
        <f>RTM_PXI!K59</f>
        <v>0</v>
      </c>
      <c r="AN59" s="34">
        <f>RTM_PXI!Q59</f>
        <v>0</v>
      </c>
      <c r="AO59" s="147">
        <f>GDAM_IEX!K59</f>
        <v>0</v>
      </c>
      <c r="AP59" s="147">
        <f>GDAM_IEX!Q59</f>
        <v>0</v>
      </c>
      <c r="AQ59" s="147">
        <f>GDAM_PXI!K59</f>
        <v>0</v>
      </c>
      <c r="AR59" s="147">
        <f>GDAM_PXI!Q59</f>
        <v>0</v>
      </c>
      <c r="AS59">
        <f>HPX!K59</f>
        <v>0</v>
      </c>
      <c r="AT59">
        <f>HPX!Q59</f>
        <v>0</v>
      </c>
      <c r="AU59">
        <f>RTM_HPX!K59</f>
        <v>0</v>
      </c>
      <c r="AV59">
        <f>RTM_HPX!Q59</f>
        <v>0</v>
      </c>
    </row>
    <row r="60" spans="1:48">
      <c r="A60" t="s">
        <v>102</v>
      </c>
      <c r="D60">
        <f>TWEPL!S60</f>
        <v>1.3034520000000001</v>
      </c>
      <c r="E60">
        <f>GT_NG!S60</f>
        <v>2.0879133743049456</v>
      </c>
      <c r="F60">
        <f>GT_Spot!S60</f>
        <v>0</v>
      </c>
      <c r="G60">
        <f>PPCL_NG!S60</f>
        <v>87.45</v>
      </c>
      <c r="H60">
        <f>PPCL_Spot!S60</f>
        <v>0</v>
      </c>
      <c r="I60">
        <f>Bawana_NG!S60</f>
        <v>22.999999999999996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NDMC_ISGS_exbus!DM60</f>
        <v>68.973598877998214</v>
      </c>
      <c r="P60" s="36">
        <v>0</v>
      </c>
      <c r="Q60" s="36">
        <v>0</v>
      </c>
      <c r="R60" s="38">
        <v>0</v>
      </c>
      <c r="S60" s="38">
        <v>8.44</v>
      </c>
      <c r="T60" s="37">
        <f>SUMPRODUCT(LTA!J60:AN60,LTA!J$101:AN$101,LTA!J$106:AN$106)</f>
        <v>0</v>
      </c>
      <c r="U60" s="37">
        <f>SUMPRODUCT(LTA!J60:AN60,LTA!J$102:AN$102,LTA!J$106:AN$106)</f>
        <v>0</v>
      </c>
      <c r="V60" s="66">
        <f>SUMPRODUCT(MTOA!B60:G60,MTOA!B$102:G$102,MTOA!B$106:G$106)</f>
        <v>0</v>
      </c>
      <c r="W60" s="66">
        <f>SUMPRODUCT(MTOA!B60:G60,MTOA!B$101:G$101,MTOA!B$106:G$106)</f>
        <v>0</v>
      </c>
      <c r="X60">
        <v>0</v>
      </c>
      <c r="Y60" s="34">
        <f>IEX!K60</f>
        <v>0</v>
      </c>
      <c r="Z60" s="34">
        <f>IEX!Q60</f>
        <v>0</v>
      </c>
      <c r="AA60" s="75">
        <f>STOA!K60</f>
        <v>131.47</v>
      </c>
      <c r="AB60" s="75">
        <f>-STOA!Q60</f>
        <v>0</v>
      </c>
      <c r="AC60">
        <f t="shared" si="0"/>
        <v>2.7108896997193463</v>
      </c>
      <c r="AD60">
        <f t="shared" si="1"/>
        <v>320.01407455258379</v>
      </c>
      <c r="AE60">
        <f>'IDT-1'!E60</f>
        <v>0</v>
      </c>
      <c r="AF60" s="24"/>
      <c r="AG60">
        <f t="shared" si="2"/>
        <v>320.01407455258379</v>
      </c>
      <c r="AI60" s="34">
        <f>PXIL!K60</f>
        <v>0</v>
      </c>
      <c r="AJ60" s="34">
        <f>PXIL!Q60</f>
        <v>0</v>
      </c>
      <c r="AK60" s="34">
        <f>RTM_IEX!K60</f>
        <v>0</v>
      </c>
      <c r="AL60" s="34">
        <f>RTM_IEX!Q60</f>
        <v>0</v>
      </c>
      <c r="AM60" s="34">
        <f>RTM_PXI!K60</f>
        <v>0</v>
      </c>
      <c r="AN60" s="34">
        <f>RTM_PXI!Q60</f>
        <v>0</v>
      </c>
      <c r="AO60" s="147">
        <f>GDAM_IEX!K60</f>
        <v>0</v>
      </c>
      <c r="AP60" s="147">
        <f>GDAM_IEX!Q60</f>
        <v>0</v>
      </c>
      <c r="AQ60" s="147">
        <f>GDAM_PXI!K60</f>
        <v>0</v>
      </c>
      <c r="AR60" s="147">
        <f>GDAM_PXI!Q60</f>
        <v>0</v>
      </c>
      <c r="AS60">
        <f>HPX!K60</f>
        <v>0</v>
      </c>
      <c r="AT60">
        <f>HPX!Q60</f>
        <v>0</v>
      </c>
      <c r="AU60">
        <f>RTM_HPX!K60</f>
        <v>0</v>
      </c>
      <c r="AV60">
        <f>RTM_HPX!Q60</f>
        <v>0</v>
      </c>
    </row>
    <row r="61" spans="1:48">
      <c r="A61" t="s">
        <v>103</v>
      </c>
      <c r="D61">
        <f>TWEPL!S61</f>
        <v>1.3034520000000001</v>
      </c>
      <c r="E61">
        <f>GT_NG!S61</f>
        <v>2.0879133743049456</v>
      </c>
      <c r="F61">
        <f>GT_Spot!S61</f>
        <v>0</v>
      </c>
      <c r="G61">
        <f>PPCL_NG!S61</f>
        <v>87.45</v>
      </c>
      <c r="H61">
        <f>PPCL_Spot!S61</f>
        <v>0</v>
      </c>
      <c r="I61">
        <f>Bawana_NG!S61</f>
        <v>22.999201416617478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NDMC_ISGS_exbus!DM61</f>
        <v>69.049180983761445</v>
      </c>
      <c r="P61" s="36">
        <v>0</v>
      </c>
      <c r="Q61" s="36">
        <v>0</v>
      </c>
      <c r="R61" s="38">
        <v>0</v>
      </c>
      <c r="S61" s="38">
        <v>8.44</v>
      </c>
      <c r="T61" s="37">
        <f>SUMPRODUCT(LTA!J61:AN61,LTA!J$101:AN$101,LTA!J$106:AN$106)</f>
        <v>0</v>
      </c>
      <c r="U61" s="37">
        <f>SUMPRODUCT(LTA!J61:AN61,LTA!J$102:AN$102,LTA!J$106:AN$106)</f>
        <v>0</v>
      </c>
      <c r="V61" s="66">
        <f>SUMPRODUCT(MTOA!B61:G61,MTOA!B$102:G$102,MTOA!B$106:G$106)</f>
        <v>0</v>
      </c>
      <c r="W61" s="66">
        <f>SUMPRODUCT(MTOA!B61:G61,MTOA!B$101:G$101,MTOA!B$106:G$106)</f>
        <v>0</v>
      </c>
      <c r="X61">
        <v>0</v>
      </c>
      <c r="Y61" s="34">
        <f>IEX!K61</f>
        <v>0</v>
      </c>
      <c r="Z61" s="34">
        <f>IEX!Q61</f>
        <v>0</v>
      </c>
      <c r="AA61" s="75">
        <f>STOA!K61</f>
        <v>131.47</v>
      </c>
      <c r="AB61" s="75">
        <f>-STOA!Q61</f>
        <v>0</v>
      </c>
      <c r="AC61">
        <f t="shared" si="0"/>
        <v>2.7115178813073442</v>
      </c>
      <c r="AD61">
        <f t="shared" si="1"/>
        <v>320.08822989337648</v>
      </c>
      <c r="AE61">
        <f>'IDT-1'!E61</f>
        <v>0</v>
      </c>
      <c r="AF61" s="24"/>
      <c r="AG61">
        <f t="shared" si="2"/>
        <v>320.08822989337648</v>
      </c>
      <c r="AI61" s="34">
        <f>PXIL!K61</f>
        <v>0</v>
      </c>
      <c r="AJ61" s="34">
        <f>PXIL!Q61</f>
        <v>0</v>
      </c>
      <c r="AK61" s="34">
        <f>RTM_IEX!K61</f>
        <v>0</v>
      </c>
      <c r="AL61" s="34">
        <f>RTM_IEX!Q61</f>
        <v>0</v>
      </c>
      <c r="AM61" s="34">
        <f>RTM_PXI!K61</f>
        <v>0</v>
      </c>
      <c r="AN61" s="34">
        <f>RTM_PXI!Q61</f>
        <v>0</v>
      </c>
      <c r="AO61" s="147">
        <f>GDAM_IEX!K61</f>
        <v>0</v>
      </c>
      <c r="AP61" s="147">
        <f>GDAM_IEX!Q61</f>
        <v>0</v>
      </c>
      <c r="AQ61" s="147">
        <f>GDAM_PXI!K61</f>
        <v>0</v>
      </c>
      <c r="AR61" s="147">
        <f>GDAM_PXI!Q61</f>
        <v>0</v>
      </c>
      <c r="AS61">
        <f>HPX!K61</f>
        <v>0</v>
      </c>
      <c r="AT61">
        <f>HPX!Q61</f>
        <v>0</v>
      </c>
      <c r="AU61">
        <f>RTM_HPX!K61</f>
        <v>0</v>
      </c>
      <c r="AV61">
        <f>RTM_HPX!Q61</f>
        <v>0</v>
      </c>
    </row>
    <row r="62" spans="1:48">
      <c r="A62" t="s">
        <v>104</v>
      </c>
      <c r="D62">
        <f>TWEPL!S62</f>
        <v>1.3034520000000001</v>
      </c>
      <c r="E62">
        <f>GT_NG!S62</f>
        <v>2.0879133743049456</v>
      </c>
      <c r="F62">
        <f>GT_Spot!S62</f>
        <v>0</v>
      </c>
      <c r="G62">
        <f>PPCL_NG!S62</f>
        <v>87.45</v>
      </c>
      <c r="H62">
        <f>PPCL_Spot!S62</f>
        <v>0</v>
      </c>
      <c r="I62">
        <f>Bawana_NG!S62</f>
        <v>22.999201416617478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NDMC_ISGS_exbus!DM62</f>
        <v>68.564593873389498</v>
      </c>
      <c r="P62" s="36">
        <v>0</v>
      </c>
      <c r="Q62" s="36">
        <v>0</v>
      </c>
      <c r="R62" s="38">
        <v>0</v>
      </c>
      <c r="S62" s="38">
        <v>8.44</v>
      </c>
      <c r="T62" s="37">
        <f>SUMPRODUCT(LTA!J62:AN62,LTA!J$101:AN$101,LTA!J$106:AN$106)</f>
        <v>0</v>
      </c>
      <c r="U62" s="37">
        <f>SUMPRODUCT(LTA!J62:AN62,LTA!J$102:AN$102,LTA!J$106:AN$106)</f>
        <v>0</v>
      </c>
      <c r="V62" s="66">
        <f>SUMPRODUCT(MTOA!B62:G62,MTOA!B$102:G$102,MTOA!B$106:G$106)</f>
        <v>0</v>
      </c>
      <c r="W62" s="66">
        <f>SUMPRODUCT(MTOA!B62:G62,MTOA!B$101:G$101,MTOA!B$106:G$106)</f>
        <v>0</v>
      </c>
      <c r="X62">
        <v>0</v>
      </c>
      <c r="Y62" s="34">
        <f>IEX!K62</f>
        <v>0</v>
      </c>
      <c r="Z62" s="34">
        <f>IEX!Q62</f>
        <v>0</v>
      </c>
      <c r="AA62" s="75">
        <f>STOA!K62</f>
        <v>131.47</v>
      </c>
      <c r="AB62" s="75">
        <f>-STOA!Q62</f>
        <v>0</v>
      </c>
      <c r="AC62">
        <f t="shared" si="0"/>
        <v>2.70744734958022</v>
      </c>
      <c r="AD62">
        <f t="shared" si="1"/>
        <v>319.60771331473171</v>
      </c>
      <c r="AE62">
        <f>'IDT-1'!E62</f>
        <v>0</v>
      </c>
      <c r="AF62" s="24"/>
      <c r="AG62">
        <f t="shared" si="2"/>
        <v>319.60771331473171</v>
      </c>
      <c r="AI62" s="34">
        <f>PXIL!K62</f>
        <v>0</v>
      </c>
      <c r="AJ62" s="34">
        <f>PXIL!Q62</f>
        <v>0</v>
      </c>
      <c r="AK62" s="34">
        <f>RTM_IEX!K62</f>
        <v>0</v>
      </c>
      <c r="AL62" s="34">
        <f>RTM_IEX!Q62</f>
        <v>0</v>
      </c>
      <c r="AM62" s="34">
        <f>RTM_PXI!K62</f>
        <v>0</v>
      </c>
      <c r="AN62" s="34">
        <f>RTM_PXI!Q62</f>
        <v>0</v>
      </c>
      <c r="AO62" s="147">
        <f>GDAM_IEX!K62</f>
        <v>0</v>
      </c>
      <c r="AP62" s="147">
        <f>GDAM_IEX!Q62</f>
        <v>0</v>
      </c>
      <c r="AQ62" s="147">
        <f>GDAM_PXI!K62</f>
        <v>0</v>
      </c>
      <c r="AR62" s="147">
        <f>GDAM_PXI!Q62</f>
        <v>0</v>
      </c>
      <c r="AS62">
        <f>HPX!K62</f>
        <v>0</v>
      </c>
      <c r="AT62">
        <f>HPX!Q62</f>
        <v>0</v>
      </c>
      <c r="AU62">
        <f>RTM_HPX!K62</f>
        <v>0</v>
      </c>
      <c r="AV62">
        <f>RTM_HPX!Q62</f>
        <v>0</v>
      </c>
    </row>
    <row r="63" spans="1:48">
      <c r="A63" t="s">
        <v>105</v>
      </c>
      <c r="D63">
        <f>TWEPL!S63</f>
        <v>1.3034520000000001</v>
      </c>
      <c r="E63">
        <f>GT_NG!S63</f>
        <v>2.0879133743049456</v>
      </c>
      <c r="F63">
        <f>GT_Spot!S63</f>
        <v>0</v>
      </c>
      <c r="G63">
        <f>PPCL_NG!S63</f>
        <v>87.45</v>
      </c>
      <c r="H63">
        <f>PPCL_Spot!S63</f>
        <v>0</v>
      </c>
      <c r="I63">
        <f>Bawana_NG!S63</f>
        <v>22.999201416617478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NDMC_ISGS_exbus!DM63</f>
        <v>69.597330048571223</v>
      </c>
      <c r="P63" s="36">
        <v>0</v>
      </c>
      <c r="Q63" s="36">
        <v>0</v>
      </c>
      <c r="R63" s="38">
        <v>0</v>
      </c>
      <c r="S63" s="38">
        <v>8.44</v>
      </c>
      <c r="T63" s="37">
        <f>SUMPRODUCT(LTA!J63:AN63,LTA!J$101:AN$101,LTA!J$106:AN$106)</f>
        <v>0</v>
      </c>
      <c r="U63" s="37">
        <f>SUMPRODUCT(LTA!J63:AN63,LTA!J$102:AN$102,LTA!J$106:AN$106)</f>
        <v>0</v>
      </c>
      <c r="V63" s="66">
        <f>SUMPRODUCT(MTOA!B63:G63,MTOA!B$102:G$102,MTOA!B$106:G$106)</f>
        <v>0</v>
      </c>
      <c r="W63" s="66">
        <f>SUMPRODUCT(MTOA!B63:G63,MTOA!B$101:G$101,MTOA!B$106:G$106)</f>
        <v>0</v>
      </c>
      <c r="X63">
        <v>0</v>
      </c>
      <c r="Y63" s="34">
        <f>IEX!K63</f>
        <v>0</v>
      </c>
      <c r="Z63" s="34">
        <f>IEX!Q63</f>
        <v>0</v>
      </c>
      <c r="AA63" s="75">
        <f>STOA!K63</f>
        <v>131.47</v>
      </c>
      <c r="AB63" s="75">
        <f>-STOA!Q63</f>
        <v>0</v>
      </c>
      <c r="AC63">
        <f t="shared" si="0"/>
        <v>2.7161223334517461</v>
      </c>
      <c r="AD63">
        <f t="shared" si="1"/>
        <v>320.63177450604189</v>
      </c>
      <c r="AE63">
        <f>'IDT-1'!E63</f>
        <v>0</v>
      </c>
      <c r="AF63" s="24"/>
      <c r="AG63">
        <f t="shared" si="2"/>
        <v>320.63177450604189</v>
      </c>
      <c r="AI63" s="34">
        <f>PXIL!K63</f>
        <v>0</v>
      </c>
      <c r="AJ63" s="34">
        <f>PXIL!Q63</f>
        <v>0</v>
      </c>
      <c r="AK63" s="34">
        <f>RTM_IEX!K63</f>
        <v>0</v>
      </c>
      <c r="AL63" s="34">
        <f>RTM_IEX!Q63</f>
        <v>0</v>
      </c>
      <c r="AM63" s="34">
        <f>RTM_PXI!K63</f>
        <v>0</v>
      </c>
      <c r="AN63" s="34">
        <f>RTM_PXI!Q63</f>
        <v>0</v>
      </c>
      <c r="AO63" s="147">
        <f>GDAM_IEX!K63</f>
        <v>0</v>
      </c>
      <c r="AP63" s="147">
        <f>GDAM_IEX!Q63</f>
        <v>0</v>
      </c>
      <c r="AQ63" s="147">
        <f>GDAM_PXI!K63</f>
        <v>0</v>
      </c>
      <c r="AR63" s="147">
        <f>GDAM_PXI!Q63</f>
        <v>0</v>
      </c>
      <c r="AS63">
        <f>HPX!K63</f>
        <v>0</v>
      </c>
      <c r="AT63">
        <f>HPX!Q63</f>
        <v>0</v>
      </c>
      <c r="AU63">
        <f>RTM_HPX!K63</f>
        <v>0</v>
      </c>
      <c r="AV63">
        <f>RTM_HPX!Q63</f>
        <v>0</v>
      </c>
    </row>
    <row r="64" spans="1:48">
      <c r="A64" t="s">
        <v>106</v>
      </c>
      <c r="D64">
        <f>TWEPL!S64</f>
        <v>1.3034520000000001</v>
      </c>
      <c r="E64">
        <f>GT_NG!S64</f>
        <v>2.0879133743049456</v>
      </c>
      <c r="F64">
        <f>GT_Spot!S64</f>
        <v>0</v>
      </c>
      <c r="G64">
        <f>PPCL_NG!S64</f>
        <v>87.45</v>
      </c>
      <c r="H64">
        <f>PPCL_Spot!S64</f>
        <v>0</v>
      </c>
      <c r="I64">
        <f>Bawana_NG!S64</f>
        <v>22.999201416617478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NDMC_ISGS_exbus!DM64</f>
        <v>71.334131996967187</v>
      </c>
      <c r="P64" s="36">
        <v>0</v>
      </c>
      <c r="Q64" s="36">
        <v>0</v>
      </c>
      <c r="R64" s="38">
        <v>0</v>
      </c>
      <c r="S64" s="38">
        <v>8.44</v>
      </c>
      <c r="T64" s="37">
        <f>SUMPRODUCT(LTA!J64:AN64,LTA!J$101:AN$101,LTA!J$106:AN$106)</f>
        <v>0</v>
      </c>
      <c r="U64" s="37">
        <f>SUMPRODUCT(LTA!J64:AN64,LTA!J$102:AN$102,LTA!J$106:AN$106)</f>
        <v>0</v>
      </c>
      <c r="V64" s="66">
        <f>SUMPRODUCT(MTOA!B64:G64,MTOA!B$102:G$102,MTOA!B$106:G$106)</f>
        <v>0</v>
      </c>
      <c r="W64" s="66">
        <f>SUMPRODUCT(MTOA!B64:G64,MTOA!B$101:G$101,MTOA!B$106:G$106)</f>
        <v>0</v>
      </c>
      <c r="X64">
        <v>0</v>
      </c>
      <c r="Y64" s="34">
        <f>IEX!K64</f>
        <v>0</v>
      </c>
      <c r="Z64" s="34">
        <f>IEX!Q64</f>
        <v>0</v>
      </c>
      <c r="AA64" s="75">
        <f>STOA!K64</f>
        <v>131.47</v>
      </c>
      <c r="AB64" s="75">
        <f>-STOA!Q64</f>
        <v>0</v>
      </c>
      <c r="AC64">
        <f t="shared" si="0"/>
        <v>2.7307114698182722</v>
      </c>
      <c r="AD64">
        <f t="shared" si="1"/>
        <v>322.35398731807129</v>
      </c>
      <c r="AE64">
        <f>'IDT-1'!E64</f>
        <v>0</v>
      </c>
      <c r="AF64" s="24"/>
      <c r="AG64">
        <f t="shared" si="2"/>
        <v>322.35398731807129</v>
      </c>
      <c r="AI64" s="34">
        <f>PXIL!K64</f>
        <v>0</v>
      </c>
      <c r="AJ64" s="34">
        <f>PXIL!Q64</f>
        <v>0</v>
      </c>
      <c r="AK64" s="34">
        <f>RTM_IEX!K64</f>
        <v>0</v>
      </c>
      <c r="AL64" s="34">
        <f>RTM_IEX!Q64</f>
        <v>0</v>
      </c>
      <c r="AM64" s="34">
        <f>RTM_PXI!K64</f>
        <v>0</v>
      </c>
      <c r="AN64" s="34">
        <f>RTM_PXI!Q64</f>
        <v>0</v>
      </c>
      <c r="AO64" s="147">
        <f>GDAM_IEX!K64</f>
        <v>0</v>
      </c>
      <c r="AP64" s="147">
        <f>GDAM_IEX!Q64</f>
        <v>0</v>
      </c>
      <c r="AQ64" s="147">
        <f>GDAM_PXI!K64</f>
        <v>0</v>
      </c>
      <c r="AR64" s="147">
        <f>GDAM_PXI!Q64</f>
        <v>0</v>
      </c>
      <c r="AS64">
        <f>HPX!K64</f>
        <v>0</v>
      </c>
      <c r="AT64">
        <f>HPX!Q64</f>
        <v>0</v>
      </c>
      <c r="AU64">
        <f>RTM_HPX!K64</f>
        <v>0</v>
      </c>
      <c r="AV64">
        <f>RTM_HPX!Q64</f>
        <v>0</v>
      </c>
    </row>
    <row r="65" spans="1:48">
      <c r="A65" t="s">
        <v>107</v>
      </c>
      <c r="D65">
        <f>TWEPL!S65</f>
        <v>1.3034520000000001</v>
      </c>
      <c r="E65">
        <f>GT_NG!S65</f>
        <v>2.0879133743049456</v>
      </c>
      <c r="F65">
        <f>GT_Spot!S65</f>
        <v>0</v>
      </c>
      <c r="G65">
        <f>PPCL_NG!S65</f>
        <v>85.31697457536967</v>
      </c>
      <c r="H65">
        <f>PPCL_Spot!S65</f>
        <v>0</v>
      </c>
      <c r="I65">
        <f>Bawana_NG!S65</f>
        <v>22.999201416617478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NDMC_ISGS_exbus!DM65</f>
        <v>73.112506905247642</v>
      </c>
      <c r="P65" s="36">
        <v>0</v>
      </c>
      <c r="Q65" s="36">
        <v>0</v>
      </c>
      <c r="R65" s="38">
        <v>0</v>
      </c>
      <c r="S65" s="38">
        <v>8.44</v>
      </c>
      <c r="T65" s="37">
        <f>SUMPRODUCT(LTA!J65:AN65,LTA!J$101:AN$101,LTA!J$106:AN$106)</f>
        <v>0</v>
      </c>
      <c r="U65" s="37">
        <f>SUMPRODUCT(LTA!J65:AN65,LTA!J$102:AN$102,LTA!J$106:AN$106)</f>
        <v>0</v>
      </c>
      <c r="V65" s="66">
        <f>SUMPRODUCT(MTOA!B65:G65,MTOA!B$102:G$102,MTOA!B$106:G$106)</f>
        <v>0</v>
      </c>
      <c r="W65" s="66">
        <f>SUMPRODUCT(MTOA!B65:G65,MTOA!B$101:G$101,MTOA!B$106:G$106)</f>
        <v>0</v>
      </c>
      <c r="X65">
        <v>0</v>
      </c>
      <c r="Y65" s="34">
        <f>IEX!K65</f>
        <v>0</v>
      </c>
      <c r="Z65" s="34">
        <f>IEX!Q65</f>
        <v>0</v>
      </c>
      <c r="AA65" s="75">
        <f>STOA!K65</f>
        <v>131.47</v>
      </c>
      <c r="AB65" s="75">
        <f>-STOA!Q65</f>
        <v>0</v>
      </c>
      <c r="AC65">
        <f t="shared" si="0"/>
        <v>2.7277324054809338</v>
      </c>
      <c r="AD65">
        <f t="shared" si="1"/>
        <v>322.00231586605884</v>
      </c>
      <c r="AE65">
        <f>'IDT-1'!E65</f>
        <v>0</v>
      </c>
      <c r="AF65" s="24"/>
      <c r="AG65">
        <f t="shared" si="2"/>
        <v>322.00231586605884</v>
      </c>
      <c r="AI65" s="34">
        <f>PXIL!K65</f>
        <v>0</v>
      </c>
      <c r="AJ65" s="34">
        <f>PXIL!Q65</f>
        <v>0</v>
      </c>
      <c r="AK65" s="34">
        <f>RTM_IEX!K65</f>
        <v>0</v>
      </c>
      <c r="AL65" s="34">
        <f>RTM_IEX!Q65</f>
        <v>0</v>
      </c>
      <c r="AM65" s="34">
        <f>RTM_PXI!K65</f>
        <v>0</v>
      </c>
      <c r="AN65" s="34">
        <f>RTM_PXI!Q65</f>
        <v>0</v>
      </c>
      <c r="AO65" s="147">
        <f>GDAM_IEX!K65</f>
        <v>0</v>
      </c>
      <c r="AP65" s="147">
        <f>GDAM_IEX!Q65</f>
        <v>0</v>
      </c>
      <c r="AQ65" s="147">
        <f>GDAM_PXI!K65</f>
        <v>0</v>
      </c>
      <c r="AR65" s="147">
        <f>GDAM_PXI!Q65</f>
        <v>0</v>
      </c>
      <c r="AS65">
        <f>HPX!K65</f>
        <v>0</v>
      </c>
      <c r="AT65">
        <f>HPX!Q65</f>
        <v>0</v>
      </c>
      <c r="AU65">
        <f>RTM_HPX!K65</f>
        <v>0</v>
      </c>
      <c r="AV65">
        <f>RTM_HPX!Q65</f>
        <v>0</v>
      </c>
    </row>
    <row r="66" spans="1:48">
      <c r="A66" t="s">
        <v>108</v>
      </c>
      <c r="D66">
        <f>TWEPL!S66</f>
        <v>1.3034520000000001</v>
      </c>
      <c r="E66">
        <f>GT_NG!S66</f>
        <v>2.0879133743049456</v>
      </c>
      <c r="F66">
        <f>GT_Spot!S66</f>
        <v>0</v>
      </c>
      <c r="G66">
        <f>PPCL_NG!S66</f>
        <v>85.31697457536967</v>
      </c>
      <c r="H66">
        <f>PPCL_Spot!S66</f>
        <v>0</v>
      </c>
      <c r="I66">
        <f>Bawana_NG!S66</f>
        <v>22.999201416617478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NDMC_ISGS_exbus!DM66</f>
        <v>74.812732564014922</v>
      </c>
      <c r="P66" s="36">
        <v>0</v>
      </c>
      <c r="Q66" s="36">
        <v>0</v>
      </c>
      <c r="R66" s="38">
        <v>0</v>
      </c>
      <c r="S66" s="38">
        <v>8.44</v>
      </c>
      <c r="T66" s="37">
        <f>SUMPRODUCT(LTA!J66:AN66,LTA!J$101:AN$101,LTA!J$106:AN$106)</f>
        <v>0</v>
      </c>
      <c r="U66" s="37">
        <f>SUMPRODUCT(LTA!J66:AN66,LTA!J$102:AN$102,LTA!J$106:AN$106)</f>
        <v>0</v>
      </c>
      <c r="V66" s="66">
        <f>SUMPRODUCT(MTOA!B66:G66,MTOA!B$102:G$102,MTOA!B$106:G$106)</f>
        <v>0</v>
      </c>
      <c r="W66" s="66">
        <f>SUMPRODUCT(MTOA!B66:G66,MTOA!B$101:G$101,MTOA!B$106:G$106)</f>
        <v>0</v>
      </c>
      <c r="X66">
        <v>0</v>
      </c>
      <c r="Y66" s="34">
        <f>IEX!K66</f>
        <v>0</v>
      </c>
      <c r="Z66" s="34">
        <f>IEX!Q66</f>
        <v>0</v>
      </c>
      <c r="AA66" s="75">
        <f>STOA!K66</f>
        <v>131.47</v>
      </c>
      <c r="AB66" s="75">
        <f>-STOA!Q66</f>
        <v>0</v>
      </c>
      <c r="AC66">
        <f t="shared" si="0"/>
        <v>2.7420143010145788</v>
      </c>
      <c r="AD66">
        <f t="shared" si="1"/>
        <v>323.68825962929242</v>
      </c>
      <c r="AE66">
        <f>'IDT-1'!E66</f>
        <v>0</v>
      </c>
      <c r="AF66" s="24"/>
      <c r="AG66">
        <f t="shared" si="2"/>
        <v>323.68825962929242</v>
      </c>
      <c r="AI66" s="34">
        <f>PXIL!K66</f>
        <v>0</v>
      </c>
      <c r="AJ66" s="34">
        <f>PXIL!Q66</f>
        <v>0</v>
      </c>
      <c r="AK66" s="34">
        <f>RTM_IEX!K66</f>
        <v>0</v>
      </c>
      <c r="AL66" s="34">
        <f>RTM_IEX!Q66</f>
        <v>0</v>
      </c>
      <c r="AM66" s="34">
        <f>RTM_PXI!K66</f>
        <v>0</v>
      </c>
      <c r="AN66" s="34">
        <f>RTM_PXI!Q66</f>
        <v>0</v>
      </c>
      <c r="AO66" s="147">
        <f>GDAM_IEX!K66</f>
        <v>0</v>
      </c>
      <c r="AP66" s="147">
        <f>GDAM_IEX!Q66</f>
        <v>0</v>
      </c>
      <c r="AQ66" s="147">
        <f>GDAM_PXI!K66</f>
        <v>0</v>
      </c>
      <c r="AR66" s="147">
        <f>GDAM_PXI!Q66</f>
        <v>0</v>
      </c>
      <c r="AS66">
        <f>HPX!K66</f>
        <v>0</v>
      </c>
      <c r="AT66">
        <f>HPX!Q66</f>
        <v>0</v>
      </c>
      <c r="AU66">
        <f>RTM_HPX!K66</f>
        <v>0</v>
      </c>
      <c r="AV66">
        <f>RTM_HPX!Q66</f>
        <v>0</v>
      </c>
    </row>
    <row r="67" spans="1:48">
      <c r="A67" t="s">
        <v>109</v>
      </c>
      <c r="D67">
        <f>TWEPL!S67</f>
        <v>1.3034520000000001</v>
      </c>
      <c r="E67">
        <f>GT_NG!S67</f>
        <v>2.0879133743049456</v>
      </c>
      <c r="F67">
        <f>GT_Spot!S67</f>
        <v>0</v>
      </c>
      <c r="G67">
        <f>PPCL_NG!S67</f>
        <v>85.31697457536967</v>
      </c>
      <c r="H67">
        <f>PPCL_Spot!S67</f>
        <v>0</v>
      </c>
      <c r="I67">
        <f>Bawana_NG!S67</f>
        <v>22.999201416617478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NDMC_ISGS_exbus!DM67</f>
        <v>72.570364713699533</v>
      </c>
      <c r="P67" s="36">
        <v>0</v>
      </c>
      <c r="Q67" s="36">
        <v>0</v>
      </c>
      <c r="R67" s="38">
        <v>0</v>
      </c>
      <c r="S67" s="38">
        <v>8.44</v>
      </c>
      <c r="T67" s="37">
        <f>SUMPRODUCT(LTA!J67:AN67,LTA!J$101:AN$101,LTA!J$106:AN$106)</f>
        <v>0</v>
      </c>
      <c r="U67" s="37">
        <f>SUMPRODUCT(LTA!J67:AN67,LTA!J$102:AN$102,LTA!J$106:AN$106)</f>
        <v>0</v>
      </c>
      <c r="V67" s="66">
        <f>SUMPRODUCT(MTOA!B67:G67,MTOA!B$102:G$102,MTOA!B$106:G$106)</f>
        <v>0</v>
      </c>
      <c r="W67" s="66">
        <f>SUMPRODUCT(MTOA!B67:G67,MTOA!B$101:G$101,MTOA!B$106:G$106)</f>
        <v>0</v>
      </c>
      <c r="X67">
        <v>0</v>
      </c>
      <c r="Y67" s="34">
        <f>IEX!K67</f>
        <v>0</v>
      </c>
      <c r="Z67" s="34">
        <f>IEX!Q67</f>
        <v>0</v>
      </c>
      <c r="AA67" s="75">
        <f>STOA!K67</f>
        <v>131.47</v>
      </c>
      <c r="AB67" s="75">
        <f>-STOA!Q67</f>
        <v>0</v>
      </c>
      <c r="AC67">
        <f t="shared" si="0"/>
        <v>2.7231784110719297</v>
      </c>
      <c r="AD67">
        <f t="shared" si="1"/>
        <v>321.46472766891969</v>
      </c>
      <c r="AE67">
        <f>'IDT-1'!E67</f>
        <v>0</v>
      </c>
      <c r="AF67" s="24"/>
      <c r="AG67">
        <f t="shared" si="2"/>
        <v>321.46472766891969</v>
      </c>
      <c r="AI67" s="34">
        <f>PXIL!K67</f>
        <v>0</v>
      </c>
      <c r="AJ67" s="34">
        <f>PXIL!Q67</f>
        <v>0</v>
      </c>
      <c r="AK67" s="34">
        <f>RTM_IEX!K67</f>
        <v>0</v>
      </c>
      <c r="AL67" s="34">
        <f>RTM_IEX!Q67</f>
        <v>0</v>
      </c>
      <c r="AM67" s="34">
        <f>RTM_PXI!K67</f>
        <v>0</v>
      </c>
      <c r="AN67" s="34">
        <f>RTM_PXI!Q67</f>
        <v>0</v>
      </c>
      <c r="AO67" s="147">
        <f>GDAM_IEX!K67</f>
        <v>0</v>
      </c>
      <c r="AP67" s="147">
        <f>GDAM_IEX!Q67</f>
        <v>0</v>
      </c>
      <c r="AQ67" s="147">
        <f>GDAM_PXI!K67</f>
        <v>0</v>
      </c>
      <c r="AR67" s="147">
        <f>GDAM_PXI!Q67</f>
        <v>0</v>
      </c>
      <c r="AS67">
        <f>HPX!K67</f>
        <v>0</v>
      </c>
      <c r="AT67">
        <f>HPX!Q67</f>
        <v>0</v>
      </c>
      <c r="AU67">
        <f>RTM_HPX!K67</f>
        <v>0</v>
      </c>
      <c r="AV67">
        <f>RTM_HPX!Q67</f>
        <v>0</v>
      </c>
    </row>
    <row r="68" spans="1:48">
      <c r="A68" t="s">
        <v>110</v>
      </c>
      <c r="D68">
        <f>TWEPL!S68</f>
        <v>1.2538800000000001</v>
      </c>
      <c r="E68">
        <f>GT_NG!S68</f>
        <v>2.0879133743049456</v>
      </c>
      <c r="F68">
        <f>GT_Spot!S68</f>
        <v>0</v>
      </c>
      <c r="G68">
        <f>PPCL_NG!S68</f>
        <v>85.31697457536967</v>
      </c>
      <c r="H68">
        <f>PPCL_Spot!S68</f>
        <v>0</v>
      </c>
      <c r="I68">
        <f>Bawana_NG!S68</f>
        <v>9.9996385455071195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NDMC_ISGS_exbus!DM68</f>
        <v>72.98478536280156</v>
      </c>
      <c r="P68" s="36">
        <v>0</v>
      </c>
      <c r="Q68" s="36">
        <v>0</v>
      </c>
      <c r="R68" s="38">
        <v>0</v>
      </c>
      <c r="S68" s="38">
        <v>8.44</v>
      </c>
      <c r="T68" s="37">
        <f>SUMPRODUCT(LTA!J68:AN68,LTA!J$101:AN$101,LTA!J$106:AN$106)</f>
        <v>0</v>
      </c>
      <c r="U68" s="37">
        <f>SUMPRODUCT(LTA!J68:AN68,LTA!J$102:AN$102,LTA!J$106:AN$106)</f>
        <v>0</v>
      </c>
      <c r="V68" s="66">
        <f>SUMPRODUCT(MTOA!B68:G68,MTOA!B$102:G$102,MTOA!B$106:G$106)</f>
        <v>0</v>
      </c>
      <c r="W68" s="66">
        <f>SUMPRODUCT(MTOA!B68:G68,MTOA!B$101:G$101,MTOA!B$106:G$106)</f>
        <v>0</v>
      </c>
      <c r="X68">
        <v>0</v>
      </c>
      <c r="Y68" s="34">
        <f>IEX!K68</f>
        <v>0</v>
      </c>
      <c r="Z68" s="34">
        <f>IEX!Q68</f>
        <v>0</v>
      </c>
      <c r="AA68" s="75">
        <f>STOA!K68</f>
        <v>131.47</v>
      </c>
      <c r="AB68" s="75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2.6170468116070595</v>
      </c>
      <c r="AD68">
        <f t="shared" ref="AD68:AD98" si="4">SUM(B68:AB68,AI68:AV68)-AC68</f>
        <v>308.93614504637623</v>
      </c>
      <c r="AE68">
        <f>'IDT-1'!E68</f>
        <v>0</v>
      </c>
      <c r="AF68" s="24"/>
      <c r="AG68">
        <f t="shared" ref="AG68:AG98" si="5">SUM(AD68:AF68)</f>
        <v>308.93614504637623</v>
      </c>
      <c r="AI68" s="34">
        <f>PXIL!K68</f>
        <v>0</v>
      </c>
      <c r="AJ68" s="34">
        <f>PXIL!Q68</f>
        <v>0</v>
      </c>
      <c r="AK68" s="34">
        <f>RTM_IEX!K68</f>
        <v>0</v>
      </c>
      <c r="AL68" s="34">
        <f>RTM_IEX!Q68</f>
        <v>0</v>
      </c>
      <c r="AM68" s="34">
        <f>RTM_PXI!K68</f>
        <v>0</v>
      </c>
      <c r="AN68" s="34">
        <f>RTM_PXI!Q68</f>
        <v>0</v>
      </c>
      <c r="AO68" s="147">
        <f>GDAM_IEX!K68</f>
        <v>0</v>
      </c>
      <c r="AP68" s="147">
        <f>GDAM_IEX!Q68</f>
        <v>0</v>
      </c>
      <c r="AQ68" s="147">
        <f>GDAM_PXI!K68</f>
        <v>0</v>
      </c>
      <c r="AR68" s="147">
        <f>GDAM_PXI!Q68</f>
        <v>0</v>
      </c>
      <c r="AS68">
        <f>HPX!K68</f>
        <v>0</v>
      </c>
      <c r="AT68">
        <f>HPX!Q68</f>
        <v>0</v>
      </c>
      <c r="AU68">
        <f>RTM_HPX!K68</f>
        <v>0</v>
      </c>
      <c r="AV68">
        <f>RTM_HPX!Q68</f>
        <v>0</v>
      </c>
    </row>
    <row r="69" spans="1:48">
      <c r="A69" t="s">
        <v>111</v>
      </c>
      <c r="D69">
        <f>TWEPL!S69</f>
        <v>1.2538800000000001</v>
      </c>
      <c r="E69">
        <f>GT_NG!S69</f>
        <v>2.0879133743049456</v>
      </c>
      <c r="F69">
        <f>GT_Spot!S69</f>
        <v>0</v>
      </c>
      <c r="G69">
        <f>PPCL_NG!S69</f>
        <v>85.31697457536967</v>
      </c>
      <c r="H69">
        <f>PPCL_Spot!S69</f>
        <v>0</v>
      </c>
      <c r="I69">
        <f>Bawana_NG!S69</f>
        <v>9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NDMC_ISGS_exbus!DM69</f>
        <v>73.679748743374248</v>
      </c>
      <c r="P69" s="36">
        <v>0</v>
      </c>
      <c r="Q69" s="36">
        <v>0</v>
      </c>
      <c r="R69" s="38">
        <v>0</v>
      </c>
      <c r="S69" s="38">
        <v>8.44</v>
      </c>
      <c r="T69" s="37">
        <f>SUMPRODUCT(LTA!J69:AN69,LTA!J$101:AN$101,LTA!J$106:AN$106)</f>
        <v>0</v>
      </c>
      <c r="U69" s="37">
        <f>SUMPRODUCT(LTA!J69:AN69,LTA!J$102:AN$102,LTA!J$106:AN$106)</f>
        <v>0</v>
      </c>
      <c r="V69" s="66">
        <f>SUMPRODUCT(MTOA!B69:G69,MTOA!B$102:G$102,MTOA!B$106:G$106)</f>
        <v>0</v>
      </c>
      <c r="W69" s="66">
        <f>SUMPRODUCT(MTOA!B69:G69,MTOA!B$101:G$101,MTOA!B$106:G$106)</f>
        <v>0</v>
      </c>
      <c r="X69">
        <v>0</v>
      </c>
      <c r="Y69" s="34">
        <f>IEX!K69</f>
        <v>0</v>
      </c>
      <c r="Z69" s="34">
        <f>IEX!Q69</f>
        <v>0</v>
      </c>
      <c r="AA69" s="75">
        <f>STOA!K69</f>
        <v>131.47</v>
      </c>
      <c r="AB69" s="75">
        <f>-STOA!Q69</f>
        <v>0</v>
      </c>
      <c r="AC69">
        <f t="shared" si="3"/>
        <v>2.6144875402216101</v>
      </c>
      <c r="AD69">
        <f t="shared" si="4"/>
        <v>308.63402915282722</v>
      </c>
      <c r="AE69">
        <f>'IDT-1'!E69</f>
        <v>0</v>
      </c>
      <c r="AF69" s="24"/>
      <c r="AG69">
        <f t="shared" si="5"/>
        <v>308.63402915282722</v>
      </c>
      <c r="AI69" s="34">
        <f>PXIL!K69</f>
        <v>0</v>
      </c>
      <c r="AJ69" s="34">
        <f>PXIL!Q69</f>
        <v>0</v>
      </c>
      <c r="AK69" s="34">
        <f>RTM_IEX!K69</f>
        <v>0</v>
      </c>
      <c r="AL69" s="34">
        <f>RTM_IEX!Q69</f>
        <v>0</v>
      </c>
      <c r="AM69" s="34">
        <f>RTM_PXI!K69</f>
        <v>0</v>
      </c>
      <c r="AN69" s="34">
        <f>RTM_PXI!Q69</f>
        <v>0</v>
      </c>
      <c r="AO69" s="147">
        <f>GDAM_IEX!K69</f>
        <v>0</v>
      </c>
      <c r="AP69" s="147">
        <f>GDAM_IEX!Q69</f>
        <v>0</v>
      </c>
      <c r="AQ69" s="147">
        <f>GDAM_PXI!K69</f>
        <v>0</v>
      </c>
      <c r="AR69" s="147">
        <f>GDAM_PXI!Q69</f>
        <v>0</v>
      </c>
      <c r="AS69">
        <f>HPX!K69</f>
        <v>0</v>
      </c>
      <c r="AT69">
        <f>HPX!Q69</f>
        <v>0</v>
      </c>
      <c r="AU69">
        <f>RTM_HPX!K69</f>
        <v>0</v>
      </c>
      <c r="AV69">
        <f>RTM_HPX!Q69</f>
        <v>0</v>
      </c>
    </row>
    <row r="70" spans="1:48">
      <c r="A70" t="s">
        <v>112</v>
      </c>
      <c r="D70">
        <f>TWEPL!S70</f>
        <v>1.2538800000000001</v>
      </c>
      <c r="E70">
        <f>GT_NG!S70</f>
        <v>2.0879133743049456</v>
      </c>
      <c r="F70">
        <f>GT_Spot!S70</f>
        <v>0</v>
      </c>
      <c r="G70">
        <f>PPCL_NG!S70</f>
        <v>85.31697457536967</v>
      </c>
      <c r="H70">
        <f>PPCL_Spot!S70</f>
        <v>0</v>
      </c>
      <c r="I70">
        <f>Bawana_NG!S70</f>
        <v>9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NDMC_ISGS_exbus!DM70</f>
        <v>76.10255993487813</v>
      </c>
      <c r="P70" s="36">
        <v>0</v>
      </c>
      <c r="Q70" s="36">
        <v>0</v>
      </c>
      <c r="R70" s="38">
        <v>0</v>
      </c>
      <c r="S70" s="38">
        <v>8.44</v>
      </c>
      <c r="T70" s="37">
        <f>SUMPRODUCT(LTA!J70:AN70,LTA!J$101:AN$101,LTA!J$106:AN$106)</f>
        <v>0</v>
      </c>
      <c r="U70" s="37">
        <f>SUMPRODUCT(LTA!J70:AN70,LTA!J$102:AN$102,LTA!J$106:AN$106)</f>
        <v>0</v>
      </c>
      <c r="V70" s="66">
        <f>SUMPRODUCT(MTOA!B70:G70,MTOA!B$102:G$102,MTOA!B$106:G$106)</f>
        <v>0</v>
      </c>
      <c r="W70" s="66">
        <f>SUMPRODUCT(MTOA!B70:G70,MTOA!B$101:G$101,MTOA!B$106:G$106)</f>
        <v>0</v>
      </c>
      <c r="X70">
        <v>0</v>
      </c>
      <c r="Y70" s="34">
        <f>IEX!K70</f>
        <v>0</v>
      </c>
      <c r="Z70" s="34">
        <f>IEX!Q70</f>
        <v>0</v>
      </c>
      <c r="AA70" s="75">
        <f>STOA!K70</f>
        <v>131.47</v>
      </c>
      <c r="AB70" s="75">
        <f>-STOA!Q70</f>
        <v>0</v>
      </c>
      <c r="AC70">
        <f t="shared" si="3"/>
        <v>2.6348391542302427</v>
      </c>
      <c r="AD70">
        <f t="shared" si="4"/>
        <v>311.0364887303225</v>
      </c>
      <c r="AE70">
        <f>'IDT-1'!E70</f>
        <v>0</v>
      </c>
      <c r="AF70" s="24"/>
      <c r="AG70">
        <f t="shared" si="5"/>
        <v>311.0364887303225</v>
      </c>
      <c r="AI70" s="34">
        <f>PXIL!K70</f>
        <v>0</v>
      </c>
      <c r="AJ70" s="34">
        <f>PXIL!Q70</f>
        <v>0</v>
      </c>
      <c r="AK70" s="34">
        <f>RTM_IEX!K70</f>
        <v>0</v>
      </c>
      <c r="AL70" s="34">
        <f>RTM_IEX!Q70</f>
        <v>0</v>
      </c>
      <c r="AM70" s="34">
        <f>RTM_PXI!K70</f>
        <v>0</v>
      </c>
      <c r="AN70" s="34">
        <f>RTM_PXI!Q70</f>
        <v>0</v>
      </c>
      <c r="AO70" s="147">
        <f>GDAM_IEX!K70</f>
        <v>0</v>
      </c>
      <c r="AP70" s="147">
        <f>GDAM_IEX!Q70</f>
        <v>0</v>
      </c>
      <c r="AQ70" s="147">
        <f>GDAM_PXI!K70</f>
        <v>0</v>
      </c>
      <c r="AR70" s="147">
        <f>GDAM_PXI!Q70</f>
        <v>0</v>
      </c>
      <c r="AS70">
        <f>HPX!K70</f>
        <v>0</v>
      </c>
      <c r="AT70">
        <f>HPX!Q70</f>
        <v>0</v>
      </c>
      <c r="AU70">
        <f>RTM_HPX!K70</f>
        <v>0</v>
      </c>
      <c r="AV70">
        <f>RTM_HPX!Q70</f>
        <v>0</v>
      </c>
    </row>
    <row r="71" spans="1:48">
      <c r="A71" t="s">
        <v>113</v>
      </c>
      <c r="D71">
        <f>TWEPL!S71</f>
        <v>1.2538800000000001</v>
      </c>
      <c r="E71">
        <f>GT_NG!S71</f>
        <v>2.0879133743049456</v>
      </c>
      <c r="F71">
        <f>GT_Spot!S71</f>
        <v>0</v>
      </c>
      <c r="G71">
        <f>PPCL_NG!S71</f>
        <v>85.31697457536967</v>
      </c>
      <c r="H71">
        <f>PPCL_Spot!S71</f>
        <v>0</v>
      </c>
      <c r="I71">
        <f>Bawana_NG!S71</f>
        <v>22.999201416617478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NDMC_ISGS_exbus!DM71</f>
        <v>76.296354293507065</v>
      </c>
      <c r="P71" s="36">
        <v>0</v>
      </c>
      <c r="Q71" s="36">
        <v>0</v>
      </c>
      <c r="R71" s="38">
        <v>0</v>
      </c>
      <c r="S71" s="38">
        <v>8.44</v>
      </c>
      <c r="T71" s="37">
        <f>SUMPRODUCT(LTA!J71:AN71,LTA!J$101:AN$101,LTA!J$106:AN$106)</f>
        <v>0</v>
      </c>
      <c r="U71" s="37">
        <f>SUMPRODUCT(LTA!J71:AN71,LTA!J$102:AN$102,LTA!J$106:AN$106)</f>
        <v>0</v>
      </c>
      <c r="V71" s="66">
        <f>SUMPRODUCT(MTOA!B71:G71,MTOA!B$102:G$102,MTOA!B$106:G$106)</f>
        <v>0</v>
      </c>
      <c r="W71" s="66">
        <f>SUMPRODUCT(MTOA!B71:G71,MTOA!B$101:G$101,MTOA!B$106:G$106)</f>
        <v>0</v>
      </c>
      <c r="X71">
        <v>0</v>
      </c>
      <c r="Y71" s="34">
        <f>IEX!K71</f>
        <v>0</v>
      </c>
      <c r="Z71" s="34">
        <f>IEX!Q71</f>
        <v>0</v>
      </c>
      <c r="AA71" s="75">
        <f>STOA!K71</f>
        <v>131.47</v>
      </c>
      <c r="AB71" s="75">
        <f>-STOA!Q71</f>
        <v>0</v>
      </c>
      <c r="AC71">
        <f t="shared" si="3"/>
        <v>2.7540603187423129</v>
      </c>
      <c r="AD71">
        <f t="shared" si="4"/>
        <v>325.11026334105691</v>
      </c>
      <c r="AE71">
        <f>'IDT-1'!E71</f>
        <v>0</v>
      </c>
      <c r="AF71" s="24"/>
      <c r="AG71">
        <f t="shared" si="5"/>
        <v>325.11026334105691</v>
      </c>
      <c r="AI71" s="34">
        <f>PXIL!K71</f>
        <v>0</v>
      </c>
      <c r="AJ71" s="34">
        <f>PXIL!Q71</f>
        <v>0</v>
      </c>
      <c r="AK71" s="34">
        <f>RTM_IEX!K71</f>
        <v>0</v>
      </c>
      <c r="AL71" s="34">
        <f>RTM_IEX!Q71</f>
        <v>0</v>
      </c>
      <c r="AM71" s="34">
        <f>RTM_PXI!K71</f>
        <v>0</v>
      </c>
      <c r="AN71" s="34">
        <f>RTM_PXI!Q71</f>
        <v>0</v>
      </c>
      <c r="AO71" s="147">
        <f>GDAM_IEX!K71</f>
        <v>0</v>
      </c>
      <c r="AP71" s="147">
        <f>GDAM_IEX!Q71</f>
        <v>0</v>
      </c>
      <c r="AQ71" s="147">
        <f>GDAM_PXI!K71</f>
        <v>0</v>
      </c>
      <c r="AR71" s="147">
        <f>GDAM_PXI!Q71</f>
        <v>0</v>
      </c>
      <c r="AS71">
        <f>HPX!K71</f>
        <v>0</v>
      </c>
      <c r="AT71">
        <f>HPX!Q71</f>
        <v>0</v>
      </c>
      <c r="AU71">
        <f>RTM_HPX!K71</f>
        <v>0</v>
      </c>
      <c r="AV71">
        <f>RTM_HPX!Q71</f>
        <v>0</v>
      </c>
    </row>
    <row r="72" spans="1:48">
      <c r="A72" t="s">
        <v>114</v>
      </c>
      <c r="D72">
        <f>TWEPL!S72</f>
        <v>1.2538800000000001</v>
      </c>
      <c r="E72">
        <f>GT_NG!S72</f>
        <v>2.0879133743049456</v>
      </c>
      <c r="F72">
        <f>GT_Spot!S72</f>
        <v>0</v>
      </c>
      <c r="G72">
        <f>PPCL_NG!S72</f>
        <v>85.31697457536967</v>
      </c>
      <c r="H72">
        <f>PPCL_Spot!S72</f>
        <v>0</v>
      </c>
      <c r="I72">
        <f>Bawana_NG!S72</f>
        <v>22.999201416617478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NDMC_ISGS_exbus!DM72</f>
        <v>78.039463447618388</v>
      </c>
      <c r="P72" s="36">
        <v>0</v>
      </c>
      <c r="Q72" s="36">
        <v>0</v>
      </c>
      <c r="R72" s="38">
        <v>0</v>
      </c>
      <c r="S72" s="38">
        <v>8.44</v>
      </c>
      <c r="T72" s="37">
        <f>SUMPRODUCT(LTA!J72:AN72,LTA!J$101:AN$101,LTA!J$106:AN$106)</f>
        <v>0</v>
      </c>
      <c r="U72" s="37">
        <f>SUMPRODUCT(LTA!J72:AN72,LTA!J$102:AN$102,LTA!J$106:AN$106)</f>
        <v>0</v>
      </c>
      <c r="V72" s="66">
        <f>SUMPRODUCT(MTOA!B72:G72,MTOA!B$102:G$102,MTOA!B$106:G$106)</f>
        <v>0</v>
      </c>
      <c r="W72" s="66">
        <f>SUMPRODUCT(MTOA!B72:G72,MTOA!B$101:G$101,MTOA!B$106:G$106)</f>
        <v>0</v>
      </c>
      <c r="X72">
        <v>0</v>
      </c>
      <c r="Y72" s="34">
        <f>IEX!K72</f>
        <v>0</v>
      </c>
      <c r="Z72" s="34">
        <f>IEX!Q72</f>
        <v>0</v>
      </c>
      <c r="AA72" s="75">
        <f>STOA!K72</f>
        <v>131.47</v>
      </c>
      <c r="AB72" s="75">
        <f>-STOA!Q72</f>
        <v>0</v>
      </c>
      <c r="AC72">
        <f t="shared" si="3"/>
        <v>2.7687024356368477</v>
      </c>
      <c r="AD72">
        <f t="shared" si="4"/>
        <v>326.83873037827362</v>
      </c>
      <c r="AE72">
        <f>'IDT-1'!E72</f>
        <v>0</v>
      </c>
      <c r="AF72" s="24"/>
      <c r="AG72">
        <f t="shared" si="5"/>
        <v>326.83873037827362</v>
      </c>
      <c r="AI72" s="34">
        <f>PXIL!K72</f>
        <v>0</v>
      </c>
      <c r="AJ72" s="34">
        <f>PXIL!Q72</f>
        <v>0</v>
      </c>
      <c r="AK72" s="34">
        <f>RTM_IEX!K72</f>
        <v>0</v>
      </c>
      <c r="AL72" s="34">
        <f>RTM_IEX!Q72</f>
        <v>0</v>
      </c>
      <c r="AM72" s="34">
        <f>RTM_PXI!K72</f>
        <v>0</v>
      </c>
      <c r="AN72" s="34">
        <f>RTM_PXI!Q72</f>
        <v>0</v>
      </c>
      <c r="AO72" s="147">
        <f>GDAM_IEX!K72</f>
        <v>0</v>
      </c>
      <c r="AP72" s="147">
        <f>GDAM_IEX!Q72</f>
        <v>0</v>
      </c>
      <c r="AQ72" s="147">
        <f>GDAM_PXI!K72</f>
        <v>0</v>
      </c>
      <c r="AR72" s="147">
        <f>GDAM_PXI!Q72</f>
        <v>0</v>
      </c>
      <c r="AS72">
        <f>HPX!K72</f>
        <v>0</v>
      </c>
      <c r="AT72">
        <f>HPX!Q72</f>
        <v>0</v>
      </c>
      <c r="AU72">
        <f>RTM_HPX!K72</f>
        <v>0</v>
      </c>
      <c r="AV72">
        <f>RTM_HPX!Q72</f>
        <v>0</v>
      </c>
    </row>
    <row r="73" spans="1:48">
      <c r="A73" t="s">
        <v>115</v>
      </c>
      <c r="D73">
        <f>TWEPL!S73</f>
        <v>1.2538800000000001</v>
      </c>
      <c r="E73">
        <f>GT_NG!S73</f>
        <v>2.0879133743049456</v>
      </c>
      <c r="F73">
        <f>GT_Spot!S73</f>
        <v>0</v>
      </c>
      <c r="G73">
        <f>PPCL_NG!S73</f>
        <v>85.31697457536967</v>
      </c>
      <c r="H73">
        <f>PPCL_Spot!S73</f>
        <v>0</v>
      </c>
      <c r="I73">
        <f>Bawana_NG!S73</f>
        <v>22.999201416617478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NDMC_ISGS_exbus!DM73</f>
        <v>79.514960914248178</v>
      </c>
      <c r="P73" s="36">
        <v>0</v>
      </c>
      <c r="Q73" s="36">
        <v>0</v>
      </c>
      <c r="R73" s="38">
        <v>0</v>
      </c>
      <c r="S73" s="38">
        <v>8.44</v>
      </c>
      <c r="T73" s="37">
        <f>SUMPRODUCT(LTA!J73:AN73,LTA!J$101:AN$101,LTA!J$106:AN$106)</f>
        <v>0</v>
      </c>
      <c r="U73" s="37">
        <f>SUMPRODUCT(LTA!J73:AN73,LTA!J$102:AN$102,LTA!J$106:AN$106)</f>
        <v>0</v>
      </c>
      <c r="V73" s="66">
        <f>SUMPRODUCT(MTOA!B73:G73,MTOA!B$102:G$102,MTOA!B$106:G$106)</f>
        <v>0</v>
      </c>
      <c r="W73" s="66">
        <f>SUMPRODUCT(MTOA!B73:G73,MTOA!B$101:G$101,MTOA!B$106:G$106)</f>
        <v>0</v>
      </c>
      <c r="X73">
        <v>0</v>
      </c>
      <c r="Y73" s="34">
        <f>IEX!K73</f>
        <v>0</v>
      </c>
      <c r="Z73" s="34">
        <f>IEX!Q73</f>
        <v>0</v>
      </c>
      <c r="AA73" s="75">
        <f>STOA!K73</f>
        <v>131.47</v>
      </c>
      <c r="AB73" s="75">
        <f>-STOA!Q73</f>
        <v>0</v>
      </c>
      <c r="AC73">
        <f t="shared" si="3"/>
        <v>2.7810966143565379</v>
      </c>
      <c r="AD73">
        <f t="shared" si="4"/>
        <v>328.30183366618371</v>
      </c>
      <c r="AE73">
        <f>'IDT-1'!E73</f>
        <v>0</v>
      </c>
      <c r="AF73" s="24"/>
      <c r="AG73">
        <f t="shared" si="5"/>
        <v>328.30183366618371</v>
      </c>
      <c r="AI73" s="34">
        <f>PXIL!K73</f>
        <v>0</v>
      </c>
      <c r="AJ73" s="34">
        <f>PXIL!Q73</f>
        <v>0</v>
      </c>
      <c r="AK73" s="34">
        <f>RTM_IEX!K73</f>
        <v>0</v>
      </c>
      <c r="AL73" s="34">
        <f>RTM_IEX!Q73</f>
        <v>0</v>
      </c>
      <c r="AM73" s="34">
        <f>RTM_PXI!K73</f>
        <v>0</v>
      </c>
      <c r="AN73" s="34">
        <f>RTM_PXI!Q73</f>
        <v>0</v>
      </c>
      <c r="AO73" s="147">
        <f>GDAM_IEX!K73</f>
        <v>0</v>
      </c>
      <c r="AP73" s="147">
        <f>GDAM_IEX!Q73</f>
        <v>0</v>
      </c>
      <c r="AQ73" s="147">
        <f>GDAM_PXI!K73</f>
        <v>0</v>
      </c>
      <c r="AR73" s="147">
        <f>GDAM_PXI!Q73</f>
        <v>0</v>
      </c>
      <c r="AS73">
        <f>HPX!K73</f>
        <v>0</v>
      </c>
      <c r="AT73">
        <f>HPX!Q73</f>
        <v>0</v>
      </c>
      <c r="AU73">
        <f>RTM_HPX!K73</f>
        <v>0</v>
      </c>
      <c r="AV73">
        <f>RTM_HPX!Q73</f>
        <v>0</v>
      </c>
    </row>
    <row r="74" spans="1:48">
      <c r="A74" t="s">
        <v>116</v>
      </c>
      <c r="D74">
        <f>TWEPL!S74</f>
        <v>1.2538800000000001</v>
      </c>
      <c r="E74">
        <f>GT_NG!S74</f>
        <v>2.0879133743049456</v>
      </c>
      <c r="F74">
        <f>GT_Spot!S74</f>
        <v>0</v>
      </c>
      <c r="G74">
        <f>PPCL_NG!S74</f>
        <v>85.31697457536967</v>
      </c>
      <c r="H74">
        <f>PPCL_Spot!S74</f>
        <v>0</v>
      </c>
      <c r="I74">
        <f>Bawana_NG!S74</f>
        <v>22.999201416617478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NDMC_ISGS_exbus!DM74</f>
        <v>80.992067054807293</v>
      </c>
      <c r="P74" s="36">
        <v>0</v>
      </c>
      <c r="Q74" s="36">
        <v>0</v>
      </c>
      <c r="R74" s="38">
        <v>0</v>
      </c>
      <c r="S74" s="38">
        <v>8.44</v>
      </c>
      <c r="T74" s="37">
        <f>SUMPRODUCT(LTA!J74:AN74,LTA!J$101:AN$101,LTA!J$106:AN$106)</f>
        <v>0</v>
      </c>
      <c r="U74" s="37">
        <f>SUMPRODUCT(LTA!J74:AN74,LTA!J$102:AN$102,LTA!J$106:AN$106)</f>
        <v>0</v>
      </c>
      <c r="V74" s="66">
        <f>SUMPRODUCT(MTOA!B74:G74,MTOA!B$102:G$102,MTOA!B$106:G$106)</f>
        <v>0</v>
      </c>
      <c r="W74" s="66">
        <f>SUMPRODUCT(MTOA!B74:G74,MTOA!B$101:G$101,MTOA!B$106:G$106)</f>
        <v>0</v>
      </c>
      <c r="X74">
        <v>0</v>
      </c>
      <c r="Y74" s="34">
        <f>IEX!K74</f>
        <v>0</v>
      </c>
      <c r="Z74" s="34">
        <f>IEX!Q74</f>
        <v>0</v>
      </c>
      <c r="AA74" s="75">
        <f>STOA!K74</f>
        <v>131.47</v>
      </c>
      <c r="AB74" s="75">
        <f>-STOA!Q74</f>
        <v>0</v>
      </c>
      <c r="AC74">
        <f t="shared" si="3"/>
        <v>2.7935043059372351</v>
      </c>
      <c r="AD74">
        <f t="shared" si="4"/>
        <v>329.76653211516219</v>
      </c>
      <c r="AE74">
        <f>'IDT-1'!E74</f>
        <v>0</v>
      </c>
      <c r="AF74" s="24"/>
      <c r="AG74">
        <f t="shared" si="5"/>
        <v>329.76653211516219</v>
      </c>
      <c r="AI74" s="34">
        <f>PXIL!K74</f>
        <v>0</v>
      </c>
      <c r="AJ74" s="34">
        <f>PXIL!Q74</f>
        <v>0</v>
      </c>
      <c r="AK74" s="34">
        <f>RTM_IEX!K74</f>
        <v>0</v>
      </c>
      <c r="AL74" s="34">
        <f>RTM_IEX!Q74</f>
        <v>0</v>
      </c>
      <c r="AM74" s="34">
        <f>RTM_PXI!K74</f>
        <v>0</v>
      </c>
      <c r="AN74" s="34">
        <f>RTM_PXI!Q74</f>
        <v>0</v>
      </c>
      <c r="AO74" s="147">
        <f>GDAM_IEX!K74</f>
        <v>0</v>
      </c>
      <c r="AP74" s="147">
        <f>GDAM_IEX!Q74</f>
        <v>0</v>
      </c>
      <c r="AQ74" s="147">
        <f>GDAM_PXI!K74</f>
        <v>0</v>
      </c>
      <c r="AR74" s="147">
        <f>GDAM_PXI!Q74</f>
        <v>0</v>
      </c>
      <c r="AS74">
        <f>HPX!K74</f>
        <v>0</v>
      </c>
      <c r="AT74">
        <f>HPX!Q74</f>
        <v>0</v>
      </c>
      <c r="AU74">
        <f>RTM_HPX!K74</f>
        <v>0</v>
      </c>
      <c r="AV74">
        <f>RTM_HPX!Q74</f>
        <v>0</v>
      </c>
    </row>
    <row r="75" spans="1:48">
      <c r="A75" t="s">
        <v>117</v>
      </c>
      <c r="D75">
        <f>TWEPL!S75</f>
        <v>1.2538800000000001</v>
      </c>
      <c r="E75">
        <f>GT_NG!S75</f>
        <v>2.1061750073163594</v>
      </c>
      <c r="F75">
        <f>GT_Spot!S75</f>
        <v>0</v>
      </c>
      <c r="G75">
        <f>PPCL_NG!S75</f>
        <v>86.226974492123091</v>
      </c>
      <c r="H75">
        <f>PPCL_Spot!S75</f>
        <v>0</v>
      </c>
      <c r="I75">
        <f>Bawana_NG!S75</f>
        <v>5.9997656341549161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NDMC_ISGS_exbus!DM75</f>
        <v>81.255434573834023</v>
      </c>
      <c r="P75" s="36">
        <v>0</v>
      </c>
      <c r="Q75" s="36">
        <v>0</v>
      </c>
      <c r="R75" s="38">
        <v>0</v>
      </c>
      <c r="S75" s="38">
        <v>8.44</v>
      </c>
      <c r="T75" s="37">
        <f>SUMPRODUCT(LTA!J75:AN75,LTA!J$101:AN$101,LTA!J$106:AN$106)</f>
        <v>0</v>
      </c>
      <c r="U75" s="37">
        <f>SUMPRODUCT(LTA!J75:AN75,LTA!J$102:AN$102,LTA!J$106:AN$106)</f>
        <v>0</v>
      </c>
      <c r="V75" s="66">
        <f>SUMPRODUCT(MTOA!B75:G75,MTOA!B$102:G$102,MTOA!B$106:G$106)</f>
        <v>0</v>
      </c>
      <c r="W75" s="66">
        <f>SUMPRODUCT(MTOA!B75:G75,MTOA!B$101:G$101,MTOA!B$106:G$106)</f>
        <v>0</v>
      </c>
      <c r="X75">
        <v>0</v>
      </c>
      <c r="Y75" s="34">
        <f>IEX!K75</f>
        <v>0</v>
      </c>
      <c r="Z75" s="34">
        <f>IEX!Q75</f>
        <v>0</v>
      </c>
      <c r="AA75" s="75">
        <f>STOA!K75</f>
        <v>131.47</v>
      </c>
      <c r="AB75" s="75">
        <f>-STOA!Q75</f>
        <v>0</v>
      </c>
      <c r="AC75">
        <f t="shared" si="3"/>
        <v>2.6607187295423977</v>
      </c>
      <c r="AD75">
        <f t="shared" si="4"/>
        <v>314.09151097788595</v>
      </c>
      <c r="AE75">
        <f>'IDT-1'!E75</f>
        <v>0</v>
      </c>
      <c r="AF75" s="24"/>
      <c r="AG75">
        <f t="shared" si="5"/>
        <v>314.09151097788595</v>
      </c>
      <c r="AI75" s="34">
        <f>PXIL!K75</f>
        <v>0</v>
      </c>
      <c r="AJ75" s="34">
        <f>PXIL!Q75</f>
        <v>0</v>
      </c>
      <c r="AK75" s="34">
        <f>RTM_IEX!K75</f>
        <v>0</v>
      </c>
      <c r="AL75" s="34">
        <f>RTM_IEX!Q75</f>
        <v>0</v>
      </c>
      <c r="AM75" s="34">
        <f>RTM_PXI!K75</f>
        <v>0</v>
      </c>
      <c r="AN75" s="34">
        <f>RTM_PXI!Q75</f>
        <v>0</v>
      </c>
      <c r="AO75" s="147">
        <f>GDAM_IEX!K75</f>
        <v>0</v>
      </c>
      <c r="AP75" s="147">
        <f>GDAM_IEX!Q75</f>
        <v>0</v>
      </c>
      <c r="AQ75" s="147">
        <f>GDAM_PXI!K75</f>
        <v>0</v>
      </c>
      <c r="AR75" s="147">
        <f>GDAM_PXI!Q75</f>
        <v>0</v>
      </c>
      <c r="AS75">
        <f>HPX!K75</f>
        <v>0</v>
      </c>
      <c r="AT75">
        <f>HPX!Q75</f>
        <v>0</v>
      </c>
      <c r="AU75">
        <f>RTM_HPX!K75</f>
        <v>0</v>
      </c>
      <c r="AV75">
        <f>RTM_HPX!Q75</f>
        <v>0</v>
      </c>
    </row>
    <row r="76" spans="1:48">
      <c r="A76" t="s">
        <v>118</v>
      </c>
      <c r="D76">
        <f>TWEPL!S76</f>
        <v>1.2538800000000001</v>
      </c>
      <c r="E76">
        <f>GT_NG!S76</f>
        <v>2.1061750073163594</v>
      </c>
      <c r="F76">
        <f>GT_Spot!S76</f>
        <v>0</v>
      </c>
      <c r="G76">
        <f>PPCL_NG!S76</f>
        <v>86.226974492123091</v>
      </c>
      <c r="H76">
        <f>PPCL_Spot!S76</f>
        <v>0</v>
      </c>
      <c r="I76">
        <f>Bawana_NG!S76</f>
        <v>5.9997656341549161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NDMC_ISGS_exbus!DM76</f>
        <v>82.139739063193886</v>
      </c>
      <c r="P76" s="36">
        <v>0</v>
      </c>
      <c r="Q76" s="36">
        <v>0</v>
      </c>
      <c r="R76" s="38">
        <v>0</v>
      </c>
      <c r="S76" s="38">
        <v>8.44</v>
      </c>
      <c r="T76" s="37">
        <f>SUMPRODUCT(LTA!J76:AN76,LTA!J$101:AN$101,LTA!J$106:AN$106)</f>
        <v>0</v>
      </c>
      <c r="U76" s="37">
        <f>SUMPRODUCT(LTA!J76:AN76,LTA!J$102:AN$102,LTA!J$106:AN$106)</f>
        <v>0</v>
      </c>
      <c r="V76" s="66">
        <f>SUMPRODUCT(MTOA!B76:G76,MTOA!B$102:G$102,MTOA!B$106:G$106)</f>
        <v>0</v>
      </c>
      <c r="W76" s="66">
        <f>SUMPRODUCT(MTOA!B76:G76,MTOA!B$101:G$101,MTOA!B$106:G$106)</f>
        <v>0</v>
      </c>
      <c r="X76">
        <v>0</v>
      </c>
      <c r="Y76" s="34">
        <f>IEX!K76</f>
        <v>0</v>
      </c>
      <c r="Z76" s="34">
        <f>IEX!Q76</f>
        <v>0</v>
      </c>
      <c r="AA76" s="75">
        <f>STOA!K76</f>
        <v>131.47</v>
      </c>
      <c r="AB76" s="75">
        <f>-STOA!Q76</f>
        <v>0</v>
      </c>
      <c r="AC76">
        <f t="shared" si="3"/>
        <v>2.6681468872530214</v>
      </c>
      <c r="AD76">
        <f t="shared" si="4"/>
        <v>314.96838730953522</v>
      </c>
      <c r="AE76">
        <f>'IDT-1'!E76</f>
        <v>0</v>
      </c>
      <c r="AF76" s="24"/>
      <c r="AG76">
        <f t="shared" si="5"/>
        <v>314.96838730953522</v>
      </c>
      <c r="AI76" s="34">
        <f>PXIL!K76</f>
        <v>0</v>
      </c>
      <c r="AJ76" s="34">
        <f>PXIL!Q76</f>
        <v>0</v>
      </c>
      <c r="AK76" s="34">
        <f>RTM_IEX!K76</f>
        <v>0</v>
      </c>
      <c r="AL76" s="34">
        <f>RTM_IEX!Q76</f>
        <v>0</v>
      </c>
      <c r="AM76" s="34">
        <f>RTM_PXI!K76</f>
        <v>0</v>
      </c>
      <c r="AN76" s="34">
        <f>RTM_PXI!Q76</f>
        <v>0</v>
      </c>
      <c r="AO76" s="147">
        <f>GDAM_IEX!K76</f>
        <v>0</v>
      </c>
      <c r="AP76" s="147">
        <f>GDAM_IEX!Q76</f>
        <v>0</v>
      </c>
      <c r="AQ76" s="147">
        <f>GDAM_PXI!K76</f>
        <v>0</v>
      </c>
      <c r="AR76" s="147">
        <f>GDAM_PXI!Q76</f>
        <v>0</v>
      </c>
      <c r="AS76">
        <f>HPX!K76</f>
        <v>0</v>
      </c>
      <c r="AT76">
        <f>HPX!Q76</f>
        <v>0</v>
      </c>
      <c r="AU76">
        <f>RTM_HPX!K76</f>
        <v>0</v>
      </c>
      <c r="AV76">
        <f>RTM_HPX!Q76</f>
        <v>0</v>
      </c>
    </row>
    <row r="77" spans="1:48">
      <c r="A77" t="s">
        <v>119</v>
      </c>
      <c r="D77">
        <f>TWEPL!S77</f>
        <v>1.2538800000000001</v>
      </c>
      <c r="E77">
        <f>GT_NG!S77</f>
        <v>2.1061750073163594</v>
      </c>
      <c r="F77">
        <f>GT_Spot!S77</f>
        <v>0</v>
      </c>
      <c r="G77">
        <f>PPCL_NG!S77</f>
        <v>86.226974492123091</v>
      </c>
      <c r="H77">
        <f>PPCL_Spot!S77</f>
        <v>0</v>
      </c>
      <c r="I77">
        <f>Bawana_NG!S77</f>
        <v>14.259999999999996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NDMC_ISGS_exbus!DM77</f>
        <v>82.293175376746632</v>
      </c>
      <c r="P77" s="36">
        <v>0</v>
      </c>
      <c r="Q77" s="36">
        <v>0</v>
      </c>
      <c r="R77" s="38">
        <v>0</v>
      </c>
      <c r="S77" s="38">
        <v>8.44</v>
      </c>
      <c r="T77" s="37">
        <f>SUMPRODUCT(LTA!J77:AN77,LTA!J$101:AN$101,LTA!J$106:AN$106)</f>
        <v>0</v>
      </c>
      <c r="U77" s="37">
        <f>SUMPRODUCT(LTA!J77:AN77,LTA!J$102:AN$102,LTA!J$106:AN$106)</f>
        <v>0</v>
      </c>
      <c r="V77" s="66">
        <f>SUMPRODUCT(MTOA!B77:G77,MTOA!B$102:G$102,MTOA!B$106:G$106)</f>
        <v>0</v>
      </c>
      <c r="W77" s="66">
        <f>SUMPRODUCT(MTOA!B77:G77,MTOA!B$101:G$101,MTOA!B$106:G$106)</f>
        <v>0</v>
      </c>
      <c r="X77">
        <v>0</v>
      </c>
      <c r="Y77" s="34">
        <f>IEX!K77</f>
        <v>0</v>
      </c>
      <c r="Z77" s="34">
        <f>IEX!Q77</f>
        <v>0</v>
      </c>
      <c r="AA77" s="75">
        <f>STOA!K77</f>
        <v>131.47</v>
      </c>
      <c r="AB77" s="75">
        <f>-STOA!Q77</f>
        <v>0</v>
      </c>
      <c r="AC77">
        <f t="shared" si="3"/>
        <v>2.7388217209599626</v>
      </c>
      <c r="AD77">
        <f t="shared" si="4"/>
        <v>323.31138315522611</v>
      </c>
      <c r="AE77">
        <f>'IDT-1'!E77</f>
        <v>0</v>
      </c>
      <c r="AF77" s="24"/>
      <c r="AG77">
        <f t="shared" si="5"/>
        <v>323.31138315522611</v>
      </c>
      <c r="AI77" s="34">
        <f>PXIL!K77</f>
        <v>0</v>
      </c>
      <c r="AJ77" s="34">
        <f>PXIL!Q77</f>
        <v>0</v>
      </c>
      <c r="AK77" s="34">
        <f>RTM_IEX!K77</f>
        <v>0</v>
      </c>
      <c r="AL77" s="34">
        <f>RTM_IEX!Q77</f>
        <v>0</v>
      </c>
      <c r="AM77" s="34">
        <f>RTM_PXI!K77</f>
        <v>0</v>
      </c>
      <c r="AN77" s="34">
        <f>RTM_PXI!Q77</f>
        <v>0</v>
      </c>
      <c r="AO77" s="147">
        <f>GDAM_IEX!K77</f>
        <v>0</v>
      </c>
      <c r="AP77" s="147">
        <f>GDAM_IEX!Q77</f>
        <v>0</v>
      </c>
      <c r="AQ77" s="147">
        <f>GDAM_PXI!K77</f>
        <v>0</v>
      </c>
      <c r="AR77" s="147">
        <f>GDAM_PXI!Q77</f>
        <v>0</v>
      </c>
      <c r="AS77">
        <f>HPX!K77</f>
        <v>0</v>
      </c>
      <c r="AT77">
        <f>HPX!Q77</f>
        <v>0</v>
      </c>
      <c r="AU77">
        <f>RTM_HPX!K77</f>
        <v>0</v>
      </c>
      <c r="AV77">
        <f>RTM_HPX!Q77</f>
        <v>0</v>
      </c>
    </row>
    <row r="78" spans="1:48">
      <c r="A78" t="s">
        <v>120</v>
      </c>
      <c r="D78">
        <f>TWEPL!S78</f>
        <v>1.2538800000000001</v>
      </c>
      <c r="E78">
        <f>GT_NG!S78</f>
        <v>2.0556511559847821</v>
      </c>
      <c r="F78">
        <f>GT_Spot!S78</f>
        <v>0</v>
      </c>
      <c r="G78">
        <f>PPCL_NG!S78</f>
        <v>86.226974492123091</v>
      </c>
      <c r="H78">
        <f>PPCL_Spot!S78</f>
        <v>0</v>
      </c>
      <c r="I78">
        <f>Bawana_NG!S78</f>
        <v>22.999201416617478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NDMC_ISGS_exbus!DM78</f>
        <v>84.663662277544134</v>
      </c>
      <c r="P78" s="36">
        <v>0</v>
      </c>
      <c r="Q78" s="36">
        <v>0</v>
      </c>
      <c r="R78" s="38">
        <v>0</v>
      </c>
      <c r="S78" s="38">
        <v>8.44</v>
      </c>
      <c r="T78" s="37">
        <f>SUMPRODUCT(LTA!J78:AN78,LTA!J$101:AN$101,LTA!J$106:AN$106)</f>
        <v>0</v>
      </c>
      <c r="U78" s="37">
        <f>SUMPRODUCT(LTA!J78:AN78,LTA!J$102:AN$102,LTA!J$106:AN$106)</f>
        <v>0</v>
      </c>
      <c r="V78" s="66">
        <f>SUMPRODUCT(MTOA!B78:G78,MTOA!B$102:G$102,MTOA!B$106:G$106)</f>
        <v>0</v>
      </c>
      <c r="W78" s="66">
        <f>SUMPRODUCT(MTOA!B78:G78,MTOA!B$101:G$101,MTOA!B$106:G$106)</f>
        <v>0</v>
      </c>
      <c r="X78">
        <v>0</v>
      </c>
      <c r="Y78" s="34">
        <f>IEX!K78</f>
        <v>0</v>
      </c>
      <c r="Z78" s="34">
        <f>IEX!Q78</f>
        <v>-20</v>
      </c>
      <c r="AA78" s="75">
        <f>STOA!K78</f>
        <v>131.47</v>
      </c>
      <c r="AB78" s="75">
        <f>-STOA!Q78</f>
        <v>0</v>
      </c>
      <c r="AC78">
        <f t="shared" si="3"/>
        <v>3.4246997432172979</v>
      </c>
      <c r="AD78">
        <f t="shared" si="4"/>
        <v>263.6846695990522</v>
      </c>
      <c r="AE78">
        <f>'IDT-1'!E78</f>
        <v>0</v>
      </c>
      <c r="AF78" s="24"/>
      <c r="AG78">
        <f t="shared" si="5"/>
        <v>263.6846695990522</v>
      </c>
      <c r="AI78" s="34">
        <f>PXIL!K78</f>
        <v>0</v>
      </c>
      <c r="AJ78" s="34">
        <f>PXIL!Q78</f>
        <v>0</v>
      </c>
      <c r="AK78" s="34">
        <f>RTM_IEX!K78</f>
        <v>0</v>
      </c>
      <c r="AL78" s="34">
        <f>RTM_IEX!Q78</f>
        <v>-50</v>
      </c>
      <c r="AM78" s="34">
        <f>RTM_PXI!K78</f>
        <v>0</v>
      </c>
      <c r="AN78" s="34">
        <f>RTM_PXI!Q78</f>
        <v>0</v>
      </c>
      <c r="AO78" s="147">
        <f>GDAM_IEX!K78</f>
        <v>0</v>
      </c>
      <c r="AP78" s="147">
        <f>GDAM_IEX!Q78</f>
        <v>0</v>
      </c>
      <c r="AQ78" s="147">
        <f>GDAM_PXI!K78</f>
        <v>0</v>
      </c>
      <c r="AR78" s="147">
        <f>GDAM_PXI!Q78</f>
        <v>0</v>
      </c>
      <c r="AS78">
        <f>HPX!K78</f>
        <v>0</v>
      </c>
      <c r="AT78">
        <f>HPX!Q78</f>
        <v>0</v>
      </c>
      <c r="AU78">
        <f>RTM_HPX!K78</f>
        <v>0</v>
      </c>
      <c r="AV78">
        <f>RTM_HPX!Q78</f>
        <v>0</v>
      </c>
    </row>
    <row r="79" spans="1:48">
      <c r="A79" t="s">
        <v>121</v>
      </c>
      <c r="D79">
        <f>TWEPL!S79</f>
        <v>1.2538800000000001</v>
      </c>
      <c r="E79">
        <f>GT_NG!S79</f>
        <v>2.0556511559847821</v>
      </c>
      <c r="F79">
        <f>GT_Spot!S79</f>
        <v>0</v>
      </c>
      <c r="G79">
        <f>PPCL_NG!S79</f>
        <v>86.226974492123091</v>
      </c>
      <c r="H79">
        <f>PPCL_Spot!S79</f>
        <v>0</v>
      </c>
      <c r="I79">
        <f>Bawana_NG!S79</f>
        <v>22.999201416617478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NDMC_ISGS_exbus!DM79</f>
        <v>88.883157906629151</v>
      </c>
      <c r="P79" s="36">
        <v>0</v>
      </c>
      <c r="Q79" s="36">
        <v>0</v>
      </c>
      <c r="R79" s="38">
        <v>0</v>
      </c>
      <c r="S79" s="38">
        <v>8.44</v>
      </c>
      <c r="T79" s="37">
        <f>SUMPRODUCT(LTA!J79:AN79,LTA!J$101:AN$101,LTA!J$106:AN$106)</f>
        <v>0</v>
      </c>
      <c r="U79" s="37">
        <f>SUMPRODUCT(LTA!J79:AN79,LTA!J$102:AN$102,LTA!J$106:AN$106)</f>
        <v>0</v>
      </c>
      <c r="V79" s="66">
        <f>SUMPRODUCT(MTOA!B79:G79,MTOA!B$102:G$102,MTOA!B$106:G$106)</f>
        <v>0</v>
      </c>
      <c r="W79" s="66">
        <f>SUMPRODUCT(MTOA!B79:G79,MTOA!B$101:G$101,MTOA!B$106:G$106)</f>
        <v>0</v>
      </c>
      <c r="X79">
        <v>0</v>
      </c>
      <c r="Y79" s="34">
        <f>IEX!K79</f>
        <v>0</v>
      </c>
      <c r="Z79" s="34">
        <f>IEX!Q79</f>
        <v>-38</v>
      </c>
      <c r="AA79" s="75">
        <f>STOA!K79</f>
        <v>131.47</v>
      </c>
      <c r="AB79" s="75">
        <f>-STOA!Q79</f>
        <v>0</v>
      </c>
      <c r="AC79">
        <f t="shared" si="3"/>
        <v>3.5533262414753923</v>
      </c>
      <c r="AD79">
        <f t="shared" si="4"/>
        <v>256.77553872987909</v>
      </c>
      <c r="AE79">
        <f>'IDT-1'!E79</f>
        <v>0</v>
      </c>
      <c r="AF79" s="24"/>
      <c r="AG79">
        <f t="shared" si="5"/>
        <v>256.77553872987909</v>
      </c>
      <c r="AI79" s="34">
        <f>PXIL!K79</f>
        <v>0</v>
      </c>
      <c r="AJ79" s="34">
        <f>PXIL!Q79</f>
        <v>0</v>
      </c>
      <c r="AK79" s="34">
        <f>RTM_IEX!K79</f>
        <v>0</v>
      </c>
      <c r="AL79" s="34">
        <f>RTM_IEX!Q79</f>
        <v>-43</v>
      </c>
      <c r="AM79" s="34">
        <f>RTM_PXI!K79</f>
        <v>0</v>
      </c>
      <c r="AN79" s="34">
        <f>RTM_PXI!Q79</f>
        <v>0</v>
      </c>
      <c r="AO79" s="147">
        <f>GDAM_IEX!K79</f>
        <v>0</v>
      </c>
      <c r="AP79" s="147">
        <f>GDAM_IEX!Q79</f>
        <v>0</v>
      </c>
      <c r="AQ79" s="147">
        <f>GDAM_PXI!K79</f>
        <v>0</v>
      </c>
      <c r="AR79" s="147">
        <f>GDAM_PXI!Q79</f>
        <v>0</v>
      </c>
      <c r="AS79">
        <f>HPX!K79</f>
        <v>0</v>
      </c>
      <c r="AT79">
        <f>HPX!Q79</f>
        <v>0</v>
      </c>
      <c r="AU79">
        <f>RTM_HPX!K79</f>
        <v>0</v>
      </c>
      <c r="AV79">
        <f>RTM_HPX!Q79</f>
        <v>0</v>
      </c>
    </row>
    <row r="80" spans="1:48">
      <c r="A80" t="s">
        <v>122</v>
      </c>
      <c r="D80">
        <f>TWEPL!S80</f>
        <v>1.2538800000000001</v>
      </c>
      <c r="E80">
        <f>GT_NG!S80</f>
        <v>2.0556511559847821</v>
      </c>
      <c r="F80">
        <f>GT_Spot!S80</f>
        <v>0</v>
      </c>
      <c r="G80">
        <f>PPCL_NG!S80</f>
        <v>86.226974492123091</v>
      </c>
      <c r="H80">
        <f>PPCL_Spot!S80</f>
        <v>0</v>
      </c>
      <c r="I80">
        <f>Bawana_NG!S80</f>
        <v>22.999201416617478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NDMC_ISGS_exbus!DM80</f>
        <v>88.883157906629151</v>
      </c>
      <c r="P80" s="36">
        <v>0</v>
      </c>
      <c r="Q80" s="36">
        <v>0</v>
      </c>
      <c r="R80" s="38">
        <v>0</v>
      </c>
      <c r="S80" s="38">
        <v>8.44</v>
      </c>
      <c r="T80" s="37">
        <f>SUMPRODUCT(LTA!J80:AN80,LTA!J$101:AN$101,LTA!J$106:AN$106)</f>
        <v>0</v>
      </c>
      <c r="U80" s="37">
        <f>SUMPRODUCT(LTA!J80:AN80,LTA!J$102:AN$102,LTA!J$106:AN$106)</f>
        <v>0</v>
      </c>
      <c r="V80" s="66">
        <f>SUMPRODUCT(MTOA!B80:G80,MTOA!B$102:G$102,MTOA!B$106:G$106)</f>
        <v>0</v>
      </c>
      <c r="W80" s="66">
        <f>SUMPRODUCT(MTOA!B80:G80,MTOA!B$101:G$101,MTOA!B$106:G$106)</f>
        <v>0</v>
      </c>
      <c r="X80">
        <v>0</v>
      </c>
      <c r="Y80" s="34">
        <f>IEX!K80</f>
        <v>0</v>
      </c>
      <c r="Z80" s="34">
        <f>IEX!Q80</f>
        <v>-43</v>
      </c>
      <c r="AA80" s="75">
        <f>STOA!K80</f>
        <v>131.47</v>
      </c>
      <c r="AB80" s="75">
        <f>-STOA!Q80</f>
        <v>0</v>
      </c>
      <c r="AC80">
        <f t="shared" si="3"/>
        <v>3.5956820300998378</v>
      </c>
      <c r="AD80">
        <f t="shared" si="4"/>
        <v>251.73318294125465</v>
      </c>
      <c r="AE80">
        <f>'IDT-1'!E80</f>
        <v>0</v>
      </c>
      <c r="AF80" s="24"/>
      <c r="AG80">
        <f t="shared" si="5"/>
        <v>251.73318294125465</v>
      </c>
      <c r="AI80" s="34">
        <f>PXIL!K80</f>
        <v>0</v>
      </c>
      <c r="AJ80" s="34">
        <f>PXIL!Q80</f>
        <v>0</v>
      </c>
      <c r="AK80" s="34">
        <f>RTM_IEX!K80</f>
        <v>0</v>
      </c>
      <c r="AL80" s="34">
        <f>RTM_IEX!Q80</f>
        <v>-43</v>
      </c>
      <c r="AM80" s="34">
        <f>RTM_PXI!K80</f>
        <v>0</v>
      </c>
      <c r="AN80" s="34">
        <f>RTM_PXI!Q80</f>
        <v>0</v>
      </c>
      <c r="AO80" s="147">
        <f>GDAM_IEX!K80</f>
        <v>0</v>
      </c>
      <c r="AP80" s="147">
        <f>GDAM_IEX!Q80</f>
        <v>0</v>
      </c>
      <c r="AQ80" s="147">
        <f>GDAM_PXI!K80</f>
        <v>0</v>
      </c>
      <c r="AR80" s="147">
        <f>GDAM_PXI!Q80</f>
        <v>0</v>
      </c>
      <c r="AS80">
        <f>HPX!K80</f>
        <v>0</v>
      </c>
      <c r="AT80">
        <f>HPX!Q80</f>
        <v>0</v>
      </c>
      <c r="AU80">
        <f>RTM_HPX!K80</f>
        <v>0</v>
      </c>
      <c r="AV80">
        <f>RTM_HPX!Q80</f>
        <v>0</v>
      </c>
    </row>
    <row r="81" spans="1:48">
      <c r="A81" t="s">
        <v>123</v>
      </c>
      <c r="D81">
        <f>TWEPL!S81</f>
        <v>1.2538800000000001</v>
      </c>
      <c r="E81">
        <f>GT_NG!S81</f>
        <v>2.1061750073163594</v>
      </c>
      <c r="F81">
        <f>GT_Spot!S81</f>
        <v>0</v>
      </c>
      <c r="G81">
        <f>PPCL_NG!S81</f>
        <v>86.226974492123091</v>
      </c>
      <c r="H81">
        <f>PPCL_Spot!S81</f>
        <v>0</v>
      </c>
      <c r="I81">
        <f>Bawana_NG!S81</f>
        <v>22.999101597593846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NDMC_ISGS_exbus!DM81</f>
        <v>88.883157906629151</v>
      </c>
      <c r="P81" s="36">
        <v>0</v>
      </c>
      <c r="Q81" s="36">
        <v>0</v>
      </c>
      <c r="R81" s="38">
        <v>0</v>
      </c>
      <c r="S81" s="38">
        <v>8.44</v>
      </c>
      <c r="T81" s="37">
        <f>SUMPRODUCT(LTA!J81:AN81,LTA!J$101:AN$101,LTA!J$106:AN$106)</f>
        <v>0</v>
      </c>
      <c r="U81" s="37">
        <f>SUMPRODUCT(LTA!J81:AN81,LTA!J$102:AN$102,LTA!J$106:AN$106)</f>
        <v>0</v>
      </c>
      <c r="V81" s="66">
        <f>SUMPRODUCT(MTOA!B81:G81,MTOA!B$102:G$102,MTOA!B$106:G$106)</f>
        <v>0</v>
      </c>
      <c r="W81" s="66">
        <f>SUMPRODUCT(MTOA!B81:G81,MTOA!B$101:G$101,MTOA!B$106:G$106)</f>
        <v>0</v>
      </c>
      <c r="X81">
        <v>0</v>
      </c>
      <c r="Y81" s="34">
        <f>IEX!K81</f>
        <v>0</v>
      </c>
      <c r="Z81" s="34">
        <f>IEX!Q81</f>
        <v>-52</v>
      </c>
      <c r="AA81" s="75">
        <f>STOA!K81</f>
        <v>131.47</v>
      </c>
      <c r="AB81" s="75">
        <f>-STOA!Q81</f>
        <v>0</v>
      </c>
      <c r="AC81">
        <f t="shared" si="3"/>
        <v>3.6469325383205589</v>
      </c>
      <c r="AD81">
        <f t="shared" si="4"/>
        <v>245.73235646534189</v>
      </c>
      <c r="AE81">
        <f>'IDT-1'!E81</f>
        <v>0</v>
      </c>
      <c r="AF81" s="24"/>
      <c r="AG81">
        <f t="shared" si="5"/>
        <v>245.73235646534189</v>
      </c>
      <c r="AI81" s="34">
        <f>PXIL!K81</f>
        <v>0</v>
      </c>
      <c r="AJ81" s="34">
        <f>PXIL!Q81</f>
        <v>0</v>
      </c>
      <c r="AK81" s="34">
        <f>RTM_IEX!K81</f>
        <v>0</v>
      </c>
      <c r="AL81" s="34">
        <f>RTM_IEX!Q81</f>
        <v>-40</v>
      </c>
      <c r="AM81" s="34">
        <f>RTM_PXI!K81</f>
        <v>0</v>
      </c>
      <c r="AN81" s="34">
        <f>RTM_PXI!Q81</f>
        <v>0</v>
      </c>
      <c r="AO81" s="147">
        <f>GDAM_IEX!K81</f>
        <v>0</v>
      </c>
      <c r="AP81" s="147">
        <f>GDAM_IEX!Q81</f>
        <v>0</v>
      </c>
      <c r="AQ81" s="147">
        <f>GDAM_PXI!K81</f>
        <v>0</v>
      </c>
      <c r="AR81" s="147">
        <f>GDAM_PXI!Q81</f>
        <v>0</v>
      </c>
      <c r="AS81">
        <f>HPX!K81</f>
        <v>0</v>
      </c>
      <c r="AT81">
        <f>HPX!Q81</f>
        <v>0</v>
      </c>
      <c r="AU81">
        <f>RTM_HPX!K81</f>
        <v>0</v>
      </c>
      <c r="AV81">
        <f>RTM_HPX!Q81</f>
        <v>0</v>
      </c>
    </row>
    <row r="82" spans="1:48">
      <c r="A82" t="s">
        <v>124</v>
      </c>
      <c r="D82">
        <f>TWEPL!S82</f>
        <v>1.2538800000000001</v>
      </c>
      <c r="E82">
        <f>GT_NG!S82</f>
        <v>2.1061750073163594</v>
      </c>
      <c r="F82">
        <f>GT_Spot!S82</f>
        <v>0</v>
      </c>
      <c r="G82">
        <f>PPCL_NG!S82</f>
        <v>86.226974492123091</v>
      </c>
      <c r="H82">
        <f>PPCL_Spot!S82</f>
        <v>0</v>
      </c>
      <c r="I82">
        <f>Bawana_NG!S82</f>
        <v>22.999101597593846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NDMC_ISGS_exbus!DM82</f>
        <v>88.883157906629151</v>
      </c>
      <c r="P82" s="36">
        <v>0</v>
      </c>
      <c r="Q82" s="36">
        <v>0</v>
      </c>
      <c r="R82" s="38">
        <v>0</v>
      </c>
      <c r="S82" s="38">
        <v>8.44</v>
      </c>
      <c r="T82" s="37">
        <f>SUMPRODUCT(LTA!J82:AN82,LTA!J$101:AN$101,LTA!J$106:AN$106)</f>
        <v>0</v>
      </c>
      <c r="U82" s="37">
        <f>SUMPRODUCT(LTA!J82:AN82,LTA!J$102:AN$102,LTA!J$106:AN$106)</f>
        <v>0</v>
      </c>
      <c r="V82" s="66">
        <f>SUMPRODUCT(MTOA!B82:G82,MTOA!B$102:G$102,MTOA!B$106:G$106)</f>
        <v>0</v>
      </c>
      <c r="W82" s="66">
        <f>SUMPRODUCT(MTOA!B82:G82,MTOA!B$101:G$101,MTOA!B$106:G$106)</f>
        <v>0</v>
      </c>
      <c r="X82">
        <v>0</v>
      </c>
      <c r="Y82" s="34">
        <f>IEX!K82</f>
        <v>0</v>
      </c>
      <c r="Z82" s="34">
        <f>IEX!Q82</f>
        <v>-60</v>
      </c>
      <c r="AA82" s="75">
        <f>STOA!K82</f>
        <v>131.47</v>
      </c>
      <c r="AB82" s="75">
        <f>-STOA!Q82</f>
        <v>0</v>
      </c>
      <c r="AC82">
        <f t="shared" si="3"/>
        <v>3.7062306423947824</v>
      </c>
      <c r="AD82">
        <f t="shared" si="4"/>
        <v>238.67305836126766</v>
      </c>
      <c r="AE82">
        <f>'IDT-1'!E82</f>
        <v>0</v>
      </c>
      <c r="AF82" s="24"/>
      <c r="AG82">
        <f t="shared" si="5"/>
        <v>238.67305836126766</v>
      </c>
      <c r="AI82" s="34">
        <f>PXIL!K82</f>
        <v>0</v>
      </c>
      <c r="AJ82" s="34">
        <f>PXIL!Q82</f>
        <v>0</v>
      </c>
      <c r="AK82" s="34">
        <f>RTM_IEX!K82</f>
        <v>0</v>
      </c>
      <c r="AL82" s="34">
        <f>RTM_IEX!Q82</f>
        <v>-39</v>
      </c>
      <c r="AM82" s="34">
        <f>RTM_PXI!K82</f>
        <v>0</v>
      </c>
      <c r="AN82" s="34">
        <f>RTM_PXI!Q82</f>
        <v>0</v>
      </c>
      <c r="AO82" s="147">
        <f>GDAM_IEX!K82</f>
        <v>0</v>
      </c>
      <c r="AP82" s="147">
        <f>GDAM_IEX!Q82</f>
        <v>0</v>
      </c>
      <c r="AQ82" s="147">
        <f>GDAM_PXI!K82</f>
        <v>0</v>
      </c>
      <c r="AR82" s="147">
        <f>GDAM_PXI!Q82</f>
        <v>0</v>
      </c>
      <c r="AS82">
        <f>HPX!K82</f>
        <v>0</v>
      </c>
      <c r="AT82">
        <f>HPX!Q82</f>
        <v>0</v>
      </c>
      <c r="AU82">
        <f>RTM_HPX!K82</f>
        <v>0</v>
      </c>
      <c r="AV82">
        <f>RTM_HPX!Q82</f>
        <v>0</v>
      </c>
    </row>
    <row r="83" spans="1:48">
      <c r="A83" t="s">
        <v>125</v>
      </c>
      <c r="D83">
        <f>TWEPL!S83</f>
        <v>1.2538800000000001</v>
      </c>
      <c r="E83">
        <f>GT_NG!S83</f>
        <v>2.1061750073163594</v>
      </c>
      <c r="F83">
        <f>GT_Spot!S83</f>
        <v>0</v>
      </c>
      <c r="G83">
        <f>PPCL_NG!S83</f>
        <v>87.45</v>
      </c>
      <c r="H83">
        <f>PPCL_Spot!S83</f>
        <v>0</v>
      </c>
      <c r="I83">
        <f>Bawana_NG!S83</f>
        <v>18.999257841490568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NDMC_ISGS_exbus!DM83</f>
        <v>88.883157906629151</v>
      </c>
      <c r="P83" s="36">
        <v>0</v>
      </c>
      <c r="Q83" s="36">
        <v>0</v>
      </c>
      <c r="R83" s="38">
        <v>0</v>
      </c>
      <c r="S83" s="38">
        <v>8.44</v>
      </c>
      <c r="T83" s="37">
        <f>SUMPRODUCT(LTA!J83:AN83,LTA!J$101:AN$101,LTA!J$106:AN$106)</f>
        <v>0</v>
      </c>
      <c r="U83" s="37">
        <f>SUMPRODUCT(LTA!J83:AN83,LTA!J$102:AN$102,LTA!J$106:AN$106)</f>
        <v>0</v>
      </c>
      <c r="V83" s="66">
        <f>SUMPRODUCT(MTOA!B83:G83,MTOA!B$102:G$102,MTOA!B$106:G$106)</f>
        <v>0</v>
      </c>
      <c r="W83" s="66">
        <f>SUMPRODUCT(MTOA!B83:G83,MTOA!B$101:G$101,MTOA!B$106:G$106)</f>
        <v>0</v>
      </c>
      <c r="X83">
        <v>0</v>
      </c>
      <c r="Y83" s="34">
        <f>IEX!K83</f>
        <v>0</v>
      </c>
      <c r="Z83" s="34">
        <f>IEX!Q83</f>
        <v>-63</v>
      </c>
      <c r="AA83" s="75">
        <f>STOA!K83</f>
        <v>131.47</v>
      </c>
      <c r="AB83" s="75">
        <f>-STOA!Q83</f>
        <v>0</v>
      </c>
      <c r="AC83">
        <f t="shared" si="3"/>
        <v>3.6829053691096809</v>
      </c>
      <c r="AD83">
        <f t="shared" si="4"/>
        <v>235.91956538632644</v>
      </c>
      <c r="AE83">
        <f>'IDT-1'!E83</f>
        <v>0</v>
      </c>
      <c r="AF83" s="24"/>
      <c r="AG83">
        <f t="shared" si="5"/>
        <v>235.91956538632644</v>
      </c>
      <c r="AI83" s="34">
        <f>PXIL!K83</f>
        <v>0</v>
      </c>
      <c r="AJ83" s="34">
        <f>PXIL!Q83</f>
        <v>0</v>
      </c>
      <c r="AK83" s="34">
        <f>RTM_IEX!K83</f>
        <v>0</v>
      </c>
      <c r="AL83" s="34">
        <f>RTM_IEX!Q83</f>
        <v>-36</v>
      </c>
      <c r="AM83" s="34">
        <f>RTM_PXI!K83</f>
        <v>0</v>
      </c>
      <c r="AN83" s="34">
        <f>RTM_PXI!Q83</f>
        <v>0</v>
      </c>
      <c r="AO83" s="147">
        <f>GDAM_IEX!K83</f>
        <v>0</v>
      </c>
      <c r="AP83" s="147">
        <f>GDAM_IEX!Q83</f>
        <v>0</v>
      </c>
      <c r="AQ83" s="147">
        <f>GDAM_PXI!K83</f>
        <v>0</v>
      </c>
      <c r="AR83" s="147">
        <f>GDAM_PXI!Q83</f>
        <v>0</v>
      </c>
      <c r="AS83">
        <f>HPX!K83</f>
        <v>0</v>
      </c>
      <c r="AT83">
        <f>HPX!Q83</f>
        <v>0</v>
      </c>
      <c r="AU83">
        <f>RTM_HPX!K83</f>
        <v>0</v>
      </c>
      <c r="AV83">
        <f>RTM_HPX!Q83</f>
        <v>0</v>
      </c>
    </row>
    <row r="84" spans="1:48">
      <c r="A84" t="s">
        <v>126</v>
      </c>
      <c r="D84">
        <f>TWEPL!S84</f>
        <v>1.2538800000000001</v>
      </c>
      <c r="E84">
        <f>GT_NG!S84</f>
        <v>2.0556511559847821</v>
      </c>
      <c r="F84">
        <f>GT_Spot!S84</f>
        <v>0</v>
      </c>
      <c r="G84">
        <f>PPCL_NG!S84</f>
        <v>87.45</v>
      </c>
      <c r="H84">
        <f>PPCL_Spot!S84</f>
        <v>0</v>
      </c>
      <c r="I84">
        <f>Bawana_NG!S84</f>
        <v>14.249443381117926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NDMC_ISGS_exbus!DM84</f>
        <v>88.883157906629151</v>
      </c>
      <c r="P84" s="36">
        <v>0</v>
      </c>
      <c r="Q84" s="36">
        <v>0</v>
      </c>
      <c r="R84" s="38">
        <v>0</v>
      </c>
      <c r="S84" s="38">
        <v>8.44</v>
      </c>
      <c r="T84" s="37">
        <f>SUMPRODUCT(LTA!J84:AN84,LTA!J$101:AN$101,LTA!J$106:AN$106)</f>
        <v>0</v>
      </c>
      <c r="U84" s="37">
        <f>SUMPRODUCT(LTA!J84:AN84,LTA!J$102:AN$102,LTA!J$106:AN$106)</f>
        <v>0</v>
      </c>
      <c r="V84" s="66">
        <f>SUMPRODUCT(MTOA!B84:G84,MTOA!B$102:G$102,MTOA!B$106:G$106)</f>
        <v>0</v>
      </c>
      <c r="W84" s="66">
        <f>SUMPRODUCT(MTOA!B84:G84,MTOA!B$101:G$101,MTOA!B$106:G$106)</f>
        <v>0</v>
      </c>
      <c r="X84">
        <v>0</v>
      </c>
      <c r="Y84" s="34">
        <f>IEX!K84</f>
        <v>0</v>
      </c>
      <c r="Z84" s="34">
        <f>IEX!Q84</f>
        <v>-65</v>
      </c>
      <c r="AA84" s="75">
        <f>STOA!K84</f>
        <v>131.47</v>
      </c>
      <c r="AB84" s="75">
        <f>-STOA!Q84</f>
        <v>0</v>
      </c>
      <c r="AC84">
        <f t="shared" si="3"/>
        <v>3.6425825272913652</v>
      </c>
      <c r="AD84">
        <f t="shared" si="4"/>
        <v>231.15954991644051</v>
      </c>
      <c r="AE84">
        <f>'IDT-1'!E84</f>
        <v>0</v>
      </c>
      <c r="AF84" s="24"/>
      <c r="AG84">
        <f t="shared" si="5"/>
        <v>231.15954991644051</v>
      </c>
      <c r="AI84" s="34">
        <f>PXIL!K84</f>
        <v>0</v>
      </c>
      <c r="AJ84" s="34">
        <f>PXIL!Q84</f>
        <v>0</v>
      </c>
      <c r="AK84" s="34">
        <f>RTM_IEX!K84</f>
        <v>0</v>
      </c>
      <c r="AL84" s="34">
        <f>RTM_IEX!Q84</f>
        <v>-34</v>
      </c>
      <c r="AM84" s="34">
        <f>RTM_PXI!K84</f>
        <v>0</v>
      </c>
      <c r="AN84" s="34">
        <f>RTM_PXI!Q84</f>
        <v>0</v>
      </c>
      <c r="AO84" s="147">
        <f>GDAM_IEX!K84</f>
        <v>0</v>
      </c>
      <c r="AP84" s="147">
        <f>GDAM_IEX!Q84</f>
        <v>0</v>
      </c>
      <c r="AQ84" s="147">
        <f>GDAM_PXI!K84</f>
        <v>0</v>
      </c>
      <c r="AR84" s="147">
        <f>GDAM_PXI!Q84</f>
        <v>0</v>
      </c>
      <c r="AS84">
        <f>HPX!K84</f>
        <v>0</v>
      </c>
      <c r="AT84">
        <f>HPX!Q84</f>
        <v>0</v>
      </c>
      <c r="AU84">
        <f>RTM_HPX!K84</f>
        <v>0</v>
      </c>
      <c r="AV84">
        <f>RTM_HPX!Q84</f>
        <v>0</v>
      </c>
    </row>
    <row r="85" spans="1:48">
      <c r="A85" t="s">
        <v>127</v>
      </c>
      <c r="D85">
        <f>TWEPL!S85</f>
        <v>1.2538800000000001</v>
      </c>
      <c r="E85">
        <f>GT_NG!S85</f>
        <v>2.0556511559847821</v>
      </c>
      <c r="F85">
        <f>GT_Spot!S85</f>
        <v>0</v>
      </c>
      <c r="G85">
        <f>PPCL_NG!S85</f>
        <v>86.226974492123091</v>
      </c>
      <c r="H85">
        <f>PPCL_Spot!S85</f>
        <v>0</v>
      </c>
      <c r="I85">
        <f>Bawana_NG!S85</f>
        <v>14.249443381117926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NDMC_ISGS_exbus!DM85</f>
        <v>84.767908276320199</v>
      </c>
      <c r="P85" s="36">
        <v>0</v>
      </c>
      <c r="Q85" s="36">
        <v>0</v>
      </c>
      <c r="R85" s="38">
        <v>0</v>
      </c>
      <c r="S85" s="38">
        <v>8.44</v>
      </c>
      <c r="T85" s="37">
        <f>SUMPRODUCT(LTA!J85:AN85,LTA!J$101:AN$101,LTA!J$106:AN$106)</f>
        <v>0</v>
      </c>
      <c r="U85" s="37">
        <f>SUMPRODUCT(LTA!J85:AN85,LTA!J$102:AN$102,LTA!J$106:AN$106)</f>
        <v>0</v>
      </c>
      <c r="V85" s="66">
        <f>SUMPRODUCT(MTOA!B85:G85,MTOA!B$102:G$102,MTOA!B$106:G$106)</f>
        <v>0</v>
      </c>
      <c r="W85" s="66">
        <f>SUMPRODUCT(MTOA!B85:G85,MTOA!B$101:G$101,MTOA!B$106:G$106)</f>
        <v>0</v>
      </c>
      <c r="X85">
        <v>0</v>
      </c>
      <c r="Y85" s="34">
        <f>IEX!K85</f>
        <v>0</v>
      </c>
      <c r="Z85" s="34">
        <f>IEX!Q85</f>
        <v>-64</v>
      </c>
      <c r="AA85" s="75">
        <f>STOA!K85</f>
        <v>131.47</v>
      </c>
      <c r="AB85" s="75">
        <f>-STOA!Q85</f>
        <v>0</v>
      </c>
      <c r="AC85">
        <f t="shared" si="3"/>
        <v>3.5977410161306032</v>
      </c>
      <c r="AD85">
        <f t="shared" si="4"/>
        <v>225.86611628941534</v>
      </c>
      <c r="AE85">
        <f>'IDT-1'!E85</f>
        <v>0</v>
      </c>
      <c r="AF85" s="24"/>
      <c r="AG85">
        <f t="shared" si="5"/>
        <v>225.86611628941534</v>
      </c>
      <c r="AI85" s="34">
        <f>PXIL!K85</f>
        <v>0</v>
      </c>
      <c r="AJ85" s="34">
        <f>PXIL!Q85</f>
        <v>0</v>
      </c>
      <c r="AK85" s="34">
        <f>RTM_IEX!K85</f>
        <v>0</v>
      </c>
      <c r="AL85" s="34">
        <f>RTM_IEX!Q85</f>
        <v>-35</v>
      </c>
      <c r="AM85" s="34">
        <f>RTM_PXI!K85</f>
        <v>0</v>
      </c>
      <c r="AN85" s="34">
        <f>RTM_PXI!Q85</f>
        <v>0</v>
      </c>
      <c r="AO85" s="147">
        <f>GDAM_IEX!K85</f>
        <v>0</v>
      </c>
      <c r="AP85" s="147">
        <f>GDAM_IEX!Q85</f>
        <v>0</v>
      </c>
      <c r="AQ85" s="147">
        <f>GDAM_PXI!K85</f>
        <v>0</v>
      </c>
      <c r="AR85" s="147">
        <f>GDAM_PXI!Q85</f>
        <v>0</v>
      </c>
      <c r="AS85">
        <f>HPX!K85</f>
        <v>0</v>
      </c>
      <c r="AT85">
        <f>HPX!Q85</f>
        <v>0</v>
      </c>
      <c r="AU85">
        <f>RTM_HPX!K85</f>
        <v>0</v>
      </c>
      <c r="AV85">
        <f>RTM_HPX!Q85</f>
        <v>0</v>
      </c>
    </row>
    <row r="86" spans="1:48">
      <c r="A86" t="s">
        <v>128</v>
      </c>
      <c r="D86">
        <f>TWEPL!S86</f>
        <v>1.2538800000000001</v>
      </c>
      <c r="E86">
        <f>GT_NG!S86</f>
        <v>2.1061750073163594</v>
      </c>
      <c r="F86">
        <f>GT_Spot!S86</f>
        <v>0</v>
      </c>
      <c r="G86">
        <f>PPCL_NG!S86</f>
        <v>87.45</v>
      </c>
      <c r="H86">
        <f>PPCL_Spot!S86</f>
        <v>0</v>
      </c>
      <c r="I86">
        <f>Bawana_NG!S86</f>
        <v>18.999257841490568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NDMC_ISGS_exbus!DM86</f>
        <v>82.539244175870692</v>
      </c>
      <c r="P86" s="36">
        <v>0</v>
      </c>
      <c r="Q86" s="36">
        <v>0</v>
      </c>
      <c r="R86" s="38">
        <v>0</v>
      </c>
      <c r="S86" s="38">
        <v>8.44</v>
      </c>
      <c r="T86" s="37">
        <f>SUMPRODUCT(LTA!J86:AN86,LTA!J$101:AN$101,LTA!J$106:AN$106)</f>
        <v>0</v>
      </c>
      <c r="U86" s="37">
        <f>SUMPRODUCT(LTA!J86:AN86,LTA!J$102:AN$102,LTA!J$106:AN$106)</f>
        <v>0</v>
      </c>
      <c r="V86" s="66">
        <f>SUMPRODUCT(MTOA!B86:G86,MTOA!B$102:G$102,MTOA!B$106:G$106)</f>
        <v>0</v>
      </c>
      <c r="W86" s="66">
        <f>SUMPRODUCT(MTOA!B86:G86,MTOA!B$101:G$101,MTOA!B$106:G$106)</f>
        <v>0</v>
      </c>
      <c r="X86">
        <v>0</v>
      </c>
      <c r="Y86" s="34">
        <f>IEX!K86</f>
        <v>0</v>
      </c>
      <c r="Z86" s="34">
        <f>IEX!Q86</f>
        <v>-67</v>
      </c>
      <c r="AA86" s="75">
        <f>STOA!K86</f>
        <v>131.47</v>
      </c>
      <c r="AB86" s="75">
        <f>-STOA!Q86</f>
        <v>0</v>
      </c>
      <c r="AC86">
        <f t="shared" si="3"/>
        <v>3.62961649377131</v>
      </c>
      <c r="AD86">
        <f t="shared" si="4"/>
        <v>229.62894053090633</v>
      </c>
      <c r="AE86">
        <f>'IDT-1'!E86</f>
        <v>0</v>
      </c>
      <c r="AF86" s="24"/>
      <c r="AG86">
        <f t="shared" si="5"/>
        <v>229.62894053090633</v>
      </c>
      <c r="AI86" s="34">
        <f>PXIL!K86</f>
        <v>0</v>
      </c>
      <c r="AJ86" s="34">
        <f>PXIL!Q86</f>
        <v>0</v>
      </c>
      <c r="AK86" s="34">
        <f>RTM_IEX!K86</f>
        <v>0</v>
      </c>
      <c r="AL86" s="34">
        <f>RTM_IEX!Q86</f>
        <v>-32</v>
      </c>
      <c r="AM86" s="34">
        <f>RTM_PXI!K86</f>
        <v>0</v>
      </c>
      <c r="AN86" s="34">
        <f>RTM_PXI!Q86</f>
        <v>0</v>
      </c>
      <c r="AO86" s="147">
        <f>GDAM_IEX!K86</f>
        <v>0</v>
      </c>
      <c r="AP86" s="147">
        <f>GDAM_IEX!Q86</f>
        <v>0</v>
      </c>
      <c r="AQ86" s="147">
        <f>GDAM_PXI!K86</f>
        <v>0</v>
      </c>
      <c r="AR86" s="147">
        <f>GDAM_PXI!Q86</f>
        <v>0</v>
      </c>
      <c r="AS86">
        <f>HPX!K86</f>
        <v>0</v>
      </c>
      <c r="AT86">
        <f>HPX!Q86</f>
        <v>0</v>
      </c>
      <c r="AU86">
        <f>RTM_HPX!K86</f>
        <v>0</v>
      </c>
      <c r="AV86">
        <f>RTM_HPX!Q86</f>
        <v>0</v>
      </c>
    </row>
    <row r="87" spans="1:48">
      <c r="A87" t="s">
        <v>129</v>
      </c>
      <c r="D87">
        <f>TWEPL!S87</f>
        <v>1.2538800000000001</v>
      </c>
      <c r="E87">
        <f>GT_NG!S87</f>
        <v>2.1061750073163594</v>
      </c>
      <c r="F87">
        <f>GT_Spot!S87</f>
        <v>0</v>
      </c>
      <c r="G87">
        <f>PPCL_NG!S87</f>
        <v>87.45</v>
      </c>
      <c r="H87">
        <f>PPCL_Spot!S87</f>
        <v>0</v>
      </c>
      <c r="I87">
        <f>Bawana_NG!S87</f>
        <v>18.999257841490568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NDMC_ISGS_exbus!DM87</f>
        <v>82.539244175870692</v>
      </c>
      <c r="P87" s="36">
        <v>0</v>
      </c>
      <c r="Q87" s="36">
        <v>0</v>
      </c>
      <c r="R87" s="38">
        <v>0</v>
      </c>
      <c r="S87" s="38">
        <v>8.44</v>
      </c>
      <c r="T87" s="37">
        <f>SUMPRODUCT(LTA!J87:AN87,LTA!J$101:AN$101,LTA!J$106:AN$106)</f>
        <v>0</v>
      </c>
      <c r="U87" s="37">
        <f>SUMPRODUCT(LTA!J87:AN87,LTA!J$102:AN$102,LTA!J$106:AN$106)</f>
        <v>0</v>
      </c>
      <c r="V87" s="66">
        <f>SUMPRODUCT(MTOA!B87:G87,MTOA!B$102:G$102,MTOA!B$106:G$106)</f>
        <v>0</v>
      </c>
      <c r="W87" s="66">
        <f>SUMPRODUCT(MTOA!B87:G87,MTOA!B$101:G$101,MTOA!B$106:G$106)</f>
        <v>0</v>
      </c>
      <c r="X87">
        <v>0</v>
      </c>
      <c r="Y87" s="34">
        <f>IEX!K87</f>
        <v>0</v>
      </c>
      <c r="Z87" s="34">
        <f>IEX!Q87</f>
        <v>-69</v>
      </c>
      <c r="AA87" s="75">
        <f>STOA!K87</f>
        <v>131.47</v>
      </c>
      <c r="AB87" s="75">
        <f>-STOA!Q87</f>
        <v>0</v>
      </c>
      <c r="AC87">
        <f t="shared" si="3"/>
        <v>3.6296164937713096</v>
      </c>
      <c r="AD87">
        <f t="shared" si="4"/>
        <v>229.62894053090633</v>
      </c>
      <c r="AE87">
        <f>'IDT-1'!E87</f>
        <v>0</v>
      </c>
      <c r="AF87" s="24"/>
      <c r="AG87">
        <f t="shared" si="5"/>
        <v>229.62894053090633</v>
      </c>
      <c r="AI87" s="34">
        <f>PXIL!K87</f>
        <v>0</v>
      </c>
      <c r="AJ87" s="34">
        <f>PXIL!Q87</f>
        <v>0</v>
      </c>
      <c r="AK87" s="34">
        <f>RTM_IEX!K87</f>
        <v>0</v>
      </c>
      <c r="AL87" s="34">
        <f>RTM_IEX!Q87</f>
        <v>-30</v>
      </c>
      <c r="AM87" s="34">
        <f>RTM_PXI!K87</f>
        <v>0</v>
      </c>
      <c r="AN87" s="34">
        <f>RTM_PXI!Q87</f>
        <v>0</v>
      </c>
      <c r="AO87" s="147">
        <f>GDAM_IEX!K87</f>
        <v>0</v>
      </c>
      <c r="AP87" s="147">
        <f>GDAM_IEX!Q87</f>
        <v>0</v>
      </c>
      <c r="AQ87" s="147">
        <f>GDAM_PXI!K87</f>
        <v>0</v>
      </c>
      <c r="AR87" s="147">
        <f>GDAM_PXI!Q87</f>
        <v>0</v>
      </c>
      <c r="AS87">
        <f>HPX!K87</f>
        <v>0</v>
      </c>
      <c r="AT87">
        <f>HPX!Q87</f>
        <v>0</v>
      </c>
      <c r="AU87">
        <f>RTM_HPX!K87</f>
        <v>0</v>
      </c>
      <c r="AV87">
        <f>RTM_HPX!Q87</f>
        <v>0</v>
      </c>
    </row>
    <row r="88" spans="1:48">
      <c r="A88" t="s">
        <v>130</v>
      </c>
      <c r="D88">
        <f>TWEPL!S88</f>
        <v>1.2538800000000001</v>
      </c>
      <c r="E88">
        <f>GT_NG!S88</f>
        <v>2.1061750073163594</v>
      </c>
      <c r="F88">
        <f>GT_Spot!S88</f>
        <v>0</v>
      </c>
      <c r="G88">
        <f>PPCL_NG!S88</f>
        <v>87.45</v>
      </c>
      <c r="H88">
        <f>PPCL_Spot!S88</f>
        <v>0</v>
      </c>
      <c r="I88">
        <f>Bawana_NG!S88</f>
        <v>18.999257841490568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NDMC_ISGS_exbus!DM88</f>
        <v>82.539244175870692</v>
      </c>
      <c r="P88" s="36">
        <v>0</v>
      </c>
      <c r="Q88" s="36">
        <v>0</v>
      </c>
      <c r="R88" s="38">
        <v>0</v>
      </c>
      <c r="S88" s="38">
        <v>8.44</v>
      </c>
      <c r="T88" s="37">
        <f>SUMPRODUCT(LTA!J88:AN88,LTA!J$101:AN$101,LTA!J$106:AN$106)</f>
        <v>0</v>
      </c>
      <c r="U88" s="37">
        <f>SUMPRODUCT(LTA!J88:AN88,LTA!J$102:AN$102,LTA!J$106:AN$106)</f>
        <v>0</v>
      </c>
      <c r="V88" s="66">
        <f>SUMPRODUCT(MTOA!B88:G88,MTOA!B$102:G$102,MTOA!B$106:G$106)</f>
        <v>0</v>
      </c>
      <c r="W88" s="66">
        <f>SUMPRODUCT(MTOA!B88:G88,MTOA!B$101:G$101,MTOA!B$106:G$106)</f>
        <v>0</v>
      </c>
      <c r="X88">
        <v>0</v>
      </c>
      <c r="Y88" s="34">
        <f>IEX!K88</f>
        <v>0</v>
      </c>
      <c r="Z88" s="34">
        <f>IEX!Q88</f>
        <v>-70</v>
      </c>
      <c r="AA88" s="75">
        <f>STOA!K88</f>
        <v>131.47</v>
      </c>
      <c r="AB88" s="75">
        <f>-STOA!Q88</f>
        <v>0</v>
      </c>
      <c r="AC88">
        <f t="shared" si="3"/>
        <v>3.62961649377131</v>
      </c>
      <c r="AD88">
        <f t="shared" si="4"/>
        <v>229.62894053090633</v>
      </c>
      <c r="AE88">
        <f>'IDT-1'!E88</f>
        <v>0</v>
      </c>
      <c r="AF88" s="24"/>
      <c r="AG88">
        <f t="shared" si="5"/>
        <v>229.62894053090633</v>
      </c>
      <c r="AI88" s="34">
        <f>PXIL!K88</f>
        <v>0</v>
      </c>
      <c r="AJ88" s="34">
        <f>PXIL!Q88</f>
        <v>0</v>
      </c>
      <c r="AK88" s="34">
        <f>RTM_IEX!K88</f>
        <v>0</v>
      </c>
      <c r="AL88" s="34">
        <f>RTM_IEX!Q88</f>
        <v>-29</v>
      </c>
      <c r="AM88" s="34">
        <f>RTM_PXI!K88</f>
        <v>0</v>
      </c>
      <c r="AN88" s="34">
        <f>RTM_PXI!Q88</f>
        <v>0</v>
      </c>
      <c r="AO88" s="147">
        <f>GDAM_IEX!K88</f>
        <v>0</v>
      </c>
      <c r="AP88" s="147">
        <f>GDAM_IEX!Q88</f>
        <v>0</v>
      </c>
      <c r="AQ88" s="147">
        <f>GDAM_PXI!K88</f>
        <v>0</v>
      </c>
      <c r="AR88" s="147">
        <f>GDAM_PXI!Q88</f>
        <v>0</v>
      </c>
      <c r="AS88">
        <f>HPX!K88</f>
        <v>0</v>
      </c>
      <c r="AT88">
        <f>HPX!Q88</f>
        <v>0</v>
      </c>
      <c r="AU88">
        <f>RTM_HPX!K88</f>
        <v>0</v>
      </c>
      <c r="AV88">
        <f>RTM_HPX!Q88</f>
        <v>0</v>
      </c>
    </row>
    <row r="89" spans="1:48">
      <c r="A89" t="s">
        <v>131</v>
      </c>
      <c r="D89">
        <f>TWEPL!S89</f>
        <v>1.2538800000000001</v>
      </c>
      <c r="E89">
        <f>GT_NG!S89</f>
        <v>2.1061750073163594</v>
      </c>
      <c r="F89">
        <f>GT_Spot!S89</f>
        <v>0</v>
      </c>
      <c r="G89">
        <f>PPCL_NG!S89</f>
        <v>87.45</v>
      </c>
      <c r="H89">
        <f>PPCL_Spot!S89</f>
        <v>0</v>
      </c>
      <c r="I89">
        <f>Bawana_NG!S89</f>
        <v>18.999257841490568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NDMC_ISGS_exbus!DM89</f>
        <v>83.58772500102846</v>
      </c>
      <c r="P89" s="36">
        <v>0</v>
      </c>
      <c r="Q89" s="36">
        <v>0</v>
      </c>
      <c r="R89" s="38">
        <v>0</v>
      </c>
      <c r="S89" s="38">
        <v>8.44</v>
      </c>
      <c r="T89" s="37">
        <f>SUMPRODUCT(LTA!J89:AN89,LTA!J$101:AN$101,LTA!J$106:AN$106)</f>
        <v>0</v>
      </c>
      <c r="U89" s="37">
        <f>SUMPRODUCT(LTA!J89:AN89,LTA!J$102:AN$102,LTA!J$106:AN$106)</f>
        <v>0</v>
      </c>
      <c r="V89" s="66">
        <f>SUMPRODUCT(MTOA!B89:G89,MTOA!B$102:G$102,MTOA!B$106:G$106)</f>
        <v>0</v>
      </c>
      <c r="W89" s="66">
        <f>SUMPRODUCT(MTOA!B89:G89,MTOA!B$101:G$101,MTOA!B$106:G$106)</f>
        <v>0</v>
      </c>
      <c r="X89">
        <v>0</v>
      </c>
      <c r="Y89" s="34">
        <f>IEX!K89</f>
        <v>0</v>
      </c>
      <c r="Z89" s="34">
        <f>IEX!Q89</f>
        <v>-72</v>
      </c>
      <c r="AA89" s="75">
        <f>STOA!K89</f>
        <v>131.47</v>
      </c>
      <c r="AB89" s="75">
        <f>-STOA!Q89</f>
        <v>0</v>
      </c>
      <c r="AC89">
        <f t="shared" si="3"/>
        <v>3.638423732702635</v>
      </c>
      <c r="AD89">
        <f t="shared" si="4"/>
        <v>230.66861411713276</v>
      </c>
      <c r="AE89">
        <f>'IDT-1'!E89</f>
        <v>0</v>
      </c>
      <c r="AF89" s="24"/>
      <c r="AG89">
        <f t="shared" si="5"/>
        <v>230.66861411713276</v>
      </c>
      <c r="AI89" s="34">
        <f>PXIL!K89</f>
        <v>0</v>
      </c>
      <c r="AJ89" s="34">
        <f>PXIL!Q89</f>
        <v>0</v>
      </c>
      <c r="AK89" s="34">
        <f>RTM_IEX!K89</f>
        <v>0</v>
      </c>
      <c r="AL89" s="34">
        <f>RTM_IEX!Q89</f>
        <v>-27</v>
      </c>
      <c r="AM89" s="34">
        <f>RTM_PXI!K89</f>
        <v>0</v>
      </c>
      <c r="AN89" s="34">
        <f>RTM_PXI!Q89</f>
        <v>0</v>
      </c>
      <c r="AO89" s="147">
        <f>GDAM_IEX!K89</f>
        <v>0</v>
      </c>
      <c r="AP89" s="147">
        <f>GDAM_IEX!Q89</f>
        <v>0</v>
      </c>
      <c r="AQ89" s="147">
        <f>GDAM_PXI!K89</f>
        <v>0</v>
      </c>
      <c r="AR89" s="147">
        <f>GDAM_PXI!Q89</f>
        <v>0</v>
      </c>
      <c r="AS89">
        <f>HPX!K89</f>
        <v>0</v>
      </c>
      <c r="AT89">
        <f>HPX!Q89</f>
        <v>0</v>
      </c>
      <c r="AU89">
        <f>RTM_HPX!K89</f>
        <v>0</v>
      </c>
      <c r="AV89">
        <f>RTM_HPX!Q89</f>
        <v>0</v>
      </c>
    </row>
    <row r="90" spans="1:48">
      <c r="A90" t="s">
        <v>132</v>
      </c>
      <c r="D90">
        <f>TWEPL!S90</f>
        <v>1.2538800000000001</v>
      </c>
      <c r="E90">
        <f>GT_NG!S90</f>
        <v>2.1061750073163594</v>
      </c>
      <c r="F90">
        <f>GT_Spot!S90</f>
        <v>0</v>
      </c>
      <c r="G90">
        <f>PPCL_NG!S90</f>
        <v>87.45</v>
      </c>
      <c r="H90">
        <f>PPCL_Spot!S90</f>
        <v>0</v>
      </c>
      <c r="I90">
        <f>Bawana_NG!S90</f>
        <v>18.999257841490568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NDMC_ISGS_exbus!DM90</f>
        <v>85.70248488611432</v>
      </c>
      <c r="P90" s="36">
        <v>0</v>
      </c>
      <c r="Q90" s="36">
        <v>0</v>
      </c>
      <c r="R90" s="38">
        <v>0</v>
      </c>
      <c r="S90" s="38">
        <v>8.44</v>
      </c>
      <c r="T90" s="37">
        <f>SUMPRODUCT(LTA!J90:AN90,LTA!J$101:AN$101,LTA!J$106:AN$106)</f>
        <v>0</v>
      </c>
      <c r="U90" s="37">
        <f>SUMPRODUCT(LTA!J90:AN90,LTA!J$102:AN$102,LTA!J$106:AN$106)</f>
        <v>0</v>
      </c>
      <c r="V90" s="66">
        <f>SUMPRODUCT(MTOA!B90:G90,MTOA!B$102:G$102,MTOA!B$106:G$106)</f>
        <v>0</v>
      </c>
      <c r="W90" s="66">
        <f>SUMPRODUCT(MTOA!B90:G90,MTOA!B$101:G$101,MTOA!B$106:G$106)</f>
        <v>0</v>
      </c>
      <c r="X90">
        <v>0</v>
      </c>
      <c r="Y90" s="34">
        <f>IEX!K90</f>
        <v>0</v>
      </c>
      <c r="Z90" s="34">
        <f>IEX!Q90</f>
        <v>-76</v>
      </c>
      <c r="AA90" s="75">
        <f>STOA!K90</f>
        <v>131.47</v>
      </c>
      <c r="AB90" s="75">
        <f>-STOA!Q90</f>
        <v>0</v>
      </c>
      <c r="AC90">
        <f t="shared" si="3"/>
        <v>3.6561877157373561</v>
      </c>
      <c r="AD90">
        <f t="shared" si="4"/>
        <v>232.7656100191839</v>
      </c>
      <c r="AE90">
        <f>'IDT-1'!E90</f>
        <v>0</v>
      </c>
      <c r="AF90" s="24"/>
      <c r="AG90">
        <f t="shared" si="5"/>
        <v>232.7656100191839</v>
      </c>
      <c r="AI90" s="34">
        <f>PXIL!K90</f>
        <v>0</v>
      </c>
      <c r="AJ90" s="34">
        <f>PXIL!Q90</f>
        <v>0</v>
      </c>
      <c r="AK90" s="34">
        <f>RTM_IEX!K90</f>
        <v>0</v>
      </c>
      <c r="AL90" s="34">
        <f>RTM_IEX!Q90</f>
        <v>-23</v>
      </c>
      <c r="AM90" s="34">
        <f>RTM_PXI!K90</f>
        <v>0</v>
      </c>
      <c r="AN90" s="34">
        <f>RTM_PXI!Q90</f>
        <v>0</v>
      </c>
      <c r="AO90" s="147">
        <f>GDAM_IEX!K90</f>
        <v>0</v>
      </c>
      <c r="AP90" s="147">
        <f>GDAM_IEX!Q90</f>
        <v>0</v>
      </c>
      <c r="AQ90" s="147">
        <f>GDAM_PXI!K90</f>
        <v>0</v>
      </c>
      <c r="AR90" s="147">
        <f>GDAM_PXI!Q90</f>
        <v>0</v>
      </c>
      <c r="AS90">
        <f>HPX!K90</f>
        <v>0</v>
      </c>
      <c r="AT90">
        <f>HPX!Q90</f>
        <v>0</v>
      </c>
      <c r="AU90">
        <f>RTM_HPX!K90</f>
        <v>0</v>
      </c>
      <c r="AV90">
        <f>RTM_HPX!Q90</f>
        <v>0</v>
      </c>
    </row>
    <row r="91" spans="1:48">
      <c r="A91" t="s">
        <v>133</v>
      </c>
      <c r="D91">
        <f>TWEPL!S91</f>
        <v>1.2538800000000001</v>
      </c>
      <c r="E91">
        <f>GT_NG!S91</f>
        <v>2.1061750073163594</v>
      </c>
      <c r="F91">
        <f>GT_Spot!S91</f>
        <v>0</v>
      </c>
      <c r="G91">
        <f>PPCL_NG!S91</f>
        <v>87.45</v>
      </c>
      <c r="H91">
        <f>PPCL_Spot!S91</f>
        <v>0</v>
      </c>
      <c r="I91">
        <f>Bawana_NG!S91</f>
        <v>18.999257841490568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NDMC_ISGS_exbus!DM91</f>
        <v>85.70248488611432</v>
      </c>
      <c r="P91" s="36">
        <v>0</v>
      </c>
      <c r="Q91" s="36">
        <v>0</v>
      </c>
      <c r="R91" s="38">
        <v>0</v>
      </c>
      <c r="S91" s="38">
        <v>8.44</v>
      </c>
      <c r="T91" s="37">
        <f>SUMPRODUCT(LTA!J91:AN91,LTA!J$101:AN$101,LTA!J$106:AN$106)</f>
        <v>0</v>
      </c>
      <c r="U91" s="37">
        <f>SUMPRODUCT(LTA!J91:AN91,LTA!J$102:AN$102,LTA!J$106:AN$106)</f>
        <v>0</v>
      </c>
      <c r="V91" s="66">
        <f>SUMPRODUCT(MTOA!B91:G91,MTOA!B$102:G$102,MTOA!B$106:G$106)</f>
        <v>0</v>
      </c>
      <c r="W91" s="66">
        <f>SUMPRODUCT(MTOA!B91:G91,MTOA!B$101:G$101,MTOA!B$106:G$106)</f>
        <v>0</v>
      </c>
      <c r="X91">
        <v>0</v>
      </c>
      <c r="Y91" s="34">
        <f>IEX!K91</f>
        <v>0</v>
      </c>
      <c r="Z91" s="34">
        <f>IEX!Q91</f>
        <v>-76</v>
      </c>
      <c r="AA91" s="75">
        <f>STOA!K91</f>
        <v>131.47</v>
      </c>
      <c r="AB91" s="75">
        <f>-STOA!Q91</f>
        <v>0</v>
      </c>
      <c r="AC91">
        <f t="shared" si="3"/>
        <v>3.6561877157373561</v>
      </c>
      <c r="AD91">
        <f t="shared" si="4"/>
        <v>232.7656100191839</v>
      </c>
      <c r="AE91">
        <f>'IDT-1'!E91</f>
        <v>0</v>
      </c>
      <c r="AF91" s="24"/>
      <c r="AG91">
        <f t="shared" si="5"/>
        <v>232.7656100191839</v>
      </c>
      <c r="AI91" s="34">
        <f>PXIL!K91</f>
        <v>0</v>
      </c>
      <c r="AJ91" s="34">
        <f>PXIL!Q91</f>
        <v>0</v>
      </c>
      <c r="AK91" s="34">
        <f>RTM_IEX!K91</f>
        <v>0</v>
      </c>
      <c r="AL91" s="34">
        <f>RTM_IEX!Q91</f>
        <v>-23</v>
      </c>
      <c r="AM91" s="34">
        <f>RTM_PXI!K91</f>
        <v>0</v>
      </c>
      <c r="AN91" s="34">
        <f>RTM_PXI!Q91</f>
        <v>0</v>
      </c>
      <c r="AO91" s="147">
        <f>GDAM_IEX!K91</f>
        <v>0</v>
      </c>
      <c r="AP91" s="147">
        <f>GDAM_IEX!Q91</f>
        <v>0</v>
      </c>
      <c r="AQ91" s="147">
        <f>GDAM_PXI!K91</f>
        <v>0</v>
      </c>
      <c r="AR91" s="147">
        <f>GDAM_PXI!Q91</f>
        <v>0</v>
      </c>
      <c r="AS91">
        <f>HPX!K91</f>
        <v>0</v>
      </c>
      <c r="AT91">
        <f>HPX!Q91</f>
        <v>0</v>
      </c>
      <c r="AU91">
        <f>RTM_HPX!K91</f>
        <v>0</v>
      </c>
      <c r="AV91">
        <f>RTM_HPX!Q91</f>
        <v>0</v>
      </c>
    </row>
    <row r="92" spans="1:48">
      <c r="A92" t="s">
        <v>134</v>
      </c>
      <c r="D92">
        <f>TWEPL!S92</f>
        <v>1.2538800000000001</v>
      </c>
      <c r="E92">
        <f>GT_NG!S92</f>
        <v>2.1061750073163594</v>
      </c>
      <c r="F92">
        <f>GT_Spot!S92</f>
        <v>0</v>
      </c>
      <c r="G92">
        <f>PPCL_NG!S92</f>
        <v>87.45</v>
      </c>
      <c r="H92">
        <f>PPCL_Spot!S92</f>
        <v>0</v>
      </c>
      <c r="I92">
        <f>Bawana_NG!S92</f>
        <v>18.999257841490568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NDMC_ISGS_exbus!DM92</f>
        <v>85.70248488611432</v>
      </c>
      <c r="P92" s="36">
        <v>0</v>
      </c>
      <c r="Q92" s="36">
        <v>0</v>
      </c>
      <c r="R92" s="38">
        <v>0</v>
      </c>
      <c r="S92" s="38">
        <v>8.44</v>
      </c>
      <c r="T92" s="37">
        <f>SUMPRODUCT(LTA!J92:AN92,LTA!J$101:AN$101,LTA!J$106:AN$106)</f>
        <v>0</v>
      </c>
      <c r="U92" s="37">
        <f>SUMPRODUCT(LTA!J92:AN92,LTA!J$102:AN$102,LTA!J$106:AN$106)</f>
        <v>0</v>
      </c>
      <c r="V92" s="66">
        <f>SUMPRODUCT(MTOA!B92:G92,MTOA!B$102:G$102,MTOA!B$106:G$106)</f>
        <v>0</v>
      </c>
      <c r="W92" s="66">
        <f>SUMPRODUCT(MTOA!B92:G92,MTOA!B$101:G$101,MTOA!B$106:G$106)</f>
        <v>0</v>
      </c>
      <c r="X92">
        <v>0</v>
      </c>
      <c r="Y92" s="34">
        <f>IEX!K92</f>
        <v>0</v>
      </c>
      <c r="Z92" s="34">
        <f>IEX!Q92</f>
        <v>-75</v>
      </c>
      <c r="AA92" s="75">
        <f>STOA!K92</f>
        <v>131.47</v>
      </c>
      <c r="AB92" s="75">
        <f>-STOA!Q92</f>
        <v>0</v>
      </c>
      <c r="AC92">
        <f t="shared" si="3"/>
        <v>3.6561877157373557</v>
      </c>
      <c r="AD92">
        <f t="shared" si="4"/>
        <v>232.7656100191839</v>
      </c>
      <c r="AE92">
        <f>'IDT-1'!E92</f>
        <v>0</v>
      </c>
      <c r="AF92" s="24"/>
      <c r="AG92">
        <f t="shared" si="5"/>
        <v>232.7656100191839</v>
      </c>
      <c r="AI92" s="34">
        <f>PXIL!K92</f>
        <v>0</v>
      </c>
      <c r="AJ92" s="34">
        <f>PXIL!Q92</f>
        <v>0</v>
      </c>
      <c r="AK92" s="34">
        <f>RTM_IEX!K92</f>
        <v>0</v>
      </c>
      <c r="AL92" s="34">
        <f>RTM_IEX!Q92</f>
        <v>-24</v>
      </c>
      <c r="AM92" s="34">
        <f>RTM_PXI!K92</f>
        <v>0</v>
      </c>
      <c r="AN92" s="34">
        <f>RTM_PXI!Q92</f>
        <v>0</v>
      </c>
      <c r="AO92" s="147">
        <f>GDAM_IEX!K92</f>
        <v>0</v>
      </c>
      <c r="AP92" s="147">
        <f>GDAM_IEX!Q92</f>
        <v>0</v>
      </c>
      <c r="AQ92" s="147">
        <f>GDAM_PXI!K92</f>
        <v>0</v>
      </c>
      <c r="AR92" s="147">
        <f>GDAM_PXI!Q92</f>
        <v>0</v>
      </c>
      <c r="AS92">
        <f>HPX!K92</f>
        <v>0</v>
      </c>
      <c r="AT92">
        <f>HPX!Q92</f>
        <v>0</v>
      </c>
      <c r="AU92">
        <f>RTM_HPX!K92</f>
        <v>0</v>
      </c>
      <c r="AV92">
        <f>RTM_HPX!Q92</f>
        <v>0</v>
      </c>
    </row>
    <row r="93" spans="1:48">
      <c r="A93" t="s">
        <v>135</v>
      </c>
      <c r="D93">
        <f>TWEPL!S93</f>
        <v>1.2538800000000001</v>
      </c>
      <c r="E93">
        <f>GT_NG!S93</f>
        <v>2.1061750073163594</v>
      </c>
      <c r="F93">
        <f>GT_Spot!S93</f>
        <v>0</v>
      </c>
      <c r="G93">
        <f>PPCL_NG!S93</f>
        <v>87.45</v>
      </c>
      <c r="H93">
        <f>PPCL_Spot!S93</f>
        <v>0</v>
      </c>
      <c r="I93">
        <f>Bawana_NG!S93</f>
        <v>18.999334873625987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NDMC_ISGS_exbus!DM93</f>
        <v>85.70248488611432</v>
      </c>
      <c r="P93" s="36">
        <v>0</v>
      </c>
      <c r="Q93" s="36">
        <v>0</v>
      </c>
      <c r="R93" s="38">
        <v>0</v>
      </c>
      <c r="S93" s="38">
        <v>8.44</v>
      </c>
      <c r="T93" s="37">
        <f>SUMPRODUCT(LTA!J93:AN93,LTA!J$101:AN$101,LTA!J$106:AN$106)</f>
        <v>0</v>
      </c>
      <c r="U93" s="37">
        <f>SUMPRODUCT(LTA!J93:AN93,LTA!J$102:AN$102,LTA!J$106:AN$106)</f>
        <v>0</v>
      </c>
      <c r="V93" s="66">
        <f>SUMPRODUCT(MTOA!B93:G93,MTOA!B$102:G$102,MTOA!B$106:G$106)</f>
        <v>0</v>
      </c>
      <c r="W93" s="66">
        <f>SUMPRODUCT(MTOA!B93:G93,MTOA!B$101:G$101,MTOA!B$106:G$106)</f>
        <v>0</v>
      </c>
      <c r="X93">
        <v>0</v>
      </c>
      <c r="Y93" s="34">
        <f>IEX!K93</f>
        <v>0</v>
      </c>
      <c r="Z93" s="34">
        <f>IEX!Q93</f>
        <v>-76</v>
      </c>
      <c r="AA93" s="75">
        <f>STOA!K93</f>
        <v>131.47</v>
      </c>
      <c r="AB93" s="75">
        <f>-STOA!Q93</f>
        <v>0</v>
      </c>
      <c r="AC93">
        <f t="shared" si="3"/>
        <v>3.6561883628072938</v>
      </c>
      <c r="AD93">
        <f t="shared" si="4"/>
        <v>232.76568640424941</v>
      </c>
      <c r="AE93">
        <f>'IDT-1'!E93</f>
        <v>0</v>
      </c>
      <c r="AF93" s="24"/>
      <c r="AG93">
        <f t="shared" si="5"/>
        <v>232.76568640424941</v>
      </c>
      <c r="AI93" s="34">
        <f>PXIL!K93</f>
        <v>0</v>
      </c>
      <c r="AJ93" s="34">
        <f>PXIL!Q93</f>
        <v>0</v>
      </c>
      <c r="AK93" s="34">
        <f>RTM_IEX!K93</f>
        <v>0</v>
      </c>
      <c r="AL93" s="34">
        <f>RTM_IEX!Q93</f>
        <v>-23</v>
      </c>
      <c r="AM93" s="34">
        <f>RTM_PXI!K93</f>
        <v>0</v>
      </c>
      <c r="AN93" s="34">
        <f>RTM_PXI!Q93</f>
        <v>0</v>
      </c>
      <c r="AO93" s="147">
        <f>GDAM_IEX!K93</f>
        <v>0</v>
      </c>
      <c r="AP93" s="147">
        <f>GDAM_IEX!Q93</f>
        <v>0</v>
      </c>
      <c r="AQ93" s="147">
        <f>GDAM_PXI!K93</f>
        <v>0</v>
      </c>
      <c r="AR93" s="147">
        <f>GDAM_PXI!Q93</f>
        <v>0</v>
      </c>
      <c r="AS93">
        <f>HPX!K93</f>
        <v>0</v>
      </c>
      <c r="AT93">
        <f>HPX!Q93</f>
        <v>0</v>
      </c>
      <c r="AU93">
        <f>RTM_HPX!K93</f>
        <v>0</v>
      </c>
      <c r="AV93">
        <f>RTM_HPX!Q93</f>
        <v>0</v>
      </c>
    </row>
    <row r="94" spans="1:48">
      <c r="A94" t="s">
        <v>136</v>
      </c>
      <c r="D94">
        <f>TWEPL!S94</f>
        <v>1.2538800000000001</v>
      </c>
      <c r="E94">
        <f>GT_NG!S94</f>
        <v>2.1061750073163594</v>
      </c>
      <c r="F94">
        <f>GT_Spot!S94</f>
        <v>0</v>
      </c>
      <c r="G94">
        <f>PPCL_NG!S94</f>
        <v>87.45</v>
      </c>
      <c r="H94">
        <f>PPCL_Spot!S94</f>
        <v>0</v>
      </c>
      <c r="I94">
        <f>Bawana_NG!S94</f>
        <v>18.999334873625987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NDMC_ISGS_exbus!DM94</f>
        <v>85.356332937591873</v>
      </c>
      <c r="P94" s="36">
        <v>0</v>
      </c>
      <c r="Q94" s="36">
        <v>0</v>
      </c>
      <c r="R94" s="38">
        <v>0</v>
      </c>
      <c r="S94" s="38">
        <v>8.44</v>
      </c>
      <c r="T94" s="37">
        <f>SUMPRODUCT(LTA!J94:AN94,LTA!J$101:AN$101,LTA!J$106:AN$106)</f>
        <v>0</v>
      </c>
      <c r="U94" s="37">
        <f>SUMPRODUCT(LTA!J94:AN94,LTA!J$102:AN$102,LTA!J$106:AN$106)</f>
        <v>0</v>
      </c>
      <c r="V94" s="66">
        <f>SUMPRODUCT(MTOA!B94:G94,MTOA!B$102:G$102,MTOA!B$106:G$106)</f>
        <v>0</v>
      </c>
      <c r="W94" s="66">
        <f>SUMPRODUCT(MTOA!B94:G94,MTOA!B$101:G$101,MTOA!B$106:G$106)</f>
        <v>0</v>
      </c>
      <c r="X94">
        <v>0</v>
      </c>
      <c r="Y94" s="34">
        <f>IEX!K94</f>
        <v>0</v>
      </c>
      <c r="Z94" s="34">
        <f>IEX!Q94</f>
        <v>-74</v>
      </c>
      <c r="AA94" s="75">
        <f>STOA!K94</f>
        <v>131.47</v>
      </c>
      <c r="AB94" s="75">
        <f>-STOA!Q94</f>
        <v>0</v>
      </c>
      <c r="AC94">
        <f t="shared" si="3"/>
        <v>3.6532806864397052</v>
      </c>
      <c r="AD94">
        <f t="shared" si="4"/>
        <v>232.42244213209455</v>
      </c>
      <c r="AE94">
        <f>'IDT-1'!E94</f>
        <v>0</v>
      </c>
      <c r="AF94" s="24"/>
      <c r="AG94">
        <f t="shared" si="5"/>
        <v>232.42244213209455</v>
      </c>
      <c r="AI94" s="34">
        <f>PXIL!K94</f>
        <v>0</v>
      </c>
      <c r="AJ94" s="34">
        <f>PXIL!Q94</f>
        <v>0</v>
      </c>
      <c r="AK94" s="34">
        <f>RTM_IEX!K94</f>
        <v>0</v>
      </c>
      <c r="AL94" s="34">
        <f>RTM_IEX!Q94</f>
        <v>-25</v>
      </c>
      <c r="AM94" s="34">
        <f>RTM_PXI!K94</f>
        <v>0</v>
      </c>
      <c r="AN94" s="34">
        <f>RTM_PXI!Q94</f>
        <v>0</v>
      </c>
      <c r="AO94" s="147">
        <f>GDAM_IEX!K94</f>
        <v>0</v>
      </c>
      <c r="AP94" s="147">
        <f>GDAM_IEX!Q94</f>
        <v>0</v>
      </c>
      <c r="AQ94" s="147">
        <f>GDAM_PXI!K94</f>
        <v>0</v>
      </c>
      <c r="AR94" s="147">
        <f>GDAM_PXI!Q94</f>
        <v>0</v>
      </c>
      <c r="AS94">
        <f>HPX!K94</f>
        <v>0</v>
      </c>
      <c r="AT94">
        <f>HPX!Q94</f>
        <v>0</v>
      </c>
      <c r="AU94">
        <f>RTM_HPX!K94</f>
        <v>0</v>
      </c>
      <c r="AV94">
        <f>RTM_HPX!Q94</f>
        <v>0</v>
      </c>
    </row>
    <row r="95" spans="1:48">
      <c r="A95" t="s">
        <v>137</v>
      </c>
      <c r="D95">
        <f>TWEPL!S95</f>
        <v>1.2538800000000001</v>
      </c>
      <c r="E95">
        <f>GT_NG!S95</f>
        <v>2.1061750073163594</v>
      </c>
      <c r="F95">
        <f>GT_Spot!S95</f>
        <v>0</v>
      </c>
      <c r="G95">
        <f>PPCL_NG!S95</f>
        <v>87.45</v>
      </c>
      <c r="H95">
        <f>PPCL_Spot!S95</f>
        <v>0</v>
      </c>
      <c r="I95">
        <f>Bawana_NG!S95</f>
        <v>18.999999999999996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NDMC_ISGS_exbus!DM95</f>
        <v>86.937542218233091</v>
      </c>
      <c r="P95" s="36">
        <v>0</v>
      </c>
      <c r="Q95" s="36">
        <v>0</v>
      </c>
      <c r="R95" s="38">
        <v>0</v>
      </c>
      <c r="S95" s="38">
        <v>8.44</v>
      </c>
      <c r="T95" s="37">
        <f>SUMPRODUCT(LTA!J95:AN95,LTA!J$101:AN$101,LTA!J$106:AN$106)</f>
        <v>0</v>
      </c>
      <c r="U95" s="37">
        <f>SUMPRODUCT(LTA!J95:AN95,LTA!J$102:AN$102,LTA!J$106:AN$106)</f>
        <v>0</v>
      </c>
      <c r="V95" s="66">
        <f>SUMPRODUCT(MTOA!B95:G95,MTOA!B$102:G$102,MTOA!B$106:G$106)</f>
        <v>0</v>
      </c>
      <c r="W95" s="66">
        <f>SUMPRODUCT(MTOA!B95:G95,MTOA!B$101:G$101,MTOA!B$106:G$106)</f>
        <v>0</v>
      </c>
      <c r="X95">
        <v>0</v>
      </c>
      <c r="Y95" s="34">
        <f>IEX!K95</f>
        <v>0</v>
      </c>
      <c r="Z95" s="34">
        <f>IEX!Q95</f>
        <v>-75</v>
      </c>
      <c r="AA95" s="75">
        <f>STOA!K95</f>
        <v>131.47</v>
      </c>
      <c r="AB95" s="75">
        <f>-STOA!Q95</f>
        <v>0</v>
      </c>
      <c r="AC95">
        <f t="shared" si="3"/>
        <v>3.6665684314586326</v>
      </c>
      <c r="AD95">
        <f t="shared" si="4"/>
        <v>233.99102879409082</v>
      </c>
      <c r="AE95">
        <f>'IDT-1'!E95</f>
        <v>0</v>
      </c>
      <c r="AF95" s="24"/>
      <c r="AG95">
        <f t="shared" si="5"/>
        <v>233.99102879409082</v>
      </c>
      <c r="AI95" s="34">
        <f>PXIL!K95</f>
        <v>0</v>
      </c>
      <c r="AJ95" s="34">
        <f>PXIL!Q95</f>
        <v>0</v>
      </c>
      <c r="AK95" s="34">
        <f>RTM_IEX!K95</f>
        <v>0</v>
      </c>
      <c r="AL95" s="34">
        <f>RTM_IEX!Q95</f>
        <v>-24</v>
      </c>
      <c r="AM95" s="34">
        <f>RTM_PXI!K95</f>
        <v>0</v>
      </c>
      <c r="AN95" s="34">
        <f>RTM_PXI!Q95</f>
        <v>0</v>
      </c>
      <c r="AO95" s="147">
        <f>GDAM_IEX!K95</f>
        <v>0</v>
      </c>
      <c r="AP95" s="147">
        <f>GDAM_IEX!Q95</f>
        <v>0</v>
      </c>
      <c r="AQ95" s="147">
        <f>GDAM_PXI!K95</f>
        <v>0</v>
      </c>
      <c r="AR95" s="147">
        <f>GDAM_PXI!Q95</f>
        <v>0</v>
      </c>
      <c r="AS95">
        <f>HPX!K95</f>
        <v>0</v>
      </c>
      <c r="AT95">
        <f>HPX!Q95</f>
        <v>0</v>
      </c>
      <c r="AU95">
        <f>RTM_HPX!K95</f>
        <v>0</v>
      </c>
      <c r="AV95">
        <f>RTM_HPX!Q95</f>
        <v>0</v>
      </c>
    </row>
    <row r="96" spans="1:48">
      <c r="A96" t="s">
        <v>138</v>
      </c>
      <c r="D96">
        <f>TWEPL!S96</f>
        <v>1.2538800000000001</v>
      </c>
      <c r="E96">
        <f>GT_NG!S96</f>
        <v>2.1061750073163594</v>
      </c>
      <c r="F96">
        <f>GT_Spot!S96</f>
        <v>0</v>
      </c>
      <c r="G96">
        <f>PPCL_NG!S96</f>
        <v>87.45</v>
      </c>
      <c r="H96">
        <f>PPCL_Spot!S96</f>
        <v>0</v>
      </c>
      <c r="I96">
        <f>Bawana_NG!S96</f>
        <v>18.999999999999996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NDMC_ISGS_exbus!DM96</f>
        <v>83.977947610694656</v>
      </c>
      <c r="P96" s="36">
        <v>0</v>
      </c>
      <c r="Q96" s="36">
        <v>0</v>
      </c>
      <c r="R96" s="38">
        <v>0</v>
      </c>
      <c r="S96" s="38">
        <v>8.44</v>
      </c>
      <c r="T96" s="37">
        <f>SUMPRODUCT(LTA!J96:AN96,LTA!J$101:AN$101,LTA!J$106:AN$106)</f>
        <v>0</v>
      </c>
      <c r="U96" s="37">
        <f>SUMPRODUCT(LTA!J96:AN96,LTA!J$102:AN$102,LTA!J$106:AN$106)</f>
        <v>0</v>
      </c>
      <c r="V96" s="66">
        <f>SUMPRODUCT(MTOA!B96:G96,MTOA!B$102:G$102,MTOA!B$106:G$106)</f>
        <v>0</v>
      </c>
      <c r="W96" s="66">
        <f>SUMPRODUCT(MTOA!B96:G96,MTOA!B$101:G$101,MTOA!B$106:G$106)</f>
        <v>0</v>
      </c>
      <c r="X96">
        <v>0</v>
      </c>
      <c r="Y96" s="34">
        <f>IEX!K96</f>
        <v>0</v>
      </c>
      <c r="Z96" s="34">
        <f>IEX!Q96</f>
        <v>-76</v>
      </c>
      <c r="AA96" s="75">
        <f>STOA!K96</f>
        <v>131.47</v>
      </c>
      <c r="AB96" s="75">
        <f>-STOA!Q96</f>
        <v>0</v>
      </c>
      <c r="AC96">
        <f t="shared" si="3"/>
        <v>3.6417078367553106</v>
      </c>
      <c r="AD96">
        <f t="shared" si="4"/>
        <v>231.05629478125576</v>
      </c>
      <c r="AE96">
        <f>'IDT-1'!E96</f>
        <v>0</v>
      </c>
      <c r="AF96" s="24"/>
      <c r="AG96">
        <f t="shared" si="5"/>
        <v>231.05629478125576</v>
      </c>
      <c r="AI96" s="34">
        <f>PXIL!K96</f>
        <v>0</v>
      </c>
      <c r="AJ96" s="34">
        <f>PXIL!Q96</f>
        <v>0</v>
      </c>
      <c r="AK96" s="34">
        <f>RTM_IEX!K96</f>
        <v>0</v>
      </c>
      <c r="AL96" s="34">
        <f>RTM_IEX!Q96</f>
        <v>-23</v>
      </c>
      <c r="AM96" s="34">
        <f>RTM_PXI!K96</f>
        <v>0</v>
      </c>
      <c r="AN96" s="34">
        <f>RTM_PXI!Q96</f>
        <v>0</v>
      </c>
      <c r="AO96" s="147">
        <f>GDAM_IEX!K96</f>
        <v>0</v>
      </c>
      <c r="AP96" s="147">
        <f>GDAM_IEX!Q96</f>
        <v>0</v>
      </c>
      <c r="AQ96" s="147">
        <f>GDAM_PXI!K96</f>
        <v>0</v>
      </c>
      <c r="AR96" s="147">
        <f>GDAM_PXI!Q96</f>
        <v>0</v>
      </c>
      <c r="AS96">
        <f>HPX!K96</f>
        <v>0</v>
      </c>
      <c r="AT96">
        <f>HPX!Q96</f>
        <v>0</v>
      </c>
      <c r="AU96">
        <f>RTM_HPX!K96</f>
        <v>0</v>
      </c>
      <c r="AV96">
        <f>RTM_HPX!Q96</f>
        <v>0</v>
      </c>
    </row>
    <row r="97" spans="1:48">
      <c r="A97" t="s">
        <v>139</v>
      </c>
      <c r="D97">
        <f>TWEPL!S97</f>
        <v>1.2538800000000001</v>
      </c>
      <c r="E97">
        <f>GT_NG!S97</f>
        <v>2.1061750073163594</v>
      </c>
      <c r="F97">
        <f>GT_Spot!S97</f>
        <v>0</v>
      </c>
      <c r="G97">
        <f>PPCL_NG!S97</f>
        <v>87.45</v>
      </c>
      <c r="H97">
        <f>PPCL_Spot!S97</f>
        <v>0</v>
      </c>
      <c r="I97">
        <f>Bawana_NG!S97</f>
        <v>18.999999999999996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NDMC_ISGS_exbus!DM97</f>
        <v>79.350141116843574</v>
      </c>
      <c r="P97" s="36">
        <v>0</v>
      </c>
      <c r="Q97" s="36">
        <v>0</v>
      </c>
      <c r="R97" s="38">
        <v>0</v>
      </c>
      <c r="S97" s="38">
        <v>8.44</v>
      </c>
      <c r="T97" s="37">
        <f>SUMPRODUCT(LTA!J97:AN97,LTA!J$101:AN$101,LTA!J$106:AN$106)</f>
        <v>0</v>
      </c>
      <c r="U97" s="37">
        <f>SUMPRODUCT(LTA!J97:AN97,LTA!J$102:AN$102,LTA!J$106:AN$106)</f>
        <v>0</v>
      </c>
      <c r="V97" s="66">
        <f>SUMPRODUCT(MTOA!B97:G97,MTOA!B$102:G$102,MTOA!B$106:G$106)</f>
        <v>0</v>
      </c>
      <c r="W97" s="66">
        <f>SUMPRODUCT(MTOA!B97:G97,MTOA!B$101:G$101,MTOA!B$106:G$106)</f>
        <v>0</v>
      </c>
      <c r="X97">
        <v>0</v>
      </c>
      <c r="Y97" s="34">
        <f>IEX!K97</f>
        <v>0</v>
      </c>
      <c r="Z97" s="34">
        <f>IEX!Q97</f>
        <v>-76</v>
      </c>
      <c r="AA97" s="75">
        <f>STOA!K97</f>
        <v>131.47</v>
      </c>
      <c r="AB97" s="75">
        <f>-STOA!Q97</f>
        <v>0</v>
      </c>
      <c r="AC97">
        <f t="shared" si="3"/>
        <v>3.6028342622069611</v>
      </c>
      <c r="AD97">
        <f t="shared" si="4"/>
        <v>226.46736186195298</v>
      </c>
      <c r="AE97">
        <f>'IDT-1'!E97</f>
        <v>0</v>
      </c>
      <c r="AF97" s="24"/>
      <c r="AG97">
        <f t="shared" si="5"/>
        <v>226.46736186195298</v>
      </c>
      <c r="AI97" s="34">
        <f>PXIL!K97</f>
        <v>0</v>
      </c>
      <c r="AJ97" s="34">
        <f>PXIL!Q97</f>
        <v>0</v>
      </c>
      <c r="AK97" s="34">
        <f>RTM_IEX!K97</f>
        <v>0</v>
      </c>
      <c r="AL97" s="34">
        <f>RTM_IEX!Q97</f>
        <v>-23</v>
      </c>
      <c r="AM97" s="34">
        <f>RTM_PXI!K97</f>
        <v>0</v>
      </c>
      <c r="AN97" s="34">
        <f>RTM_PXI!Q97</f>
        <v>0</v>
      </c>
      <c r="AO97" s="147">
        <f>GDAM_IEX!K97</f>
        <v>0</v>
      </c>
      <c r="AP97" s="147">
        <f>GDAM_IEX!Q97</f>
        <v>0</v>
      </c>
      <c r="AQ97" s="147">
        <f>GDAM_PXI!K97</f>
        <v>0</v>
      </c>
      <c r="AR97" s="147">
        <f>GDAM_PXI!Q97</f>
        <v>0</v>
      </c>
      <c r="AS97">
        <f>HPX!K97</f>
        <v>0</v>
      </c>
      <c r="AT97">
        <f>HPX!Q97</f>
        <v>0</v>
      </c>
      <c r="AU97">
        <f>RTM_HPX!K97</f>
        <v>0</v>
      </c>
      <c r="AV97">
        <f>RTM_HPX!Q97</f>
        <v>0</v>
      </c>
    </row>
    <row r="98" spans="1:48">
      <c r="A98" t="s">
        <v>140</v>
      </c>
      <c r="D98">
        <f>TWEPL!S98</f>
        <v>1.2538800000000001</v>
      </c>
      <c r="E98">
        <f>GT_NG!S98</f>
        <v>2.1061750073163594</v>
      </c>
      <c r="F98">
        <f>GT_Spot!S98</f>
        <v>0</v>
      </c>
      <c r="G98">
        <f>PPCL_NG!S98</f>
        <v>87.45</v>
      </c>
      <c r="H98">
        <f>PPCL_Spot!S98</f>
        <v>0</v>
      </c>
      <c r="I98">
        <f>Bawana_NG!S98</f>
        <v>18.999999999999996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NDMC_ISGS_exbus!DM98</f>
        <v>79.466452114683676</v>
      </c>
      <c r="P98" s="36">
        <v>0</v>
      </c>
      <c r="Q98" s="36">
        <v>0</v>
      </c>
      <c r="R98" s="38">
        <v>0</v>
      </c>
      <c r="S98" s="38">
        <v>8.44</v>
      </c>
      <c r="T98" s="37">
        <f>SUMPRODUCT(LTA!J98:AN98,LTA!J$101:AN$101,LTA!J$106:AN$106)</f>
        <v>0</v>
      </c>
      <c r="U98" s="37">
        <f>SUMPRODUCT(LTA!J98:AN98,LTA!J$102:AN$102,LTA!J$106:AN$106)</f>
        <v>0</v>
      </c>
      <c r="V98" s="66">
        <f>SUMPRODUCT(MTOA!B98:G98,MTOA!B$102:G$102,MTOA!B$106:G$106)</f>
        <v>0</v>
      </c>
      <c r="W98" s="66">
        <f>SUMPRODUCT(MTOA!B98:G98,MTOA!B$101:G$101,MTOA!B$106:G$106)</f>
        <v>0</v>
      </c>
      <c r="X98">
        <v>0</v>
      </c>
      <c r="Y98" s="34">
        <f>IEX!K98</f>
        <v>0</v>
      </c>
      <c r="Z98" s="34">
        <f>IEX!Q98</f>
        <v>-76</v>
      </c>
      <c r="AA98" s="75">
        <f>STOA!K98</f>
        <v>131.47</v>
      </c>
      <c r="AB98" s="75">
        <f>-STOA!Q98</f>
        <v>0</v>
      </c>
      <c r="AC98">
        <f t="shared" si="3"/>
        <v>3.6038112745888182</v>
      </c>
      <c r="AD98">
        <f t="shared" si="4"/>
        <v>226.58269584741123</v>
      </c>
      <c r="AE98">
        <f>'IDT-1'!E98</f>
        <v>0</v>
      </c>
      <c r="AF98" s="24"/>
      <c r="AG98">
        <f t="shared" si="5"/>
        <v>226.58269584741123</v>
      </c>
      <c r="AI98" s="34">
        <f>PXIL!K98</f>
        <v>0</v>
      </c>
      <c r="AJ98" s="34">
        <f>PXIL!Q98</f>
        <v>0</v>
      </c>
      <c r="AK98" s="34">
        <f>RTM_IEX!K98</f>
        <v>0</v>
      </c>
      <c r="AL98" s="34">
        <f>RTM_IEX!Q98</f>
        <v>-23</v>
      </c>
      <c r="AM98" s="34">
        <f>RTM_PXI!K98</f>
        <v>0</v>
      </c>
      <c r="AN98" s="34">
        <f>RTM_PXI!Q98</f>
        <v>0</v>
      </c>
      <c r="AO98" s="147">
        <f>GDAM_IEX!K98</f>
        <v>0</v>
      </c>
      <c r="AP98" s="147">
        <f>GDAM_IEX!Q98</f>
        <v>0</v>
      </c>
      <c r="AQ98" s="147">
        <f>GDAM_PXI!K98</f>
        <v>0</v>
      </c>
      <c r="AR98" s="147">
        <f>GDAM_PXI!Q98</f>
        <v>0</v>
      </c>
      <c r="AS98">
        <f>HPX!K98</f>
        <v>0</v>
      </c>
      <c r="AT98">
        <f>HPX!Q98</f>
        <v>0</v>
      </c>
      <c r="AU98">
        <f>RTM_HPX!K98</f>
        <v>0</v>
      </c>
      <c r="AV98">
        <f>RTM_HPX!Q98</f>
        <v>0</v>
      </c>
    </row>
    <row r="99" spans="1:48">
      <c r="A99" t="s">
        <v>141</v>
      </c>
      <c r="E99">
        <f t="shared" ref="E99:AV99" si="6">SUM(E3:E98)/4000</f>
        <v>5.0244904887328024E-2</v>
      </c>
      <c r="F99">
        <f t="shared" si="6"/>
        <v>0</v>
      </c>
      <c r="G99">
        <f t="shared" si="6"/>
        <v>2.0907156290456985</v>
      </c>
      <c r="H99">
        <f t="shared" si="6"/>
        <v>0</v>
      </c>
      <c r="I99">
        <f t="shared" si="6"/>
        <v>0.40122705114578155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1.6351256795029887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0.11393999999999999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-0.96575</v>
      </c>
      <c r="AA99" s="75">
        <f t="shared" si="6"/>
        <v>3.017239999999997</v>
      </c>
      <c r="AB99" s="75">
        <f t="shared" si="6"/>
        <v>0</v>
      </c>
      <c r="AC99">
        <f t="shared" si="6"/>
        <v>7.3155826646886454E-2</v>
      </c>
      <c r="AD99">
        <f t="shared" si="6"/>
        <v>5.9083673229349127</v>
      </c>
      <c r="AE99">
        <f t="shared" si="6"/>
        <v>0</v>
      </c>
      <c r="AG99">
        <f t="shared" si="6"/>
        <v>5.9083673229349127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-0.39224999999999999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  <row r="101" spans="1:48">
      <c r="AT101" s="151"/>
      <c r="AU101" s="33"/>
    </row>
    <row r="102" spans="1:48">
      <c r="AT102" s="151"/>
      <c r="AU102" s="33"/>
    </row>
  </sheetData>
  <mergeCells count="40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AB1:AB2"/>
    <mergeCell ref="X1:X2"/>
    <mergeCell ref="S1:S2"/>
    <mergeCell ref="R1:R2"/>
    <mergeCell ref="G1:G2"/>
    <mergeCell ref="H1:H2"/>
    <mergeCell ref="I1:I2"/>
    <mergeCell ref="J1:J2"/>
    <mergeCell ref="K1:K2"/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8" ht="15" customHeight="1">
      <c r="A1" s="189">
        <f>Allocation_SG!A1</f>
        <v>45448</v>
      </c>
      <c r="B1" s="220"/>
      <c r="C1" s="220"/>
      <c r="D1" s="220"/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8" t="s">
        <v>143</v>
      </c>
      <c r="Q1" s="228" t="s">
        <v>144</v>
      </c>
      <c r="R1" s="233" t="s">
        <v>314</v>
      </c>
      <c r="S1" s="233" t="s">
        <v>452</v>
      </c>
      <c r="T1" s="40" t="s">
        <v>282</v>
      </c>
      <c r="U1" s="229" t="s">
        <v>283</v>
      </c>
      <c r="V1" s="65" t="s">
        <v>295</v>
      </c>
      <c r="W1" s="65" t="s">
        <v>282</v>
      </c>
      <c r="X1" s="220" t="s">
        <v>313</v>
      </c>
      <c r="Y1" s="226" t="s">
        <v>218</v>
      </c>
      <c r="Z1" s="226" t="s">
        <v>219</v>
      </c>
      <c r="AA1" s="230" t="s">
        <v>194</v>
      </c>
      <c r="AB1" s="230" t="s">
        <v>195</v>
      </c>
      <c r="AC1" s="25" t="s">
        <v>185</v>
      </c>
      <c r="AD1" s="220" t="s">
        <v>142</v>
      </c>
      <c r="AG1" s="220" t="s">
        <v>272</v>
      </c>
      <c r="AI1" s="226" t="s">
        <v>352</v>
      </c>
      <c r="AJ1" s="226" t="s">
        <v>353</v>
      </c>
      <c r="AK1" s="226" t="s">
        <v>354</v>
      </c>
      <c r="AL1" s="226" t="s">
        <v>355</v>
      </c>
      <c r="AM1" s="226" t="s">
        <v>356</v>
      </c>
      <c r="AN1" s="226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26" t="s">
        <v>521</v>
      </c>
      <c r="AT1" s="226" t="s">
        <v>522</v>
      </c>
      <c r="AU1" s="226" t="s">
        <v>527</v>
      </c>
      <c r="AV1" s="226" t="s">
        <v>528</v>
      </c>
    </row>
    <row r="2" spans="1:48">
      <c r="A2" s="25" t="s">
        <v>44</v>
      </c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8"/>
      <c r="Q2" s="228"/>
      <c r="R2" s="233"/>
      <c r="S2" s="233"/>
      <c r="T2" s="40" t="s">
        <v>294</v>
      </c>
      <c r="U2" s="229"/>
      <c r="V2" s="65" t="s">
        <v>284</v>
      </c>
      <c r="W2" s="65" t="s">
        <v>284</v>
      </c>
      <c r="X2" s="220"/>
      <c r="Y2" s="226"/>
      <c r="Z2" s="226"/>
      <c r="AA2" s="230"/>
      <c r="AB2" s="230"/>
      <c r="AC2" s="25">
        <f>Losses!B3</f>
        <v>8.3999999999999995E-3</v>
      </c>
      <c r="AD2" s="220"/>
      <c r="AE2" t="s">
        <v>270</v>
      </c>
      <c r="AG2" s="220"/>
      <c r="AI2" s="226"/>
      <c r="AJ2" s="226"/>
      <c r="AK2" s="226"/>
      <c r="AL2" s="226"/>
      <c r="AM2" s="226"/>
      <c r="AN2" s="226"/>
      <c r="AO2" s="231"/>
      <c r="AP2" s="231"/>
      <c r="AQ2" s="231"/>
      <c r="AR2" s="231"/>
      <c r="AS2" s="226"/>
      <c r="AT2" s="226"/>
      <c r="AU2" s="226"/>
      <c r="AV2" s="226"/>
    </row>
    <row r="3" spans="1:48">
      <c r="A3" t="s">
        <v>45</v>
      </c>
      <c r="E3">
        <f>GT_NG!R3</f>
        <v>0</v>
      </c>
      <c r="F3">
        <f>GT_Spot!R3</f>
        <v>0</v>
      </c>
      <c r="G3">
        <f>PPCL_NG!R3</f>
        <v>17.649999999999999</v>
      </c>
      <c r="H3">
        <f>PPCL_Spot!R3</f>
        <v>0</v>
      </c>
      <c r="I3">
        <f>Bawana_NG!R3</f>
        <v>4.379828912933089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SUMPRODUCT(LTA!J3:AN3,LTA!J$101:AN$101,LTA!J$107:AN$107)</f>
        <v>0</v>
      </c>
      <c r="U3" s="37">
        <f>SUMPRODUCT(LTA!J3:AN3,LTA!J$102:AN$102,LTA!J$107:AN$107)</f>
        <v>0</v>
      </c>
      <c r="V3" s="66">
        <f>SUMPRODUCT(MTOA!B3:G3,MTOA!B$102:G$102,MTOA!B$107:G$107)</f>
        <v>0</v>
      </c>
      <c r="W3" s="66">
        <f>SUMPRODUCT(MTOA!B3:G3,MTOA!B$101:G$101,MTOA!B$107:G$107)</f>
        <v>0</v>
      </c>
      <c r="X3">
        <v>0</v>
      </c>
      <c r="Y3" s="34">
        <f>IEX!L3</f>
        <v>0</v>
      </c>
      <c r="Z3" s="34">
        <f>IEX!R3</f>
        <v>0</v>
      </c>
      <c r="AA3" s="75">
        <f>STOA!L3</f>
        <v>3.86</v>
      </c>
      <c r="AB3" s="75">
        <f>-STOA!R3</f>
        <v>0</v>
      </c>
      <c r="AC3">
        <f>SUMIF(B3:AB3,"&gt;0")*$AC$2-SUMIF(B3:AB3,"&lt;0")*($AC$2/(1-$AC$2))+SUMIF(AI3:AR3,"&gt;0")*$AC$2-SUMIF(AI3:AR3,"&lt;0")*($AC$2/(1-$AC$2))</f>
        <v>0.22100256286863793</v>
      </c>
      <c r="AD3">
        <f>SUM(B3:AB3,AI3:AV3)-AC3</f>
        <v>26.088826350064451</v>
      </c>
      <c r="AE3">
        <f>'IDT-1'!D3</f>
        <v>0</v>
      </c>
      <c r="AF3" s="24"/>
      <c r="AG3">
        <f>SUM(AD3:AF3)</f>
        <v>26.088826350064451</v>
      </c>
      <c r="AI3" s="34">
        <f>PXIL!L3</f>
        <v>0</v>
      </c>
      <c r="AJ3" s="34">
        <f>PXIL!R3</f>
        <v>0</v>
      </c>
      <c r="AK3" s="34">
        <f>RTM_IEX!L3</f>
        <v>0.42</v>
      </c>
      <c r="AL3" s="34">
        <f>RTM_IEX!R3</f>
        <v>0</v>
      </c>
      <c r="AM3" s="34">
        <f>RTM_PXI!L3</f>
        <v>0</v>
      </c>
      <c r="AN3" s="34">
        <f>RTM_PXI!R3</f>
        <v>0</v>
      </c>
      <c r="AO3" s="147">
        <f>GDAM_IEX!L3</f>
        <v>0</v>
      </c>
      <c r="AP3" s="147">
        <f>GDAM_IEX!R3</f>
        <v>0</v>
      </c>
      <c r="AQ3" s="147">
        <f>GDAM_PXI!L3</f>
        <v>0</v>
      </c>
      <c r="AR3" s="147">
        <f>GDAM_PXI!R3</f>
        <v>0</v>
      </c>
      <c r="AS3">
        <f>HPX!L3</f>
        <v>0</v>
      </c>
      <c r="AT3">
        <f>HPX!R3</f>
        <v>0</v>
      </c>
      <c r="AU3">
        <f>RTM_HPX!L3</f>
        <v>0</v>
      </c>
      <c r="AV3">
        <f>RTM_HPX!R3</f>
        <v>0</v>
      </c>
    </row>
    <row r="4" spans="1:48">
      <c r="A4" t="s">
        <v>46</v>
      </c>
      <c r="E4">
        <f>GT_NG!R4</f>
        <v>0</v>
      </c>
      <c r="F4">
        <f>GT_Spot!R4</f>
        <v>0</v>
      </c>
      <c r="G4">
        <f>PPCL_NG!R4</f>
        <v>17.649999999999999</v>
      </c>
      <c r="H4">
        <f>PPCL_Spot!R4</f>
        <v>0</v>
      </c>
      <c r="I4">
        <f>Bawana_NG!R4</f>
        <v>4.379828912933089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SUMPRODUCT(LTA!J4:AN4,LTA!J$101:AN$101,LTA!J$107:AN$107)</f>
        <v>0</v>
      </c>
      <c r="U4" s="37">
        <f>SUMPRODUCT(LTA!J4:AN4,LTA!J$102:AN$102,LTA!J$107:AN$107)</f>
        <v>0</v>
      </c>
      <c r="V4" s="66">
        <f>SUMPRODUCT(MTOA!B4:G4,MTOA!B$102:G$102,MTOA!B$107:G$107)</f>
        <v>0</v>
      </c>
      <c r="W4" s="66">
        <f>SUMPRODUCT(MTOA!B4:G4,MTOA!B$101:G$101,MTOA!B$107:G$107)</f>
        <v>0</v>
      </c>
      <c r="X4">
        <v>0</v>
      </c>
      <c r="Y4" s="34">
        <f>IEX!L4</f>
        <v>0</v>
      </c>
      <c r="Z4" s="34">
        <f>IEX!R4</f>
        <v>0</v>
      </c>
      <c r="AA4" s="75">
        <f>STOA!L4</f>
        <v>3.86</v>
      </c>
      <c r="AB4" s="75">
        <f>-STOA!R4</f>
        <v>0</v>
      </c>
      <c r="AC4">
        <f t="shared" ref="AC4:AC67" si="0">SUMIF(B4:AB4,"&gt;0")*$AC$2-SUMIF(B4:AB4,"&lt;0")*($AC$2/(1-$AC$2))+SUMIF(AI4:AR4,"&gt;0")*$AC$2-SUMIF(AI4:AR4,"&lt;0")*($AC$2/(1-$AC$2))</f>
        <v>0.22075056286863792</v>
      </c>
      <c r="AD4">
        <f t="shared" ref="AD4:AD67" si="1">SUM(B4:AB4,AI4:AV4)-AC4</f>
        <v>26.05907835006445</v>
      </c>
      <c r="AE4">
        <f>'IDT-1'!D4</f>
        <v>0</v>
      </c>
      <c r="AF4" s="24"/>
      <c r="AG4">
        <f t="shared" ref="AG4:AG67" si="2">SUM(AD4:AF4)</f>
        <v>26.05907835006445</v>
      </c>
      <c r="AI4" s="34">
        <f>PXIL!L4</f>
        <v>0</v>
      </c>
      <c r="AJ4" s="34">
        <f>PXIL!R4</f>
        <v>0</v>
      </c>
      <c r="AK4" s="34">
        <f>RTM_IEX!L4</f>
        <v>0.39</v>
      </c>
      <c r="AL4" s="34">
        <f>RTM_IEX!R4</f>
        <v>0</v>
      </c>
      <c r="AM4" s="34">
        <f>RTM_PXI!L4</f>
        <v>0</v>
      </c>
      <c r="AN4" s="34">
        <f>RTM_PXI!R4</f>
        <v>0</v>
      </c>
      <c r="AO4" s="147">
        <f>GDAM_IEX!L4</f>
        <v>0</v>
      </c>
      <c r="AP4" s="147">
        <f>GDAM_IEX!R4</f>
        <v>0</v>
      </c>
      <c r="AQ4" s="147">
        <f>GDAM_PXI!L4</f>
        <v>0</v>
      </c>
      <c r="AR4" s="147">
        <f>GDAM_PXI!R4</f>
        <v>0</v>
      </c>
      <c r="AS4">
        <f>HPX!L4</f>
        <v>0</v>
      </c>
      <c r="AT4">
        <f>HPX!R4</f>
        <v>0</v>
      </c>
      <c r="AU4">
        <f>RTM_HPX!L4</f>
        <v>0</v>
      </c>
      <c r="AV4">
        <f>RTM_HPX!R4</f>
        <v>0</v>
      </c>
    </row>
    <row r="5" spans="1:48">
      <c r="A5" t="s">
        <v>47</v>
      </c>
      <c r="E5">
        <f>GT_NG!R5</f>
        <v>0</v>
      </c>
      <c r="F5">
        <f>GT_Spot!R5</f>
        <v>0</v>
      </c>
      <c r="G5">
        <f>PPCL_NG!R5</f>
        <v>17.649999999999999</v>
      </c>
      <c r="H5">
        <f>PPCL_Spot!R5</f>
        <v>0</v>
      </c>
      <c r="I5">
        <f>Bawana_NG!R5</f>
        <v>4.379828912933089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SUMPRODUCT(LTA!J5:AN5,LTA!J$101:AN$101,LTA!J$107:AN$107)</f>
        <v>0</v>
      </c>
      <c r="U5" s="37">
        <f>SUMPRODUCT(LTA!J5:AN5,LTA!J$102:AN$102,LTA!J$107:AN$107)</f>
        <v>0</v>
      </c>
      <c r="V5" s="66">
        <f>SUMPRODUCT(MTOA!B5:G5,MTOA!B$102:G$102,MTOA!B$107:G$107)</f>
        <v>0</v>
      </c>
      <c r="W5" s="66">
        <f>SUMPRODUCT(MTOA!B5:G5,MTOA!B$101:G$101,MTOA!B$107:G$107)</f>
        <v>0</v>
      </c>
      <c r="X5">
        <v>0</v>
      </c>
      <c r="Y5" s="34">
        <f>IEX!L5</f>
        <v>0</v>
      </c>
      <c r="Z5" s="34">
        <f>IEX!R5</f>
        <v>0</v>
      </c>
      <c r="AA5" s="75">
        <f>STOA!L5</f>
        <v>3.86</v>
      </c>
      <c r="AB5" s="75">
        <f>-STOA!R5</f>
        <v>0</v>
      </c>
      <c r="AC5">
        <f t="shared" si="0"/>
        <v>0.22091856286863792</v>
      </c>
      <c r="AD5">
        <f t="shared" si="1"/>
        <v>26.078910350064451</v>
      </c>
      <c r="AE5">
        <f>'IDT-1'!D5</f>
        <v>0</v>
      </c>
      <c r="AF5" s="24"/>
      <c r="AG5">
        <f t="shared" si="2"/>
        <v>26.078910350064451</v>
      </c>
      <c r="AI5" s="34">
        <f>PXIL!L5</f>
        <v>0</v>
      </c>
      <c r="AJ5" s="34">
        <f>PXIL!R5</f>
        <v>0</v>
      </c>
      <c r="AK5" s="34">
        <f>RTM_IEX!L5</f>
        <v>0.41</v>
      </c>
      <c r="AL5" s="34">
        <f>RTM_IEX!R5</f>
        <v>0</v>
      </c>
      <c r="AM5" s="34">
        <f>RTM_PXI!L5</f>
        <v>0</v>
      </c>
      <c r="AN5" s="34">
        <f>RTM_PXI!R5</f>
        <v>0</v>
      </c>
      <c r="AO5" s="147">
        <f>GDAM_IEX!L5</f>
        <v>0</v>
      </c>
      <c r="AP5" s="147">
        <f>GDAM_IEX!R5</f>
        <v>0</v>
      </c>
      <c r="AQ5" s="147">
        <f>GDAM_PXI!L5</f>
        <v>0</v>
      </c>
      <c r="AR5" s="147">
        <f>GDAM_PXI!R5</f>
        <v>0</v>
      </c>
      <c r="AS5">
        <f>HPX!L5</f>
        <v>0</v>
      </c>
      <c r="AT5">
        <f>HPX!R5</f>
        <v>0</v>
      </c>
      <c r="AU5">
        <f>RTM_HPX!L5</f>
        <v>0</v>
      </c>
      <c r="AV5">
        <f>RTM_HPX!R5</f>
        <v>0</v>
      </c>
    </row>
    <row r="6" spans="1:48">
      <c r="A6" t="s">
        <v>48</v>
      </c>
      <c r="E6">
        <f>GT_NG!R6</f>
        <v>0</v>
      </c>
      <c r="F6">
        <f>GT_Spot!R6</f>
        <v>0</v>
      </c>
      <c r="G6">
        <f>PPCL_NG!R6</f>
        <v>17.649999999999999</v>
      </c>
      <c r="H6">
        <f>PPCL_Spot!R6</f>
        <v>0</v>
      </c>
      <c r="I6">
        <f>Bawana_NG!R6</f>
        <v>4.379828912933089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SUMPRODUCT(LTA!J6:AN6,LTA!J$101:AN$101,LTA!J$107:AN$107)</f>
        <v>0</v>
      </c>
      <c r="U6" s="37">
        <f>SUMPRODUCT(LTA!J6:AN6,LTA!J$102:AN$102,LTA!J$107:AN$107)</f>
        <v>0</v>
      </c>
      <c r="V6" s="66">
        <f>SUMPRODUCT(MTOA!B6:G6,MTOA!B$102:G$102,MTOA!B$107:G$107)</f>
        <v>0</v>
      </c>
      <c r="W6" s="66">
        <f>SUMPRODUCT(MTOA!B6:G6,MTOA!B$101:G$101,MTOA!B$107:G$107)</f>
        <v>0</v>
      </c>
      <c r="X6">
        <v>0</v>
      </c>
      <c r="Y6" s="34">
        <f>IEX!L6</f>
        <v>0</v>
      </c>
      <c r="Z6" s="34">
        <f>IEX!R6</f>
        <v>0</v>
      </c>
      <c r="AA6" s="75">
        <f>STOA!L6</f>
        <v>3.86</v>
      </c>
      <c r="AB6" s="75">
        <f>-STOA!R6</f>
        <v>0</v>
      </c>
      <c r="AC6">
        <f t="shared" si="0"/>
        <v>0.22100256286863793</v>
      </c>
      <c r="AD6">
        <f t="shared" si="1"/>
        <v>26.088826350064451</v>
      </c>
      <c r="AE6">
        <f>'IDT-1'!D6</f>
        <v>0</v>
      </c>
      <c r="AF6" s="24"/>
      <c r="AG6">
        <f t="shared" si="2"/>
        <v>26.088826350064451</v>
      </c>
      <c r="AI6" s="34">
        <f>PXIL!L6</f>
        <v>0</v>
      </c>
      <c r="AJ6" s="34">
        <f>PXIL!R6</f>
        <v>0</v>
      </c>
      <c r="AK6" s="34">
        <f>RTM_IEX!L6</f>
        <v>0.42</v>
      </c>
      <c r="AL6" s="34">
        <f>RTM_IEX!R6</f>
        <v>0</v>
      </c>
      <c r="AM6" s="34">
        <f>RTM_PXI!L6</f>
        <v>0</v>
      </c>
      <c r="AN6" s="34">
        <f>RTM_PXI!R6</f>
        <v>0</v>
      </c>
      <c r="AO6" s="147">
        <f>GDAM_IEX!L6</f>
        <v>0</v>
      </c>
      <c r="AP6" s="147">
        <f>GDAM_IEX!R6</f>
        <v>0</v>
      </c>
      <c r="AQ6" s="147">
        <f>GDAM_PXI!L6</f>
        <v>0</v>
      </c>
      <c r="AR6" s="147">
        <f>GDAM_PXI!R6</f>
        <v>0</v>
      </c>
      <c r="AS6">
        <f>HPX!L6</f>
        <v>0</v>
      </c>
      <c r="AT6">
        <f>HPX!R6</f>
        <v>0</v>
      </c>
      <c r="AU6">
        <f>RTM_HPX!L6</f>
        <v>0</v>
      </c>
      <c r="AV6">
        <f>RTM_HPX!R6</f>
        <v>0</v>
      </c>
    </row>
    <row r="7" spans="1:48">
      <c r="A7" t="s">
        <v>49</v>
      </c>
      <c r="E7">
        <f>GT_NG!R7</f>
        <v>0</v>
      </c>
      <c r="F7">
        <f>GT_Spot!R7</f>
        <v>0</v>
      </c>
      <c r="G7">
        <f>PPCL_NG!R7</f>
        <v>17.649999999999999</v>
      </c>
      <c r="H7">
        <f>PPCL_Spot!R7</f>
        <v>0</v>
      </c>
      <c r="I7">
        <f>Bawana_NG!R7</f>
        <v>4.379828912933089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SUMPRODUCT(LTA!J7:AN7,LTA!J$101:AN$101,LTA!J$107:AN$107)</f>
        <v>0</v>
      </c>
      <c r="U7" s="37">
        <f>SUMPRODUCT(LTA!J7:AN7,LTA!J$102:AN$102,LTA!J$107:AN$107)</f>
        <v>0</v>
      </c>
      <c r="V7" s="66">
        <f>SUMPRODUCT(MTOA!B7:G7,MTOA!B$102:G$102,MTOA!B$107:G$107)</f>
        <v>0</v>
      </c>
      <c r="W7" s="66">
        <f>SUMPRODUCT(MTOA!B7:G7,MTOA!B$101:G$101,MTOA!B$107:G$107)</f>
        <v>0</v>
      </c>
      <c r="X7">
        <v>0</v>
      </c>
      <c r="Y7" s="34">
        <f>IEX!L7</f>
        <v>0</v>
      </c>
      <c r="Z7" s="34">
        <f>IEX!R7</f>
        <v>0</v>
      </c>
      <c r="AA7" s="75">
        <f>STOA!L7</f>
        <v>3.86</v>
      </c>
      <c r="AB7" s="75">
        <f>-STOA!R7</f>
        <v>0</v>
      </c>
      <c r="AC7">
        <f t="shared" si="0"/>
        <v>0.22234656286863791</v>
      </c>
      <c r="AD7">
        <f t="shared" si="1"/>
        <v>26.247482350064448</v>
      </c>
      <c r="AE7">
        <f>'IDT-1'!D7</f>
        <v>0</v>
      </c>
      <c r="AF7" s="24"/>
      <c r="AG7">
        <f t="shared" si="2"/>
        <v>26.247482350064448</v>
      </c>
      <c r="AI7" s="34">
        <f>PXIL!L7</f>
        <v>0</v>
      </c>
      <c r="AJ7" s="34">
        <f>PXIL!R7</f>
        <v>0</v>
      </c>
      <c r="AK7" s="34">
        <f>RTM_IEX!L7</f>
        <v>0.57999999999999996</v>
      </c>
      <c r="AL7" s="34">
        <f>RTM_IEX!R7</f>
        <v>0</v>
      </c>
      <c r="AM7" s="34">
        <f>RTM_PXI!L7</f>
        <v>0</v>
      </c>
      <c r="AN7" s="34">
        <f>RTM_PXI!R7</f>
        <v>0</v>
      </c>
      <c r="AO7" s="147">
        <f>GDAM_IEX!L7</f>
        <v>0</v>
      </c>
      <c r="AP7" s="147">
        <f>GDAM_IEX!R7</f>
        <v>0</v>
      </c>
      <c r="AQ7" s="147">
        <f>GDAM_PXI!L7</f>
        <v>0</v>
      </c>
      <c r="AR7" s="147">
        <f>GDAM_PXI!R7</f>
        <v>0</v>
      </c>
      <c r="AS7">
        <f>HPX!L7</f>
        <v>0</v>
      </c>
      <c r="AT7">
        <f>HPX!R7</f>
        <v>0</v>
      </c>
      <c r="AU7">
        <f>RTM_HPX!L7</f>
        <v>0</v>
      </c>
      <c r="AV7">
        <f>RTM_HPX!R7</f>
        <v>0</v>
      </c>
    </row>
    <row r="8" spans="1:48">
      <c r="A8" t="s">
        <v>50</v>
      </c>
      <c r="E8">
        <f>GT_NG!R8</f>
        <v>0</v>
      </c>
      <c r="F8">
        <f>GT_Spot!R8</f>
        <v>0</v>
      </c>
      <c r="G8">
        <f>PPCL_NG!R8</f>
        <v>17.649999999999999</v>
      </c>
      <c r="H8">
        <f>PPCL_Spot!R8</f>
        <v>0</v>
      </c>
      <c r="I8">
        <f>Bawana_NG!R8</f>
        <v>4.379828912933089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SUMPRODUCT(LTA!J8:AN8,LTA!J$101:AN$101,LTA!J$107:AN$107)</f>
        <v>0</v>
      </c>
      <c r="U8" s="37">
        <f>SUMPRODUCT(LTA!J8:AN8,LTA!J$102:AN$102,LTA!J$107:AN$107)</f>
        <v>0</v>
      </c>
      <c r="V8" s="66">
        <f>SUMPRODUCT(MTOA!B8:G8,MTOA!B$102:G$102,MTOA!B$107:G$107)</f>
        <v>0</v>
      </c>
      <c r="W8" s="66">
        <f>SUMPRODUCT(MTOA!B8:G8,MTOA!B$101:G$101,MTOA!B$107:G$107)</f>
        <v>0</v>
      </c>
      <c r="X8">
        <v>0</v>
      </c>
      <c r="Y8" s="34">
        <f>IEX!L8</f>
        <v>0</v>
      </c>
      <c r="Z8" s="34">
        <f>IEX!R8</f>
        <v>0</v>
      </c>
      <c r="AA8" s="75">
        <f>STOA!L8</f>
        <v>3.86</v>
      </c>
      <c r="AB8" s="75">
        <f>-STOA!R8</f>
        <v>0</v>
      </c>
      <c r="AC8">
        <f t="shared" si="0"/>
        <v>0.22192656286863793</v>
      </c>
      <c r="AD8">
        <f t="shared" si="1"/>
        <v>26.197902350064449</v>
      </c>
      <c r="AE8">
        <f>'IDT-1'!D8</f>
        <v>0</v>
      </c>
      <c r="AF8" s="24"/>
      <c r="AG8">
        <f t="shared" si="2"/>
        <v>26.197902350064449</v>
      </c>
      <c r="AI8" s="34">
        <f>PXIL!L8</f>
        <v>0</v>
      </c>
      <c r="AJ8" s="34">
        <f>PXIL!R8</f>
        <v>0</v>
      </c>
      <c r="AK8" s="34">
        <f>RTM_IEX!L8</f>
        <v>0.53</v>
      </c>
      <c r="AL8" s="34">
        <f>RTM_IEX!R8</f>
        <v>0</v>
      </c>
      <c r="AM8" s="34">
        <f>RTM_PXI!L8</f>
        <v>0</v>
      </c>
      <c r="AN8" s="34">
        <f>RTM_PXI!R8</f>
        <v>0</v>
      </c>
      <c r="AO8" s="147">
        <f>GDAM_IEX!L8</f>
        <v>0</v>
      </c>
      <c r="AP8" s="147">
        <f>GDAM_IEX!R8</f>
        <v>0</v>
      </c>
      <c r="AQ8" s="147">
        <f>GDAM_PXI!L8</f>
        <v>0</v>
      </c>
      <c r="AR8" s="147">
        <f>GDAM_PXI!R8</f>
        <v>0</v>
      </c>
      <c r="AS8">
        <f>HPX!L8</f>
        <v>0</v>
      </c>
      <c r="AT8">
        <f>HPX!R8</f>
        <v>0</v>
      </c>
      <c r="AU8">
        <f>RTM_HPX!L8</f>
        <v>0</v>
      </c>
      <c r="AV8">
        <f>RTM_HPX!R8</f>
        <v>0</v>
      </c>
    </row>
    <row r="9" spans="1:48">
      <c r="A9" t="s">
        <v>51</v>
      </c>
      <c r="E9">
        <f>GT_NG!R9</f>
        <v>0</v>
      </c>
      <c r="F9">
        <f>GT_Spot!R9</f>
        <v>0</v>
      </c>
      <c r="G9">
        <f>PPCL_NG!R9</f>
        <v>17.649999999999999</v>
      </c>
      <c r="H9">
        <f>PPCL_Spot!R9</f>
        <v>0</v>
      </c>
      <c r="I9">
        <f>Bawana_NG!R9</f>
        <v>5.8397718839107844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SUMPRODUCT(LTA!J9:AN9,LTA!J$101:AN$101,LTA!J$107:AN$107)</f>
        <v>0</v>
      </c>
      <c r="U9" s="37">
        <f>SUMPRODUCT(LTA!J9:AN9,LTA!J$102:AN$102,LTA!J$107:AN$107)</f>
        <v>0</v>
      </c>
      <c r="V9" s="66">
        <f>SUMPRODUCT(MTOA!B9:G9,MTOA!B$102:G$102,MTOA!B$107:G$107)</f>
        <v>0</v>
      </c>
      <c r="W9" s="66">
        <f>SUMPRODUCT(MTOA!B9:G9,MTOA!B$101:G$101,MTOA!B$107:G$107)</f>
        <v>0</v>
      </c>
      <c r="X9">
        <v>0</v>
      </c>
      <c r="Y9" s="34">
        <f>IEX!L9</f>
        <v>0</v>
      </c>
      <c r="Z9" s="34">
        <f>IEX!R9</f>
        <v>0</v>
      </c>
      <c r="AA9" s="75">
        <f>STOA!L9</f>
        <v>3.86</v>
      </c>
      <c r="AB9" s="75">
        <f>-STOA!R9</f>
        <v>0</v>
      </c>
      <c r="AC9">
        <f t="shared" si="0"/>
        <v>0.23897808382485056</v>
      </c>
      <c r="AD9">
        <f t="shared" si="1"/>
        <v>28.210793800085934</v>
      </c>
      <c r="AE9">
        <f>'IDT-1'!D9</f>
        <v>0</v>
      </c>
      <c r="AF9" s="24"/>
      <c r="AG9">
        <f t="shared" si="2"/>
        <v>28.210793800085934</v>
      </c>
      <c r="AI9" s="34">
        <f>PXIL!L9</f>
        <v>0</v>
      </c>
      <c r="AJ9" s="34">
        <f>PXIL!R9</f>
        <v>0</v>
      </c>
      <c r="AK9" s="34">
        <f>RTM_IEX!L9</f>
        <v>1.1000000000000001</v>
      </c>
      <c r="AL9" s="34">
        <f>RTM_IEX!R9</f>
        <v>0</v>
      </c>
      <c r="AM9" s="34">
        <f>RTM_PXI!L9</f>
        <v>0</v>
      </c>
      <c r="AN9" s="34">
        <f>RTM_PXI!R9</f>
        <v>0</v>
      </c>
      <c r="AO9" s="147">
        <f>GDAM_IEX!L9</f>
        <v>0</v>
      </c>
      <c r="AP9" s="147">
        <f>GDAM_IEX!R9</f>
        <v>0</v>
      </c>
      <c r="AQ9" s="147">
        <f>GDAM_PXI!L9</f>
        <v>0</v>
      </c>
      <c r="AR9" s="147">
        <f>GDAM_PXI!R9</f>
        <v>0</v>
      </c>
      <c r="AS9">
        <f>HPX!L9</f>
        <v>0</v>
      </c>
      <c r="AT9">
        <f>HPX!R9</f>
        <v>0</v>
      </c>
      <c r="AU9">
        <f>RTM_HPX!L9</f>
        <v>0</v>
      </c>
      <c r="AV9">
        <f>RTM_HPX!R9</f>
        <v>0</v>
      </c>
    </row>
    <row r="10" spans="1:48">
      <c r="A10" t="s">
        <v>52</v>
      </c>
      <c r="E10">
        <f>GT_NG!R10</f>
        <v>0</v>
      </c>
      <c r="F10">
        <f>GT_Spot!R10</f>
        <v>0</v>
      </c>
      <c r="G10">
        <f>PPCL_NG!R10</f>
        <v>17.649999999999999</v>
      </c>
      <c r="H10">
        <f>PPCL_Spot!R10</f>
        <v>0</v>
      </c>
      <c r="I10">
        <f>Bawana_NG!R10</f>
        <v>5.8397718839107844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SUMPRODUCT(LTA!J10:AN10,LTA!J$101:AN$101,LTA!J$107:AN$107)</f>
        <v>0</v>
      </c>
      <c r="U10" s="37">
        <f>SUMPRODUCT(LTA!J10:AN10,LTA!J$102:AN$102,LTA!J$107:AN$107)</f>
        <v>0</v>
      </c>
      <c r="V10" s="66">
        <f>SUMPRODUCT(MTOA!B10:G10,MTOA!B$102:G$102,MTOA!B$107:G$107)</f>
        <v>0</v>
      </c>
      <c r="W10" s="66">
        <f>SUMPRODUCT(MTOA!B10:G10,MTOA!B$101:G$101,MTOA!B$107:G$107)</f>
        <v>0</v>
      </c>
      <c r="X10">
        <v>0</v>
      </c>
      <c r="Y10" s="34">
        <f>IEX!L10</f>
        <v>0</v>
      </c>
      <c r="Z10" s="34">
        <f>IEX!R10</f>
        <v>0</v>
      </c>
      <c r="AA10" s="75">
        <f>STOA!L10</f>
        <v>3.86</v>
      </c>
      <c r="AB10" s="75">
        <f>-STOA!R10</f>
        <v>0</v>
      </c>
      <c r="AC10">
        <f t="shared" si="0"/>
        <v>0.23939808382485056</v>
      </c>
      <c r="AD10">
        <f t="shared" si="1"/>
        <v>28.260373800085933</v>
      </c>
      <c r="AE10">
        <f>'IDT-1'!D10</f>
        <v>0</v>
      </c>
      <c r="AF10" s="24"/>
      <c r="AG10">
        <f t="shared" si="2"/>
        <v>28.260373800085933</v>
      </c>
      <c r="AI10" s="34">
        <f>PXIL!L10</f>
        <v>0</v>
      </c>
      <c r="AJ10" s="34">
        <f>PXIL!R10</f>
        <v>0</v>
      </c>
      <c r="AK10" s="34">
        <f>RTM_IEX!L10</f>
        <v>1.1499999999999999</v>
      </c>
      <c r="AL10" s="34">
        <f>RTM_IEX!R10</f>
        <v>0</v>
      </c>
      <c r="AM10" s="34">
        <f>RTM_PXI!L10</f>
        <v>0</v>
      </c>
      <c r="AN10" s="34">
        <f>RTM_PXI!R10</f>
        <v>0</v>
      </c>
      <c r="AO10" s="147">
        <f>GDAM_IEX!L10</f>
        <v>0</v>
      </c>
      <c r="AP10" s="147">
        <f>GDAM_IEX!R10</f>
        <v>0</v>
      </c>
      <c r="AQ10" s="147">
        <f>GDAM_PXI!L10</f>
        <v>0</v>
      </c>
      <c r="AR10" s="147">
        <f>GDAM_PXI!R10</f>
        <v>0</v>
      </c>
      <c r="AS10">
        <f>HPX!L10</f>
        <v>0</v>
      </c>
      <c r="AT10">
        <f>HPX!R10</f>
        <v>0</v>
      </c>
      <c r="AU10">
        <f>RTM_HPX!L10</f>
        <v>0</v>
      </c>
      <c r="AV10">
        <f>RTM_HPX!R10</f>
        <v>0</v>
      </c>
    </row>
    <row r="11" spans="1:48">
      <c r="A11" t="s">
        <v>53</v>
      </c>
      <c r="E11">
        <f>GT_NG!R11</f>
        <v>0</v>
      </c>
      <c r="F11">
        <f>GT_Spot!R11</f>
        <v>0</v>
      </c>
      <c r="G11">
        <f>PPCL_NG!R11</f>
        <v>17.649999999999999</v>
      </c>
      <c r="H11">
        <f>PPCL_Spot!R11</f>
        <v>0</v>
      </c>
      <c r="I11">
        <f>Bawana_NG!R11</f>
        <v>5.8397718839107844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SUMPRODUCT(LTA!J11:AN11,LTA!J$101:AN$101,LTA!J$107:AN$107)</f>
        <v>0</v>
      </c>
      <c r="U11" s="37">
        <f>SUMPRODUCT(LTA!J11:AN11,LTA!J$102:AN$102,LTA!J$107:AN$107)</f>
        <v>0</v>
      </c>
      <c r="V11" s="66">
        <f>SUMPRODUCT(MTOA!B11:G11,MTOA!B$102:G$102,MTOA!B$107:G$107)</f>
        <v>0</v>
      </c>
      <c r="W11" s="66">
        <f>SUMPRODUCT(MTOA!B11:G11,MTOA!B$101:G$101,MTOA!B$107:G$107)</f>
        <v>0</v>
      </c>
      <c r="X11">
        <v>0</v>
      </c>
      <c r="Y11" s="34">
        <f>IEX!L11</f>
        <v>0</v>
      </c>
      <c r="Z11" s="34">
        <f>IEX!R11</f>
        <v>0</v>
      </c>
      <c r="AA11" s="75">
        <f>STOA!L11</f>
        <v>3.86</v>
      </c>
      <c r="AB11" s="75">
        <f>-STOA!R11</f>
        <v>0</v>
      </c>
      <c r="AC11">
        <f t="shared" si="0"/>
        <v>0.24166608382485055</v>
      </c>
      <c r="AD11">
        <f t="shared" si="1"/>
        <v>28.528105800085935</v>
      </c>
      <c r="AE11">
        <f>'IDT-1'!D11</f>
        <v>0</v>
      </c>
      <c r="AF11" s="24"/>
      <c r="AG11">
        <f t="shared" si="2"/>
        <v>28.528105800085935</v>
      </c>
      <c r="AI11" s="34">
        <f>PXIL!L11</f>
        <v>0</v>
      </c>
      <c r="AJ11" s="34">
        <f>PXIL!R11</f>
        <v>0</v>
      </c>
      <c r="AK11" s="34">
        <f>RTM_IEX!L11</f>
        <v>1.42</v>
      </c>
      <c r="AL11" s="34">
        <f>RTM_IEX!R11</f>
        <v>0</v>
      </c>
      <c r="AM11" s="34">
        <f>RTM_PXI!L11</f>
        <v>0</v>
      </c>
      <c r="AN11" s="34">
        <f>RTM_PXI!R11</f>
        <v>0</v>
      </c>
      <c r="AO11" s="147">
        <f>GDAM_IEX!L11</f>
        <v>0</v>
      </c>
      <c r="AP11" s="147">
        <f>GDAM_IEX!R11</f>
        <v>0</v>
      </c>
      <c r="AQ11" s="147">
        <f>GDAM_PXI!L11</f>
        <v>0</v>
      </c>
      <c r="AR11" s="147">
        <f>GDAM_PXI!R11</f>
        <v>0</v>
      </c>
      <c r="AS11">
        <f>HPX!L11</f>
        <v>0</v>
      </c>
      <c r="AT11">
        <f>HPX!R11</f>
        <v>0</v>
      </c>
      <c r="AU11">
        <f>RTM_HPX!L11</f>
        <v>0</v>
      </c>
      <c r="AV11">
        <f>RTM_HPX!R11</f>
        <v>0</v>
      </c>
    </row>
    <row r="12" spans="1:48">
      <c r="A12" t="s">
        <v>54</v>
      </c>
      <c r="E12">
        <f>GT_NG!R12</f>
        <v>0</v>
      </c>
      <c r="F12">
        <f>GT_Spot!R12</f>
        <v>0</v>
      </c>
      <c r="G12">
        <f>PPCL_NG!R12</f>
        <v>17.649999999999999</v>
      </c>
      <c r="H12">
        <f>PPCL_Spot!R12</f>
        <v>0</v>
      </c>
      <c r="I12">
        <f>Bawana_NG!R12</f>
        <v>5.8397718839107844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SUMPRODUCT(LTA!J12:AN12,LTA!J$101:AN$101,LTA!J$107:AN$107)</f>
        <v>0</v>
      </c>
      <c r="U12" s="37">
        <f>SUMPRODUCT(LTA!J12:AN12,LTA!J$102:AN$102,LTA!J$107:AN$107)</f>
        <v>0</v>
      </c>
      <c r="V12" s="66">
        <f>SUMPRODUCT(MTOA!B12:G12,MTOA!B$102:G$102,MTOA!B$107:G$107)</f>
        <v>0</v>
      </c>
      <c r="W12" s="66">
        <f>SUMPRODUCT(MTOA!B12:G12,MTOA!B$101:G$101,MTOA!B$107:G$107)</f>
        <v>0</v>
      </c>
      <c r="X12">
        <v>0</v>
      </c>
      <c r="Y12" s="34">
        <f>IEX!L12</f>
        <v>0</v>
      </c>
      <c r="Z12" s="34">
        <f>IEX!R12</f>
        <v>0</v>
      </c>
      <c r="AA12" s="75">
        <f>STOA!L12</f>
        <v>3.86</v>
      </c>
      <c r="AB12" s="75">
        <f>-STOA!R12</f>
        <v>0</v>
      </c>
      <c r="AC12">
        <f t="shared" si="0"/>
        <v>0.24032208382485057</v>
      </c>
      <c r="AD12">
        <f t="shared" si="1"/>
        <v>28.369449800085935</v>
      </c>
      <c r="AE12">
        <f>'IDT-1'!D12</f>
        <v>0</v>
      </c>
      <c r="AF12" s="24"/>
      <c r="AG12">
        <f t="shared" si="2"/>
        <v>28.369449800085935</v>
      </c>
      <c r="AI12" s="34">
        <f>PXIL!L12</f>
        <v>0</v>
      </c>
      <c r="AJ12" s="34">
        <f>PXIL!R12</f>
        <v>0</v>
      </c>
      <c r="AK12" s="34">
        <f>RTM_IEX!L12</f>
        <v>1.26</v>
      </c>
      <c r="AL12" s="34">
        <f>RTM_IEX!R12</f>
        <v>0</v>
      </c>
      <c r="AM12" s="34">
        <f>RTM_PXI!L12</f>
        <v>0</v>
      </c>
      <c r="AN12" s="34">
        <f>RTM_PXI!R12</f>
        <v>0</v>
      </c>
      <c r="AO12" s="147">
        <f>GDAM_IEX!L12</f>
        <v>0</v>
      </c>
      <c r="AP12" s="147">
        <f>GDAM_IEX!R12</f>
        <v>0</v>
      </c>
      <c r="AQ12" s="147">
        <f>GDAM_PXI!L12</f>
        <v>0</v>
      </c>
      <c r="AR12" s="147">
        <f>GDAM_PXI!R12</f>
        <v>0</v>
      </c>
      <c r="AS12">
        <f>HPX!L12</f>
        <v>0</v>
      </c>
      <c r="AT12">
        <f>HPX!R12</f>
        <v>0</v>
      </c>
      <c r="AU12">
        <f>RTM_HPX!L12</f>
        <v>0</v>
      </c>
      <c r="AV12">
        <f>RTM_HPX!R12</f>
        <v>0</v>
      </c>
    </row>
    <row r="13" spans="1:48">
      <c r="A13" t="s">
        <v>55</v>
      </c>
      <c r="E13">
        <f>GT_NG!R13</f>
        <v>0</v>
      </c>
      <c r="F13">
        <f>GT_Spot!R13</f>
        <v>0</v>
      </c>
      <c r="G13">
        <f>PPCL_NG!R13</f>
        <v>17.649999999999999</v>
      </c>
      <c r="H13">
        <f>PPCL_Spot!R13</f>
        <v>0</v>
      </c>
      <c r="I13">
        <f>Bawana_NG!R13</f>
        <v>5.8397718839107844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SUMPRODUCT(LTA!J13:AN13,LTA!J$101:AN$101,LTA!J$107:AN$107)</f>
        <v>0</v>
      </c>
      <c r="U13" s="37">
        <f>SUMPRODUCT(LTA!J13:AN13,LTA!J$102:AN$102,LTA!J$107:AN$107)</f>
        <v>0</v>
      </c>
      <c r="V13" s="66">
        <f>SUMPRODUCT(MTOA!B13:G13,MTOA!B$102:G$102,MTOA!B$107:G$107)</f>
        <v>0</v>
      </c>
      <c r="W13" s="66">
        <f>SUMPRODUCT(MTOA!B13:G13,MTOA!B$101:G$101,MTOA!B$107:G$107)</f>
        <v>0</v>
      </c>
      <c r="X13">
        <v>0</v>
      </c>
      <c r="Y13" s="34">
        <f>IEX!L13</f>
        <v>0</v>
      </c>
      <c r="Z13" s="34">
        <f>IEX!R13</f>
        <v>0</v>
      </c>
      <c r="AA13" s="75">
        <f>STOA!L13</f>
        <v>3.86</v>
      </c>
      <c r="AB13" s="75">
        <f>-STOA!R13</f>
        <v>0</v>
      </c>
      <c r="AC13">
        <f t="shared" si="0"/>
        <v>0.24191808382485055</v>
      </c>
      <c r="AD13">
        <f t="shared" si="1"/>
        <v>28.557853800085933</v>
      </c>
      <c r="AE13">
        <f>'IDT-1'!D13</f>
        <v>0</v>
      </c>
      <c r="AF13" s="24"/>
      <c r="AG13">
        <f t="shared" si="2"/>
        <v>28.557853800085933</v>
      </c>
      <c r="AI13" s="34">
        <f>PXIL!L13</f>
        <v>0</v>
      </c>
      <c r="AJ13" s="34">
        <f>PXIL!R13</f>
        <v>0</v>
      </c>
      <c r="AK13" s="34">
        <f>RTM_IEX!L13</f>
        <v>1.45</v>
      </c>
      <c r="AL13" s="34">
        <f>RTM_IEX!R13</f>
        <v>0</v>
      </c>
      <c r="AM13" s="34">
        <f>RTM_PXI!L13</f>
        <v>0</v>
      </c>
      <c r="AN13" s="34">
        <f>RTM_PXI!R13</f>
        <v>0</v>
      </c>
      <c r="AO13" s="147">
        <f>GDAM_IEX!L13</f>
        <v>0</v>
      </c>
      <c r="AP13" s="147">
        <f>GDAM_IEX!R13</f>
        <v>0</v>
      </c>
      <c r="AQ13" s="147">
        <f>GDAM_PXI!L13</f>
        <v>0</v>
      </c>
      <c r="AR13" s="147">
        <f>GDAM_PXI!R13</f>
        <v>0</v>
      </c>
      <c r="AS13">
        <f>HPX!L13</f>
        <v>0</v>
      </c>
      <c r="AT13">
        <f>HPX!R13</f>
        <v>0</v>
      </c>
      <c r="AU13">
        <f>RTM_HPX!L13</f>
        <v>0</v>
      </c>
      <c r="AV13">
        <f>RTM_HPX!R13</f>
        <v>0</v>
      </c>
    </row>
    <row r="14" spans="1:48">
      <c r="A14" t="s">
        <v>56</v>
      </c>
      <c r="E14">
        <f>GT_NG!R14</f>
        <v>0</v>
      </c>
      <c r="F14">
        <f>GT_Spot!R14</f>
        <v>0</v>
      </c>
      <c r="G14">
        <f>PPCL_NG!R14</f>
        <v>17.649999999999999</v>
      </c>
      <c r="H14">
        <f>PPCL_Spot!R14</f>
        <v>0</v>
      </c>
      <c r="I14">
        <f>Bawana_NG!R14</f>
        <v>5.8397718839107844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SUMPRODUCT(LTA!J14:AN14,LTA!J$101:AN$101,LTA!J$107:AN$107)</f>
        <v>0</v>
      </c>
      <c r="U14" s="37">
        <f>SUMPRODUCT(LTA!J14:AN14,LTA!J$102:AN$102,LTA!J$107:AN$107)</f>
        <v>0</v>
      </c>
      <c r="V14" s="66">
        <f>SUMPRODUCT(MTOA!B14:G14,MTOA!B$102:G$102,MTOA!B$107:G$107)</f>
        <v>0</v>
      </c>
      <c r="W14" s="66">
        <f>SUMPRODUCT(MTOA!B14:G14,MTOA!B$101:G$101,MTOA!B$107:G$107)</f>
        <v>0</v>
      </c>
      <c r="X14">
        <v>0</v>
      </c>
      <c r="Y14" s="34">
        <f>IEX!L14</f>
        <v>0</v>
      </c>
      <c r="Z14" s="34">
        <f>IEX!R14</f>
        <v>0</v>
      </c>
      <c r="AA14" s="75">
        <f>STOA!L14</f>
        <v>3.86</v>
      </c>
      <c r="AB14" s="75">
        <f>-STOA!R14</f>
        <v>0</v>
      </c>
      <c r="AC14">
        <f t="shared" si="0"/>
        <v>0.24107808382485055</v>
      </c>
      <c r="AD14">
        <f t="shared" si="1"/>
        <v>28.458693800085936</v>
      </c>
      <c r="AE14">
        <f>'IDT-1'!D14</f>
        <v>0</v>
      </c>
      <c r="AF14" s="24"/>
      <c r="AG14">
        <f t="shared" si="2"/>
        <v>28.458693800085936</v>
      </c>
      <c r="AI14" s="34">
        <f>PXIL!L14</f>
        <v>0</v>
      </c>
      <c r="AJ14" s="34">
        <f>PXIL!R14</f>
        <v>0</v>
      </c>
      <c r="AK14" s="34">
        <f>RTM_IEX!L14</f>
        <v>1.35</v>
      </c>
      <c r="AL14" s="34">
        <f>RTM_IEX!R14</f>
        <v>0</v>
      </c>
      <c r="AM14" s="34">
        <f>RTM_PXI!L14</f>
        <v>0</v>
      </c>
      <c r="AN14" s="34">
        <f>RTM_PXI!R14</f>
        <v>0</v>
      </c>
      <c r="AO14" s="147">
        <f>GDAM_IEX!L14</f>
        <v>0</v>
      </c>
      <c r="AP14" s="147">
        <f>GDAM_IEX!R14</f>
        <v>0</v>
      </c>
      <c r="AQ14" s="147">
        <f>GDAM_PXI!L14</f>
        <v>0</v>
      </c>
      <c r="AR14" s="147">
        <f>GDAM_PXI!R14</f>
        <v>0</v>
      </c>
      <c r="AS14">
        <f>HPX!L14</f>
        <v>0</v>
      </c>
      <c r="AT14">
        <f>HPX!R14</f>
        <v>0</v>
      </c>
      <c r="AU14">
        <f>RTM_HPX!L14</f>
        <v>0</v>
      </c>
      <c r="AV14">
        <f>RTM_HPX!R14</f>
        <v>0</v>
      </c>
    </row>
    <row r="15" spans="1:48">
      <c r="A15" t="s">
        <v>57</v>
      </c>
      <c r="E15">
        <f>GT_NG!R15</f>
        <v>0</v>
      </c>
      <c r="F15">
        <f>GT_Spot!R15</f>
        <v>0</v>
      </c>
      <c r="G15">
        <f>PPCL_NG!R15</f>
        <v>17.649999999999999</v>
      </c>
      <c r="H15">
        <f>PPCL_Spot!R15</f>
        <v>0</v>
      </c>
      <c r="I15">
        <f>Bawana_NG!R15</f>
        <v>5.8397718839107844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SUMPRODUCT(LTA!J15:AN15,LTA!J$101:AN$101,LTA!J$107:AN$107)</f>
        <v>0</v>
      </c>
      <c r="U15" s="37">
        <f>SUMPRODUCT(LTA!J15:AN15,LTA!J$102:AN$102,LTA!J$107:AN$107)</f>
        <v>0</v>
      </c>
      <c r="V15" s="66">
        <f>SUMPRODUCT(MTOA!B15:G15,MTOA!B$102:G$102,MTOA!B$107:G$107)</f>
        <v>0</v>
      </c>
      <c r="W15" s="66">
        <f>SUMPRODUCT(MTOA!B15:G15,MTOA!B$101:G$101,MTOA!B$107:G$107)</f>
        <v>0</v>
      </c>
      <c r="X15">
        <v>0</v>
      </c>
      <c r="Y15" s="34">
        <f>IEX!L15</f>
        <v>0</v>
      </c>
      <c r="Z15" s="34">
        <f>IEX!R15</f>
        <v>0</v>
      </c>
      <c r="AA15" s="75">
        <f>STOA!L15</f>
        <v>3.86</v>
      </c>
      <c r="AB15" s="75">
        <f>-STOA!R15</f>
        <v>0</v>
      </c>
      <c r="AC15">
        <f t="shared" si="0"/>
        <v>0.23788608382485055</v>
      </c>
      <c r="AD15">
        <f t="shared" si="1"/>
        <v>28.081885800085931</v>
      </c>
      <c r="AE15">
        <f>'IDT-1'!D15</f>
        <v>0</v>
      </c>
      <c r="AF15" s="24"/>
      <c r="AG15">
        <f t="shared" si="2"/>
        <v>28.081885800085931</v>
      </c>
      <c r="AI15" s="34">
        <f>PXIL!L15</f>
        <v>0</v>
      </c>
      <c r="AJ15" s="34">
        <f>PXIL!R15</f>
        <v>0</v>
      </c>
      <c r="AK15" s="34">
        <f>RTM_IEX!L15</f>
        <v>0.97</v>
      </c>
      <c r="AL15" s="34">
        <f>RTM_IEX!R15</f>
        <v>0</v>
      </c>
      <c r="AM15" s="34">
        <f>RTM_PXI!L15</f>
        <v>0</v>
      </c>
      <c r="AN15" s="34">
        <f>RTM_PXI!R15</f>
        <v>0</v>
      </c>
      <c r="AO15" s="147">
        <f>GDAM_IEX!L15</f>
        <v>0</v>
      </c>
      <c r="AP15" s="147">
        <f>GDAM_IEX!R15</f>
        <v>0</v>
      </c>
      <c r="AQ15" s="147">
        <f>GDAM_PXI!L15</f>
        <v>0</v>
      </c>
      <c r="AR15" s="147">
        <f>GDAM_PXI!R15</f>
        <v>0</v>
      </c>
      <c r="AS15">
        <f>HPX!L15</f>
        <v>0</v>
      </c>
      <c r="AT15">
        <f>HPX!R15</f>
        <v>0</v>
      </c>
      <c r="AU15">
        <f>RTM_HPX!L15</f>
        <v>0</v>
      </c>
      <c r="AV15">
        <f>RTM_HPX!R15</f>
        <v>0</v>
      </c>
    </row>
    <row r="16" spans="1:48">
      <c r="A16" t="s">
        <v>58</v>
      </c>
      <c r="E16">
        <f>GT_NG!R16</f>
        <v>0</v>
      </c>
      <c r="F16">
        <f>GT_Spot!R16</f>
        <v>0</v>
      </c>
      <c r="G16">
        <f>PPCL_NG!R16</f>
        <v>17.649999999999999</v>
      </c>
      <c r="H16">
        <f>PPCL_Spot!R16</f>
        <v>0</v>
      </c>
      <c r="I16">
        <f>Bawana_NG!R16</f>
        <v>5.8397718839107844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SUMPRODUCT(LTA!J16:AN16,LTA!J$101:AN$101,LTA!J$107:AN$107)</f>
        <v>0</v>
      </c>
      <c r="U16" s="37">
        <f>SUMPRODUCT(LTA!J16:AN16,LTA!J$102:AN$102,LTA!J$107:AN$107)</f>
        <v>0</v>
      </c>
      <c r="V16" s="66">
        <f>SUMPRODUCT(MTOA!B16:G16,MTOA!B$102:G$102,MTOA!B$107:G$107)</f>
        <v>0</v>
      </c>
      <c r="W16" s="66">
        <f>SUMPRODUCT(MTOA!B16:G16,MTOA!B$101:G$101,MTOA!B$107:G$107)</f>
        <v>0</v>
      </c>
      <c r="X16">
        <v>0</v>
      </c>
      <c r="Y16" s="34">
        <f>IEX!L16</f>
        <v>0</v>
      </c>
      <c r="Z16" s="34">
        <f>IEX!R16</f>
        <v>0</v>
      </c>
      <c r="AA16" s="75">
        <f>STOA!L16</f>
        <v>3.86</v>
      </c>
      <c r="AB16" s="75">
        <f>-STOA!R16</f>
        <v>0</v>
      </c>
      <c r="AC16">
        <f t="shared" si="0"/>
        <v>0.23704608382485057</v>
      </c>
      <c r="AD16">
        <f t="shared" si="1"/>
        <v>27.982725800085934</v>
      </c>
      <c r="AE16">
        <f>'IDT-1'!D16</f>
        <v>0</v>
      </c>
      <c r="AF16" s="24"/>
      <c r="AG16">
        <f t="shared" si="2"/>
        <v>27.982725800085934</v>
      </c>
      <c r="AI16" s="34">
        <f>PXIL!L16</f>
        <v>0</v>
      </c>
      <c r="AJ16" s="34">
        <f>PXIL!R16</f>
        <v>0</v>
      </c>
      <c r="AK16" s="34">
        <f>RTM_IEX!L16</f>
        <v>0.87</v>
      </c>
      <c r="AL16" s="34">
        <f>RTM_IEX!R16</f>
        <v>0</v>
      </c>
      <c r="AM16" s="34">
        <f>RTM_PXI!L16</f>
        <v>0</v>
      </c>
      <c r="AN16" s="34">
        <f>RTM_PXI!R16</f>
        <v>0</v>
      </c>
      <c r="AO16" s="147">
        <f>GDAM_IEX!L16</f>
        <v>0</v>
      </c>
      <c r="AP16" s="147">
        <f>GDAM_IEX!R16</f>
        <v>0</v>
      </c>
      <c r="AQ16" s="147">
        <f>GDAM_PXI!L16</f>
        <v>0</v>
      </c>
      <c r="AR16" s="147">
        <f>GDAM_PXI!R16</f>
        <v>0</v>
      </c>
      <c r="AS16">
        <f>HPX!L16</f>
        <v>0</v>
      </c>
      <c r="AT16">
        <f>HPX!R16</f>
        <v>0</v>
      </c>
      <c r="AU16">
        <f>RTM_HPX!L16</f>
        <v>0</v>
      </c>
      <c r="AV16">
        <f>RTM_HPX!R16</f>
        <v>0</v>
      </c>
    </row>
    <row r="17" spans="1:48">
      <c r="A17" t="s">
        <v>59</v>
      </c>
      <c r="E17">
        <f>GT_NG!R17</f>
        <v>0</v>
      </c>
      <c r="F17">
        <f>GT_Spot!R17</f>
        <v>0</v>
      </c>
      <c r="G17">
        <f>PPCL_NG!R17</f>
        <v>17.649999999999999</v>
      </c>
      <c r="H17">
        <f>PPCL_Spot!R17</f>
        <v>0</v>
      </c>
      <c r="I17">
        <f>Bawana_NG!R17</f>
        <v>5.8397718839107844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SUMPRODUCT(LTA!J17:AN17,LTA!J$101:AN$101,LTA!J$107:AN$107)</f>
        <v>0</v>
      </c>
      <c r="U17" s="37">
        <f>SUMPRODUCT(LTA!J17:AN17,LTA!J$102:AN$102,LTA!J$107:AN$107)</f>
        <v>0</v>
      </c>
      <c r="V17" s="66">
        <f>SUMPRODUCT(MTOA!B17:G17,MTOA!B$102:G$102,MTOA!B$107:G$107)</f>
        <v>0</v>
      </c>
      <c r="W17" s="66">
        <f>SUMPRODUCT(MTOA!B17:G17,MTOA!B$101:G$101,MTOA!B$107:G$107)</f>
        <v>0</v>
      </c>
      <c r="X17">
        <v>0</v>
      </c>
      <c r="Y17" s="34">
        <f>IEX!L17</f>
        <v>0</v>
      </c>
      <c r="Z17" s="34">
        <f>IEX!R17</f>
        <v>0</v>
      </c>
      <c r="AA17" s="75">
        <f>STOA!L17</f>
        <v>3.86</v>
      </c>
      <c r="AB17" s="75">
        <f>-STOA!R17</f>
        <v>0</v>
      </c>
      <c r="AC17">
        <f t="shared" si="0"/>
        <v>0.23461008382485055</v>
      </c>
      <c r="AD17">
        <f t="shared" si="1"/>
        <v>27.695161800085931</v>
      </c>
      <c r="AE17">
        <f>'IDT-1'!D17</f>
        <v>0</v>
      </c>
      <c r="AF17" s="24"/>
      <c r="AG17">
        <f t="shared" si="2"/>
        <v>27.695161800085931</v>
      </c>
      <c r="AI17" s="34">
        <f>PXIL!L17</f>
        <v>0</v>
      </c>
      <c r="AJ17" s="34">
        <f>PXIL!R17</f>
        <v>0</v>
      </c>
      <c r="AK17" s="34">
        <f>RTM_IEX!L17</f>
        <v>0.57999999999999996</v>
      </c>
      <c r="AL17" s="34">
        <f>RTM_IEX!R17</f>
        <v>0</v>
      </c>
      <c r="AM17" s="34">
        <f>RTM_PXI!L17</f>
        <v>0</v>
      </c>
      <c r="AN17" s="34">
        <f>RTM_PXI!R17</f>
        <v>0</v>
      </c>
      <c r="AO17" s="147">
        <f>GDAM_IEX!L17</f>
        <v>0</v>
      </c>
      <c r="AP17" s="147">
        <f>GDAM_IEX!R17</f>
        <v>0</v>
      </c>
      <c r="AQ17" s="147">
        <f>GDAM_PXI!L17</f>
        <v>0</v>
      </c>
      <c r="AR17" s="147">
        <f>GDAM_PXI!R17</f>
        <v>0</v>
      </c>
      <c r="AS17">
        <f>HPX!L17</f>
        <v>0</v>
      </c>
      <c r="AT17">
        <f>HPX!R17</f>
        <v>0</v>
      </c>
      <c r="AU17">
        <f>RTM_HPX!L17</f>
        <v>0</v>
      </c>
      <c r="AV17">
        <f>RTM_HPX!R17</f>
        <v>0</v>
      </c>
    </row>
    <row r="18" spans="1:48">
      <c r="A18" t="s">
        <v>60</v>
      </c>
      <c r="E18">
        <f>GT_NG!R18</f>
        <v>0</v>
      </c>
      <c r="F18">
        <f>GT_Spot!R18</f>
        <v>0</v>
      </c>
      <c r="G18">
        <f>PPCL_NG!R18</f>
        <v>17.649999999999999</v>
      </c>
      <c r="H18">
        <f>PPCL_Spot!R18</f>
        <v>0</v>
      </c>
      <c r="I18">
        <f>Bawana_NG!R18</f>
        <v>5.8397718839107844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SUMPRODUCT(LTA!J18:AN18,LTA!J$101:AN$101,LTA!J$107:AN$107)</f>
        <v>0</v>
      </c>
      <c r="U18" s="37">
        <f>SUMPRODUCT(LTA!J18:AN18,LTA!J$102:AN$102,LTA!J$107:AN$107)</f>
        <v>0</v>
      </c>
      <c r="V18" s="66">
        <f>SUMPRODUCT(MTOA!B18:G18,MTOA!B$102:G$102,MTOA!B$107:G$107)</f>
        <v>0</v>
      </c>
      <c r="W18" s="66">
        <f>SUMPRODUCT(MTOA!B18:G18,MTOA!B$101:G$101,MTOA!B$107:G$107)</f>
        <v>0</v>
      </c>
      <c r="X18">
        <v>0</v>
      </c>
      <c r="Y18" s="34">
        <f>IEX!L18</f>
        <v>0</v>
      </c>
      <c r="Z18" s="34">
        <f>IEX!R18</f>
        <v>0</v>
      </c>
      <c r="AA18" s="75">
        <f>STOA!L18</f>
        <v>3.86</v>
      </c>
      <c r="AB18" s="75">
        <f>-STOA!R18</f>
        <v>0</v>
      </c>
      <c r="AC18">
        <f t="shared" si="0"/>
        <v>0.23301408382485056</v>
      </c>
      <c r="AD18">
        <f t="shared" si="1"/>
        <v>27.506757800085932</v>
      </c>
      <c r="AE18">
        <f>'IDT-1'!D18</f>
        <v>0</v>
      </c>
      <c r="AF18" s="24"/>
      <c r="AG18">
        <f t="shared" si="2"/>
        <v>27.506757800085932</v>
      </c>
      <c r="AI18" s="34">
        <f>PXIL!L18</f>
        <v>0</v>
      </c>
      <c r="AJ18" s="34">
        <f>PXIL!R18</f>
        <v>0</v>
      </c>
      <c r="AK18" s="34">
        <f>RTM_IEX!L18</f>
        <v>0.39</v>
      </c>
      <c r="AL18" s="34">
        <f>RTM_IEX!R18</f>
        <v>0</v>
      </c>
      <c r="AM18" s="34">
        <f>RTM_PXI!L18</f>
        <v>0</v>
      </c>
      <c r="AN18" s="34">
        <f>RTM_PXI!R18</f>
        <v>0</v>
      </c>
      <c r="AO18" s="147">
        <f>GDAM_IEX!L18</f>
        <v>0</v>
      </c>
      <c r="AP18" s="147">
        <f>GDAM_IEX!R18</f>
        <v>0</v>
      </c>
      <c r="AQ18" s="147">
        <f>GDAM_PXI!L18</f>
        <v>0</v>
      </c>
      <c r="AR18" s="147">
        <f>GDAM_PXI!R18</f>
        <v>0</v>
      </c>
      <c r="AS18">
        <f>HPX!L18</f>
        <v>0</v>
      </c>
      <c r="AT18">
        <f>HPX!R18</f>
        <v>0</v>
      </c>
      <c r="AU18">
        <f>RTM_HPX!L18</f>
        <v>0</v>
      </c>
      <c r="AV18">
        <f>RTM_HPX!R18</f>
        <v>0</v>
      </c>
    </row>
    <row r="19" spans="1:48">
      <c r="A19" t="s">
        <v>61</v>
      </c>
      <c r="E19">
        <f>GT_NG!R19</f>
        <v>0</v>
      </c>
      <c r="F19">
        <f>GT_Spot!R19</f>
        <v>0</v>
      </c>
      <c r="G19">
        <f>PPCL_NG!R19</f>
        <v>17.649999999999999</v>
      </c>
      <c r="H19">
        <f>PPCL_Spot!R19</f>
        <v>0</v>
      </c>
      <c r="I19">
        <f>Bawana_NG!R19</f>
        <v>5.8397718839107844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SUMPRODUCT(LTA!J19:AN19,LTA!J$101:AN$101,LTA!J$107:AN$107)</f>
        <v>0</v>
      </c>
      <c r="U19" s="37">
        <f>SUMPRODUCT(LTA!J19:AN19,LTA!J$102:AN$102,LTA!J$107:AN$107)</f>
        <v>0</v>
      </c>
      <c r="V19" s="66">
        <f>SUMPRODUCT(MTOA!B19:G19,MTOA!B$102:G$102,MTOA!B$107:G$107)</f>
        <v>0</v>
      </c>
      <c r="W19" s="66">
        <f>SUMPRODUCT(MTOA!B19:G19,MTOA!B$101:G$101,MTOA!B$107:G$107)</f>
        <v>0</v>
      </c>
      <c r="X19">
        <v>0</v>
      </c>
      <c r="Y19" s="34">
        <f>IEX!L19</f>
        <v>0</v>
      </c>
      <c r="Z19" s="34">
        <f>IEX!R19</f>
        <v>0</v>
      </c>
      <c r="AA19" s="75">
        <f>STOA!L19</f>
        <v>3.86</v>
      </c>
      <c r="AB19" s="75">
        <f>-STOA!R19</f>
        <v>0</v>
      </c>
      <c r="AC19">
        <f t="shared" si="0"/>
        <v>0.22973808382485056</v>
      </c>
      <c r="AD19">
        <f t="shared" si="1"/>
        <v>27.120033800085931</v>
      </c>
      <c r="AE19">
        <f>'IDT-1'!D19</f>
        <v>0</v>
      </c>
      <c r="AF19" s="24"/>
      <c r="AG19">
        <f t="shared" si="2"/>
        <v>27.120033800085931</v>
      </c>
      <c r="AI19" s="34">
        <f>PXIL!L19</f>
        <v>0</v>
      </c>
      <c r="AJ19" s="34">
        <f>PXIL!R19</f>
        <v>0</v>
      </c>
      <c r="AK19" s="34">
        <f>RTM_IEX!L19</f>
        <v>0</v>
      </c>
      <c r="AL19" s="34">
        <f>RTM_IEX!R19</f>
        <v>0</v>
      </c>
      <c r="AM19" s="34">
        <f>RTM_PXI!L19</f>
        <v>0</v>
      </c>
      <c r="AN19" s="34">
        <f>RTM_PXI!R19</f>
        <v>0</v>
      </c>
      <c r="AO19" s="147">
        <f>GDAM_IEX!L19</f>
        <v>0</v>
      </c>
      <c r="AP19" s="147">
        <f>GDAM_IEX!R19</f>
        <v>0</v>
      </c>
      <c r="AQ19" s="147">
        <f>GDAM_PXI!L19</f>
        <v>0</v>
      </c>
      <c r="AR19" s="147">
        <f>GDAM_PXI!R19</f>
        <v>0</v>
      </c>
      <c r="AS19">
        <f>HPX!L19</f>
        <v>0</v>
      </c>
      <c r="AT19">
        <f>HPX!R19</f>
        <v>0</v>
      </c>
      <c r="AU19">
        <f>RTM_HPX!L19</f>
        <v>0</v>
      </c>
      <c r="AV19">
        <f>RTM_HPX!R19</f>
        <v>0</v>
      </c>
    </row>
    <row r="20" spans="1:48">
      <c r="A20" t="s">
        <v>62</v>
      </c>
      <c r="E20">
        <f>GT_NG!R20</f>
        <v>0</v>
      </c>
      <c r="F20">
        <f>GT_Spot!R20</f>
        <v>0</v>
      </c>
      <c r="G20">
        <f>PPCL_NG!R20</f>
        <v>17.649999999999999</v>
      </c>
      <c r="H20">
        <f>PPCL_Spot!R20</f>
        <v>0</v>
      </c>
      <c r="I20">
        <f>Bawana_NG!R20</f>
        <v>5.8397718839107844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SUMPRODUCT(LTA!J20:AN20,LTA!J$101:AN$101,LTA!J$107:AN$107)</f>
        <v>0</v>
      </c>
      <c r="U20" s="37">
        <f>SUMPRODUCT(LTA!J20:AN20,LTA!J$102:AN$102,LTA!J$107:AN$107)</f>
        <v>0</v>
      </c>
      <c r="V20" s="66">
        <f>SUMPRODUCT(MTOA!B20:G20,MTOA!B$102:G$102,MTOA!B$107:G$107)</f>
        <v>0</v>
      </c>
      <c r="W20" s="66">
        <f>SUMPRODUCT(MTOA!B20:G20,MTOA!B$101:G$101,MTOA!B$107:G$107)</f>
        <v>0</v>
      </c>
      <c r="X20">
        <v>0</v>
      </c>
      <c r="Y20" s="34">
        <f>IEX!L20</f>
        <v>0</v>
      </c>
      <c r="Z20" s="34">
        <f>IEX!R20</f>
        <v>0</v>
      </c>
      <c r="AA20" s="75">
        <f>STOA!L20</f>
        <v>3.86</v>
      </c>
      <c r="AB20" s="75">
        <f>-STOA!R20</f>
        <v>0</v>
      </c>
      <c r="AC20">
        <f t="shared" si="0"/>
        <v>0.22973808382485056</v>
      </c>
      <c r="AD20">
        <f t="shared" si="1"/>
        <v>27.120033800085931</v>
      </c>
      <c r="AE20">
        <f>'IDT-1'!D20</f>
        <v>0</v>
      </c>
      <c r="AF20" s="24"/>
      <c r="AG20">
        <f t="shared" si="2"/>
        <v>27.120033800085931</v>
      </c>
      <c r="AI20" s="34">
        <f>PXIL!L20</f>
        <v>0</v>
      </c>
      <c r="AJ20" s="34">
        <f>PXIL!R20</f>
        <v>0</v>
      </c>
      <c r="AK20" s="34">
        <f>RTM_IEX!L20</f>
        <v>0</v>
      </c>
      <c r="AL20" s="34">
        <f>RTM_IEX!R20</f>
        <v>0</v>
      </c>
      <c r="AM20" s="34">
        <f>RTM_PXI!L20</f>
        <v>0</v>
      </c>
      <c r="AN20" s="34">
        <f>RTM_PXI!R20</f>
        <v>0</v>
      </c>
      <c r="AO20" s="147">
        <f>GDAM_IEX!L20</f>
        <v>0</v>
      </c>
      <c r="AP20" s="147">
        <f>GDAM_IEX!R20</f>
        <v>0</v>
      </c>
      <c r="AQ20" s="147">
        <f>GDAM_PXI!L20</f>
        <v>0</v>
      </c>
      <c r="AR20" s="147">
        <f>GDAM_PXI!R20</f>
        <v>0</v>
      </c>
      <c r="AS20">
        <f>HPX!L20</f>
        <v>0</v>
      </c>
      <c r="AT20">
        <f>HPX!R20</f>
        <v>0</v>
      </c>
      <c r="AU20">
        <f>RTM_HPX!L20</f>
        <v>0</v>
      </c>
      <c r="AV20">
        <f>RTM_HPX!R20</f>
        <v>0</v>
      </c>
    </row>
    <row r="21" spans="1:48">
      <c r="A21" t="s">
        <v>63</v>
      </c>
      <c r="E21">
        <f>GT_NG!R21</f>
        <v>0</v>
      </c>
      <c r="F21">
        <f>GT_Spot!R21</f>
        <v>0</v>
      </c>
      <c r="G21">
        <f>PPCL_NG!R21</f>
        <v>17.649999999999999</v>
      </c>
      <c r="H21">
        <f>PPCL_Spot!R21</f>
        <v>0</v>
      </c>
      <c r="I21">
        <f>Bawana_NG!R21</f>
        <v>5.8397823980922574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SUMPRODUCT(LTA!J21:AN21,LTA!J$101:AN$101,LTA!J$107:AN$107)</f>
        <v>0</v>
      </c>
      <c r="U21" s="37">
        <f>SUMPRODUCT(LTA!J21:AN21,LTA!J$102:AN$102,LTA!J$107:AN$107)</f>
        <v>0</v>
      </c>
      <c r="V21" s="66">
        <f>SUMPRODUCT(MTOA!B21:G21,MTOA!B$102:G$102,MTOA!B$107:G$107)</f>
        <v>0</v>
      </c>
      <c r="W21" s="66">
        <f>SUMPRODUCT(MTOA!B21:G21,MTOA!B$101:G$101,MTOA!B$107:G$107)</f>
        <v>0</v>
      </c>
      <c r="X21">
        <v>0</v>
      </c>
      <c r="Y21" s="34">
        <f>IEX!L21</f>
        <v>0</v>
      </c>
      <c r="Z21" s="34">
        <f>IEX!R21</f>
        <v>0</v>
      </c>
      <c r="AA21" s="75">
        <f>STOA!L21</f>
        <v>3.86</v>
      </c>
      <c r="AB21" s="75">
        <f>-STOA!R21</f>
        <v>0</v>
      </c>
      <c r="AC21">
        <f t="shared" si="0"/>
        <v>0.22973817214397493</v>
      </c>
      <c r="AD21">
        <f t="shared" si="1"/>
        <v>27.120044225948281</v>
      </c>
      <c r="AE21">
        <f>'IDT-1'!D21</f>
        <v>0</v>
      </c>
      <c r="AF21" s="24"/>
      <c r="AG21">
        <f t="shared" si="2"/>
        <v>27.120044225948281</v>
      </c>
      <c r="AI21" s="34">
        <f>PXIL!L21</f>
        <v>0</v>
      </c>
      <c r="AJ21" s="34">
        <f>PXIL!R21</f>
        <v>0</v>
      </c>
      <c r="AK21" s="34">
        <f>RTM_IEX!L21</f>
        <v>0</v>
      </c>
      <c r="AL21" s="34">
        <f>RTM_IEX!R21</f>
        <v>0</v>
      </c>
      <c r="AM21" s="34">
        <f>RTM_PXI!L21</f>
        <v>0</v>
      </c>
      <c r="AN21" s="34">
        <f>RTM_PXI!R21</f>
        <v>0</v>
      </c>
      <c r="AO21" s="147">
        <f>GDAM_IEX!L21</f>
        <v>0</v>
      </c>
      <c r="AP21" s="147">
        <f>GDAM_IEX!R21</f>
        <v>0</v>
      </c>
      <c r="AQ21" s="147">
        <f>GDAM_PXI!L21</f>
        <v>0</v>
      </c>
      <c r="AR21" s="147">
        <f>GDAM_PXI!R21</f>
        <v>0</v>
      </c>
      <c r="AS21">
        <f>HPX!L21</f>
        <v>0</v>
      </c>
      <c r="AT21">
        <f>HPX!R21</f>
        <v>0</v>
      </c>
      <c r="AU21">
        <f>RTM_HPX!L21</f>
        <v>0</v>
      </c>
      <c r="AV21">
        <f>RTM_HPX!R21</f>
        <v>0</v>
      </c>
    </row>
    <row r="22" spans="1:48">
      <c r="A22" t="s">
        <v>64</v>
      </c>
      <c r="E22">
        <f>GT_NG!R22</f>
        <v>0</v>
      </c>
      <c r="F22">
        <f>GT_Spot!R22</f>
        <v>0</v>
      </c>
      <c r="G22">
        <f>PPCL_NG!R22</f>
        <v>17.649999999999999</v>
      </c>
      <c r="H22">
        <f>PPCL_Spot!R22</f>
        <v>0</v>
      </c>
      <c r="I22">
        <f>Bawana_NG!R22</f>
        <v>5.8397823980922574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SUMPRODUCT(LTA!J22:AN22,LTA!J$101:AN$101,LTA!J$107:AN$107)</f>
        <v>0</v>
      </c>
      <c r="U22" s="37">
        <f>SUMPRODUCT(LTA!J22:AN22,LTA!J$102:AN$102,LTA!J$107:AN$107)</f>
        <v>0</v>
      </c>
      <c r="V22" s="66">
        <f>SUMPRODUCT(MTOA!B22:G22,MTOA!B$102:G$102,MTOA!B$107:G$107)</f>
        <v>0</v>
      </c>
      <c r="W22" s="66">
        <f>SUMPRODUCT(MTOA!B22:G22,MTOA!B$101:G$101,MTOA!B$107:G$107)</f>
        <v>0</v>
      </c>
      <c r="X22">
        <v>0</v>
      </c>
      <c r="Y22" s="34">
        <f>IEX!L22</f>
        <v>0</v>
      </c>
      <c r="Z22" s="34">
        <f>IEX!R22</f>
        <v>0</v>
      </c>
      <c r="AA22" s="75">
        <f>STOA!L22</f>
        <v>3.86</v>
      </c>
      <c r="AB22" s="75">
        <f>-STOA!R22</f>
        <v>0</v>
      </c>
      <c r="AC22">
        <f t="shared" si="0"/>
        <v>0.22973817214397493</v>
      </c>
      <c r="AD22">
        <f t="shared" si="1"/>
        <v>27.120044225948281</v>
      </c>
      <c r="AE22">
        <f>'IDT-1'!D22</f>
        <v>0</v>
      </c>
      <c r="AF22" s="24"/>
      <c r="AG22">
        <f t="shared" si="2"/>
        <v>27.120044225948281</v>
      </c>
      <c r="AI22" s="34">
        <f>PXIL!L22</f>
        <v>0</v>
      </c>
      <c r="AJ22" s="34">
        <f>PXIL!R22</f>
        <v>0</v>
      </c>
      <c r="AK22" s="34">
        <f>RTM_IEX!L22</f>
        <v>0</v>
      </c>
      <c r="AL22" s="34">
        <f>RTM_IEX!R22</f>
        <v>0</v>
      </c>
      <c r="AM22" s="34">
        <f>RTM_PXI!L22</f>
        <v>0</v>
      </c>
      <c r="AN22" s="34">
        <f>RTM_PXI!R22</f>
        <v>0</v>
      </c>
      <c r="AO22" s="147">
        <f>GDAM_IEX!L22</f>
        <v>0</v>
      </c>
      <c r="AP22" s="147">
        <f>GDAM_IEX!R22</f>
        <v>0</v>
      </c>
      <c r="AQ22" s="147">
        <f>GDAM_PXI!L22</f>
        <v>0</v>
      </c>
      <c r="AR22" s="147">
        <f>GDAM_PXI!R22</f>
        <v>0</v>
      </c>
      <c r="AS22">
        <f>HPX!L22</f>
        <v>0</v>
      </c>
      <c r="AT22">
        <f>HPX!R22</f>
        <v>0</v>
      </c>
      <c r="AU22">
        <f>RTM_HPX!L22</f>
        <v>0</v>
      </c>
      <c r="AV22">
        <f>RTM_HPX!R22</f>
        <v>0</v>
      </c>
    </row>
    <row r="23" spans="1:48">
      <c r="A23" t="s">
        <v>65</v>
      </c>
      <c r="E23">
        <f>GT_NG!R23</f>
        <v>0</v>
      </c>
      <c r="F23">
        <f>GT_Spot!R23</f>
        <v>0</v>
      </c>
      <c r="G23">
        <f>PPCL_NG!R23</f>
        <v>17.649999999999999</v>
      </c>
      <c r="H23">
        <f>PPCL_Spot!R23</f>
        <v>0</v>
      </c>
      <c r="I23">
        <f>Bawana_NG!R23</f>
        <v>5.8397823980922574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SUMPRODUCT(LTA!J23:AN23,LTA!J$101:AN$101,LTA!J$107:AN$107)</f>
        <v>0</v>
      </c>
      <c r="U23" s="37">
        <f>SUMPRODUCT(LTA!J23:AN23,LTA!J$102:AN$102,LTA!J$107:AN$107)</f>
        <v>0</v>
      </c>
      <c r="V23" s="66">
        <f>SUMPRODUCT(MTOA!B23:G23,MTOA!B$102:G$102,MTOA!B$107:G$107)</f>
        <v>0</v>
      </c>
      <c r="W23" s="66">
        <f>SUMPRODUCT(MTOA!B23:G23,MTOA!B$101:G$101,MTOA!B$107:G$107)</f>
        <v>0</v>
      </c>
      <c r="X23">
        <v>0</v>
      </c>
      <c r="Y23" s="34">
        <f>IEX!L23</f>
        <v>0</v>
      </c>
      <c r="Z23" s="34">
        <f>IEX!R23</f>
        <v>0</v>
      </c>
      <c r="AA23" s="75">
        <f>STOA!L23</f>
        <v>3.86</v>
      </c>
      <c r="AB23" s="75">
        <f>-STOA!R23</f>
        <v>0</v>
      </c>
      <c r="AC23">
        <f t="shared" si="0"/>
        <v>0.22973817214397493</v>
      </c>
      <c r="AD23">
        <f t="shared" si="1"/>
        <v>27.120044225948281</v>
      </c>
      <c r="AE23">
        <f>'IDT-1'!D23</f>
        <v>0</v>
      </c>
      <c r="AF23" s="24"/>
      <c r="AG23">
        <f t="shared" si="2"/>
        <v>27.120044225948281</v>
      </c>
      <c r="AI23" s="34">
        <f>PXIL!L23</f>
        <v>0</v>
      </c>
      <c r="AJ23" s="34">
        <f>PXIL!R23</f>
        <v>0</v>
      </c>
      <c r="AK23" s="34">
        <f>RTM_IEX!L23</f>
        <v>0</v>
      </c>
      <c r="AL23" s="34">
        <f>RTM_IEX!R23</f>
        <v>0</v>
      </c>
      <c r="AM23" s="34">
        <f>RTM_PXI!L23</f>
        <v>0</v>
      </c>
      <c r="AN23" s="34">
        <f>RTM_PXI!R23</f>
        <v>0</v>
      </c>
      <c r="AO23" s="147">
        <f>GDAM_IEX!L23</f>
        <v>0</v>
      </c>
      <c r="AP23" s="147">
        <f>GDAM_IEX!R23</f>
        <v>0</v>
      </c>
      <c r="AQ23" s="147">
        <f>GDAM_PXI!L23</f>
        <v>0</v>
      </c>
      <c r="AR23" s="147">
        <f>GDAM_PXI!R23</f>
        <v>0</v>
      </c>
      <c r="AS23">
        <f>HPX!L23</f>
        <v>0</v>
      </c>
      <c r="AT23">
        <f>HPX!R23</f>
        <v>0</v>
      </c>
      <c r="AU23">
        <f>RTM_HPX!L23</f>
        <v>0</v>
      </c>
      <c r="AV23">
        <f>RTM_HPX!R23</f>
        <v>0</v>
      </c>
    </row>
    <row r="24" spans="1:48">
      <c r="A24" t="s">
        <v>66</v>
      </c>
      <c r="E24">
        <f>GT_NG!R24</f>
        <v>0</v>
      </c>
      <c r="F24">
        <f>GT_Spot!R24</f>
        <v>0</v>
      </c>
      <c r="G24">
        <f>PPCL_NG!R24</f>
        <v>17.649999999999999</v>
      </c>
      <c r="H24">
        <f>PPCL_Spot!R24</f>
        <v>0</v>
      </c>
      <c r="I24">
        <f>Bawana_NG!R24</f>
        <v>5.8397823980922574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SUMPRODUCT(LTA!J24:AN24,LTA!J$101:AN$101,LTA!J$107:AN$107)</f>
        <v>0</v>
      </c>
      <c r="U24" s="37">
        <f>SUMPRODUCT(LTA!J24:AN24,LTA!J$102:AN$102,LTA!J$107:AN$107)</f>
        <v>0</v>
      </c>
      <c r="V24" s="66">
        <f>SUMPRODUCT(MTOA!B24:G24,MTOA!B$102:G$102,MTOA!B$107:G$107)</f>
        <v>0</v>
      </c>
      <c r="W24" s="66">
        <f>SUMPRODUCT(MTOA!B24:G24,MTOA!B$101:G$101,MTOA!B$107:G$107)</f>
        <v>0</v>
      </c>
      <c r="X24">
        <v>0</v>
      </c>
      <c r="Y24" s="34">
        <f>IEX!L24</f>
        <v>0</v>
      </c>
      <c r="Z24" s="34">
        <f>IEX!R24</f>
        <v>0</v>
      </c>
      <c r="AA24" s="75">
        <f>STOA!L24</f>
        <v>3.86</v>
      </c>
      <c r="AB24" s="75">
        <f>-STOA!R24</f>
        <v>0</v>
      </c>
      <c r="AC24">
        <f t="shared" si="0"/>
        <v>0.22973817214397493</v>
      </c>
      <c r="AD24">
        <f t="shared" si="1"/>
        <v>27.120044225948281</v>
      </c>
      <c r="AE24">
        <f>'IDT-1'!D24</f>
        <v>0</v>
      </c>
      <c r="AF24" s="24"/>
      <c r="AG24">
        <f t="shared" si="2"/>
        <v>27.120044225948281</v>
      </c>
      <c r="AI24" s="34">
        <f>PXIL!L24</f>
        <v>0</v>
      </c>
      <c r="AJ24" s="34">
        <f>PXIL!R24</f>
        <v>0</v>
      </c>
      <c r="AK24" s="34">
        <f>RTM_IEX!L24</f>
        <v>0</v>
      </c>
      <c r="AL24" s="34">
        <f>RTM_IEX!R24</f>
        <v>0</v>
      </c>
      <c r="AM24" s="34">
        <f>RTM_PXI!L24</f>
        <v>0</v>
      </c>
      <c r="AN24" s="34">
        <f>RTM_PXI!R24</f>
        <v>0</v>
      </c>
      <c r="AO24" s="147">
        <f>GDAM_IEX!L24</f>
        <v>0</v>
      </c>
      <c r="AP24" s="147">
        <f>GDAM_IEX!R24</f>
        <v>0</v>
      </c>
      <c r="AQ24" s="147">
        <f>GDAM_PXI!L24</f>
        <v>0</v>
      </c>
      <c r="AR24" s="147">
        <f>GDAM_PXI!R24</f>
        <v>0</v>
      </c>
      <c r="AS24">
        <f>HPX!L24</f>
        <v>0</v>
      </c>
      <c r="AT24">
        <f>HPX!R24</f>
        <v>0</v>
      </c>
      <c r="AU24">
        <f>RTM_HPX!L24</f>
        <v>0</v>
      </c>
      <c r="AV24">
        <f>RTM_HPX!R24</f>
        <v>0</v>
      </c>
    </row>
    <row r="25" spans="1:48">
      <c r="A25" t="s">
        <v>67</v>
      </c>
      <c r="E25">
        <f>GT_NG!R25</f>
        <v>0</v>
      </c>
      <c r="F25">
        <f>GT_Spot!R25</f>
        <v>0</v>
      </c>
      <c r="G25">
        <f>PPCL_NG!R25</f>
        <v>17.649999999999999</v>
      </c>
      <c r="H25">
        <f>PPCL_Spot!R25</f>
        <v>0</v>
      </c>
      <c r="I25">
        <f>Bawana_NG!R25</f>
        <v>5.8397823980922574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SUMPRODUCT(LTA!J25:AN25,LTA!J$101:AN$101,LTA!J$107:AN$107)</f>
        <v>0</v>
      </c>
      <c r="U25" s="37">
        <f>SUMPRODUCT(LTA!J25:AN25,LTA!J$102:AN$102,LTA!J$107:AN$107)</f>
        <v>0</v>
      </c>
      <c r="V25" s="66">
        <f>SUMPRODUCT(MTOA!B25:G25,MTOA!B$102:G$102,MTOA!B$107:G$107)</f>
        <v>0</v>
      </c>
      <c r="W25" s="66">
        <f>SUMPRODUCT(MTOA!B25:G25,MTOA!B$101:G$101,MTOA!B$107:G$107)</f>
        <v>0</v>
      </c>
      <c r="X25">
        <v>0</v>
      </c>
      <c r="Y25" s="34">
        <f>IEX!L25</f>
        <v>0</v>
      </c>
      <c r="Z25" s="34">
        <f>IEX!R25</f>
        <v>0</v>
      </c>
      <c r="AA25" s="75">
        <f>STOA!L25</f>
        <v>3.86</v>
      </c>
      <c r="AB25" s="75">
        <f>-STOA!R25</f>
        <v>0</v>
      </c>
      <c r="AC25">
        <f t="shared" si="0"/>
        <v>0.22973817214397493</v>
      </c>
      <c r="AD25">
        <f t="shared" si="1"/>
        <v>27.120044225948281</v>
      </c>
      <c r="AE25">
        <f>'IDT-1'!D25</f>
        <v>0</v>
      </c>
      <c r="AF25" s="24"/>
      <c r="AG25">
        <f t="shared" si="2"/>
        <v>27.120044225948281</v>
      </c>
      <c r="AI25" s="34">
        <f>PXIL!L25</f>
        <v>0</v>
      </c>
      <c r="AJ25" s="34">
        <f>PXIL!R25</f>
        <v>0</v>
      </c>
      <c r="AK25" s="34">
        <f>RTM_IEX!L25</f>
        <v>0</v>
      </c>
      <c r="AL25" s="34">
        <f>RTM_IEX!R25</f>
        <v>0</v>
      </c>
      <c r="AM25" s="34">
        <f>RTM_PXI!L25</f>
        <v>0</v>
      </c>
      <c r="AN25" s="34">
        <f>RTM_PXI!R25</f>
        <v>0</v>
      </c>
      <c r="AO25" s="147">
        <f>GDAM_IEX!L25</f>
        <v>0</v>
      </c>
      <c r="AP25" s="147">
        <f>GDAM_IEX!R25</f>
        <v>0</v>
      </c>
      <c r="AQ25" s="147">
        <f>GDAM_PXI!L25</f>
        <v>0</v>
      </c>
      <c r="AR25" s="147">
        <f>GDAM_PXI!R25</f>
        <v>0</v>
      </c>
      <c r="AS25">
        <f>HPX!L25</f>
        <v>0</v>
      </c>
      <c r="AT25">
        <f>HPX!R25</f>
        <v>0</v>
      </c>
      <c r="AU25">
        <f>RTM_HPX!L25</f>
        <v>0</v>
      </c>
      <c r="AV25">
        <f>RTM_HPX!R25</f>
        <v>0</v>
      </c>
    </row>
    <row r="26" spans="1:48">
      <c r="A26" t="s">
        <v>68</v>
      </c>
      <c r="E26">
        <f>GT_NG!R26</f>
        <v>0</v>
      </c>
      <c r="F26">
        <f>GT_Spot!R26</f>
        <v>0</v>
      </c>
      <c r="G26">
        <f>PPCL_NG!R26</f>
        <v>17.649999999999999</v>
      </c>
      <c r="H26">
        <f>PPCL_Spot!R26</f>
        <v>0</v>
      </c>
      <c r="I26">
        <f>Bawana_NG!R26</f>
        <v>5.8397823980922574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SUMPRODUCT(LTA!J26:AN26,LTA!J$101:AN$101,LTA!J$107:AN$107)</f>
        <v>0</v>
      </c>
      <c r="U26" s="37">
        <f>SUMPRODUCT(LTA!J26:AN26,LTA!J$102:AN$102,LTA!J$107:AN$107)</f>
        <v>0</v>
      </c>
      <c r="V26" s="66">
        <f>SUMPRODUCT(MTOA!B26:G26,MTOA!B$102:G$102,MTOA!B$107:G$107)</f>
        <v>0</v>
      </c>
      <c r="W26" s="66">
        <f>SUMPRODUCT(MTOA!B26:G26,MTOA!B$101:G$101,MTOA!B$107:G$107)</f>
        <v>0</v>
      </c>
      <c r="X26">
        <v>0</v>
      </c>
      <c r="Y26" s="34">
        <f>IEX!L26</f>
        <v>0</v>
      </c>
      <c r="Z26" s="34">
        <f>IEX!R26</f>
        <v>0</v>
      </c>
      <c r="AA26" s="75">
        <f>STOA!L26</f>
        <v>3.86</v>
      </c>
      <c r="AB26" s="75">
        <f>-STOA!R26</f>
        <v>0</v>
      </c>
      <c r="AC26">
        <f t="shared" si="0"/>
        <v>0.22973817214397493</v>
      </c>
      <c r="AD26">
        <f t="shared" si="1"/>
        <v>27.120044225948281</v>
      </c>
      <c r="AE26">
        <f>'IDT-1'!D26</f>
        <v>0</v>
      </c>
      <c r="AF26" s="24"/>
      <c r="AG26">
        <f t="shared" si="2"/>
        <v>27.120044225948281</v>
      </c>
      <c r="AI26" s="34">
        <f>PXIL!L26</f>
        <v>0</v>
      </c>
      <c r="AJ26" s="34">
        <f>PXIL!R26</f>
        <v>0</v>
      </c>
      <c r="AK26" s="34">
        <f>RTM_IEX!L26</f>
        <v>0</v>
      </c>
      <c r="AL26" s="34">
        <f>RTM_IEX!R26</f>
        <v>0</v>
      </c>
      <c r="AM26" s="34">
        <f>RTM_PXI!L26</f>
        <v>0</v>
      </c>
      <c r="AN26" s="34">
        <f>RTM_PXI!R26</f>
        <v>0</v>
      </c>
      <c r="AO26" s="147">
        <f>GDAM_IEX!L26</f>
        <v>0</v>
      </c>
      <c r="AP26" s="147">
        <f>GDAM_IEX!R26</f>
        <v>0</v>
      </c>
      <c r="AQ26" s="147">
        <f>GDAM_PXI!L26</f>
        <v>0</v>
      </c>
      <c r="AR26" s="147">
        <f>GDAM_PXI!R26</f>
        <v>0</v>
      </c>
      <c r="AS26">
        <f>HPX!L26</f>
        <v>0</v>
      </c>
      <c r="AT26">
        <f>HPX!R26</f>
        <v>0</v>
      </c>
      <c r="AU26">
        <f>RTM_HPX!L26</f>
        <v>0</v>
      </c>
      <c r="AV26">
        <f>RTM_HPX!R26</f>
        <v>0</v>
      </c>
    </row>
    <row r="27" spans="1:48">
      <c r="A27" t="s">
        <v>69</v>
      </c>
      <c r="E27">
        <f>GT_NG!R27</f>
        <v>0</v>
      </c>
      <c r="F27">
        <f>GT_Spot!R27</f>
        <v>0</v>
      </c>
      <c r="G27">
        <f>PPCL_NG!R27</f>
        <v>17.649999999999999</v>
      </c>
      <c r="H27">
        <f>PPCL_Spot!R27</f>
        <v>0</v>
      </c>
      <c r="I27">
        <f>Bawana_NG!R27</f>
        <v>5.8397823980922574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SUMPRODUCT(LTA!J27:AN27,LTA!J$101:AN$101,LTA!J$107:AN$107)</f>
        <v>0</v>
      </c>
      <c r="U27" s="37">
        <f>SUMPRODUCT(LTA!J27:AN27,LTA!J$102:AN$102,LTA!J$107:AN$107)</f>
        <v>0</v>
      </c>
      <c r="V27" s="66">
        <f>SUMPRODUCT(MTOA!B27:G27,MTOA!B$102:G$102,MTOA!B$107:G$107)</f>
        <v>0</v>
      </c>
      <c r="W27" s="66">
        <f>SUMPRODUCT(MTOA!B27:G27,MTOA!B$101:G$101,MTOA!B$107:G$107)</f>
        <v>0</v>
      </c>
      <c r="X27">
        <v>0</v>
      </c>
      <c r="Y27" s="34">
        <f>IEX!L27</f>
        <v>0</v>
      </c>
      <c r="Z27" s="34">
        <f>IEX!R27</f>
        <v>0</v>
      </c>
      <c r="AA27" s="75">
        <f>STOA!L27</f>
        <v>3.86</v>
      </c>
      <c r="AB27" s="75">
        <f>-STOA!R27</f>
        <v>0</v>
      </c>
      <c r="AC27">
        <f t="shared" si="0"/>
        <v>0.22973817214397493</v>
      </c>
      <c r="AD27">
        <f t="shared" si="1"/>
        <v>27.120044225948281</v>
      </c>
      <c r="AE27">
        <f>'IDT-1'!D27</f>
        <v>0</v>
      </c>
      <c r="AF27" s="24"/>
      <c r="AG27">
        <f t="shared" si="2"/>
        <v>27.120044225948281</v>
      </c>
      <c r="AI27" s="34">
        <f>PXIL!L27</f>
        <v>0</v>
      </c>
      <c r="AJ27" s="34">
        <f>PXIL!R27</f>
        <v>0</v>
      </c>
      <c r="AK27" s="34">
        <f>RTM_IEX!L27</f>
        <v>0</v>
      </c>
      <c r="AL27" s="34">
        <f>RTM_IEX!R27</f>
        <v>0</v>
      </c>
      <c r="AM27" s="34">
        <f>RTM_PXI!L27</f>
        <v>0</v>
      </c>
      <c r="AN27" s="34">
        <f>RTM_PXI!R27</f>
        <v>0</v>
      </c>
      <c r="AO27" s="147">
        <f>GDAM_IEX!L27</f>
        <v>0</v>
      </c>
      <c r="AP27" s="147">
        <f>GDAM_IEX!R27</f>
        <v>0</v>
      </c>
      <c r="AQ27" s="147">
        <f>GDAM_PXI!L27</f>
        <v>0</v>
      </c>
      <c r="AR27" s="147">
        <f>GDAM_PXI!R27</f>
        <v>0</v>
      </c>
      <c r="AS27">
        <f>HPX!L27</f>
        <v>0</v>
      </c>
      <c r="AT27">
        <f>HPX!R27</f>
        <v>0</v>
      </c>
      <c r="AU27">
        <f>RTM_HPX!L27</f>
        <v>0</v>
      </c>
      <c r="AV27">
        <f>RTM_HPX!R27</f>
        <v>0</v>
      </c>
    </row>
    <row r="28" spans="1:48">
      <c r="A28" t="s">
        <v>70</v>
      </c>
      <c r="E28">
        <f>GT_NG!R28</f>
        <v>0</v>
      </c>
      <c r="F28">
        <f>GT_Spot!R28</f>
        <v>0</v>
      </c>
      <c r="G28">
        <f>PPCL_NG!R28</f>
        <v>17.649999999999999</v>
      </c>
      <c r="H28">
        <f>PPCL_Spot!R28</f>
        <v>0</v>
      </c>
      <c r="I28">
        <f>Bawana_NG!R28</f>
        <v>5.8397823980922574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SUMPRODUCT(LTA!J28:AN28,LTA!J$101:AN$101,LTA!J$107:AN$107)</f>
        <v>0</v>
      </c>
      <c r="U28" s="37">
        <f>SUMPRODUCT(LTA!J28:AN28,LTA!J$102:AN$102,LTA!J$107:AN$107)</f>
        <v>0</v>
      </c>
      <c r="V28" s="66">
        <f>SUMPRODUCT(MTOA!B28:G28,MTOA!B$102:G$102,MTOA!B$107:G$107)</f>
        <v>0</v>
      </c>
      <c r="W28" s="66">
        <f>SUMPRODUCT(MTOA!B28:G28,MTOA!B$101:G$101,MTOA!B$107:G$107)</f>
        <v>0</v>
      </c>
      <c r="X28">
        <v>0</v>
      </c>
      <c r="Y28" s="34">
        <f>IEX!L28</f>
        <v>0</v>
      </c>
      <c r="Z28" s="34">
        <f>IEX!R28</f>
        <v>0</v>
      </c>
      <c r="AA28" s="75">
        <f>STOA!L28</f>
        <v>3.96</v>
      </c>
      <c r="AB28" s="75">
        <f>-STOA!R28</f>
        <v>0</v>
      </c>
      <c r="AC28">
        <f t="shared" si="0"/>
        <v>0.23057817214397494</v>
      </c>
      <c r="AD28">
        <f t="shared" si="1"/>
        <v>27.219204225948282</v>
      </c>
      <c r="AE28">
        <f>'IDT-1'!D28</f>
        <v>0</v>
      </c>
      <c r="AF28" s="24"/>
      <c r="AG28">
        <f t="shared" si="2"/>
        <v>27.219204225948282</v>
      </c>
      <c r="AI28" s="34">
        <f>PXIL!L28</f>
        <v>0</v>
      </c>
      <c r="AJ28" s="34">
        <f>PXIL!R28</f>
        <v>0</v>
      </c>
      <c r="AK28" s="34">
        <f>RTM_IEX!L28</f>
        <v>0</v>
      </c>
      <c r="AL28" s="34">
        <f>RTM_IEX!R28</f>
        <v>0</v>
      </c>
      <c r="AM28" s="34">
        <f>RTM_PXI!L28</f>
        <v>0</v>
      </c>
      <c r="AN28" s="34">
        <f>RTM_PXI!R28</f>
        <v>0</v>
      </c>
      <c r="AO28" s="147">
        <f>GDAM_IEX!L28</f>
        <v>0</v>
      </c>
      <c r="AP28" s="147">
        <f>GDAM_IEX!R28</f>
        <v>0</v>
      </c>
      <c r="AQ28" s="147">
        <f>GDAM_PXI!L28</f>
        <v>0</v>
      </c>
      <c r="AR28" s="147">
        <f>GDAM_PXI!R28</f>
        <v>0</v>
      </c>
      <c r="AS28">
        <f>HPX!L28</f>
        <v>0</v>
      </c>
      <c r="AT28">
        <f>HPX!R28</f>
        <v>0</v>
      </c>
      <c r="AU28">
        <f>RTM_HPX!L28</f>
        <v>0</v>
      </c>
      <c r="AV28">
        <f>RTM_HPX!R28</f>
        <v>0</v>
      </c>
    </row>
    <row r="29" spans="1:48">
      <c r="A29" t="s">
        <v>71</v>
      </c>
      <c r="E29">
        <f>GT_NG!R29</f>
        <v>0</v>
      </c>
      <c r="F29">
        <f>GT_Spot!R29</f>
        <v>0</v>
      </c>
      <c r="G29">
        <f>PPCL_NG!R29</f>
        <v>17.649999999999999</v>
      </c>
      <c r="H29">
        <f>PPCL_Spot!R29</f>
        <v>0</v>
      </c>
      <c r="I29">
        <f>Bawana_NG!R29</f>
        <v>5.839786985701779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SUMPRODUCT(LTA!J29:AN29,LTA!J$101:AN$101,LTA!J$107:AN$107)</f>
        <v>0</v>
      </c>
      <c r="U29" s="37">
        <f>SUMPRODUCT(LTA!J29:AN29,LTA!J$102:AN$102,LTA!J$107:AN$107)</f>
        <v>0</v>
      </c>
      <c r="V29" s="66">
        <f>SUMPRODUCT(MTOA!B29:G29,MTOA!B$102:G$102,MTOA!B$107:G$107)</f>
        <v>0</v>
      </c>
      <c r="W29" s="66">
        <f>SUMPRODUCT(MTOA!B29:G29,MTOA!B$101:G$101,MTOA!B$107:G$107)</f>
        <v>0</v>
      </c>
      <c r="X29">
        <v>0</v>
      </c>
      <c r="Y29" s="34">
        <f>IEX!L29</f>
        <v>0</v>
      </c>
      <c r="Z29" s="34">
        <f>IEX!R29</f>
        <v>0</v>
      </c>
      <c r="AA29" s="75">
        <f>STOA!L29</f>
        <v>4.54</v>
      </c>
      <c r="AB29" s="75">
        <f>-STOA!R29</f>
        <v>0</v>
      </c>
      <c r="AC29">
        <f t="shared" si="0"/>
        <v>0.23545021067989491</v>
      </c>
      <c r="AD29">
        <f t="shared" si="1"/>
        <v>27.794336775021883</v>
      </c>
      <c r="AE29">
        <f>'IDT-1'!D29</f>
        <v>0</v>
      </c>
      <c r="AF29" s="24"/>
      <c r="AG29">
        <f t="shared" si="2"/>
        <v>27.794336775021883</v>
      </c>
      <c r="AI29" s="34">
        <f>PXIL!L29</f>
        <v>0</v>
      </c>
      <c r="AJ29" s="34">
        <f>PXIL!R29</f>
        <v>0</v>
      </c>
      <c r="AK29" s="34">
        <f>RTM_IEX!L29</f>
        <v>0</v>
      </c>
      <c r="AL29" s="34">
        <f>RTM_IEX!R29</f>
        <v>0</v>
      </c>
      <c r="AM29" s="34">
        <f>RTM_PXI!L29</f>
        <v>0</v>
      </c>
      <c r="AN29" s="34">
        <f>RTM_PXI!R29</f>
        <v>0</v>
      </c>
      <c r="AO29" s="147">
        <f>GDAM_IEX!L29</f>
        <v>0</v>
      </c>
      <c r="AP29" s="147">
        <f>GDAM_IEX!R29</f>
        <v>0</v>
      </c>
      <c r="AQ29" s="147">
        <f>GDAM_PXI!L29</f>
        <v>0</v>
      </c>
      <c r="AR29" s="147">
        <f>GDAM_PXI!R29</f>
        <v>0</v>
      </c>
      <c r="AS29">
        <f>HPX!L29</f>
        <v>0</v>
      </c>
      <c r="AT29">
        <f>HPX!R29</f>
        <v>0</v>
      </c>
      <c r="AU29">
        <f>RTM_HPX!L29</f>
        <v>0</v>
      </c>
      <c r="AV29">
        <f>RTM_HPX!R29</f>
        <v>0</v>
      </c>
    </row>
    <row r="30" spans="1:48">
      <c r="A30" t="s">
        <v>72</v>
      </c>
      <c r="E30">
        <f>GT_NG!R30</f>
        <v>0</v>
      </c>
      <c r="F30">
        <f>GT_Spot!R30</f>
        <v>0</v>
      </c>
      <c r="G30">
        <f>PPCL_NG!R30</f>
        <v>17.649999999999999</v>
      </c>
      <c r="H30">
        <f>PPCL_Spot!R30</f>
        <v>0</v>
      </c>
      <c r="I30">
        <f>Bawana_NG!R30</f>
        <v>5.8397823980922574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SUMPRODUCT(LTA!J30:AN30,LTA!J$101:AN$101,LTA!J$107:AN$107)</f>
        <v>0</v>
      </c>
      <c r="U30" s="37">
        <f>SUMPRODUCT(LTA!J30:AN30,LTA!J$102:AN$102,LTA!J$107:AN$107)</f>
        <v>0</v>
      </c>
      <c r="V30" s="66">
        <f>SUMPRODUCT(MTOA!B30:G30,MTOA!B$102:G$102,MTOA!B$107:G$107)</f>
        <v>0</v>
      </c>
      <c r="W30" s="66">
        <f>SUMPRODUCT(MTOA!B30:G30,MTOA!B$101:G$101,MTOA!B$107:G$107)</f>
        <v>0</v>
      </c>
      <c r="X30">
        <v>0</v>
      </c>
      <c r="Y30" s="34">
        <f>IEX!L30</f>
        <v>0</v>
      </c>
      <c r="Z30" s="34">
        <f>IEX!R30</f>
        <v>0</v>
      </c>
      <c r="AA30" s="75">
        <f>STOA!L30</f>
        <v>4.7299999999999995</v>
      </c>
      <c r="AB30" s="75">
        <f>-STOA!R30</f>
        <v>0</v>
      </c>
      <c r="AC30">
        <f t="shared" si="0"/>
        <v>0.23704617214397494</v>
      </c>
      <c r="AD30">
        <f t="shared" si="1"/>
        <v>27.98273622594828</v>
      </c>
      <c r="AE30">
        <f>'IDT-1'!D30</f>
        <v>0</v>
      </c>
      <c r="AF30" s="24"/>
      <c r="AG30">
        <f t="shared" si="2"/>
        <v>27.98273622594828</v>
      </c>
      <c r="AI30" s="34">
        <f>PXIL!L30</f>
        <v>0</v>
      </c>
      <c r="AJ30" s="34">
        <f>PXIL!R30</f>
        <v>0</v>
      </c>
      <c r="AK30" s="34">
        <f>RTM_IEX!L30</f>
        <v>0</v>
      </c>
      <c r="AL30" s="34">
        <f>RTM_IEX!R30</f>
        <v>0</v>
      </c>
      <c r="AM30" s="34">
        <f>RTM_PXI!L30</f>
        <v>0</v>
      </c>
      <c r="AN30" s="34">
        <f>RTM_PXI!R30</f>
        <v>0</v>
      </c>
      <c r="AO30" s="147">
        <f>GDAM_IEX!L30</f>
        <v>0</v>
      </c>
      <c r="AP30" s="147">
        <f>GDAM_IEX!R30</f>
        <v>0</v>
      </c>
      <c r="AQ30" s="147">
        <f>GDAM_PXI!L30</f>
        <v>0</v>
      </c>
      <c r="AR30" s="147">
        <f>GDAM_PXI!R30</f>
        <v>0</v>
      </c>
      <c r="AS30">
        <f>HPX!L30</f>
        <v>0</v>
      </c>
      <c r="AT30">
        <f>HPX!R30</f>
        <v>0</v>
      </c>
      <c r="AU30">
        <f>RTM_HPX!L30</f>
        <v>0</v>
      </c>
      <c r="AV30">
        <f>RTM_HPX!R30</f>
        <v>0</v>
      </c>
    </row>
    <row r="31" spans="1:48">
      <c r="A31" t="s">
        <v>73</v>
      </c>
      <c r="E31">
        <f>GT_NG!R31</f>
        <v>0</v>
      </c>
      <c r="F31">
        <f>GT_Spot!R31</f>
        <v>0</v>
      </c>
      <c r="G31">
        <f>PPCL_NG!R31</f>
        <v>17.649999999999999</v>
      </c>
      <c r="H31">
        <f>PPCL_Spot!R31</f>
        <v>0</v>
      </c>
      <c r="I31">
        <f>Bawana_NG!R31</f>
        <v>5.8397823980922574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SUMPRODUCT(LTA!J31:AN31,LTA!J$101:AN$101,LTA!J$107:AN$107)</f>
        <v>0</v>
      </c>
      <c r="U31" s="37">
        <f>SUMPRODUCT(LTA!J31:AN31,LTA!J$102:AN$102,LTA!J$107:AN$107)</f>
        <v>0</v>
      </c>
      <c r="V31" s="66">
        <f>SUMPRODUCT(MTOA!B31:G31,MTOA!B$102:G$102,MTOA!B$107:G$107)</f>
        <v>0</v>
      </c>
      <c r="W31" s="66">
        <f>SUMPRODUCT(MTOA!B31:G31,MTOA!B$101:G$101,MTOA!B$107:G$107)</f>
        <v>0</v>
      </c>
      <c r="X31">
        <v>0</v>
      </c>
      <c r="Y31" s="34">
        <f>IEX!L31</f>
        <v>0</v>
      </c>
      <c r="Z31" s="34">
        <f>IEX!R31</f>
        <v>0</v>
      </c>
      <c r="AA31" s="75">
        <f>STOA!L31</f>
        <v>5.0999999999999996</v>
      </c>
      <c r="AB31" s="75">
        <f>-STOA!R31</f>
        <v>0</v>
      </c>
      <c r="AC31">
        <f t="shared" si="0"/>
        <v>0.24015417214397491</v>
      </c>
      <c r="AD31">
        <f t="shared" si="1"/>
        <v>28.34962822594828</v>
      </c>
      <c r="AE31">
        <f>'IDT-1'!D31</f>
        <v>0</v>
      </c>
      <c r="AF31" s="24"/>
      <c r="AG31">
        <f t="shared" si="2"/>
        <v>28.34962822594828</v>
      </c>
      <c r="AI31" s="34">
        <f>PXIL!L31</f>
        <v>0</v>
      </c>
      <c r="AJ31" s="34">
        <f>PXIL!R31</f>
        <v>0</v>
      </c>
      <c r="AK31" s="34">
        <f>RTM_IEX!L31</f>
        <v>0</v>
      </c>
      <c r="AL31" s="34">
        <f>RTM_IEX!R31</f>
        <v>0</v>
      </c>
      <c r="AM31" s="34">
        <f>RTM_PXI!L31</f>
        <v>0</v>
      </c>
      <c r="AN31" s="34">
        <f>RTM_PXI!R31</f>
        <v>0</v>
      </c>
      <c r="AO31" s="147">
        <f>GDAM_IEX!L31</f>
        <v>0</v>
      </c>
      <c r="AP31" s="147">
        <f>GDAM_IEX!R31</f>
        <v>0</v>
      </c>
      <c r="AQ31" s="147">
        <f>GDAM_PXI!L31</f>
        <v>0</v>
      </c>
      <c r="AR31" s="147">
        <f>GDAM_PXI!R31</f>
        <v>0</v>
      </c>
      <c r="AS31">
        <f>HPX!L31</f>
        <v>0</v>
      </c>
      <c r="AT31">
        <f>HPX!R31</f>
        <v>0</v>
      </c>
      <c r="AU31">
        <f>RTM_HPX!L31</f>
        <v>0</v>
      </c>
      <c r="AV31">
        <f>RTM_HPX!R31</f>
        <v>0</v>
      </c>
    </row>
    <row r="32" spans="1:48">
      <c r="A32" t="s">
        <v>74</v>
      </c>
      <c r="E32">
        <f>GT_NG!R32</f>
        <v>0</v>
      </c>
      <c r="F32">
        <f>GT_Spot!R32</f>
        <v>0</v>
      </c>
      <c r="G32">
        <f>PPCL_NG!R32</f>
        <v>17.649999999999999</v>
      </c>
      <c r="H32">
        <f>PPCL_Spot!R32</f>
        <v>0</v>
      </c>
      <c r="I32">
        <f>Bawana_NG!R32</f>
        <v>5.8397823980922574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SUMPRODUCT(LTA!J32:AN32,LTA!J$101:AN$101,LTA!J$107:AN$107)</f>
        <v>0</v>
      </c>
      <c r="U32" s="37">
        <f>SUMPRODUCT(LTA!J32:AN32,LTA!J$102:AN$102,LTA!J$107:AN$107)</f>
        <v>0</v>
      </c>
      <c r="V32" s="66">
        <f>SUMPRODUCT(MTOA!B32:G32,MTOA!B$102:G$102,MTOA!B$107:G$107)</f>
        <v>0</v>
      </c>
      <c r="W32" s="66">
        <f>SUMPRODUCT(MTOA!B32:G32,MTOA!B$101:G$101,MTOA!B$107:G$107)</f>
        <v>0</v>
      </c>
      <c r="X32">
        <v>0</v>
      </c>
      <c r="Y32" s="34">
        <f>IEX!L32</f>
        <v>0</v>
      </c>
      <c r="Z32" s="34">
        <f>IEX!R32</f>
        <v>0</v>
      </c>
      <c r="AA32" s="75">
        <f>STOA!L32</f>
        <v>5.56</v>
      </c>
      <c r="AB32" s="75">
        <f>-STOA!R32</f>
        <v>0</v>
      </c>
      <c r="AC32">
        <f t="shared" si="0"/>
        <v>0.24401817214397492</v>
      </c>
      <c r="AD32">
        <f t="shared" si="1"/>
        <v>28.80576422594828</v>
      </c>
      <c r="AE32">
        <f>'IDT-1'!D32</f>
        <v>0</v>
      </c>
      <c r="AF32" s="24"/>
      <c r="AG32">
        <f t="shared" si="2"/>
        <v>28.80576422594828</v>
      </c>
      <c r="AI32" s="34">
        <f>PXIL!L32</f>
        <v>0</v>
      </c>
      <c r="AJ32" s="34">
        <f>PXIL!R32</f>
        <v>0</v>
      </c>
      <c r="AK32" s="34">
        <f>RTM_IEX!L32</f>
        <v>0</v>
      </c>
      <c r="AL32" s="34">
        <f>RTM_IEX!R32</f>
        <v>0</v>
      </c>
      <c r="AM32" s="34">
        <f>RTM_PXI!L32</f>
        <v>0</v>
      </c>
      <c r="AN32" s="34">
        <f>RTM_PXI!R32</f>
        <v>0</v>
      </c>
      <c r="AO32" s="147">
        <f>GDAM_IEX!L32</f>
        <v>0</v>
      </c>
      <c r="AP32" s="147">
        <f>GDAM_IEX!R32</f>
        <v>0</v>
      </c>
      <c r="AQ32" s="147">
        <f>GDAM_PXI!L32</f>
        <v>0</v>
      </c>
      <c r="AR32" s="147">
        <f>GDAM_PXI!R32</f>
        <v>0</v>
      </c>
      <c r="AS32">
        <f>HPX!L32</f>
        <v>0</v>
      </c>
      <c r="AT32">
        <f>HPX!R32</f>
        <v>0</v>
      </c>
      <c r="AU32">
        <f>RTM_HPX!L32</f>
        <v>0</v>
      </c>
      <c r="AV32">
        <f>RTM_HPX!R32</f>
        <v>0</v>
      </c>
    </row>
    <row r="33" spans="1:48">
      <c r="A33" t="s">
        <v>75</v>
      </c>
      <c r="E33">
        <f>GT_NG!R33</f>
        <v>0</v>
      </c>
      <c r="F33">
        <f>GT_Spot!R33</f>
        <v>0</v>
      </c>
      <c r="G33">
        <f>PPCL_NG!R33</f>
        <v>17.649999999999999</v>
      </c>
      <c r="H33">
        <f>PPCL_Spot!R33</f>
        <v>0</v>
      </c>
      <c r="I33">
        <f>Bawana_NG!R33</f>
        <v>5.839785049136883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SUMPRODUCT(LTA!J33:AN33,LTA!J$101:AN$101,LTA!J$107:AN$107)</f>
        <v>0</v>
      </c>
      <c r="U33" s="37">
        <f>SUMPRODUCT(LTA!J33:AN33,LTA!J$102:AN$102,LTA!J$107:AN$107)</f>
        <v>0</v>
      </c>
      <c r="V33" s="66">
        <f>SUMPRODUCT(MTOA!B33:G33,MTOA!B$102:G$102,MTOA!B$107:G$107)</f>
        <v>0</v>
      </c>
      <c r="W33" s="66">
        <f>SUMPRODUCT(MTOA!B33:G33,MTOA!B$101:G$101,MTOA!B$107:G$107)</f>
        <v>0</v>
      </c>
      <c r="X33">
        <v>0</v>
      </c>
      <c r="Y33" s="34">
        <f>IEX!L33</f>
        <v>0</v>
      </c>
      <c r="Z33" s="34">
        <f>IEX!R33</f>
        <v>0</v>
      </c>
      <c r="AA33" s="75">
        <f>STOA!L33</f>
        <v>6.1199999999999992</v>
      </c>
      <c r="AB33" s="75">
        <f>-STOA!R33</f>
        <v>0</v>
      </c>
      <c r="AC33">
        <f t="shared" si="0"/>
        <v>0.25031819441274977</v>
      </c>
      <c r="AD33">
        <f t="shared" si="1"/>
        <v>29.549466854724134</v>
      </c>
      <c r="AE33">
        <f>'IDT-1'!D33</f>
        <v>0</v>
      </c>
      <c r="AF33" s="24"/>
      <c r="AG33">
        <f t="shared" si="2"/>
        <v>29.549466854724134</v>
      </c>
      <c r="AI33" s="34">
        <f>PXIL!L33</f>
        <v>0</v>
      </c>
      <c r="AJ33" s="34">
        <f>PXIL!R33</f>
        <v>0</v>
      </c>
      <c r="AK33" s="34">
        <f>RTM_IEX!L33</f>
        <v>0.19</v>
      </c>
      <c r="AL33" s="34">
        <f>RTM_IEX!R33</f>
        <v>0</v>
      </c>
      <c r="AM33" s="34">
        <f>RTM_PXI!L33</f>
        <v>0</v>
      </c>
      <c r="AN33" s="34">
        <f>RTM_PXI!R33</f>
        <v>0</v>
      </c>
      <c r="AO33" s="147">
        <f>GDAM_IEX!L33</f>
        <v>0</v>
      </c>
      <c r="AP33" s="147">
        <f>GDAM_IEX!R33</f>
        <v>0</v>
      </c>
      <c r="AQ33" s="147">
        <f>GDAM_PXI!L33</f>
        <v>0</v>
      </c>
      <c r="AR33" s="147">
        <f>GDAM_PXI!R33</f>
        <v>0</v>
      </c>
      <c r="AS33">
        <f>HPX!L33</f>
        <v>0</v>
      </c>
      <c r="AT33">
        <f>HPX!R33</f>
        <v>0</v>
      </c>
      <c r="AU33">
        <f>RTM_HPX!L33</f>
        <v>0</v>
      </c>
      <c r="AV33">
        <f>RTM_HPX!R33</f>
        <v>0</v>
      </c>
    </row>
    <row r="34" spans="1:48">
      <c r="A34" t="s">
        <v>76</v>
      </c>
      <c r="E34">
        <f>GT_NG!R34</f>
        <v>0</v>
      </c>
      <c r="F34">
        <f>GT_Spot!R34</f>
        <v>0</v>
      </c>
      <c r="G34">
        <f>PPCL_NG!R34</f>
        <v>17.649999999999999</v>
      </c>
      <c r="H34">
        <f>PPCL_Spot!R34</f>
        <v>0</v>
      </c>
      <c r="I34">
        <f>Bawana_NG!R34</f>
        <v>5.839785049136883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SUMPRODUCT(LTA!J34:AN34,LTA!J$101:AN$101,LTA!J$107:AN$107)</f>
        <v>0</v>
      </c>
      <c r="U34" s="37">
        <f>SUMPRODUCT(LTA!J34:AN34,LTA!J$102:AN$102,LTA!J$107:AN$107)</f>
        <v>0</v>
      </c>
      <c r="V34" s="66">
        <f>SUMPRODUCT(MTOA!B34:G34,MTOA!B$102:G$102,MTOA!B$107:G$107)</f>
        <v>0</v>
      </c>
      <c r="W34" s="66">
        <f>SUMPRODUCT(MTOA!B34:G34,MTOA!B$101:G$101,MTOA!B$107:G$107)</f>
        <v>0</v>
      </c>
      <c r="X34">
        <v>0</v>
      </c>
      <c r="Y34" s="34">
        <f>IEX!L34</f>
        <v>0</v>
      </c>
      <c r="Z34" s="34">
        <f>IEX!R34</f>
        <v>0</v>
      </c>
      <c r="AA34" s="75">
        <f>STOA!L34</f>
        <v>6.6099999999999994</v>
      </c>
      <c r="AB34" s="75">
        <f>-STOA!R34</f>
        <v>0</v>
      </c>
      <c r="AC34">
        <f t="shared" si="0"/>
        <v>0.26417819441274981</v>
      </c>
      <c r="AD34">
        <f t="shared" si="1"/>
        <v>31.185606854724131</v>
      </c>
      <c r="AE34">
        <f>'IDT-1'!D34</f>
        <v>0</v>
      </c>
      <c r="AF34" s="24"/>
      <c r="AG34">
        <f t="shared" si="2"/>
        <v>31.185606854724131</v>
      </c>
      <c r="AI34" s="34">
        <f>PXIL!L34</f>
        <v>0</v>
      </c>
      <c r="AJ34" s="34">
        <f>PXIL!R34</f>
        <v>0</v>
      </c>
      <c r="AK34" s="34">
        <f>RTM_IEX!L34</f>
        <v>1.35</v>
      </c>
      <c r="AL34" s="34">
        <f>RTM_IEX!R34</f>
        <v>0</v>
      </c>
      <c r="AM34" s="34">
        <f>RTM_PXI!L34</f>
        <v>0</v>
      </c>
      <c r="AN34" s="34">
        <f>RTM_PXI!R34</f>
        <v>0</v>
      </c>
      <c r="AO34" s="147">
        <f>GDAM_IEX!L34</f>
        <v>0</v>
      </c>
      <c r="AP34" s="147">
        <f>GDAM_IEX!R34</f>
        <v>0</v>
      </c>
      <c r="AQ34" s="147">
        <f>GDAM_PXI!L34</f>
        <v>0</v>
      </c>
      <c r="AR34" s="147">
        <f>GDAM_PXI!R34</f>
        <v>0</v>
      </c>
      <c r="AS34">
        <f>HPX!L34</f>
        <v>0</v>
      </c>
      <c r="AT34">
        <f>HPX!R34</f>
        <v>0</v>
      </c>
      <c r="AU34">
        <f>RTM_HPX!L34</f>
        <v>0</v>
      </c>
      <c r="AV34">
        <f>RTM_HPX!R34</f>
        <v>0</v>
      </c>
    </row>
    <row r="35" spans="1:48">
      <c r="A35" t="s">
        <v>77</v>
      </c>
      <c r="E35">
        <f>GT_NG!R35</f>
        <v>0</v>
      </c>
      <c r="F35">
        <f>GT_Spot!R35</f>
        <v>0</v>
      </c>
      <c r="G35">
        <f>PPCL_NG!R35</f>
        <v>17.649999999999999</v>
      </c>
      <c r="H35">
        <f>PPCL_Spot!R35</f>
        <v>0</v>
      </c>
      <c r="I35">
        <f>Bawana_NG!R35</f>
        <v>5.839785049136883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SUMPRODUCT(LTA!J35:AN35,LTA!J$101:AN$101,LTA!J$107:AN$107)</f>
        <v>0</v>
      </c>
      <c r="U35" s="37">
        <f>SUMPRODUCT(LTA!J35:AN35,LTA!J$102:AN$102,LTA!J$107:AN$107)</f>
        <v>0</v>
      </c>
      <c r="V35" s="66">
        <f>SUMPRODUCT(MTOA!B35:G35,MTOA!B$102:G$102,MTOA!B$107:G$107)</f>
        <v>0</v>
      </c>
      <c r="W35" s="66">
        <f>SUMPRODUCT(MTOA!B35:G35,MTOA!B$101:G$101,MTOA!B$107:G$107)</f>
        <v>0</v>
      </c>
      <c r="X35">
        <v>0</v>
      </c>
      <c r="Y35" s="34">
        <f>IEX!L35</f>
        <v>0</v>
      </c>
      <c r="Z35" s="34">
        <f>IEX!R35</f>
        <v>0</v>
      </c>
      <c r="AA35" s="75">
        <f>STOA!L35</f>
        <v>7.2799999999999994</v>
      </c>
      <c r="AB35" s="75">
        <f>-STOA!R35</f>
        <v>0</v>
      </c>
      <c r="AC35">
        <f t="shared" si="0"/>
        <v>0.27551819441274977</v>
      </c>
      <c r="AD35">
        <f t="shared" si="1"/>
        <v>32.524266854724132</v>
      </c>
      <c r="AE35">
        <f>'IDT-1'!D35</f>
        <v>0</v>
      </c>
      <c r="AF35" s="24"/>
      <c r="AG35">
        <f t="shared" si="2"/>
        <v>32.524266854724132</v>
      </c>
      <c r="AI35" s="34">
        <f>PXIL!L35</f>
        <v>0</v>
      </c>
      <c r="AJ35" s="34">
        <f>PXIL!R35</f>
        <v>0</v>
      </c>
      <c r="AK35" s="34">
        <f>RTM_IEX!L35</f>
        <v>2.0299999999999998</v>
      </c>
      <c r="AL35" s="34">
        <f>RTM_IEX!R35</f>
        <v>0</v>
      </c>
      <c r="AM35" s="34">
        <f>RTM_PXI!L35</f>
        <v>0</v>
      </c>
      <c r="AN35" s="34">
        <f>RTM_PXI!R35</f>
        <v>0</v>
      </c>
      <c r="AO35" s="147">
        <f>GDAM_IEX!L35</f>
        <v>0</v>
      </c>
      <c r="AP35" s="147">
        <f>GDAM_IEX!R35</f>
        <v>0</v>
      </c>
      <c r="AQ35" s="147">
        <f>GDAM_PXI!L35</f>
        <v>0</v>
      </c>
      <c r="AR35" s="147">
        <f>GDAM_PXI!R35</f>
        <v>0</v>
      </c>
      <c r="AS35">
        <f>HPX!L35</f>
        <v>0</v>
      </c>
      <c r="AT35">
        <f>HPX!R35</f>
        <v>0</v>
      </c>
      <c r="AU35">
        <f>RTM_HPX!L35</f>
        <v>0</v>
      </c>
      <c r="AV35">
        <f>RTM_HPX!R35</f>
        <v>0</v>
      </c>
    </row>
    <row r="36" spans="1:48">
      <c r="A36" t="s">
        <v>78</v>
      </c>
      <c r="E36">
        <f>GT_NG!R36</f>
        <v>0</v>
      </c>
      <c r="F36">
        <f>GT_Spot!R36</f>
        <v>0</v>
      </c>
      <c r="G36">
        <f>PPCL_NG!R36</f>
        <v>17.649999999999999</v>
      </c>
      <c r="H36">
        <f>PPCL_Spot!R36</f>
        <v>0</v>
      </c>
      <c r="I36">
        <f>Bawana_NG!R36</f>
        <v>5.839785049136883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SUMPRODUCT(LTA!J36:AN36,LTA!J$101:AN$101,LTA!J$107:AN$107)</f>
        <v>0</v>
      </c>
      <c r="U36" s="37">
        <f>SUMPRODUCT(LTA!J36:AN36,LTA!J$102:AN$102,LTA!J$107:AN$107)</f>
        <v>0</v>
      </c>
      <c r="V36" s="66">
        <f>SUMPRODUCT(MTOA!B36:G36,MTOA!B$102:G$102,MTOA!B$107:G$107)</f>
        <v>0</v>
      </c>
      <c r="W36" s="66">
        <f>SUMPRODUCT(MTOA!B36:G36,MTOA!B$101:G$101,MTOA!B$107:G$107)</f>
        <v>0</v>
      </c>
      <c r="X36">
        <v>0</v>
      </c>
      <c r="Y36" s="34">
        <f>IEX!L36</f>
        <v>0</v>
      </c>
      <c r="Z36" s="34">
        <f>IEX!R36</f>
        <v>0</v>
      </c>
      <c r="AA36" s="75">
        <f>STOA!L36</f>
        <v>7.7299999999999995</v>
      </c>
      <c r="AB36" s="75">
        <f>-STOA!R36</f>
        <v>0</v>
      </c>
      <c r="AC36">
        <f t="shared" si="0"/>
        <v>0.29063819441274974</v>
      </c>
      <c r="AD36">
        <f t="shared" si="1"/>
        <v>34.309146854724133</v>
      </c>
      <c r="AE36">
        <f>'IDT-1'!D36</f>
        <v>0</v>
      </c>
      <c r="AF36" s="24"/>
      <c r="AG36">
        <f t="shared" si="2"/>
        <v>34.309146854724133</v>
      </c>
      <c r="AI36" s="34">
        <f>PXIL!L36</f>
        <v>0</v>
      </c>
      <c r="AJ36" s="34">
        <f>PXIL!R36</f>
        <v>0</v>
      </c>
      <c r="AK36" s="34">
        <f>RTM_IEX!L36</f>
        <v>3.38</v>
      </c>
      <c r="AL36" s="34">
        <f>RTM_IEX!R36</f>
        <v>0</v>
      </c>
      <c r="AM36" s="34">
        <f>RTM_PXI!L36</f>
        <v>0</v>
      </c>
      <c r="AN36" s="34">
        <f>RTM_PXI!R36</f>
        <v>0</v>
      </c>
      <c r="AO36" s="147">
        <f>GDAM_IEX!L36</f>
        <v>0</v>
      </c>
      <c r="AP36" s="147">
        <f>GDAM_IEX!R36</f>
        <v>0</v>
      </c>
      <c r="AQ36" s="147">
        <f>GDAM_PXI!L36</f>
        <v>0</v>
      </c>
      <c r="AR36" s="147">
        <f>GDAM_PXI!R36</f>
        <v>0</v>
      </c>
      <c r="AS36">
        <f>HPX!L36</f>
        <v>0</v>
      </c>
      <c r="AT36">
        <f>HPX!R36</f>
        <v>0</v>
      </c>
      <c r="AU36">
        <f>RTM_HPX!L36</f>
        <v>0</v>
      </c>
      <c r="AV36">
        <f>RTM_HPX!R36</f>
        <v>0</v>
      </c>
    </row>
    <row r="37" spans="1:48">
      <c r="A37" t="s">
        <v>79</v>
      </c>
      <c r="E37">
        <f>GT_NG!R37</f>
        <v>0</v>
      </c>
      <c r="F37">
        <f>GT_Spot!R37</f>
        <v>0</v>
      </c>
      <c r="G37">
        <f>PPCL_NG!R37</f>
        <v>17.649999999999999</v>
      </c>
      <c r="H37">
        <f>PPCL_Spot!R37</f>
        <v>0</v>
      </c>
      <c r="I37">
        <f>Bawana_NG!R37</f>
        <v>5.839785049136883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SUMPRODUCT(LTA!J37:AN37,LTA!J$101:AN$101,LTA!J$107:AN$107)</f>
        <v>0</v>
      </c>
      <c r="U37" s="37">
        <f>SUMPRODUCT(LTA!J37:AN37,LTA!J$102:AN$102,LTA!J$107:AN$107)</f>
        <v>0</v>
      </c>
      <c r="V37" s="66">
        <f>SUMPRODUCT(MTOA!B37:G37,MTOA!B$102:G$102,MTOA!B$107:G$107)</f>
        <v>0</v>
      </c>
      <c r="W37" s="66">
        <f>SUMPRODUCT(MTOA!B37:G37,MTOA!B$101:G$101,MTOA!B$107:G$107)</f>
        <v>0</v>
      </c>
      <c r="X37">
        <v>0</v>
      </c>
      <c r="Y37" s="34">
        <f>IEX!L37</f>
        <v>0</v>
      </c>
      <c r="Z37" s="34">
        <f>IEX!R37</f>
        <v>0</v>
      </c>
      <c r="AA37" s="75">
        <f>STOA!L37</f>
        <v>8.43</v>
      </c>
      <c r="AB37" s="75">
        <f>-STOA!R37</f>
        <v>0</v>
      </c>
      <c r="AC37">
        <f t="shared" si="0"/>
        <v>0.29895419441274979</v>
      </c>
      <c r="AD37">
        <f t="shared" si="1"/>
        <v>35.290830854724128</v>
      </c>
      <c r="AE37">
        <f>'IDT-1'!D37</f>
        <v>0</v>
      </c>
      <c r="AF37" s="24"/>
      <c r="AG37">
        <f t="shared" si="2"/>
        <v>35.290830854724128</v>
      </c>
      <c r="AI37" s="34">
        <f>PXIL!L37</f>
        <v>0</v>
      </c>
      <c r="AJ37" s="34">
        <f>PXIL!R37</f>
        <v>0</v>
      </c>
      <c r="AK37" s="34">
        <f>RTM_IEX!L37</f>
        <v>3.67</v>
      </c>
      <c r="AL37" s="34">
        <f>RTM_IEX!R37</f>
        <v>0</v>
      </c>
      <c r="AM37" s="34">
        <f>RTM_PXI!L37</f>
        <v>0</v>
      </c>
      <c r="AN37" s="34">
        <f>RTM_PXI!R37</f>
        <v>0</v>
      </c>
      <c r="AO37" s="147">
        <f>GDAM_IEX!L37</f>
        <v>0</v>
      </c>
      <c r="AP37" s="147">
        <f>GDAM_IEX!R37</f>
        <v>0</v>
      </c>
      <c r="AQ37" s="147">
        <f>GDAM_PXI!L37</f>
        <v>0</v>
      </c>
      <c r="AR37" s="147">
        <f>GDAM_PXI!R37</f>
        <v>0</v>
      </c>
      <c r="AS37">
        <f>HPX!L37</f>
        <v>0</v>
      </c>
      <c r="AT37">
        <f>HPX!R37</f>
        <v>0</v>
      </c>
      <c r="AU37">
        <f>RTM_HPX!L37</f>
        <v>0</v>
      </c>
      <c r="AV37">
        <f>RTM_HPX!R37</f>
        <v>0</v>
      </c>
    </row>
    <row r="38" spans="1:48">
      <c r="A38" t="s">
        <v>80</v>
      </c>
      <c r="E38">
        <f>GT_NG!R38</f>
        <v>0</v>
      </c>
      <c r="F38">
        <f>GT_Spot!R38</f>
        <v>0</v>
      </c>
      <c r="G38">
        <f>PPCL_NG!R38</f>
        <v>17.649999999999999</v>
      </c>
      <c r="H38">
        <f>PPCL_Spot!R38</f>
        <v>0</v>
      </c>
      <c r="I38">
        <f>Bawana_NG!R38</f>
        <v>5.839785049136883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SUMPRODUCT(LTA!J38:AN38,LTA!J$101:AN$101,LTA!J$107:AN$107)</f>
        <v>0</v>
      </c>
      <c r="U38" s="37">
        <f>SUMPRODUCT(LTA!J38:AN38,LTA!J$102:AN$102,LTA!J$107:AN$107)</f>
        <v>0</v>
      </c>
      <c r="V38" s="66">
        <f>SUMPRODUCT(MTOA!B38:G38,MTOA!B$102:G$102,MTOA!B$107:G$107)</f>
        <v>0</v>
      </c>
      <c r="W38" s="66">
        <f>SUMPRODUCT(MTOA!B38:G38,MTOA!B$101:G$101,MTOA!B$107:G$107)</f>
        <v>0</v>
      </c>
      <c r="X38">
        <v>0</v>
      </c>
      <c r="Y38" s="34">
        <f>IEX!L38</f>
        <v>0</v>
      </c>
      <c r="Z38" s="34">
        <f>IEX!R38</f>
        <v>0</v>
      </c>
      <c r="AA38" s="75">
        <f>STOA!L38</f>
        <v>9.01</v>
      </c>
      <c r="AB38" s="75">
        <f>-STOA!R38</f>
        <v>0</v>
      </c>
      <c r="AC38">
        <f t="shared" si="0"/>
        <v>0.3135701944127498</v>
      </c>
      <c r="AD38">
        <f t="shared" si="1"/>
        <v>37.016214854724133</v>
      </c>
      <c r="AE38">
        <f>'IDT-1'!D38</f>
        <v>0</v>
      </c>
      <c r="AF38" s="24"/>
      <c r="AG38">
        <f t="shared" si="2"/>
        <v>37.016214854724133</v>
      </c>
      <c r="AI38" s="34">
        <f>PXIL!L38</f>
        <v>0</v>
      </c>
      <c r="AJ38" s="34">
        <f>PXIL!R38</f>
        <v>0</v>
      </c>
      <c r="AK38" s="34">
        <f>RTM_IEX!L38</f>
        <v>4.83</v>
      </c>
      <c r="AL38" s="34">
        <f>RTM_IEX!R38</f>
        <v>0</v>
      </c>
      <c r="AM38" s="34">
        <f>RTM_PXI!L38</f>
        <v>0</v>
      </c>
      <c r="AN38" s="34">
        <f>RTM_PXI!R38</f>
        <v>0</v>
      </c>
      <c r="AO38" s="147">
        <f>GDAM_IEX!L38</f>
        <v>0</v>
      </c>
      <c r="AP38" s="147">
        <f>GDAM_IEX!R38</f>
        <v>0</v>
      </c>
      <c r="AQ38" s="147">
        <f>GDAM_PXI!L38</f>
        <v>0</v>
      </c>
      <c r="AR38" s="147">
        <f>GDAM_PXI!R38</f>
        <v>0</v>
      </c>
      <c r="AS38">
        <f>HPX!L38</f>
        <v>0</v>
      </c>
      <c r="AT38">
        <f>HPX!R38</f>
        <v>0</v>
      </c>
      <c r="AU38">
        <f>RTM_HPX!L38</f>
        <v>0</v>
      </c>
      <c r="AV38">
        <f>RTM_HPX!R38</f>
        <v>0</v>
      </c>
    </row>
    <row r="39" spans="1:48">
      <c r="A39" t="s">
        <v>81</v>
      </c>
      <c r="E39">
        <f>GT_NG!R39</f>
        <v>0</v>
      </c>
      <c r="F39">
        <f>GT_Spot!R39</f>
        <v>0</v>
      </c>
      <c r="G39">
        <f>PPCL_NG!R39</f>
        <v>17.649999999999999</v>
      </c>
      <c r="H39">
        <f>PPCL_Spot!R39</f>
        <v>0</v>
      </c>
      <c r="I39">
        <f>Bawana_NG!R39</f>
        <v>5.839785049136883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SUMPRODUCT(LTA!J39:AN39,LTA!J$101:AN$101,LTA!J$107:AN$107)</f>
        <v>0</v>
      </c>
      <c r="U39" s="37">
        <f>SUMPRODUCT(LTA!J39:AN39,LTA!J$102:AN$102,LTA!J$107:AN$107)</f>
        <v>0</v>
      </c>
      <c r="V39" s="66">
        <f>SUMPRODUCT(MTOA!B39:G39,MTOA!B$102:G$102,MTOA!B$107:G$107)</f>
        <v>0</v>
      </c>
      <c r="W39" s="66">
        <f>SUMPRODUCT(MTOA!B39:G39,MTOA!B$101:G$101,MTOA!B$107:G$107)</f>
        <v>0</v>
      </c>
      <c r="X39">
        <v>0</v>
      </c>
      <c r="Y39" s="34">
        <f>IEX!L39</f>
        <v>0</v>
      </c>
      <c r="Z39" s="34">
        <f>IEX!R39</f>
        <v>0</v>
      </c>
      <c r="AA39" s="75">
        <f>STOA!L39</f>
        <v>9.25</v>
      </c>
      <c r="AB39" s="75">
        <f>-STOA!R39</f>
        <v>0</v>
      </c>
      <c r="AC39">
        <f t="shared" si="0"/>
        <v>0.3253301944127498</v>
      </c>
      <c r="AD39">
        <f t="shared" si="1"/>
        <v>38.404454854724136</v>
      </c>
      <c r="AE39">
        <f>'IDT-1'!D39</f>
        <v>0</v>
      </c>
      <c r="AF39" s="24"/>
      <c r="AG39">
        <f t="shared" si="2"/>
        <v>38.404454854724136</v>
      </c>
      <c r="AI39" s="34">
        <f>PXIL!L39</f>
        <v>0</v>
      </c>
      <c r="AJ39" s="34">
        <f>PXIL!R39</f>
        <v>0</v>
      </c>
      <c r="AK39" s="34">
        <f>RTM_IEX!L39</f>
        <v>5.99</v>
      </c>
      <c r="AL39" s="34">
        <f>RTM_IEX!R39</f>
        <v>0</v>
      </c>
      <c r="AM39" s="34">
        <f>RTM_PXI!L39</f>
        <v>0</v>
      </c>
      <c r="AN39" s="34">
        <f>RTM_PXI!R39</f>
        <v>0</v>
      </c>
      <c r="AO39" s="147">
        <f>GDAM_IEX!L39</f>
        <v>0</v>
      </c>
      <c r="AP39" s="147">
        <f>GDAM_IEX!R39</f>
        <v>0</v>
      </c>
      <c r="AQ39" s="147">
        <f>GDAM_PXI!L39</f>
        <v>0</v>
      </c>
      <c r="AR39" s="147">
        <f>GDAM_PXI!R39</f>
        <v>0</v>
      </c>
      <c r="AS39">
        <f>HPX!L39</f>
        <v>0</v>
      </c>
      <c r="AT39">
        <f>HPX!R39</f>
        <v>0</v>
      </c>
      <c r="AU39">
        <f>RTM_HPX!L39</f>
        <v>0</v>
      </c>
      <c r="AV39">
        <f>RTM_HPX!R39</f>
        <v>0</v>
      </c>
    </row>
    <row r="40" spans="1:48">
      <c r="A40" t="s">
        <v>82</v>
      </c>
      <c r="E40">
        <f>GT_NG!R40</f>
        <v>0</v>
      </c>
      <c r="F40">
        <f>GT_Spot!R40</f>
        <v>0</v>
      </c>
      <c r="G40">
        <f>PPCL_NG!R40</f>
        <v>17.649999999999999</v>
      </c>
      <c r="H40">
        <f>PPCL_Spot!R40</f>
        <v>0</v>
      </c>
      <c r="I40">
        <f>Bawana_NG!R40</f>
        <v>5.839785049136883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SUMPRODUCT(LTA!J40:AN40,LTA!J$101:AN$101,LTA!J$107:AN$107)</f>
        <v>0</v>
      </c>
      <c r="U40" s="37">
        <f>SUMPRODUCT(LTA!J40:AN40,LTA!J$102:AN$102,LTA!J$107:AN$107)</f>
        <v>0</v>
      </c>
      <c r="V40" s="66">
        <f>SUMPRODUCT(MTOA!B40:G40,MTOA!B$102:G$102,MTOA!B$107:G$107)</f>
        <v>0</v>
      </c>
      <c r="W40" s="66">
        <f>SUMPRODUCT(MTOA!B40:G40,MTOA!B$101:G$101,MTOA!B$107:G$107)</f>
        <v>0</v>
      </c>
      <c r="X40">
        <v>0</v>
      </c>
      <c r="Y40" s="34">
        <f>IEX!L40</f>
        <v>0</v>
      </c>
      <c r="Z40" s="34">
        <f>IEX!R40</f>
        <v>0</v>
      </c>
      <c r="AA40" s="75">
        <f>STOA!L40</f>
        <v>9.32</v>
      </c>
      <c r="AB40" s="75">
        <f>-STOA!R40</f>
        <v>0</v>
      </c>
      <c r="AC40">
        <f t="shared" si="0"/>
        <v>0.33641819441274973</v>
      </c>
      <c r="AD40">
        <f t="shared" si="1"/>
        <v>39.713366854724129</v>
      </c>
      <c r="AE40">
        <f>'IDT-1'!D40</f>
        <v>0</v>
      </c>
      <c r="AF40" s="24"/>
      <c r="AG40">
        <f t="shared" si="2"/>
        <v>39.713366854724129</v>
      </c>
      <c r="AI40" s="34">
        <f>PXIL!L40</f>
        <v>0</v>
      </c>
      <c r="AJ40" s="34">
        <f>PXIL!R40</f>
        <v>0</v>
      </c>
      <c r="AK40" s="34">
        <f>RTM_IEX!L40</f>
        <v>7.24</v>
      </c>
      <c r="AL40" s="34">
        <f>RTM_IEX!R40</f>
        <v>0</v>
      </c>
      <c r="AM40" s="34">
        <f>RTM_PXI!L40</f>
        <v>0</v>
      </c>
      <c r="AN40" s="34">
        <f>RTM_PXI!R40</f>
        <v>0</v>
      </c>
      <c r="AO40" s="147">
        <f>GDAM_IEX!L40</f>
        <v>0</v>
      </c>
      <c r="AP40" s="147">
        <f>GDAM_IEX!R40</f>
        <v>0</v>
      </c>
      <c r="AQ40" s="147">
        <f>GDAM_PXI!L40</f>
        <v>0</v>
      </c>
      <c r="AR40" s="147">
        <f>GDAM_PXI!R40</f>
        <v>0</v>
      </c>
      <c r="AS40">
        <f>HPX!L40</f>
        <v>0</v>
      </c>
      <c r="AT40">
        <f>HPX!R40</f>
        <v>0</v>
      </c>
      <c r="AU40">
        <f>RTM_HPX!L40</f>
        <v>0</v>
      </c>
      <c r="AV40">
        <f>RTM_HPX!R40</f>
        <v>0</v>
      </c>
    </row>
    <row r="41" spans="1:48">
      <c r="A41" t="s">
        <v>83</v>
      </c>
      <c r="E41">
        <f>GT_NG!R41</f>
        <v>0</v>
      </c>
      <c r="F41">
        <f>GT_Spot!R41</f>
        <v>0</v>
      </c>
      <c r="G41">
        <f>PPCL_NG!R41</f>
        <v>17.649999999999999</v>
      </c>
      <c r="H41">
        <f>PPCL_Spot!R41</f>
        <v>0</v>
      </c>
      <c r="I41">
        <f>Bawana_NG!R41</f>
        <v>5.839785049136883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SUMPRODUCT(LTA!J41:AN41,LTA!J$101:AN$101,LTA!J$107:AN$107)</f>
        <v>0</v>
      </c>
      <c r="U41" s="37">
        <f>SUMPRODUCT(LTA!J41:AN41,LTA!J$102:AN$102,LTA!J$107:AN$107)</f>
        <v>0</v>
      </c>
      <c r="V41" s="66">
        <f>SUMPRODUCT(MTOA!B41:G41,MTOA!B$102:G$102,MTOA!B$107:G$107)</f>
        <v>0</v>
      </c>
      <c r="W41" s="66">
        <f>SUMPRODUCT(MTOA!B41:G41,MTOA!B$101:G$101,MTOA!B$107:G$107)</f>
        <v>0</v>
      </c>
      <c r="X41">
        <v>0</v>
      </c>
      <c r="Y41" s="34">
        <f>IEX!L41</f>
        <v>0</v>
      </c>
      <c r="Z41" s="34">
        <f>IEX!R41</f>
        <v>0</v>
      </c>
      <c r="AA41" s="75">
        <f>STOA!L41</f>
        <v>9.41</v>
      </c>
      <c r="AB41" s="75">
        <f>-STOA!R41</f>
        <v>0</v>
      </c>
      <c r="AC41">
        <f t="shared" si="0"/>
        <v>0.33961019441274976</v>
      </c>
      <c r="AD41">
        <f t="shared" si="1"/>
        <v>40.090174854724133</v>
      </c>
      <c r="AE41">
        <f>'IDT-1'!D41</f>
        <v>0</v>
      </c>
      <c r="AF41" s="24"/>
      <c r="AG41">
        <f t="shared" si="2"/>
        <v>40.090174854724133</v>
      </c>
      <c r="AI41" s="34">
        <f>PXIL!L41</f>
        <v>0</v>
      </c>
      <c r="AJ41" s="34">
        <f>PXIL!R41</f>
        <v>0</v>
      </c>
      <c r="AK41" s="34">
        <f>RTM_IEX!L41</f>
        <v>7.53</v>
      </c>
      <c r="AL41" s="34">
        <f>RTM_IEX!R41</f>
        <v>0</v>
      </c>
      <c r="AM41" s="34">
        <f>RTM_PXI!L41</f>
        <v>0</v>
      </c>
      <c r="AN41" s="34">
        <f>RTM_PXI!R41</f>
        <v>0</v>
      </c>
      <c r="AO41" s="147">
        <f>GDAM_IEX!L41</f>
        <v>0</v>
      </c>
      <c r="AP41" s="147">
        <f>GDAM_IEX!R41</f>
        <v>0</v>
      </c>
      <c r="AQ41" s="147">
        <f>GDAM_PXI!L41</f>
        <v>0</v>
      </c>
      <c r="AR41" s="147">
        <f>GDAM_PXI!R41</f>
        <v>0</v>
      </c>
      <c r="AS41">
        <f>HPX!L41</f>
        <v>0</v>
      </c>
      <c r="AT41">
        <f>HPX!R41</f>
        <v>0</v>
      </c>
      <c r="AU41">
        <f>RTM_HPX!L41</f>
        <v>0</v>
      </c>
      <c r="AV41">
        <f>RTM_HPX!R41</f>
        <v>0</v>
      </c>
    </row>
    <row r="42" spans="1:48">
      <c r="A42" t="s">
        <v>84</v>
      </c>
      <c r="E42">
        <f>GT_NG!R42</f>
        <v>0</v>
      </c>
      <c r="F42">
        <f>GT_Spot!R42</f>
        <v>0</v>
      </c>
      <c r="G42">
        <f>PPCL_NG!R42</f>
        <v>17.649999999999999</v>
      </c>
      <c r="H42">
        <f>PPCL_Spot!R42</f>
        <v>0</v>
      </c>
      <c r="I42">
        <f>Bawana_NG!R42</f>
        <v>5.839785049136883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SUMPRODUCT(LTA!J42:AN42,LTA!J$101:AN$101,LTA!J$107:AN$107)</f>
        <v>0</v>
      </c>
      <c r="U42" s="37">
        <f>SUMPRODUCT(LTA!J42:AN42,LTA!J$102:AN$102,LTA!J$107:AN$107)</f>
        <v>0</v>
      </c>
      <c r="V42" s="66">
        <f>SUMPRODUCT(MTOA!B42:G42,MTOA!B$102:G$102,MTOA!B$107:G$107)</f>
        <v>0</v>
      </c>
      <c r="W42" s="66">
        <f>SUMPRODUCT(MTOA!B42:G42,MTOA!B$101:G$101,MTOA!B$107:G$107)</f>
        <v>0</v>
      </c>
      <c r="X42">
        <v>0</v>
      </c>
      <c r="Y42" s="34">
        <f>IEX!L42</f>
        <v>0</v>
      </c>
      <c r="Z42" s="34">
        <f>IEX!R42</f>
        <v>0</v>
      </c>
      <c r="AA42" s="75">
        <f>STOA!L42</f>
        <v>9.61</v>
      </c>
      <c r="AB42" s="75">
        <f>-STOA!R42</f>
        <v>0</v>
      </c>
      <c r="AC42">
        <f t="shared" si="0"/>
        <v>0.34540619441274978</v>
      </c>
      <c r="AD42">
        <f t="shared" si="1"/>
        <v>40.774378854724127</v>
      </c>
      <c r="AE42">
        <f>'IDT-1'!D42</f>
        <v>0</v>
      </c>
      <c r="AF42" s="24"/>
      <c r="AG42">
        <f t="shared" si="2"/>
        <v>40.774378854724127</v>
      </c>
      <c r="AI42" s="34">
        <f>PXIL!L42</f>
        <v>0</v>
      </c>
      <c r="AJ42" s="34">
        <f>PXIL!R42</f>
        <v>0</v>
      </c>
      <c r="AK42" s="34">
        <f>RTM_IEX!L42</f>
        <v>8.02</v>
      </c>
      <c r="AL42" s="34">
        <f>RTM_IEX!R42</f>
        <v>0</v>
      </c>
      <c r="AM42" s="34">
        <f>RTM_PXI!L42</f>
        <v>0</v>
      </c>
      <c r="AN42" s="34">
        <f>RTM_PXI!R42</f>
        <v>0</v>
      </c>
      <c r="AO42" s="147">
        <f>GDAM_IEX!L42</f>
        <v>0</v>
      </c>
      <c r="AP42" s="147">
        <f>GDAM_IEX!R42</f>
        <v>0</v>
      </c>
      <c r="AQ42" s="147">
        <f>GDAM_PXI!L42</f>
        <v>0</v>
      </c>
      <c r="AR42" s="147">
        <f>GDAM_PXI!R42</f>
        <v>0</v>
      </c>
      <c r="AS42">
        <f>HPX!L42</f>
        <v>0</v>
      </c>
      <c r="AT42">
        <f>HPX!R42</f>
        <v>0</v>
      </c>
      <c r="AU42">
        <f>RTM_HPX!L42</f>
        <v>0</v>
      </c>
      <c r="AV42">
        <f>RTM_HPX!R42</f>
        <v>0</v>
      </c>
    </row>
    <row r="43" spans="1:48">
      <c r="A43" t="s">
        <v>85</v>
      </c>
      <c r="E43">
        <f>GT_NG!R43</f>
        <v>0</v>
      </c>
      <c r="F43">
        <f>GT_Spot!R43</f>
        <v>0</v>
      </c>
      <c r="G43">
        <f>PPCL_NG!R43</f>
        <v>17.649999999999999</v>
      </c>
      <c r="H43">
        <f>PPCL_Spot!R43</f>
        <v>0</v>
      </c>
      <c r="I43">
        <f>Bawana_NG!R43</f>
        <v>5.8397823980922574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SUMPRODUCT(LTA!J43:AN43,LTA!J$101:AN$101,LTA!J$107:AN$107)</f>
        <v>0</v>
      </c>
      <c r="U43" s="37">
        <f>SUMPRODUCT(LTA!J43:AN43,LTA!J$102:AN$102,LTA!J$107:AN$107)</f>
        <v>0</v>
      </c>
      <c r="V43" s="66">
        <f>SUMPRODUCT(MTOA!B43:G43,MTOA!B$102:G$102,MTOA!B$107:G$107)</f>
        <v>0</v>
      </c>
      <c r="W43" s="66">
        <f>SUMPRODUCT(MTOA!B43:G43,MTOA!B$101:G$101,MTOA!B$107:G$107)</f>
        <v>0</v>
      </c>
      <c r="X43">
        <v>0</v>
      </c>
      <c r="Y43" s="34">
        <f>IEX!L43</f>
        <v>0</v>
      </c>
      <c r="Z43" s="34">
        <f>IEX!R43</f>
        <v>0</v>
      </c>
      <c r="AA43" s="75">
        <f>STOA!L43</f>
        <v>9.65</v>
      </c>
      <c r="AB43" s="75">
        <f>-STOA!R43</f>
        <v>0</v>
      </c>
      <c r="AC43">
        <f t="shared" si="0"/>
        <v>0.347338172143975</v>
      </c>
      <c r="AD43">
        <f t="shared" si="1"/>
        <v>41.002444225948281</v>
      </c>
      <c r="AE43">
        <f>'IDT-1'!D43</f>
        <v>0</v>
      </c>
      <c r="AF43" s="24"/>
      <c r="AG43">
        <f t="shared" si="2"/>
        <v>41.002444225948281</v>
      </c>
      <c r="AI43" s="34">
        <f>PXIL!L43</f>
        <v>0</v>
      </c>
      <c r="AJ43" s="34">
        <f>PXIL!R43</f>
        <v>0</v>
      </c>
      <c r="AK43" s="34">
        <f>RTM_IEX!L43</f>
        <v>8.2100000000000009</v>
      </c>
      <c r="AL43" s="34">
        <f>RTM_IEX!R43</f>
        <v>0</v>
      </c>
      <c r="AM43" s="34">
        <f>RTM_PXI!L43</f>
        <v>0</v>
      </c>
      <c r="AN43" s="34">
        <f>RTM_PXI!R43</f>
        <v>0</v>
      </c>
      <c r="AO43" s="147">
        <f>GDAM_IEX!L43</f>
        <v>0</v>
      </c>
      <c r="AP43" s="147">
        <f>GDAM_IEX!R43</f>
        <v>0</v>
      </c>
      <c r="AQ43" s="147">
        <f>GDAM_PXI!L43</f>
        <v>0</v>
      </c>
      <c r="AR43" s="147">
        <f>GDAM_PXI!R43</f>
        <v>0</v>
      </c>
      <c r="AS43">
        <f>HPX!L43</f>
        <v>0</v>
      </c>
      <c r="AT43">
        <f>HPX!R43</f>
        <v>0</v>
      </c>
      <c r="AU43">
        <f>RTM_HPX!L43</f>
        <v>0</v>
      </c>
      <c r="AV43">
        <f>RTM_HPX!R43</f>
        <v>0</v>
      </c>
    </row>
    <row r="44" spans="1:48">
      <c r="A44" t="s">
        <v>86</v>
      </c>
      <c r="E44">
        <f>GT_NG!R44</f>
        <v>0</v>
      </c>
      <c r="F44">
        <f>GT_Spot!R44</f>
        <v>0</v>
      </c>
      <c r="G44">
        <f>PPCL_NG!R44</f>
        <v>17.649999999999999</v>
      </c>
      <c r="H44">
        <f>PPCL_Spot!R44</f>
        <v>0</v>
      </c>
      <c r="I44">
        <f>Bawana_NG!R44</f>
        <v>5.8397823980922574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SUMPRODUCT(LTA!J44:AN44,LTA!J$101:AN$101,LTA!J$107:AN$107)</f>
        <v>0</v>
      </c>
      <c r="U44" s="37">
        <f>SUMPRODUCT(LTA!J44:AN44,LTA!J$102:AN$102,LTA!J$107:AN$107)</f>
        <v>0</v>
      </c>
      <c r="V44" s="66">
        <f>SUMPRODUCT(MTOA!B44:G44,MTOA!B$102:G$102,MTOA!B$107:G$107)</f>
        <v>0</v>
      </c>
      <c r="W44" s="66">
        <f>SUMPRODUCT(MTOA!B44:G44,MTOA!B$101:G$101,MTOA!B$107:G$107)</f>
        <v>0</v>
      </c>
      <c r="X44">
        <v>0</v>
      </c>
      <c r="Y44" s="34">
        <f>IEX!L44</f>
        <v>0</v>
      </c>
      <c r="Z44" s="34">
        <f>IEX!R44</f>
        <v>0</v>
      </c>
      <c r="AA44" s="75">
        <f>STOA!L44</f>
        <v>9.85</v>
      </c>
      <c r="AB44" s="75">
        <f>-STOA!R44</f>
        <v>0</v>
      </c>
      <c r="AC44">
        <f t="shared" si="0"/>
        <v>0.35229417214397496</v>
      </c>
      <c r="AD44">
        <f t="shared" si="1"/>
        <v>41.587488225948277</v>
      </c>
      <c r="AE44">
        <f>'IDT-1'!D44</f>
        <v>0</v>
      </c>
      <c r="AF44" s="24"/>
      <c r="AG44">
        <f t="shared" si="2"/>
        <v>41.587488225948277</v>
      </c>
      <c r="AI44" s="34">
        <f>PXIL!L44</f>
        <v>0</v>
      </c>
      <c r="AJ44" s="34">
        <f>PXIL!R44</f>
        <v>0</v>
      </c>
      <c r="AK44" s="34">
        <f>RTM_IEX!L44</f>
        <v>8.6</v>
      </c>
      <c r="AL44" s="34">
        <f>RTM_IEX!R44</f>
        <v>0</v>
      </c>
      <c r="AM44" s="34">
        <f>RTM_PXI!L44</f>
        <v>0</v>
      </c>
      <c r="AN44" s="34">
        <f>RTM_PXI!R44</f>
        <v>0</v>
      </c>
      <c r="AO44" s="147">
        <f>GDAM_IEX!L44</f>
        <v>0</v>
      </c>
      <c r="AP44" s="147">
        <f>GDAM_IEX!R44</f>
        <v>0</v>
      </c>
      <c r="AQ44" s="147">
        <f>GDAM_PXI!L44</f>
        <v>0</v>
      </c>
      <c r="AR44" s="147">
        <f>GDAM_PXI!R44</f>
        <v>0</v>
      </c>
      <c r="AS44">
        <f>HPX!L44</f>
        <v>0</v>
      </c>
      <c r="AT44">
        <f>HPX!R44</f>
        <v>0</v>
      </c>
      <c r="AU44">
        <f>RTM_HPX!L44</f>
        <v>0</v>
      </c>
      <c r="AV44">
        <f>RTM_HPX!R44</f>
        <v>0</v>
      </c>
    </row>
    <row r="45" spans="1:48">
      <c r="A45" t="s">
        <v>87</v>
      </c>
      <c r="E45">
        <f>GT_NG!R45</f>
        <v>0</v>
      </c>
      <c r="F45">
        <f>GT_Spot!R45</f>
        <v>0</v>
      </c>
      <c r="G45">
        <f>PPCL_NG!R45</f>
        <v>17.649999999999999</v>
      </c>
      <c r="H45">
        <f>PPCL_Spot!R45</f>
        <v>0</v>
      </c>
      <c r="I45">
        <f>Bawana_NG!R45</f>
        <v>5.8397823980922574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SUMPRODUCT(LTA!J45:AN45,LTA!J$101:AN$101,LTA!J$107:AN$107)</f>
        <v>0</v>
      </c>
      <c r="U45" s="37">
        <f>SUMPRODUCT(LTA!J45:AN45,LTA!J$102:AN$102,LTA!J$107:AN$107)</f>
        <v>0</v>
      </c>
      <c r="V45" s="66">
        <f>SUMPRODUCT(MTOA!B45:G45,MTOA!B$102:G$102,MTOA!B$107:G$107)</f>
        <v>0</v>
      </c>
      <c r="W45" s="66">
        <f>SUMPRODUCT(MTOA!B45:G45,MTOA!B$101:G$101,MTOA!B$107:G$107)</f>
        <v>0</v>
      </c>
      <c r="X45">
        <v>0</v>
      </c>
      <c r="Y45" s="34">
        <f>IEX!L45</f>
        <v>0</v>
      </c>
      <c r="Z45" s="34">
        <f>IEX!R45</f>
        <v>0</v>
      </c>
      <c r="AA45" s="75">
        <f>STOA!L45</f>
        <v>10.09</v>
      </c>
      <c r="AB45" s="75">
        <f>-STOA!R45</f>
        <v>0</v>
      </c>
      <c r="AC45">
        <f t="shared" si="0"/>
        <v>0.35103417214397492</v>
      </c>
      <c r="AD45">
        <f t="shared" si="1"/>
        <v>41.438748225948281</v>
      </c>
      <c r="AE45">
        <f>'IDT-1'!D45</f>
        <v>0</v>
      </c>
      <c r="AF45" s="24"/>
      <c r="AG45">
        <f t="shared" si="2"/>
        <v>41.438748225948281</v>
      </c>
      <c r="AI45" s="34">
        <f>PXIL!L45</f>
        <v>0</v>
      </c>
      <c r="AJ45" s="34">
        <f>PXIL!R45</f>
        <v>0</v>
      </c>
      <c r="AK45" s="34">
        <f>RTM_IEX!L45</f>
        <v>8.2100000000000009</v>
      </c>
      <c r="AL45" s="34">
        <f>RTM_IEX!R45</f>
        <v>0</v>
      </c>
      <c r="AM45" s="34">
        <f>RTM_PXI!L45</f>
        <v>0</v>
      </c>
      <c r="AN45" s="34">
        <f>RTM_PXI!R45</f>
        <v>0</v>
      </c>
      <c r="AO45" s="147">
        <f>GDAM_IEX!L45</f>
        <v>0</v>
      </c>
      <c r="AP45" s="147">
        <f>GDAM_IEX!R45</f>
        <v>0</v>
      </c>
      <c r="AQ45" s="147">
        <f>GDAM_PXI!L45</f>
        <v>0</v>
      </c>
      <c r="AR45" s="147">
        <f>GDAM_PXI!R45</f>
        <v>0</v>
      </c>
      <c r="AS45">
        <f>HPX!L45</f>
        <v>0</v>
      </c>
      <c r="AT45">
        <f>HPX!R45</f>
        <v>0</v>
      </c>
      <c r="AU45">
        <f>RTM_HPX!L45</f>
        <v>0</v>
      </c>
      <c r="AV45">
        <f>RTM_HPX!R45</f>
        <v>0</v>
      </c>
    </row>
    <row r="46" spans="1:48">
      <c r="A46" t="s">
        <v>88</v>
      </c>
      <c r="E46">
        <f>GT_NG!R46</f>
        <v>0</v>
      </c>
      <c r="F46">
        <f>GT_Spot!R46</f>
        <v>0</v>
      </c>
      <c r="G46">
        <f>PPCL_NG!R46</f>
        <v>17.649999999999999</v>
      </c>
      <c r="H46">
        <f>PPCL_Spot!R46</f>
        <v>0</v>
      </c>
      <c r="I46">
        <f>Bawana_NG!R46</f>
        <v>5.8397823980922574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SUMPRODUCT(LTA!J46:AN46,LTA!J$101:AN$101,LTA!J$107:AN$107)</f>
        <v>0</v>
      </c>
      <c r="U46" s="37">
        <f>SUMPRODUCT(LTA!J46:AN46,LTA!J$102:AN$102,LTA!J$107:AN$107)</f>
        <v>0</v>
      </c>
      <c r="V46" s="66">
        <f>SUMPRODUCT(MTOA!B46:G46,MTOA!B$102:G$102,MTOA!B$107:G$107)</f>
        <v>0</v>
      </c>
      <c r="W46" s="66">
        <f>SUMPRODUCT(MTOA!B46:G46,MTOA!B$101:G$101,MTOA!B$107:G$107)</f>
        <v>0</v>
      </c>
      <c r="X46">
        <v>0</v>
      </c>
      <c r="Y46" s="34">
        <f>IEX!L46</f>
        <v>0</v>
      </c>
      <c r="Z46" s="34">
        <f>IEX!R46</f>
        <v>0</v>
      </c>
      <c r="AA46" s="75">
        <f>STOA!L46</f>
        <v>10.23</v>
      </c>
      <c r="AB46" s="75">
        <f>-STOA!R46</f>
        <v>0</v>
      </c>
      <c r="AC46">
        <f t="shared" si="0"/>
        <v>0.35464617214397498</v>
      </c>
      <c r="AD46">
        <f t="shared" si="1"/>
        <v>41.865136225948284</v>
      </c>
      <c r="AE46">
        <f>'IDT-1'!D46</f>
        <v>0</v>
      </c>
      <c r="AF46" s="24"/>
      <c r="AG46">
        <f t="shared" si="2"/>
        <v>41.865136225948284</v>
      </c>
      <c r="AI46" s="34">
        <f>PXIL!L46</f>
        <v>0</v>
      </c>
      <c r="AJ46" s="34">
        <f>PXIL!R46</f>
        <v>0</v>
      </c>
      <c r="AK46" s="34">
        <f>RTM_IEX!L46</f>
        <v>8.5</v>
      </c>
      <c r="AL46" s="34">
        <f>RTM_IEX!R46</f>
        <v>0</v>
      </c>
      <c r="AM46" s="34">
        <f>RTM_PXI!L46</f>
        <v>0</v>
      </c>
      <c r="AN46" s="34">
        <f>RTM_PXI!R46</f>
        <v>0</v>
      </c>
      <c r="AO46" s="147">
        <f>GDAM_IEX!L46</f>
        <v>0</v>
      </c>
      <c r="AP46" s="147">
        <f>GDAM_IEX!R46</f>
        <v>0</v>
      </c>
      <c r="AQ46" s="147">
        <f>GDAM_PXI!L46</f>
        <v>0</v>
      </c>
      <c r="AR46" s="147">
        <f>GDAM_PXI!R46</f>
        <v>0</v>
      </c>
      <c r="AS46">
        <f>HPX!L46</f>
        <v>0</v>
      </c>
      <c r="AT46">
        <f>HPX!R46</f>
        <v>0</v>
      </c>
      <c r="AU46">
        <f>RTM_HPX!L46</f>
        <v>0</v>
      </c>
      <c r="AV46">
        <f>RTM_HPX!R46</f>
        <v>0</v>
      </c>
    </row>
    <row r="47" spans="1:48">
      <c r="A47" t="s">
        <v>89</v>
      </c>
      <c r="E47">
        <f>GT_NG!R47</f>
        <v>0</v>
      </c>
      <c r="F47">
        <f>GT_Spot!R47</f>
        <v>0</v>
      </c>
      <c r="G47">
        <f>PPCL_NG!R47</f>
        <v>17.649999999999999</v>
      </c>
      <c r="H47">
        <f>PPCL_Spot!R47</f>
        <v>0</v>
      </c>
      <c r="I47">
        <f>Bawana_NG!R47</f>
        <v>5.8397892153324191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SUMPRODUCT(LTA!J47:AN47,LTA!J$101:AN$101,LTA!J$107:AN$107)</f>
        <v>0</v>
      </c>
      <c r="U47" s="37">
        <f>SUMPRODUCT(LTA!J47:AN47,LTA!J$102:AN$102,LTA!J$107:AN$107)</f>
        <v>0</v>
      </c>
      <c r="V47" s="66">
        <f>SUMPRODUCT(MTOA!B47:G47,MTOA!B$102:G$102,MTOA!B$107:G$107)</f>
        <v>0</v>
      </c>
      <c r="W47" s="66">
        <f>SUMPRODUCT(MTOA!B47:G47,MTOA!B$101:G$101,MTOA!B$107:G$107)</f>
        <v>0</v>
      </c>
      <c r="X47">
        <v>0</v>
      </c>
      <c r="Y47" s="34">
        <f>IEX!L47</f>
        <v>0</v>
      </c>
      <c r="Z47" s="34">
        <f>IEX!R47</f>
        <v>0</v>
      </c>
      <c r="AA47" s="75">
        <f>STOA!L47</f>
        <v>10.379999999999999</v>
      </c>
      <c r="AB47" s="75">
        <f>-STOA!R47</f>
        <v>0</v>
      </c>
      <c r="AC47">
        <f t="shared" si="0"/>
        <v>0.35834222940879223</v>
      </c>
      <c r="AD47">
        <f t="shared" si="1"/>
        <v>42.301446985923626</v>
      </c>
      <c r="AE47">
        <f>'IDT-1'!D47</f>
        <v>0</v>
      </c>
      <c r="AF47" s="24"/>
      <c r="AG47">
        <f t="shared" si="2"/>
        <v>42.301446985923626</v>
      </c>
      <c r="AI47" s="34">
        <f>PXIL!L47</f>
        <v>0</v>
      </c>
      <c r="AJ47" s="34">
        <f>PXIL!R47</f>
        <v>0</v>
      </c>
      <c r="AK47" s="34">
        <f>RTM_IEX!L47</f>
        <v>8.7899999999999991</v>
      </c>
      <c r="AL47" s="34">
        <f>RTM_IEX!R47</f>
        <v>0</v>
      </c>
      <c r="AM47" s="34">
        <f>RTM_PXI!L47</f>
        <v>0</v>
      </c>
      <c r="AN47" s="34">
        <f>RTM_PXI!R47</f>
        <v>0</v>
      </c>
      <c r="AO47" s="147">
        <f>GDAM_IEX!L47</f>
        <v>0</v>
      </c>
      <c r="AP47" s="147">
        <f>GDAM_IEX!R47</f>
        <v>0</v>
      </c>
      <c r="AQ47" s="147">
        <f>GDAM_PXI!L47</f>
        <v>0</v>
      </c>
      <c r="AR47" s="147">
        <f>GDAM_PXI!R47</f>
        <v>0</v>
      </c>
      <c r="AS47">
        <f>HPX!L47</f>
        <v>0</v>
      </c>
      <c r="AT47">
        <f>HPX!R47</f>
        <v>0</v>
      </c>
      <c r="AU47">
        <f>RTM_HPX!L47</f>
        <v>0</v>
      </c>
      <c r="AV47">
        <f>RTM_HPX!R47</f>
        <v>0</v>
      </c>
    </row>
    <row r="48" spans="1:48">
      <c r="A48" t="s">
        <v>90</v>
      </c>
      <c r="E48">
        <f>GT_NG!R48</f>
        <v>0</v>
      </c>
      <c r="F48">
        <f>GT_Spot!R48</f>
        <v>0</v>
      </c>
      <c r="G48">
        <f>PPCL_NG!R48</f>
        <v>17.649999999999999</v>
      </c>
      <c r="H48">
        <f>PPCL_Spot!R48</f>
        <v>0</v>
      </c>
      <c r="I48">
        <f>Bawana_NG!R48</f>
        <v>5.8397892153324191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SUMPRODUCT(LTA!J48:AN48,LTA!J$101:AN$101,LTA!J$107:AN$107)</f>
        <v>0</v>
      </c>
      <c r="U48" s="37">
        <f>SUMPRODUCT(LTA!J48:AN48,LTA!J$102:AN$102,LTA!J$107:AN$107)</f>
        <v>0</v>
      </c>
      <c r="V48" s="66">
        <f>SUMPRODUCT(MTOA!B48:G48,MTOA!B$102:G$102,MTOA!B$107:G$107)</f>
        <v>0</v>
      </c>
      <c r="W48" s="66">
        <f>SUMPRODUCT(MTOA!B48:G48,MTOA!B$101:G$101,MTOA!B$107:G$107)</f>
        <v>0</v>
      </c>
      <c r="X48">
        <v>0</v>
      </c>
      <c r="Y48" s="34">
        <f>IEX!L48</f>
        <v>0</v>
      </c>
      <c r="Z48" s="34">
        <f>IEX!R48</f>
        <v>0</v>
      </c>
      <c r="AA48" s="75">
        <f>STOA!L48</f>
        <v>10.43</v>
      </c>
      <c r="AB48" s="75">
        <f>-STOA!R48</f>
        <v>0</v>
      </c>
      <c r="AC48">
        <f t="shared" si="0"/>
        <v>0.35792222940879226</v>
      </c>
      <c r="AD48">
        <f t="shared" si="1"/>
        <v>42.25186698592362</v>
      </c>
      <c r="AE48">
        <f>'IDT-1'!D48</f>
        <v>0</v>
      </c>
      <c r="AF48" s="24"/>
      <c r="AG48">
        <f t="shared" si="2"/>
        <v>42.25186698592362</v>
      </c>
      <c r="AI48" s="34">
        <f>PXIL!L48</f>
        <v>0</v>
      </c>
      <c r="AJ48" s="34">
        <f>PXIL!R48</f>
        <v>0</v>
      </c>
      <c r="AK48" s="34">
        <f>RTM_IEX!L48</f>
        <v>8.69</v>
      </c>
      <c r="AL48" s="34">
        <f>RTM_IEX!R48</f>
        <v>0</v>
      </c>
      <c r="AM48" s="34">
        <f>RTM_PXI!L48</f>
        <v>0</v>
      </c>
      <c r="AN48" s="34">
        <f>RTM_PXI!R48</f>
        <v>0</v>
      </c>
      <c r="AO48" s="147">
        <f>GDAM_IEX!L48</f>
        <v>0</v>
      </c>
      <c r="AP48" s="147">
        <f>GDAM_IEX!R48</f>
        <v>0</v>
      </c>
      <c r="AQ48" s="147">
        <f>GDAM_PXI!L48</f>
        <v>0</v>
      </c>
      <c r="AR48" s="147">
        <f>GDAM_PXI!R48</f>
        <v>0</v>
      </c>
      <c r="AS48">
        <f>HPX!L48</f>
        <v>0</v>
      </c>
      <c r="AT48">
        <f>HPX!R48</f>
        <v>0</v>
      </c>
      <c r="AU48">
        <f>RTM_HPX!L48</f>
        <v>0</v>
      </c>
      <c r="AV48">
        <f>RTM_HPX!R48</f>
        <v>0</v>
      </c>
    </row>
    <row r="49" spans="1:48">
      <c r="A49" t="s">
        <v>91</v>
      </c>
      <c r="E49">
        <f>GT_NG!R49</f>
        <v>0</v>
      </c>
      <c r="F49">
        <f>GT_Spot!R49</f>
        <v>0</v>
      </c>
      <c r="G49">
        <f>PPCL_NG!R49</f>
        <v>17.649999999999999</v>
      </c>
      <c r="H49">
        <f>PPCL_Spot!R49</f>
        <v>0</v>
      </c>
      <c r="I49">
        <f>Bawana_NG!R49</f>
        <v>5.8397892153324191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SUMPRODUCT(LTA!J49:AN49,LTA!J$101:AN$101,LTA!J$107:AN$107)</f>
        <v>0</v>
      </c>
      <c r="U49" s="37">
        <f>SUMPRODUCT(LTA!J49:AN49,LTA!J$102:AN$102,LTA!J$107:AN$107)</f>
        <v>0</v>
      </c>
      <c r="V49" s="66">
        <f>SUMPRODUCT(MTOA!B49:G49,MTOA!B$102:G$102,MTOA!B$107:G$107)</f>
        <v>0</v>
      </c>
      <c r="W49" s="66">
        <f>SUMPRODUCT(MTOA!B49:G49,MTOA!B$101:G$101,MTOA!B$107:G$107)</f>
        <v>0</v>
      </c>
      <c r="X49">
        <v>0</v>
      </c>
      <c r="Y49" s="34">
        <f>IEX!L49</f>
        <v>0</v>
      </c>
      <c r="Z49" s="34">
        <f>IEX!R49</f>
        <v>0</v>
      </c>
      <c r="AA49" s="75">
        <f>STOA!L49</f>
        <v>10.81</v>
      </c>
      <c r="AB49" s="75">
        <f>-STOA!R49</f>
        <v>0</v>
      </c>
      <c r="AC49">
        <f t="shared" si="0"/>
        <v>0.38144222940879224</v>
      </c>
      <c r="AD49">
        <f t="shared" si="1"/>
        <v>45.028346985923626</v>
      </c>
      <c r="AE49">
        <f>'IDT-1'!D49</f>
        <v>0</v>
      </c>
      <c r="AF49" s="24"/>
      <c r="AG49">
        <f t="shared" si="2"/>
        <v>45.028346985923626</v>
      </c>
      <c r="AI49" s="34">
        <f>PXIL!L49</f>
        <v>0</v>
      </c>
      <c r="AJ49" s="34">
        <f>PXIL!R49</f>
        <v>0</v>
      </c>
      <c r="AK49" s="34">
        <f>RTM_IEX!L49</f>
        <v>11.11</v>
      </c>
      <c r="AL49" s="34">
        <f>RTM_IEX!R49</f>
        <v>0</v>
      </c>
      <c r="AM49" s="34">
        <f>RTM_PXI!L49</f>
        <v>0</v>
      </c>
      <c r="AN49" s="34">
        <f>RTM_PXI!R49</f>
        <v>0</v>
      </c>
      <c r="AO49" s="147">
        <f>GDAM_IEX!L49</f>
        <v>0</v>
      </c>
      <c r="AP49" s="147">
        <f>GDAM_IEX!R49</f>
        <v>0</v>
      </c>
      <c r="AQ49" s="147">
        <f>GDAM_PXI!L49</f>
        <v>0</v>
      </c>
      <c r="AR49" s="147">
        <f>GDAM_PXI!R49</f>
        <v>0</v>
      </c>
      <c r="AS49">
        <f>HPX!L49</f>
        <v>0</v>
      </c>
      <c r="AT49">
        <f>HPX!R49</f>
        <v>0</v>
      </c>
      <c r="AU49">
        <f>RTM_HPX!L49</f>
        <v>0</v>
      </c>
      <c r="AV49">
        <f>RTM_HPX!R49</f>
        <v>0</v>
      </c>
    </row>
    <row r="50" spans="1:48">
      <c r="A50" t="s">
        <v>92</v>
      </c>
      <c r="E50">
        <f>GT_NG!R50</f>
        <v>0</v>
      </c>
      <c r="F50">
        <f>GT_Spot!R50</f>
        <v>0</v>
      </c>
      <c r="G50">
        <f>PPCL_NG!R50</f>
        <v>17.649999999999999</v>
      </c>
      <c r="H50">
        <f>PPCL_Spot!R50</f>
        <v>0</v>
      </c>
      <c r="I50">
        <f>Bawana_NG!R50</f>
        <v>5.8397892153324191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SUMPRODUCT(LTA!J50:AN50,LTA!J$101:AN$101,LTA!J$107:AN$107)</f>
        <v>0</v>
      </c>
      <c r="U50" s="37">
        <f>SUMPRODUCT(LTA!J50:AN50,LTA!J$102:AN$102,LTA!J$107:AN$107)</f>
        <v>0</v>
      </c>
      <c r="V50" s="66">
        <f>SUMPRODUCT(MTOA!B50:G50,MTOA!B$102:G$102,MTOA!B$107:G$107)</f>
        <v>0</v>
      </c>
      <c r="W50" s="66">
        <f>SUMPRODUCT(MTOA!B50:G50,MTOA!B$101:G$101,MTOA!B$107:G$107)</f>
        <v>0</v>
      </c>
      <c r="X50">
        <v>0</v>
      </c>
      <c r="Y50" s="34">
        <f>IEX!L50</f>
        <v>0</v>
      </c>
      <c r="Z50" s="34">
        <f>IEX!R50</f>
        <v>0</v>
      </c>
      <c r="AA50" s="75">
        <f>STOA!L50</f>
        <v>11.1</v>
      </c>
      <c r="AB50" s="75">
        <f>-STOA!R50</f>
        <v>0</v>
      </c>
      <c r="AC50">
        <f t="shared" si="0"/>
        <v>0.37976222940879223</v>
      </c>
      <c r="AD50">
        <f t="shared" si="1"/>
        <v>44.830026985923624</v>
      </c>
      <c r="AE50">
        <f>'IDT-1'!D50</f>
        <v>0</v>
      </c>
      <c r="AF50" s="24"/>
      <c r="AG50">
        <f t="shared" si="2"/>
        <v>44.830026985923624</v>
      </c>
      <c r="AI50" s="34">
        <f>PXIL!L50</f>
        <v>0</v>
      </c>
      <c r="AJ50" s="34">
        <f>PXIL!R50</f>
        <v>0</v>
      </c>
      <c r="AK50" s="34">
        <f>RTM_IEX!L50</f>
        <v>10.62</v>
      </c>
      <c r="AL50" s="34">
        <f>RTM_IEX!R50</f>
        <v>0</v>
      </c>
      <c r="AM50" s="34">
        <f>RTM_PXI!L50</f>
        <v>0</v>
      </c>
      <c r="AN50" s="34">
        <f>RTM_PXI!R50</f>
        <v>0</v>
      </c>
      <c r="AO50" s="147">
        <f>GDAM_IEX!L50</f>
        <v>0</v>
      </c>
      <c r="AP50" s="147">
        <f>GDAM_IEX!R50</f>
        <v>0</v>
      </c>
      <c r="AQ50" s="147">
        <f>GDAM_PXI!L50</f>
        <v>0</v>
      </c>
      <c r="AR50" s="147">
        <f>GDAM_PXI!R50</f>
        <v>0</v>
      </c>
      <c r="AS50">
        <f>HPX!L50</f>
        <v>0</v>
      </c>
      <c r="AT50">
        <f>HPX!R50</f>
        <v>0</v>
      </c>
      <c r="AU50">
        <f>RTM_HPX!L50</f>
        <v>0</v>
      </c>
      <c r="AV50">
        <f>RTM_HPX!R50</f>
        <v>0</v>
      </c>
    </row>
    <row r="51" spans="1:48">
      <c r="A51" t="s">
        <v>93</v>
      </c>
      <c r="E51">
        <f>GT_NG!R51</f>
        <v>0</v>
      </c>
      <c r="F51">
        <f>GT_Spot!R51</f>
        <v>0</v>
      </c>
      <c r="G51">
        <f>PPCL_NG!R51</f>
        <v>17.649999999999999</v>
      </c>
      <c r="H51">
        <f>PPCL_Spot!R51</f>
        <v>0</v>
      </c>
      <c r="I51">
        <f>Bawana_NG!R51</f>
        <v>5.8397892153324191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SUMPRODUCT(LTA!J51:AN51,LTA!J$101:AN$101,LTA!J$107:AN$107)</f>
        <v>0</v>
      </c>
      <c r="U51" s="37">
        <f>SUMPRODUCT(LTA!J51:AN51,LTA!J$102:AN$102,LTA!J$107:AN$107)</f>
        <v>0</v>
      </c>
      <c r="V51" s="66">
        <f>SUMPRODUCT(MTOA!B51:G51,MTOA!B$102:G$102,MTOA!B$107:G$107)</f>
        <v>0</v>
      </c>
      <c r="W51" s="66">
        <f>SUMPRODUCT(MTOA!B51:G51,MTOA!B$101:G$101,MTOA!B$107:G$107)</f>
        <v>0</v>
      </c>
      <c r="X51">
        <v>0</v>
      </c>
      <c r="Y51" s="34">
        <f>IEX!L51</f>
        <v>0</v>
      </c>
      <c r="Z51" s="34">
        <f>IEX!R51</f>
        <v>0</v>
      </c>
      <c r="AA51" s="75">
        <f>STOA!L51</f>
        <v>11.39</v>
      </c>
      <c r="AB51" s="75">
        <f>-STOA!R51</f>
        <v>0</v>
      </c>
      <c r="AC51">
        <f t="shared" si="0"/>
        <v>0.38219822940879233</v>
      </c>
      <c r="AD51">
        <f t="shared" si="1"/>
        <v>45.117590985923627</v>
      </c>
      <c r="AE51">
        <f>'IDT-1'!D51</f>
        <v>0</v>
      </c>
      <c r="AF51" s="24"/>
      <c r="AG51">
        <f t="shared" si="2"/>
        <v>45.117590985923627</v>
      </c>
      <c r="AI51" s="34">
        <f>PXIL!L51</f>
        <v>0</v>
      </c>
      <c r="AJ51" s="34">
        <f>PXIL!R51</f>
        <v>0</v>
      </c>
      <c r="AK51" s="34">
        <f>RTM_IEX!L51</f>
        <v>10.62</v>
      </c>
      <c r="AL51" s="34">
        <f>RTM_IEX!R51</f>
        <v>0</v>
      </c>
      <c r="AM51" s="34">
        <f>RTM_PXI!L51</f>
        <v>0</v>
      </c>
      <c r="AN51" s="34">
        <f>RTM_PXI!R51</f>
        <v>0</v>
      </c>
      <c r="AO51" s="147">
        <f>GDAM_IEX!L51</f>
        <v>0</v>
      </c>
      <c r="AP51" s="147">
        <f>GDAM_IEX!R51</f>
        <v>0</v>
      </c>
      <c r="AQ51" s="147">
        <f>GDAM_PXI!L51</f>
        <v>0</v>
      </c>
      <c r="AR51" s="147">
        <f>GDAM_PXI!R51</f>
        <v>0</v>
      </c>
      <c r="AS51">
        <f>HPX!L51</f>
        <v>0</v>
      </c>
      <c r="AT51">
        <f>HPX!R51</f>
        <v>0</v>
      </c>
      <c r="AU51">
        <f>RTM_HPX!L51</f>
        <v>0</v>
      </c>
      <c r="AV51">
        <f>RTM_HPX!R51</f>
        <v>0</v>
      </c>
    </row>
    <row r="52" spans="1:48">
      <c r="A52" t="s">
        <v>94</v>
      </c>
      <c r="E52">
        <f>GT_NG!R52</f>
        <v>0</v>
      </c>
      <c r="F52">
        <f>GT_Spot!R52</f>
        <v>0</v>
      </c>
      <c r="G52">
        <f>PPCL_NG!R52</f>
        <v>17.649999999999999</v>
      </c>
      <c r="H52">
        <f>PPCL_Spot!R52</f>
        <v>0</v>
      </c>
      <c r="I52">
        <f>Bawana_NG!R52</f>
        <v>5.8397892153324191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SUMPRODUCT(LTA!J52:AN52,LTA!J$101:AN$101,LTA!J$107:AN$107)</f>
        <v>0</v>
      </c>
      <c r="U52" s="37">
        <f>SUMPRODUCT(LTA!J52:AN52,LTA!J$102:AN$102,LTA!J$107:AN$107)</f>
        <v>0</v>
      </c>
      <c r="V52" s="66">
        <f>SUMPRODUCT(MTOA!B52:G52,MTOA!B$102:G$102,MTOA!B$107:G$107)</f>
        <v>0</v>
      </c>
      <c r="W52" s="66">
        <f>SUMPRODUCT(MTOA!B52:G52,MTOA!B$101:G$101,MTOA!B$107:G$107)</f>
        <v>0</v>
      </c>
      <c r="X52">
        <v>0</v>
      </c>
      <c r="Y52" s="34">
        <f>IEX!L52</f>
        <v>0</v>
      </c>
      <c r="Z52" s="34">
        <f>IEX!R52</f>
        <v>0</v>
      </c>
      <c r="AA52" s="75">
        <f>STOA!L52</f>
        <v>11.59</v>
      </c>
      <c r="AB52" s="75">
        <f>-STOA!R52</f>
        <v>0</v>
      </c>
      <c r="AC52">
        <f t="shared" si="0"/>
        <v>0.38387822940879224</v>
      </c>
      <c r="AD52">
        <f t="shared" si="1"/>
        <v>45.315910985923622</v>
      </c>
      <c r="AE52">
        <f>'IDT-1'!D52</f>
        <v>0</v>
      </c>
      <c r="AF52" s="24"/>
      <c r="AG52">
        <f t="shared" si="2"/>
        <v>45.315910985923622</v>
      </c>
      <c r="AI52" s="34">
        <f>PXIL!L52</f>
        <v>0</v>
      </c>
      <c r="AJ52" s="34">
        <f>PXIL!R52</f>
        <v>0</v>
      </c>
      <c r="AK52" s="34">
        <f>RTM_IEX!L52</f>
        <v>10.62</v>
      </c>
      <c r="AL52" s="34">
        <f>RTM_IEX!R52</f>
        <v>0</v>
      </c>
      <c r="AM52" s="34">
        <f>RTM_PXI!L52</f>
        <v>0</v>
      </c>
      <c r="AN52" s="34">
        <f>RTM_PXI!R52</f>
        <v>0</v>
      </c>
      <c r="AO52" s="147">
        <f>GDAM_IEX!L52</f>
        <v>0</v>
      </c>
      <c r="AP52" s="147">
        <f>GDAM_IEX!R52</f>
        <v>0</v>
      </c>
      <c r="AQ52" s="147">
        <f>GDAM_PXI!L52</f>
        <v>0</v>
      </c>
      <c r="AR52" s="147">
        <f>GDAM_PXI!R52</f>
        <v>0</v>
      </c>
      <c r="AS52">
        <f>HPX!L52</f>
        <v>0</v>
      </c>
      <c r="AT52">
        <f>HPX!R52</f>
        <v>0</v>
      </c>
      <c r="AU52">
        <f>RTM_HPX!L52</f>
        <v>0</v>
      </c>
      <c r="AV52">
        <f>RTM_HPX!R52</f>
        <v>0</v>
      </c>
    </row>
    <row r="53" spans="1:48">
      <c r="A53" t="s">
        <v>95</v>
      </c>
      <c r="E53">
        <f>GT_NG!R53</f>
        <v>0</v>
      </c>
      <c r="F53">
        <f>GT_Spot!R53</f>
        <v>0</v>
      </c>
      <c r="G53">
        <f>PPCL_NG!R53</f>
        <v>17.649999999999999</v>
      </c>
      <c r="H53">
        <f>PPCL_Spot!R53</f>
        <v>0</v>
      </c>
      <c r="I53">
        <f>Bawana_NG!R53</f>
        <v>5.8397892153324191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SUMPRODUCT(LTA!J53:AN53,LTA!J$101:AN$101,LTA!J$107:AN$107)</f>
        <v>0</v>
      </c>
      <c r="U53" s="37">
        <f>SUMPRODUCT(LTA!J53:AN53,LTA!J$102:AN$102,LTA!J$107:AN$107)</f>
        <v>0</v>
      </c>
      <c r="V53" s="66">
        <f>SUMPRODUCT(MTOA!B53:G53,MTOA!B$102:G$102,MTOA!B$107:G$107)</f>
        <v>0</v>
      </c>
      <c r="W53" s="66">
        <f>SUMPRODUCT(MTOA!B53:G53,MTOA!B$101:G$101,MTOA!B$107:G$107)</f>
        <v>0</v>
      </c>
      <c r="X53">
        <v>0</v>
      </c>
      <c r="Y53" s="34">
        <f>IEX!L53</f>
        <v>0</v>
      </c>
      <c r="Z53" s="34">
        <f>IEX!R53</f>
        <v>0</v>
      </c>
      <c r="AA53" s="75">
        <f>STOA!L53</f>
        <v>11.86</v>
      </c>
      <c r="AB53" s="75">
        <f>-STOA!R53</f>
        <v>0</v>
      </c>
      <c r="AC53">
        <f t="shared" si="0"/>
        <v>0.38614622940879229</v>
      </c>
      <c r="AD53">
        <f t="shared" si="1"/>
        <v>45.583642985923625</v>
      </c>
      <c r="AE53">
        <f>'IDT-1'!D53</f>
        <v>0</v>
      </c>
      <c r="AF53" s="24"/>
      <c r="AG53">
        <f t="shared" si="2"/>
        <v>45.583642985923625</v>
      </c>
      <c r="AI53" s="34">
        <f>PXIL!L53</f>
        <v>0</v>
      </c>
      <c r="AJ53" s="34">
        <f>PXIL!R53</f>
        <v>0</v>
      </c>
      <c r="AK53" s="34">
        <f>RTM_IEX!L53</f>
        <v>10.62</v>
      </c>
      <c r="AL53" s="34">
        <f>RTM_IEX!R53</f>
        <v>0</v>
      </c>
      <c r="AM53" s="34">
        <f>RTM_PXI!L53</f>
        <v>0</v>
      </c>
      <c r="AN53" s="34">
        <f>RTM_PXI!R53</f>
        <v>0</v>
      </c>
      <c r="AO53" s="147">
        <f>GDAM_IEX!L53</f>
        <v>0</v>
      </c>
      <c r="AP53" s="147">
        <f>GDAM_IEX!R53</f>
        <v>0</v>
      </c>
      <c r="AQ53" s="147">
        <f>GDAM_PXI!L53</f>
        <v>0</v>
      </c>
      <c r="AR53" s="147">
        <f>GDAM_PXI!R53</f>
        <v>0</v>
      </c>
      <c r="AS53">
        <f>HPX!L53</f>
        <v>0</v>
      </c>
      <c r="AT53">
        <f>HPX!R53</f>
        <v>0</v>
      </c>
      <c r="AU53">
        <f>RTM_HPX!L53</f>
        <v>0</v>
      </c>
      <c r="AV53">
        <f>RTM_HPX!R53</f>
        <v>0</v>
      </c>
    </row>
    <row r="54" spans="1:48">
      <c r="A54" t="s">
        <v>96</v>
      </c>
      <c r="E54">
        <f>GT_NG!R54</f>
        <v>0</v>
      </c>
      <c r="F54">
        <f>GT_Spot!R54</f>
        <v>0</v>
      </c>
      <c r="G54">
        <f>PPCL_NG!R54</f>
        <v>17.649999999999999</v>
      </c>
      <c r="H54">
        <f>PPCL_Spot!R54</f>
        <v>0</v>
      </c>
      <c r="I54">
        <f>Bawana_NG!R54</f>
        <v>5.8397892153324191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SUMPRODUCT(LTA!J54:AN54,LTA!J$101:AN$101,LTA!J$107:AN$107)</f>
        <v>0</v>
      </c>
      <c r="U54" s="37">
        <f>SUMPRODUCT(LTA!J54:AN54,LTA!J$102:AN$102,LTA!J$107:AN$107)</f>
        <v>0</v>
      </c>
      <c r="V54" s="66">
        <f>SUMPRODUCT(MTOA!B54:G54,MTOA!B$102:G$102,MTOA!B$107:G$107)</f>
        <v>0</v>
      </c>
      <c r="W54" s="66">
        <f>SUMPRODUCT(MTOA!B54:G54,MTOA!B$101:G$101,MTOA!B$107:G$107)</f>
        <v>0</v>
      </c>
      <c r="X54">
        <v>0</v>
      </c>
      <c r="Y54" s="34">
        <f>IEX!L54</f>
        <v>0</v>
      </c>
      <c r="Z54" s="34">
        <f>IEX!R54</f>
        <v>0</v>
      </c>
      <c r="AA54" s="75">
        <f>STOA!L54</f>
        <v>11.92</v>
      </c>
      <c r="AB54" s="75">
        <f>-STOA!R54</f>
        <v>0</v>
      </c>
      <c r="AC54">
        <f t="shared" si="0"/>
        <v>0.38665022940879223</v>
      </c>
      <c r="AD54">
        <f t="shared" si="1"/>
        <v>45.643138985923621</v>
      </c>
      <c r="AE54">
        <f>'IDT-1'!D54</f>
        <v>0</v>
      </c>
      <c r="AF54" s="24"/>
      <c r="AG54">
        <f t="shared" si="2"/>
        <v>45.643138985923621</v>
      </c>
      <c r="AI54" s="34">
        <f>PXIL!L54</f>
        <v>0</v>
      </c>
      <c r="AJ54" s="34">
        <f>PXIL!R54</f>
        <v>0</v>
      </c>
      <c r="AK54" s="34">
        <f>RTM_IEX!L54</f>
        <v>10.62</v>
      </c>
      <c r="AL54" s="34">
        <f>RTM_IEX!R54</f>
        <v>0</v>
      </c>
      <c r="AM54" s="34">
        <f>RTM_PXI!L54</f>
        <v>0</v>
      </c>
      <c r="AN54" s="34">
        <f>RTM_PXI!R54</f>
        <v>0</v>
      </c>
      <c r="AO54" s="147">
        <f>GDAM_IEX!L54</f>
        <v>0</v>
      </c>
      <c r="AP54" s="147">
        <f>GDAM_IEX!R54</f>
        <v>0</v>
      </c>
      <c r="AQ54" s="147">
        <f>GDAM_PXI!L54</f>
        <v>0</v>
      </c>
      <c r="AR54" s="147">
        <f>GDAM_PXI!R54</f>
        <v>0</v>
      </c>
      <c r="AS54">
        <f>HPX!L54</f>
        <v>0</v>
      </c>
      <c r="AT54">
        <f>HPX!R54</f>
        <v>0</v>
      </c>
      <c r="AU54">
        <f>RTM_HPX!L54</f>
        <v>0</v>
      </c>
      <c r="AV54">
        <f>RTM_HPX!R54</f>
        <v>0</v>
      </c>
    </row>
    <row r="55" spans="1:48">
      <c r="A55" t="s">
        <v>97</v>
      </c>
      <c r="E55">
        <f>GT_NG!R55</f>
        <v>0</v>
      </c>
      <c r="F55">
        <f>GT_Spot!R55</f>
        <v>0</v>
      </c>
      <c r="G55">
        <f>PPCL_NG!R55</f>
        <v>17.649999999999999</v>
      </c>
      <c r="H55">
        <f>PPCL_Spot!R55</f>
        <v>0</v>
      </c>
      <c r="I55">
        <f>Bawana_NG!R55</f>
        <v>5.8397892153324191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SUMPRODUCT(LTA!J55:AN55,LTA!J$101:AN$101,LTA!J$107:AN$107)</f>
        <v>0</v>
      </c>
      <c r="U55" s="37">
        <f>SUMPRODUCT(LTA!J55:AN55,LTA!J$102:AN$102,LTA!J$107:AN$107)</f>
        <v>0</v>
      </c>
      <c r="V55" s="66">
        <f>SUMPRODUCT(MTOA!B55:G55,MTOA!B$102:G$102,MTOA!B$107:G$107)</f>
        <v>0</v>
      </c>
      <c r="W55" s="66">
        <f>SUMPRODUCT(MTOA!B55:G55,MTOA!B$101:G$101,MTOA!B$107:G$107)</f>
        <v>0</v>
      </c>
      <c r="X55">
        <v>0</v>
      </c>
      <c r="Y55" s="34">
        <f>IEX!L55</f>
        <v>0</v>
      </c>
      <c r="Z55" s="34">
        <f>IEX!R55</f>
        <v>0</v>
      </c>
      <c r="AA55" s="75">
        <f>STOA!L55</f>
        <v>12.41</v>
      </c>
      <c r="AB55" s="75">
        <f>-STOA!R55</f>
        <v>0</v>
      </c>
      <c r="AC55">
        <f t="shared" si="0"/>
        <v>0.39076622940879224</v>
      </c>
      <c r="AD55">
        <f t="shared" si="1"/>
        <v>46.129022985923626</v>
      </c>
      <c r="AE55">
        <f>'IDT-1'!D55</f>
        <v>0</v>
      </c>
      <c r="AF55" s="24"/>
      <c r="AG55">
        <f t="shared" si="2"/>
        <v>46.129022985923626</v>
      </c>
      <c r="AI55" s="34">
        <f>PXIL!L55</f>
        <v>0</v>
      </c>
      <c r="AJ55" s="34">
        <f>PXIL!R55</f>
        <v>0</v>
      </c>
      <c r="AK55" s="34">
        <f>RTM_IEX!L55</f>
        <v>10.62</v>
      </c>
      <c r="AL55" s="34">
        <f>RTM_IEX!R55</f>
        <v>0</v>
      </c>
      <c r="AM55" s="34">
        <f>RTM_PXI!L55</f>
        <v>0</v>
      </c>
      <c r="AN55" s="34">
        <f>RTM_PXI!R55</f>
        <v>0</v>
      </c>
      <c r="AO55" s="147">
        <f>GDAM_IEX!L55</f>
        <v>0</v>
      </c>
      <c r="AP55" s="147">
        <f>GDAM_IEX!R55</f>
        <v>0</v>
      </c>
      <c r="AQ55" s="147">
        <f>GDAM_PXI!L55</f>
        <v>0</v>
      </c>
      <c r="AR55" s="147">
        <f>GDAM_PXI!R55</f>
        <v>0</v>
      </c>
      <c r="AS55">
        <f>HPX!L55</f>
        <v>0</v>
      </c>
      <c r="AT55">
        <f>HPX!R55</f>
        <v>0</v>
      </c>
      <c r="AU55">
        <f>RTM_HPX!L55</f>
        <v>0</v>
      </c>
      <c r="AV55">
        <f>RTM_HPX!R55</f>
        <v>0</v>
      </c>
    </row>
    <row r="56" spans="1:48">
      <c r="A56" t="s">
        <v>98</v>
      </c>
      <c r="E56">
        <f>GT_NG!R56</f>
        <v>0</v>
      </c>
      <c r="F56">
        <f>GT_Spot!R56</f>
        <v>0</v>
      </c>
      <c r="G56">
        <f>PPCL_NG!R56</f>
        <v>17.649999999999999</v>
      </c>
      <c r="H56">
        <f>PPCL_Spot!R56</f>
        <v>0</v>
      </c>
      <c r="I56">
        <f>Bawana_NG!R56</f>
        <v>5.8397892153324191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SUMPRODUCT(LTA!J56:AN56,LTA!J$101:AN$101,LTA!J$107:AN$107)</f>
        <v>0</v>
      </c>
      <c r="U56" s="37">
        <f>SUMPRODUCT(LTA!J56:AN56,LTA!J$102:AN$102,LTA!J$107:AN$107)</f>
        <v>0</v>
      </c>
      <c r="V56" s="66">
        <f>SUMPRODUCT(MTOA!B56:G56,MTOA!B$102:G$102,MTOA!B$107:G$107)</f>
        <v>0</v>
      </c>
      <c r="W56" s="66">
        <f>SUMPRODUCT(MTOA!B56:G56,MTOA!B$101:G$101,MTOA!B$107:G$107)</f>
        <v>0</v>
      </c>
      <c r="X56">
        <v>0</v>
      </c>
      <c r="Y56" s="34">
        <f>IEX!L56</f>
        <v>0</v>
      </c>
      <c r="Z56" s="34">
        <f>IEX!R56</f>
        <v>0</v>
      </c>
      <c r="AA56" s="75">
        <f>STOA!L56</f>
        <v>12.889999999999999</v>
      </c>
      <c r="AB56" s="75">
        <f>-STOA!R56</f>
        <v>0</v>
      </c>
      <c r="AC56">
        <f t="shared" si="0"/>
        <v>0.39479822940879228</v>
      </c>
      <c r="AD56">
        <f t="shared" si="1"/>
        <v>46.604990985923621</v>
      </c>
      <c r="AE56">
        <f>'IDT-1'!D56</f>
        <v>0</v>
      </c>
      <c r="AF56" s="24"/>
      <c r="AG56">
        <f t="shared" si="2"/>
        <v>46.604990985923621</v>
      </c>
      <c r="AI56" s="34">
        <f>PXIL!L56</f>
        <v>0</v>
      </c>
      <c r="AJ56" s="34">
        <f>PXIL!R56</f>
        <v>0</v>
      </c>
      <c r="AK56" s="34">
        <f>RTM_IEX!L56</f>
        <v>10.62</v>
      </c>
      <c r="AL56" s="34">
        <f>RTM_IEX!R56</f>
        <v>0</v>
      </c>
      <c r="AM56" s="34">
        <f>RTM_PXI!L56</f>
        <v>0</v>
      </c>
      <c r="AN56" s="34">
        <f>RTM_PXI!R56</f>
        <v>0</v>
      </c>
      <c r="AO56" s="147">
        <f>GDAM_IEX!L56</f>
        <v>0</v>
      </c>
      <c r="AP56" s="147">
        <f>GDAM_IEX!R56</f>
        <v>0</v>
      </c>
      <c r="AQ56" s="147">
        <f>GDAM_PXI!L56</f>
        <v>0</v>
      </c>
      <c r="AR56" s="147">
        <f>GDAM_PXI!R56</f>
        <v>0</v>
      </c>
      <c r="AS56">
        <f>HPX!L56</f>
        <v>0</v>
      </c>
      <c r="AT56">
        <f>HPX!R56</f>
        <v>0</v>
      </c>
      <c r="AU56">
        <f>RTM_HPX!L56</f>
        <v>0</v>
      </c>
      <c r="AV56">
        <f>RTM_HPX!R56</f>
        <v>0</v>
      </c>
    </row>
    <row r="57" spans="1:48">
      <c r="A57" t="s">
        <v>99</v>
      </c>
      <c r="E57">
        <f>GT_NG!R57</f>
        <v>0</v>
      </c>
      <c r="F57">
        <f>GT_Spot!R57</f>
        <v>0</v>
      </c>
      <c r="G57">
        <f>PPCL_NG!R57</f>
        <v>17.649999999999999</v>
      </c>
      <c r="H57">
        <f>PPCL_Spot!R57</f>
        <v>0</v>
      </c>
      <c r="I57">
        <f>Bawana_NG!R57</f>
        <v>5.839999999999999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SUMPRODUCT(LTA!J57:AN57,LTA!J$101:AN$101,LTA!J$107:AN$107)</f>
        <v>0</v>
      </c>
      <c r="U57" s="37">
        <f>SUMPRODUCT(LTA!J57:AN57,LTA!J$102:AN$102,LTA!J$107:AN$107)</f>
        <v>0</v>
      </c>
      <c r="V57" s="66">
        <f>SUMPRODUCT(MTOA!B57:G57,MTOA!B$102:G$102,MTOA!B$107:G$107)</f>
        <v>0</v>
      </c>
      <c r="W57" s="66">
        <f>SUMPRODUCT(MTOA!B57:G57,MTOA!B$101:G$101,MTOA!B$107:G$107)</f>
        <v>0</v>
      </c>
      <c r="X57">
        <v>0</v>
      </c>
      <c r="Y57" s="34">
        <f>IEX!L57</f>
        <v>0</v>
      </c>
      <c r="Z57" s="34">
        <f>IEX!R57</f>
        <v>0</v>
      </c>
      <c r="AA57" s="75">
        <f>STOA!L57</f>
        <v>12.5</v>
      </c>
      <c r="AB57" s="75">
        <f>-STOA!R57</f>
        <v>0</v>
      </c>
      <c r="AC57">
        <f t="shared" si="0"/>
        <v>0.37531199999999992</v>
      </c>
      <c r="AD57">
        <f t="shared" si="1"/>
        <v>44.304687999999992</v>
      </c>
      <c r="AE57">
        <f>'IDT-1'!D57</f>
        <v>0</v>
      </c>
      <c r="AF57" s="24"/>
      <c r="AG57">
        <f t="shared" si="2"/>
        <v>44.304687999999992</v>
      </c>
      <c r="AI57" s="34">
        <f>PXIL!L57</f>
        <v>0</v>
      </c>
      <c r="AJ57" s="34">
        <f>PXIL!R57</f>
        <v>0</v>
      </c>
      <c r="AK57" s="34">
        <f>RTM_IEX!L57</f>
        <v>8.69</v>
      </c>
      <c r="AL57" s="34">
        <f>RTM_IEX!R57</f>
        <v>0</v>
      </c>
      <c r="AM57" s="34">
        <f>RTM_PXI!L57</f>
        <v>0</v>
      </c>
      <c r="AN57" s="34">
        <f>RTM_PXI!R57</f>
        <v>0</v>
      </c>
      <c r="AO57" s="147">
        <f>GDAM_IEX!L57</f>
        <v>0</v>
      </c>
      <c r="AP57" s="147">
        <f>GDAM_IEX!R57</f>
        <v>0</v>
      </c>
      <c r="AQ57" s="147">
        <f>GDAM_PXI!L57</f>
        <v>0</v>
      </c>
      <c r="AR57" s="147">
        <f>GDAM_PXI!R57</f>
        <v>0</v>
      </c>
      <c r="AS57">
        <f>HPX!L57</f>
        <v>0</v>
      </c>
      <c r="AT57">
        <f>HPX!R57</f>
        <v>0</v>
      </c>
      <c r="AU57">
        <f>RTM_HPX!L57</f>
        <v>0</v>
      </c>
      <c r="AV57">
        <f>RTM_HPX!R57</f>
        <v>0</v>
      </c>
    </row>
    <row r="58" spans="1:48">
      <c r="A58" t="s">
        <v>100</v>
      </c>
      <c r="E58">
        <f>GT_NG!R58</f>
        <v>0</v>
      </c>
      <c r="F58">
        <f>GT_Spot!R58</f>
        <v>0</v>
      </c>
      <c r="G58">
        <f>PPCL_NG!R58</f>
        <v>17.649999999999999</v>
      </c>
      <c r="H58">
        <f>PPCL_Spot!R58</f>
        <v>0</v>
      </c>
      <c r="I58">
        <f>Bawana_NG!R58</f>
        <v>5.839999999999999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SUMPRODUCT(LTA!J58:AN58,LTA!J$101:AN$101,LTA!J$107:AN$107)</f>
        <v>0</v>
      </c>
      <c r="U58" s="37">
        <f>SUMPRODUCT(LTA!J58:AN58,LTA!J$102:AN$102,LTA!J$107:AN$107)</f>
        <v>0</v>
      </c>
      <c r="V58" s="66">
        <f>SUMPRODUCT(MTOA!B58:G58,MTOA!B$102:G$102,MTOA!B$107:G$107)</f>
        <v>0</v>
      </c>
      <c r="W58" s="66">
        <f>SUMPRODUCT(MTOA!B58:G58,MTOA!B$101:G$101,MTOA!B$107:G$107)</f>
        <v>0</v>
      </c>
      <c r="X58">
        <v>0</v>
      </c>
      <c r="Y58" s="34">
        <f>IEX!L58</f>
        <v>0</v>
      </c>
      <c r="Z58" s="34">
        <f>IEX!R58</f>
        <v>0</v>
      </c>
      <c r="AA58" s="75">
        <f>STOA!L58</f>
        <v>12.36</v>
      </c>
      <c r="AB58" s="75">
        <f>-STOA!R58</f>
        <v>0</v>
      </c>
      <c r="AC58">
        <f t="shared" si="0"/>
        <v>0.37413599999999991</v>
      </c>
      <c r="AD58">
        <f t="shared" si="1"/>
        <v>44.165863999999992</v>
      </c>
      <c r="AE58">
        <f>'IDT-1'!D58</f>
        <v>0</v>
      </c>
      <c r="AF58" s="24"/>
      <c r="AG58">
        <f t="shared" si="2"/>
        <v>44.165863999999992</v>
      </c>
      <c r="AI58" s="34">
        <f>PXIL!L58</f>
        <v>0</v>
      </c>
      <c r="AJ58" s="34">
        <f>PXIL!R58</f>
        <v>0</v>
      </c>
      <c r="AK58" s="34">
        <f>RTM_IEX!L58</f>
        <v>8.69</v>
      </c>
      <c r="AL58" s="34">
        <f>RTM_IEX!R58</f>
        <v>0</v>
      </c>
      <c r="AM58" s="34">
        <f>RTM_PXI!L58</f>
        <v>0</v>
      </c>
      <c r="AN58" s="34">
        <f>RTM_PXI!R58</f>
        <v>0</v>
      </c>
      <c r="AO58" s="147">
        <f>GDAM_IEX!L58</f>
        <v>0</v>
      </c>
      <c r="AP58" s="147">
        <f>GDAM_IEX!R58</f>
        <v>0</v>
      </c>
      <c r="AQ58" s="147">
        <f>GDAM_PXI!L58</f>
        <v>0</v>
      </c>
      <c r="AR58" s="147">
        <f>GDAM_PXI!R58</f>
        <v>0</v>
      </c>
      <c r="AS58">
        <f>HPX!L58</f>
        <v>0</v>
      </c>
      <c r="AT58">
        <f>HPX!R58</f>
        <v>0</v>
      </c>
      <c r="AU58">
        <f>RTM_HPX!L58</f>
        <v>0</v>
      </c>
      <c r="AV58">
        <f>RTM_HPX!R58</f>
        <v>0</v>
      </c>
    </row>
    <row r="59" spans="1:48">
      <c r="A59" t="s">
        <v>101</v>
      </c>
      <c r="E59">
        <f>GT_NG!R59</f>
        <v>0</v>
      </c>
      <c r="F59">
        <f>GT_Spot!R59</f>
        <v>0</v>
      </c>
      <c r="G59">
        <f>PPCL_NG!R59</f>
        <v>17.649999999999999</v>
      </c>
      <c r="H59">
        <f>PPCL_Spot!R59</f>
        <v>0</v>
      </c>
      <c r="I59">
        <f>Bawana_NG!R59</f>
        <v>5.839999999999999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SUMPRODUCT(LTA!J59:AN59,LTA!J$101:AN$101,LTA!J$107:AN$107)</f>
        <v>0</v>
      </c>
      <c r="U59" s="37">
        <f>SUMPRODUCT(LTA!J59:AN59,LTA!J$102:AN$102,LTA!J$107:AN$107)</f>
        <v>0</v>
      </c>
      <c r="V59" s="66">
        <f>SUMPRODUCT(MTOA!B59:G59,MTOA!B$102:G$102,MTOA!B$107:G$107)</f>
        <v>0</v>
      </c>
      <c r="W59" s="66">
        <f>SUMPRODUCT(MTOA!B59:G59,MTOA!B$101:G$101,MTOA!B$107:G$107)</f>
        <v>0</v>
      </c>
      <c r="X59">
        <v>0</v>
      </c>
      <c r="Y59" s="34">
        <f>IEX!L59</f>
        <v>0</v>
      </c>
      <c r="Z59" s="34">
        <f>IEX!R59</f>
        <v>0</v>
      </c>
      <c r="AA59" s="75">
        <f>STOA!L59</f>
        <v>11.92</v>
      </c>
      <c r="AB59" s="75">
        <f>-STOA!R59</f>
        <v>0</v>
      </c>
      <c r="AC59">
        <f t="shared" si="0"/>
        <v>0.37043999999999994</v>
      </c>
      <c r="AD59">
        <f t="shared" si="1"/>
        <v>43.729559999999992</v>
      </c>
      <c r="AE59">
        <f>'IDT-1'!D59</f>
        <v>0</v>
      </c>
      <c r="AF59" s="24"/>
      <c r="AG59">
        <f t="shared" si="2"/>
        <v>43.729559999999992</v>
      </c>
      <c r="AI59" s="34">
        <f>PXIL!L59</f>
        <v>0</v>
      </c>
      <c r="AJ59" s="34">
        <f>PXIL!R59</f>
        <v>0</v>
      </c>
      <c r="AK59" s="34">
        <f>RTM_IEX!L59</f>
        <v>8.69</v>
      </c>
      <c r="AL59" s="34">
        <f>RTM_IEX!R59</f>
        <v>0</v>
      </c>
      <c r="AM59" s="34">
        <f>RTM_PXI!L59</f>
        <v>0</v>
      </c>
      <c r="AN59" s="34">
        <f>RTM_PXI!R59</f>
        <v>0</v>
      </c>
      <c r="AO59" s="147">
        <f>GDAM_IEX!L59</f>
        <v>0</v>
      </c>
      <c r="AP59" s="147">
        <f>GDAM_IEX!R59</f>
        <v>0</v>
      </c>
      <c r="AQ59" s="147">
        <f>GDAM_PXI!L59</f>
        <v>0</v>
      </c>
      <c r="AR59" s="147">
        <f>GDAM_PXI!R59</f>
        <v>0</v>
      </c>
      <c r="AS59">
        <f>HPX!L59</f>
        <v>0</v>
      </c>
      <c r="AT59">
        <f>HPX!R59</f>
        <v>0</v>
      </c>
      <c r="AU59">
        <f>RTM_HPX!L59</f>
        <v>0</v>
      </c>
      <c r="AV59">
        <f>RTM_HPX!R59</f>
        <v>0</v>
      </c>
    </row>
    <row r="60" spans="1:48">
      <c r="A60" t="s">
        <v>102</v>
      </c>
      <c r="E60">
        <f>GT_NG!R60</f>
        <v>0</v>
      </c>
      <c r="F60">
        <f>GT_Spot!R60</f>
        <v>0</v>
      </c>
      <c r="G60">
        <f>PPCL_NG!R60</f>
        <v>17.649999999999999</v>
      </c>
      <c r="H60">
        <f>PPCL_Spot!R60</f>
        <v>0</v>
      </c>
      <c r="I60">
        <f>Bawana_NG!R60</f>
        <v>5.839999999999999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SUMPRODUCT(LTA!J60:AN60,LTA!J$101:AN$101,LTA!J$107:AN$107)</f>
        <v>0</v>
      </c>
      <c r="U60" s="37">
        <f>SUMPRODUCT(LTA!J60:AN60,LTA!J$102:AN$102,LTA!J$107:AN$107)</f>
        <v>0</v>
      </c>
      <c r="V60" s="66">
        <f>SUMPRODUCT(MTOA!B60:G60,MTOA!B$102:G$102,MTOA!B$107:G$107)</f>
        <v>0</v>
      </c>
      <c r="W60" s="66">
        <f>SUMPRODUCT(MTOA!B60:G60,MTOA!B$101:G$101,MTOA!B$107:G$107)</f>
        <v>0</v>
      </c>
      <c r="X60">
        <v>0</v>
      </c>
      <c r="Y60" s="34">
        <f>IEX!L60</f>
        <v>0</v>
      </c>
      <c r="Z60" s="34">
        <f>IEX!R60</f>
        <v>0</v>
      </c>
      <c r="AA60" s="75">
        <f>STOA!L60</f>
        <v>11.54</v>
      </c>
      <c r="AB60" s="75">
        <f>-STOA!R60</f>
        <v>0</v>
      </c>
      <c r="AC60">
        <f t="shared" si="0"/>
        <v>0.36724800000000002</v>
      </c>
      <c r="AD60">
        <f t="shared" si="1"/>
        <v>43.352751999999995</v>
      </c>
      <c r="AE60">
        <f>'IDT-1'!D60</f>
        <v>0</v>
      </c>
      <c r="AF60" s="24"/>
      <c r="AG60">
        <f t="shared" si="2"/>
        <v>43.352751999999995</v>
      </c>
      <c r="AI60" s="34">
        <f>PXIL!L60</f>
        <v>0</v>
      </c>
      <c r="AJ60" s="34">
        <f>PXIL!R60</f>
        <v>0</v>
      </c>
      <c r="AK60" s="34">
        <f>RTM_IEX!L60</f>
        <v>8.69</v>
      </c>
      <c r="AL60" s="34">
        <f>RTM_IEX!R60</f>
        <v>0</v>
      </c>
      <c r="AM60" s="34">
        <f>RTM_PXI!L60</f>
        <v>0</v>
      </c>
      <c r="AN60" s="34">
        <f>RTM_PXI!R60</f>
        <v>0</v>
      </c>
      <c r="AO60" s="147">
        <f>GDAM_IEX!L60</f>
        <v>0</v>
      </c>
      <c r="AP60" s="147">
        <f>GDAM_IEX!R60</f>
        <v>0</v>
      </c>
      <c r="AQ60" s="147">
        <f>GDAM_PXI!L60</f>
        <v>0</v>
      </c>
      <c r="AR60" s="147">
        <f>GDAM_PXI!R60</f>
        <v>0</v>
      </c>
      <c r="AS60">
        <f>HPX!L60</f>
        <v>0</v>
      </c>
      <c r="AT60">
        <f>HPX!R60</f>
        <v>0</v>
      </c>
      <c r="AU60">
        <f>RTM_HPX!L60</f>
        <v>0</v>
      </c>
      <c r="AV60">
        <f>RTM_HPX!R60</f>
        <v>0</v>
      </c>
    </row>
    <row r="61" spans="1:48">
      <c r="A61" t="s">
        <v>103</v>
      </c>
      <c r="E61">
        <f>GT_NG!R61</f>
        <v>0</v>
      </c>
      <c r="F61">
        <f>GT_Spot!R61</f>
        <v>0</v>
      </c>
      <c r="G61">
        <f>PPCL_NG!R61</f>
        <v>17.649999999999999</v>
      </c>
      <c r="H61">
        <f>PPCL_Spot!R61</f>
        <v>0</v>
      </c>
      <c r="I61">
        <f>Bawana_NG!R61</f>
        <v>5.8397972292628726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SUMPRODUCT(LTA!J61:AN61,LTA!J$101:AN$101,LTA!J$107:AN$107)</f>
        <v>0</v>
      </c>
      <c r="U61" s="37">
        <f>SUMPRODUCT(LTA!J61:AN61,LTA!J$102:AN$102,LTA!J$107:AN$107)</f>
        <v>0</v>
      </c>
      <c r="V61" s="66">
        <f>SUMPRODUCT(MTOA!B61:G61,MTOA!B$102:G$102,MTOA!B$107:G$107)</f>
        <v>0</v>
      </c>
      <c r="W61" s="66">
        <f>SUMPRODUCT(MTOA!B61:G61,MTOA!B$101:G$101,MTOA!B$107:G$107)</f>
        <v>0</v>
      </c>
      <c r="X61">
        <v>0</v>
      </c>
      <c r="Y61" s="34">
        <f>IEX!L61</f>
        <v>0</v>
      </c>
      <c r="Z61" s="34">
        <f>IEX!R61</f>
        <v>0</v>
      </c>
      <c r="AA61" s="75">
        <f>STOA!L61</f>
        <v>11.1</v>
      </c>
      <c r="AB61" s="75">
        <f>-STOA!R61</f>
        <v>0</v>
      </c>
      <c r="AC61">
        <f t="shared" si="0"/>
        <v>0.36355029672580808</v>
      </c>
      <c r="AD61">
        <f t="shared" si="1"/>
        <v>42.916246932537064</v>
      </c>
      <c r="AE61">
        <f>'IDT-1'!D61</f>
        <v>0</v>
      </c>
      <c r="AF61" s="24"/>
      <c r="AG61">
        <f t="shared" si="2"/>
        <v>42.916246932537064</v>
      </c>
      <c r="AI61" s="34">
        <f>PXIL!L61</f>
        <v>0</v>
      </c>
      <c r="AJ61" s="34">
        <f>PXIL!R61</f>
        <v>0</v>
      </c>
      <c r="AK61" s="34">
        <f>RTM_IEX!L61</f>
        <v>8.69</v>
      </c>
      <c r="AL61" s="34">
        <f>RTM_IEX!R61</f>
        <v>0</v>
      </c>
      <c r="AM61" s="34">
        <f>RTM_PXI!L61</f>
        <v>0</v>
      </c>
      <c r="AN61" s="34">
        <f>RTM_PXI!R61</f>
        <v>0</v>
      </c>
      <c r="AO61" s="147">
        <f>GDAM_IEX!L61</f>
        <v>0</v>
      </c>
      <c r="AP61" s="147">
        <f>GDAM_IEX!R61</f>
        <v>0</v>
      </c>
      <c r="AQ61" s="147">
        <f>GDAM_PXI!L61</f>
        <v>0</v>
      </c>
      <c r="AR61" s="147">
        <f>GDAM_PXI!R61</f>
        <v>0</v>
      </c>
      <c r="AS61">
        <f>HPX!L61</f>
        <v>0</v>
      </c>
      <c r="AT61">
        <f>HPX!R61</f>
        <v>0</v>
      </c>
      <c r="AU61">
        <f>RTM_HPX!L61</f>
        <v>0</v>
      </c>
      <c r="AV61">
        <f>RTM_HPX!R61</f>
        <v>0</v>
      </c>
    </row>
    <row r="62" spans="1:48">
      <c r="A62" t="s">
        <v>104</v>
      </c>
      <c r="E62">
        <f>GT_NG!R62</f>
        <v>0</v>
      </c>
      <c r="F62">
        <f>GT_Spot!R62</f>
        <v>0</v>
      </c>
      <c r="G62">
        <f>PPCL_NG!R62</f>
        <v>17.649999999999999</v>
      </c>
      <c r="H62">
        <f>PPCL_Spot!R62</f>
        <v>0</v>
      </c>
      <c r="I62">
        <f>Bawana_NG!R62</f>
        <v>5.8397972292628726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SUMPRODUCT(LTA!J62:AN62,LTA!J$101:AN$101,LTA!J$107:AN$107)</f>
        <v>0</v>
      </c>
      <c r="U62" s="37">
        <f>SUMPRODUCT(LTA!J62:AN62,LTA!J$102:AN$102,LTA!J$107:AN$107)</f>
        <v>0</v>
      </c>
      <c r="V62" s="66">
        <f>SUMPRODUCT(MTOA!B62:G62,MTOA!B$102:G$102,MTOA!B$107:G$107)</f>
        <v>0</v>
      </c>
      <c r="W62" s="66">
        <f>SUMPRODUCT(MTOA!B62:G62,MTOA!B$101:G$101,MTOA!B$107:G$107)</f>
        <v>0</v>
      </c>
      <c r="X62">
        <v>0</v>
      </c>
      <c r="Y62" s="34">
        <f>IEX!L62</f>
        <v>0</v>
      </c>
      <c r="Z62" s="34">
        <f>IEX!R62</f>
        <v>0</v>
      </c>
      <c r="AA62" s="75">
        <f>STOA!L62</f>
        <v>10.91</v>
      </c>
      <c r="AB62" s="75">
        <f>-STOA!R62</f>
        <v>0</v>
      </c>
      <c r="AC62">
        <f t="shared" si="0"/>
        <v>0.37010229672580813</v>
      </c>
      <c r="AD62">
        <f t="shared" si="1"/>
        <v>43.689694932537058</v>
      </c>
      <c r="AE62">
        <f>'IDT-1'!D62</f>
        <v>0</v>
      </c>
      <c r="AF62" s="24"/>
      <c r="AG62">
        <f t="shared" si="2"/>
        <v>43.689694932537058</v>
      </c>
      <c r="AI62" s="34">
        <f>PXIL!L62</f>
        <v>0</v>
      </c>
      <c r="AJ62" s="34">
        <f>PXIL!R62</f>
        <v>0</v>
      </c>
      <c r="AK62" s="34">
        <f>RTM_IEX!L62</f>
        <v>9.66</v>
      </c>
      <c r="AL62" s="34">
        <f>RTM_IEX!R62</f>
        <v>0</v>
      </c>
      <c r="AM62" s="34">
        <f>RTM_PXI!L62</f>
        <v>0</v>
      </c>
      <c r="AN62" s="34">
        <f>RTM_PXI!R62</f>
        <v>0</v>
      </c>
      <c r="AO62" s="147">
        <f>GDAM_IEX!L62</f>
        <v>0</v>
      </c>
      <c r="AP62" s="147">
        <f>GDAM_IEX!R62</f>
        <v>0</v>
      </c>
      <c r="AQ62" s="147">
        <f>GDAM_PXI!L62</f>
        <v>0</v>
      </c>
      <c r="AR62" s="147">
        <f>GDAM_PXI!R62</f>
        <v>0</v>
      </c>
      <c r="AS62">
        <f>HPX!L62</f>
        <v>0</v>
      </c>
      <c r="AT62">
        <f>HPX!R62</f>
        <v>0</v>
      </c>
      <c r="AU62">
        <f>RTM_HPX!L62</f>
        <v>0</v>
      </c>
      <c r="AV62">
        <f>RTM_HPX!R62</f>
        <v>0</v>
      </c>
    </row>
    <row r="63" spans="1:48">
      <c r="A63" t="s">
        <v>105</v>
      </c>
      <c r="E63">
        <f>GT_NG!R63</f>
        <v>0</v>
      </c>
      <c r="F63">
        <f>GT_Spot!R63</f>
        <v>0</v>
      </c>
      <c r="G63">
        <f>PPCL_NG!R63</f>
        <v>17.649999999999999</v>
      </c>
      <c r="H63">
        <f>PPCL_Spot!R63</f>
        <v>0</v>
      </c>
      <c r="I63">
        <f>Bawana_NG!R63</f>
        <v>5.8397972292628726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SUMPRODUCT(LTA!J63:AN63,LTA!J$101:AN$101,LTA!J$107:AN$107)</f>
        <v>0</v>
      </c>
      <c r="U63" s="37">
        <f>SUMPRODUCT(LTA!J63:AN63,LTA!J$102:AN$102,LTA!J$107:AN$107)</f>
        <v>0</v>
      </c>
      <c r="V63" s="66">
        <f>SUMPRODUCT(MTOA!B63:G63,MTOA!B$102:G$102,MTOA!B$107:G$107)</f>
        <v>0</v>
      </c>
      <c r="W63" s="66">
        <f>SUMPRODUCT(MTOA!B63:G63,MTOA!B$101:G$101,MTOA!B$107:G$107)</f>
        <v>0</v>
      </c>
      <c r="X63">
        <v>0</v>
      </c>
      <c r="Y63" s="34">
        <f>IEX!L63</f>
        <v>0</v>
      </c>
      <c r="Z63" s="34">
        <f>IEX!R63</f>
        <v>0</v>
      </c>
      <c r="AA63" s="75">
        <f>STOA!L63</f>
        <v>10.43</v>
      </c>
      <c r="AB63" s="75">
        <f>-STOA!R63</f>
        <v>0</v>
      </c>
      <c r="AC63">
        <f t="shared" si="0"/>
        <v>0.37413429672580811</v>
      </c>
      <c r="AD63">
        <f t="shared" si="1"/>
        <v>44.16566293253706</v>
      </c>
      <c r="AE63">
        <f>'IDT-1'!D63</f>
        <v>0</v>
      </c>
      <c r="AF63" s="24"/>
      <c r="AG63">
        <f t="shared" si="2"/>
        <v>44.16566293253706</v>
      </c>
      <c r="AI63" s="34">
        <f>PXIL!L63</f>
        <v>0</v>
      </c>
      <c r="AJ63" s="34">
        <f>PXIL!R63</f>
        <v>0</v>
      </c>
      <c r="AK63" s="34">
        <f>RTM_IEX!L63</f>
        <v>10.62</v>
      </c>
      <c r="AL63" s="34">
        <f>RTM_IEX!R63</f>
        <v>0</v>
      </c>
      <c r="AM63" s="34">
        <f>RTM_PXI!L63</f>
        <v>0</v>
      </c>
      <c r="AN63" s="34">
        <f>RTM_PXI!R63</f>
        <v>0</v>
      </c>
      <c r="AO63" s="147">
        <f>GDAM_IEX!L63</f>
        <v>0</v>
      </c>
      <c r="AP63" s="147">
        <f>GDAM_IEX!R63</f>
        <v>0</v>
      </c>
      <c r="AQ63" s="147">
        <f>GDAM_PXI!L63</f>
        <v>0</v>
      </c>
      <c r="AR63" s="147">
        <f>GDAM_PXI!R63</f>
        <v>0</v>
      </c>
      <c r="AS63">
        <f>HPX!L63</f>
        <v>0</v>
      </c>
      <c r="AT63">
        <f>HPX!R63</f>
        <v>0</v>
      </c>
      <c r="AU63">
        <f>RTM_HPX!L63</f>
        <v>0</v>
      </c>
      <c r="AV63">
        <f>RTM_HPX!R63</f>
        <v>0</v>
      </c>
    </row>
    <row r="64" spans="1:48">
      <c r="A64" t="s">
        <v>106</v>
      </c>
      <c r="E64">
        <f>GT_NG!R64</f>
        <v>0</v>
      </c>
      <c r="F64">
        <f>GT_Spot!R64</f>
        <v>0</v>
      </c>
      <c r="G64">
        <f>PPCL_NG!R64</f>
        <v>17.649999999999999</v>
      </c>
      <c r="H64">
        <f>PPCL_Spot!R64</f>
        <v>0</v>
      </c>
      <c r="I64">
        <f>Bawana_NG!R64</f>
        <v>5.8397972292628726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SUMPRODUCT(LTA!J64:AN64,LTA!J$101:AN$101,LTA!J$107:AN$107)</f>
        <v>0</v>
      </c>
      <c r="U64" s="37">
        <f>SUMPRODUCT(LTA!J64:AN64,LTA!J$102:AN$102,LTA!J$107:AN$107)</f>
        <v>0</v>
      </c>
      <c r="V64" s="66">
        <f>SUMPRODUCT(MTOA!B64:G64,MTOA!B$102:G$102,MTOA!B$107:G$107)</f>
        <v>0</v>
      </c>
      <c r="W64" s="66">
        <f>SUMPRODUCT(MTOA!B64:G64,MTOA!B$101:G$101,MTOA!B$107:G$107)</f>
        <v>0</v>
      </c>
      <c r="X64">
        <v>0</v>
      </c>
      <c r="Y64" s="34">
        <f>IEX!L64</f>
        <v>0</v>
      </c>
      <c r="Z64" s="34">
        <f>IEX!R64</f>
        <v>0</v>
      </c>
      <c r="AA64" s="75">
        <f>STOA!L64</f>
        <v>9.9</v>
      </c>
      <c r="AB64" s="75">
        <f>-STOA!R64</f>
        <v>0</v>
      </c>
      <c r="AC64">
        <f t="shared" si="0"/>
        <v>0.37783029672580809</v>
      </c>
      <c r="AD64">
        <f t="shared" si="1"/>
        <v>44.60196693253706</v>
      </c>
      <c r="AE64">
        <f>'IDT-1'!D64</f>
        <v>0</v>
      </c>
      <c r="AF64" s="24"/>
      <c r="AG64">
        <f t="shared" si="2"/>
        <v>44.60196693253706</v>
      </c>
      <c r="AI64" s="34">
        <f>PXIL!L64</f>
        <v>0</v>
      </c>
      <c r="AJ64" s="34">
        <f>PXIL!R64</f>
        <v>0</v>
      </c>
      <c r="AK64" s="34">
        <f>RTM_IEX!L64</f>
        <v>11.59</v>
      </c>
      <c r="AL64" s="34">
        <f>RTM_IEX!R64</f>
        <v>0</v>
      </c>
      <c r="AM64" s="34">
        <f>RTM_PXI!L64</f>
        <v>0</v>
      </c>
      <c r="AN64" s="34">
        <f>RTM_PXI!R64</f>
        <v>0</v>
      </c>
      <c r="AO64" s="147">
        <f>GDAM_IEX!L64</f>
        <v>0</v>
      </c>
      <c r="AP64" s="147">
        <f>GDAM_IEX!R64</f>
        <v>0</v>
      </c>
      <c r="AQ64" s="147">
        <f>GDAM_PXI!L64</f>
        <v>0</v>
      </c>
      <c r="AR64" s="147">
        <f>GDAM_PXI!R64</f>
        <v>0</v>
      </c>
      <c r="AS64">
        <f>HPX!L64</f>
        <v>0</v>
      </c>
      <c r="AT64">
        <f>HPX!R64</f>
        <v>0</v>
      </c>
      <c r="AU64">
        <f>RTM_HPX!L64</f>
        <v>0</v>
      </c>
      <c r="AV64">
        <f>RTM_HPX!R64</f>
        <v>0</v>
      </c>
    </row>
    <row r="65" spans="1:48">
      <c r="A65" t="s">
        <v>107</v>
      </c>
      <c r="E65">
        <f>GT_NG!R65</f>
        <v>0</v>
      </c>
      <c r="F65">
        <f>GT_Spot!R65</f>
        <v>0</v>
      </c>
      <c r="G65">
        <f>PPCL_NG!R65</f>
        <v>17.2193893833552</v>
      </c>
      <c r="H65">
        <f>PPCL_Spot!R65</f>
        <v>0</v>
      </c>
      <c r="I65">
        <f>Bawana_NG!R65</f>
        <v>5.8397972292628726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SUMPRODUCT(LTA!J65:AN65,LTA!J$101:AN$101,LTA!J$107:AN$107)</f>
        <v>0</v>
      </c>
      <c r="U65" s="37">
        <f>SUMPRODUCT(LTA!J65:AN65,LTA!J$102:AN$102,LTA!J$107:AN$107)</f>
        <v>0</v>
      </c>
      <c r="V65" s="66">
        <f>SUMPRODUCT(MTOA!B65:G65,MTOA!B$102:G$102,MTOA!B$107:G$107)</f>
        <v>0</v>
      </c>
      <c r="W65" s="66">
        <f>SUMPRODUCT(MTOA!B65:G65,MTOA!B$101:G$101,MTOA!B$107:G$107)</f>
        <v>0</v>
      </c>
      <c r="X65">
        <v>0</v>
      </c>
      <c r="Y65" s="34">
        <f>IEX!L65</f>
        <v>0</v>
      </c>
      <c r="Z65" s="34">
        <f>IEX!R65</f>
        <v>0</v>
      </c>
      <c r="AA65" s="75">
        <f>STOA!L65</f>
        <v>9.17</v>
      </c>
      <c r="AB65" s="75">
        <f>-STOA!R65</f>
        <v>0</v>
      </c>
      <c r="AC65">
        <f t="shared" si="0"/>
        <v>0.37622916754599178</v>
      </c>
      <c r="AD65">
        <f t="shared" si="1"/>
        <v>44.412957445072081</v>
      </c>
      <c r="AE65">
        <f>'IDT-1'!D65</f>
        <v>0</v>
      </c>
      <c r="AF65" s="24"/>
      <c r="AG65">
        <f t="shared" si="2"/>
        <v>44.412957445072081</v>
      </c>
      <c r="AI65" s="34">
        <f>PXIL!L65</f>
        <v>0</v>
      </c>
      <c r="AJ65" s="34">
        <f>PXIL!R65</f>
        <v>0</v>
      </c>
      <c r="AK65" s="34">
        <f>RTM_IEX!L65</f>
        <v>12.56</v>
      </c>
      <c r="AL65" s="34">
        <f>RTM_IEX!R65</f>
        <v>0</v>
      </c>
      <c r="AM65" s="34">
        <f>RTM_PXI!L65</f>
        <v>0</v>
      </c>
      <c r="AN65" s="34">
        <f>RTM_PXI!R65</f>
        <v>0</v>
      </c>
      <c r="AO65" s="147">
        <f>GDAM_IEX!L65</f>
        <v>0</v>
      </c>
      <c r="AP65" s="147">
        <f>GDAM_IEX!R65</f>
        <v>0</v>
      </c>
      <c r="AQ65" s="147">
        <f>GDAM_PXI!L65</f>
        <v>0</v>
      </c>
      <c r="AR65" s="147">
        <f>GDAM_PXI!R65</f>
        <v>0</v>
      </c>
      <c r="AS65">
        <f>HPX!L65</f>
        <v>0</v>
      </c>
      <c r="AT65">
        <f>HPX!R65</f>
        <v>0</v>
      </c>
      <c r="AU65">
        <f>RTM_HPX!L65</f>
        <v>0</v>
      </c>
      <c r="AV65">
        <f>RTM_HPX!R65</f>
        <v>0</v>
      </c>
    </row>
    <row r="66" spans="1:48">
      <c r="A66" t="s">
        <v>108</v>
      </c>
      <c r="E66">
        <f>GT_NG!R66</f>
        <v>0</v>
      </c>
      <c r="F66">
        <f>GT_Spot!R66</f>
        <v>0</v>
      </c>
      <c r="G66">
        <f>PPCL_NG!R66</f>
        <v>17.2193893833552</v>
      </c>
      <c r="H66">
        <f>PPCL_Spot!R66</f>
        <v>0</v>
      </c>
      <c r="I66">
        <f>Bawana_NG!R66</f>
        <v>5.8397972292628726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SUMPRODUCT(LTA!J66:AN66,LTA!J$101:AN$101,LTA!J$107:AN$107)</f>
        <v>0</v>
      </c>
      <c r="U66" s="37">
        <f>SUMPRODUCT(LTA!J66:AN66,LTA!J$102:AN$102,LTA!J$107:AN$107)</f>
        <v>0</v>
      </c>
      <c r="V66" s="66">
        <f>SUMPRODUCT(MTOA!B66:G66,MTOA!B$102:G$102,MTOA!B$107:G$107)</f>
        <v>0</v>
      </c>
      <c r="W66" s="66">
        <f>SUMPRODUCT(MTOA!B66:G66,MTOA!B$101:G$101,MTOA!B$107:G$107)</f>
        <v>0</v>
      </c>
      <c r="X66">
        <v>0</v>
      </c>
      <c r="Y66" s="34">
        <f>IEX!L66</f>
        <v>0</v>
      </c>
      <c r="Z66" s="34">
        <f>IEX!R66</f>
        <v>0</v>
      </c>
      <c r="AA66" s="75">
        <f>STOA!L66</f>
        <v>8.5</v>
      </c>
      <c r="AB66" s="75">
        <f>-STOA!R66</f>
        <v>0</v>
      </c>
      <c r="AC66">
        <f t="shared" si="0"/>
        <v>0.37866516754599178</v>
      </c>
      <c r="AD66">
        <f t="shared" si="1"/>
        <v>44.700521445072084</v>
      </c>
      <c r="AE66">
        <f>'IDT-1'!D66</f>
        <v>0</v>
      </c>
      <c r="AF66" s="24"/>
      <c r="AG66">
        <f t="shared" si="2"/>
        <v>44.700521445072084</v>
      </c>
      <c r="AI66" s="34">
        <f>PXIL!L66</f>
        <v>0</v>
      </c>
      <c r="AJ66" s="34">
        <f>PXIL!R66</f>
        <v>0</v>
      </c>
      <c r="AK66" s="34">
        <f>RTM_IEX!L66</f>
        <v>13.52</v>
      </c>
      <c r="AL66" s="34">
        <f>RTM_IEX!R66</f>
        <v>0</v>
      </c>
      <c r="AM66" s="34">
        <f>RTM_PXI!L66</f>
        <v>0</v>
      </c>
      <c r="AN66" s="34">
        <f>RTM_PXI!R66</f>
        <v>0</v>
      </c>
      <c r="AO66" s="147">
        <f>GDAM_IEX!L66</f>
        <v>0</v>
      </c>
      <c r="AP66" s="147">
        <f>GDAM_IEX!R66</f>
        <v>0</v>
      </c>
      <c r="AQ66" s="147">
        <f>GDAM_PXI!L66</f>
        <v>0</v>
      </c>
      <c r="AR66" s="147">
        <f>GDAM_PXI!R66</f>
        <v>0</v>
      </c>
      <c r="AS66">
        <f>HPX!L66</f>
        <v>0</v>
      </c>
      <c r="AT66">
        <f>HPX!R66</f>
        <v>0</v>
      </c>
      <c r="AU66">
        <f>RTM_HPX!L66</f>
        <v>0</v>
      </c>
      <c r="AV66">
        <f>RTM_HPX!R66</f>
        <v>0</v>
      </c>
    </row>
    <row r="67" spans="1:48">
      <c r="A67" t="s">
        <v>109</v>
      </c>
      <c r="E67">
        <f>GT_NG!R67</f>
        <v>0</v>
      </c>
      <c r="F67">
        <f>GT_Spot!R67</f>
        <v>0</v>
      </c>
      <c r="G67">
        <f>PPCL_NG!R67</f>
        <v>17.2193893833552</v>
      </c>
      <c r="H67">
        <f>PPCL_Spot!R67</f>
        <v>0</v>
      </c>
      <c r="I67">
        <f>Bawana_NG!R67</f>
        <v>5.8397972292628726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SUMPRODUCT(LTA!J67:AN67,LTA!J$101:AN$101,LTA!J$107:AN$107)</f>
        <v>0</v>
      </c>
      <c r="U67" s="37">
        <f>SUMPRODUCT(LTA!J67:AN67,LTA!J$102:AN$102,LTA!J$107:AN$107)</f>
        <v>0</v>
      </c>
      <c r="V67" s="66">
        <f>SUMPRODUCT(MTOA!B67:G67,MTOA!B$102:G$102,MTOA!B$107:G$107)</f>
        <v>0</v>
      </c>
      <c r="W67" s="66">
        <f>SUMPRODUCT(MTOA!B67:G67,MTOA!B$101:G$101,MTOA!B$107:G$107)</f>
        <v>0</v>
      </c>
      <c r="X67">
        <v>0</v>
      </c>
      <c r="Y67" s="34">
        <f>IEX!L67</f>
        <v>0</v>
      </c>
      <c r="Z67" s="34">
        <f>IEX!R67</f>
        <v>0</v>
      </c>
      <c r="AA67" s="75">
        <f>STOA!L67</f>
        <v>7.14</v>
      </c>
      <c r="AB67" s="75">
        <f>-STOA!R67</f>
        <v>0</v>
      </c>
      <c r="AC67">
        <f t="shared" si="0"/>
        <v>0.37538916754599178</v>
      </c>
      <c r="AD67">
        <f t="shared" si="1"/>
        <v>44.313797445072083</v>
      </c>
      <c r="AE67">
        <f>'IDT-1'!D67</f>
        <v>0</v>
      </c>
      <c r="AF67" s="24"/>
      <c r="AG67">
        <f t="shared" si="2"/>
        <v>44.313797445072083</v>
      </c>
      <c r="AI67" s="34">
        <f>PXIL!L67</f>
        <v>0</v>
      </c>
      <c r="AJ67" s="34">
        <f>PXIL!R67</f>
        <v>0</v>
      </c>
      <c r="AK67" s="34">
        <f>RTM_IEX!L67</f>
        <v>14.49</v>
      </c>
      <c r="AL67" s="34">
        <f>RTM_IEX!R67</f>
        <v>0</v>
      </c>
      <c r="AM67" s="34">
        <f>RTM_PXI!L67</f>
        <v>0</v>
      </c>
      <c r="AN67" s="34">
        <f>RTM_PXI!R67</f>
        <v>0</v>
      </c>
      <c r="AO67" s="147">
        <f>GDAM_IEX!L67</f>
        <v>0</v>
      </c>
      <c r="AP67" s="147">
        <f>GDAM_IEX!R67</f>
        <v>0</v>
      </c>
      <c r="AQ67" s="147">
        <f>GDAM_PXI!L67</f>
        <v>0</v>
      </c>
      <c r="AR67" s="147">
        <f>GDAM_PXI!R67</f>
        <v>0</v>
      </c>
      <c r="AS67">
        <f>HPX!L67</f>
        <v>0</v>
      </c>
      <c r="AT67">
        <f>HPX!R67</f>
        <v>0</v>
      </c>
      <c r="AU67">
        <f>RTM_HPX!L67</f>
        <v>0</v>
      </c>
      <c r="AV67">
        <f>RTM_HPX!R67</f>
        <v>0</v>
      </c>
    </row>
    <row r="68" spans="1:48">
      <c r="A68" t="s">
        <v>110</v>
      </c>
      <c r="E68">
        <f>GT_NG!R68</f>
        <v>0</v>
      </c>
      <c r="F68">
        <f>GT_Spot!R68</f>
        <v>0</v>
      </c>
      <c r="G68">
        <f>PPCL_NG!R68</f>
        <v>17.2193893833552</v>
      </c>
      <c r="H68">
        <f>PPCL_Spot!R68</f>
        <v>0</v>
      </c>
      <c r="I68">
        <f>Bawana_NG!R68</f>
        <v>5.8397889105761571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SUMPRODUCT(LTA!J68:AN68,LTA!J$101:AN$101,LTA!J$107:AN$107)</f>
        <v>0</v>
      </c>
      <c r="U68" s="37">
        <f>SUMPRODUCT(LTA!J68:AN68,LTA!J$102:AN$102,LTA!J$107:AN$107)</f>
        <v>0</v>
      </c>
      <c r="V68" s="66">
        <f>SUMPRODUCT(MTOA!B68:G68,MTOA!B$102:G$102,MTOA!B$107:G$107)</f>
        <v>0</v>
      </c>
      <c r="W68" s="66">
        <f>SUMPRODUCT(MTOA!B68:G68,MTOA!B$101:G$101,MTOA!B$107:G$107)</f>
        <v>0</v>
      </c>
      <c r="X68">
        <v>0</v>
      </c>
      <c r="Y68" s="34">
        <f>IEX!L68</f>
        <v>0</v>
      </c>
      <c r="Z68" s="34">
        <f>IEX!R68</f>
        <v>0</v>
      </c>
      <c r="AA68" s="75">
        <f>STOA!L68</f>
        <v>6.76</v>
      </c>
      <c r="AB68" s="75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0.37219709766902337</v>
      </c>
      <c r="AD68">
        <f t="shared" ref="AD68:AD98" si="4">SUM(B68:AB68,AI68:AV68)-AC68</f>
        <v>43.936981196262337</v>
      </c>
      <c r="AE68">
        <f>'IDT-1'!D68</f>
        <v>0</v>
      </c>
      <c r="AF68" s="24"/>
      <c r="AG68">
        <f t="shared" ref="AG68:AG98" si="5">SUM(AD68:AF68)</f>
        <v>43.936981196262337</v>
      </c>
      <c r="AI68" s="34">
        <f>PXIL!L68</f>
        <v>0</v>
      </c>
      <c r="AJ68" s="34">
        <f>PXIL!R68</f>
        <v>0</v>
      </c>
      <c r="AK68" s="34">
        <f>RTM_IEX!L68</f>
        <v>14.49</v>
      </c>
      <c r="AL68" s="34">
        <f>RTM_IEX!R68</f>
        <v>0</v>
      </c>
      <c r="AM68" s="34">
        <f>RTM_PXI!L68</f>
        <v>0</v>
      </c>
      <c r="AN68" s="34">
        <f>RTM_PXI!R68</f>
        <v>0</v>
      </c>
      <c r="AO68" s="147">
        <f>GDAM_IEX!L68</f>
        <v>0</v>
      </c>
      <c r="AP68" s="147">
        <f>GDAM_IEX!R68</f>
        <v>0</v>
      </c>
      <c r="AQ68" s="147">
        <f>GDAM_PXI!L68</f>
        <v>0</v>
      </c>
      <c r="AR68" s="147">
        <f>GDAM_PXI!R68</f>
        <v>0</v>
      </c>
      <c r="AS68">
        <f>HPX!L68</f>
        <v>0</v>
      </c>
      <c r="AT68">
        <f>HPX!R68</f>
        <v>0</v>
      </c>
      <c r="AU68">
        <f>RTM_HPX!L68</f>
        <v>0</v>
      </c>
      <c r="AV68">
        <f>RTM_HPX!R68</f>
        <v>0</v>
      </c>
    </row>
    <row r="69" spans="1:48">
      <c r="A69" t="s">
        <v>111</v>
      </c>
      <c r="E69">
        <f>GT_NG!R69</f>
        <v>0</v>
      </c>
      <c r="F69">
        <f>GT_Spot!R69</f>
        <v>0</v>
      </c>
      <c r="G69">
        <f>PPCL_NG!R69</f>
        <v>17.2193893833552</v>
      </c>
      <c r="H69">
        <f>PPCL_Spot!R69</f>
        <v>0</v>
      </c>
      <c r="I69">
        <f>Bawana_NG!R69</f>
        <v>5.84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SUMPRODUCT(LTA!J69:AN69,LTA!J$101:AN$101,LTA!J$107:AN$107)</f>
        <v>0</v>
      </c>
      <c r="U69" s="37">
        <f>SUMPRODUCT(LTA!J69:AN69,LTA!J$102:AN$102,LTA!J$107:AN$107)</f>
        <v>0</v>
      </c>
      <c r="V69" s="66">
        <f>SUMPRODUCT(MTOA!B69:G69,MTOA!B$102:G$102,MTOA!B$107:G$107)</f>
        <v>0</v>
      </c>
      <c r="W69" s="66">
        <f>SUMPRODUCT(MTOA!B69:G69,MTOA!B$101:G$101,MTOA!B$107:G$107)</f>
        <v>0</v>
      </c>
      <c r="X69">
        <v>0</v>
      </c>
      <c r="Y69" s="34">
        <f>IEX!L69</f>
        <v>0</v>
      </c>
      <c r="Z69" s="34">
        <f>IEX!R69</f>
        <v>0</v>
      </c>
      <c r="AA69" s="75">
        <f>STOA!L69</f>
        <v>6.01</v>
      </c>
      <c r="AB69" s="75">
        <f>-STOA!R69</f>
        <v>0</v>
      </c>
      <c r="AC69">
        <f t="shared" si="3"/>
        <v>0.35775087082018364</v>
      </c>
      <c r="AD69">
        <f t="shared" si="4"/>
        <v>42.231638512535014</v>
      </c>
      <c r="AE69">
        <f>'IDT-1'!D69</f>
        <v>0</v>
      </c>
      <c r="AF69" s="24"/>
      <c r="AG69">
        <f t="shared" si="5"/>
        <v>42.231638512535014</v>
      </c>
      <c r="AI69" s="34">
        <f>PXIL!L69</f>
        <v>0</v>
      </c>
      <c r="AJ69" s="34">
        <f>PXIL!R69</f>
        <v>0</v>
      </c>
      <c r="AK69" s="34">
        <f>RTM_IEX!L69</f>
        <v>13.52</v>
      </c>
      <c r="AL69" s="34">
        <f>RTM_IEX!R69</f>
        <v>0</v>
      </c>
      <c r="AM69" s="34">
        <f>RTM_PXI!L69</f>
        <v>0</v>
      </c>
      <c r="AN69" s="34">
        <f>RTM_PXI!R69</f>
        <v>0</v>
      </c>
      <c r="AO69" s="147">
        <f>GDAM_IEX!L69</f>
        <v>0</v>
      </c>
      <c r="AP69" s="147">
        <f>GDAM_IEX!R69</f>
        <v>0</v>
      </c>
      <c r="AQ69" s="147">
        <f>GDAM_PXI!L69</f>
        <v>0</v>
      </c>
      <c r="AR69" s="147">
        <f>GDAM_PXI!R69</f>
        <v>0</v>
      </c>
      <c r="AS69">
        <f>HPX!L69</f>
        <v>0</v>
      </c>
      <c r="AT69">
        <f>HPX!R69</f>
        <v>0</v>
      </c>
      <c r="AU69">
        <f>RTM_HPX!L69</f>
        <v>0</v>
      </c>
      <c r="AV69">
        <f>RTM_HPX!R69</f>
        <v>0</v>
      </c>
    </row>
    <row r="70" spans="1:48">
      <c r="A70" t="s">
        <v>112</v>
      </c>
      <c r="E70">
        <f>GT_NG!R70</f>
        <v>0</v>
      </c>
      <c r="F70">
        <f>GT_Spot!R70</f>
        <v>0</v>
      </c>
      <c r="G70">
        <f>PPCL_NG!R70</f>
        <v>17.2193893833552</v>
      </c>
      <c r="H70">
        <f>PPCL_Spot!R70</f>
        <v>0</v>
      </c>
      <c r="I70">
        <f>Bawana_NG!R70</f>
        <v>5.84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SUMPRODUCT(LTA!J70:AN70,LTA!J$101:AN$101,LTA!J$107:AN$107)</f>
        <v>0</v>
      </c>
      <c r="U70" s="37">
        <f>SUMPRODUCT(LTA!J70:AN70,LTA!J$102:AN$102,LTA!J$107:AN$107)</f>
        <v>0</v>
      </c>
      <c r="V70" s="66">
        <f>SUMPRODUCT(MTOA!B70:G70,MTOA!B$102:G$102,MTOA!B$107:G$107)</f>
        <v>0</v>
      </c>
      <c r="W70" s="66">
        <f>SUMPRODUCT(MTOA!B70:G70,MTOA!B$101:G$101,MTOA!B$107:G$107)</f>
        <v>0</v>
      </c>
      <c r="X70">
        <v>0</v>
      </c>
      <c r="Y70" s="34">
        <f>IEX!L70</f>
        <v>0</v>
      </c>
      <c r="Z70" s="34">
        <f>IEX!R70</f>
        <v>0</v>
      </c>
      <c r="AA70" s="75">
        <f>STOA!L70</f>
        <v>5.29</v>
      </c>
      <c r="AB70" s="75">
        <f>-STOA!R70</f>
        <v>0</v>
      </c>
      <c r="AC70">
        <f t="shared" si="3"/>
        <v>0.35170287082018364</v>
      </c>
      <c r="AD70">
        <f t="shared" si="4"/>
        <v>41.517686512535015</v>
      </c>
      <c r="AE70">
        <f>'IDT-1'!D70</f>
        <v>0</v>
      </c>
      <c r="AF70" s="24"/>
      <c r="AG70">
        <f t="shared" si="5"/>
        <v>41.517686512535015</v>
      </c>
      <c r="AI70" s="34">
        <f>PXIL!L70</f>
        <v>0</v>
      </c>
      <c r="AJ70" s="34">
        <f>PXIL!R70</f>
        <v>0</v>
      </c>
      <c r="AK70" s="34">
        <f>RTM_IEX!L70</f>
        <v>13.52</v>
      </c>
      <c r="AL70" s="34">
        <f>RTM_IEX!R70</f>
        <v>0</v>
      </c>
      <c r="AM70" s="34">
        <f>RTM_PXI!L70</f>
        <v>0</v>
      </c>
      <c r="AN70" s="34">
        <f>RTM_PXI!R70</f>
        <v>0</v>
      </c>
      <c r="AO70" s="147">
        <f>GDAM_IEX!L70</f>
        <v>0</v>
      </c>
      <c r="AP70" s="147">
        <f>GDAM_IEX!R70</f>
        <v>0</v>
      </c>
      <c r="AQ70" s="147">
        <f>GDAM_PXI!L70</f>
        <v>0</v>
      </c>
      <c r="AR70" s="147">
        <f>GDAM_PXI!R70</f>
        <v>0</v>
      </c>
      <c r="AS70">
        <f>HPX!L70</f>
        <v>0</v>
      </c>
      <c r="AT70">
        <f>HPX!R70</f>
        <v>0</v>
      </c>
      <c r="AU70">
        <f>RTM_HPX!L70</f>
        <v>0</v>
      </c>
      <c r="AV70">
        <f>RTM_HPX!R70</f>
        <v>0</v>
      </c>
    </row>
    <row r="71" spans="1:48">
      <c r="A71" t="s">
        <v>113</v>
      </c>
      <c r="E71">
        <f>GT_NG!R71</f>
        <v>0</v>
      </c>
      <c r="F71">
        <f>GT_Spot!R71</f>
        <v>0</v>
      </c>
      <c r="G71">
        <f>PPCL_NG!R71</f>
        <v>17.2193893833552</v>
      </c>
      <c r="H71">
        <f>PPCL_Spot!R71</f>
        <v>0</v>
      </c>
      <c r="I71">
        <f>Bawana_NG!R71</f>
        <v>5.8397972292628726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SUMPRODUCT(LTA!J71:AN71,LTA!J$101:AN$101,LTA!J$107:AN$107)</f>
        <v>0</v>
      </c>
      <c r="U71" s="37">
        <f>SUMPRODUCT(LTA!J71:AN71,LTA!J$102:AN$102,LTA!J$107:AN$107)</f>
        <v>0</v>
      </c>
      <c r="V71" s="66">
        <f>SUMPRODUCT(MTOA!B71:G71,MTOA!B$102:G$102,MTOA!B$107:G$107)</f>
        <v>0</v>
      </c>
      <c r="W71" s="66">
        <f>SUMPRODUCT(MTOA!B71:G71,MTOA!B$101:G$101,MTOA!B$107:G$107)</f>
        <v>0</v>
      </c>
      <c r="X71">
        <v>0</v>
      </c>
      <c r="Y71" s="34">
        <f>IEX!L71</f>
        <v>0</v>
      </c>
      <c r="Z71" s="34">
        <f>IEX!R71</f>
        <v>0</v>
      </c>
      <c r="AA71" s="75">
        <f>STOA!L71</f>
        <v>5.14</v>
      </c>
      <c r="AB71" s="75">
        <f>-STOA!R71</f>
        <v>0</v>
      </c>
      <c r="AC71">
        <f t="shared" si="3"/>
        <v>0.34237716754599179</v>
      </c>
      <c r="AD71">
        <f t="shared" si="4"/>
        <v>40.416809445072083</v>
      </c>
      <c r="AE71">
        <f>'IDT-1'!D71</f>
        <v>0</v>
      </c>
      <c r="AF71" s="24"/>
      <c r="AG71">
        <f t="shared" si="5"/>
        <v>40.416809445072083</v>
      </c>
      <c r="AI71" s="34">
        <f>PXIL!L71</f>
        <v>0</v>
      </c>
      <c r="AJ71" s="34">
        <f>PXIL!R71</f>
        <v>0</v>
      </c>
      <c r="AK71" s="34">
        <f>RTM_IEX!L71</f>
        <v>12.56</v>
      </c>
      <c r="AL71" s="34">
        <f>RTM_IEX!R71</f>
        <v>0</v>
      </c>
      <c r="AM71" s="34">
        <f>RTM_PXI!L71</f>
        <v>0</v>
      </c>
      <c r="AN71" s="34">
        <f>RTM_PXI!R71</f>
        <v>0</v>
      </c>
      <c r="AO71" s="147">
        <f>GDAM_IEX!L71</f>
        <v>0</v>
      </c>
      <c r="AP71" s="147">
        <f>GDAM_IEX!R71</f>
        <v>0</v>
      </c>
      <c r="AQ71" s="147">
        <f>GDAM_PXI!L71</f>
        <v>0</v>
      </c>
      <c r="AR71" s="147">
        <f>GDAM_PXI!R71</f>
        <v>0</v>
      </c>
      <c r="AS71">
        <f>HPX!L71</f>
        <v>0</v>
      </c>
      <c r="AT71">
        <f>HPX!R71</f>
        <v>0</v>
      </c>
      <c r="AU71">
        <f>RTM_HPX!L71</f>
        <v>0</v>
      </c>
      <c r="AV71">
        <f>RTM_HPX!R71</f>
        <v>0</v>
      </c>
    </row>
    <row r="72" spans="1:48">
      <c r="A72" t="s">
        <v>114</v>
      </c>
      <c r="E72">
        <f>GT_NG!R72</f>
        <v>0</v>
      </c>
      <c r="F72">
        <f>GT_Spot!R72</f>
        <v>0</v>
      </c>
      <c r="G72">
        <f>PPCL_NG!R72</f>
        <v>17.2193893833552</v>
      </c>
      <c r="H72">
        <f>PPCL_Spot!R72</f>
        <v>0</v>
      </c>
      <c r="I72">
        <f>Bawana_NG!R72</f>
        <v>5.8397972292628726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SUMPRODUCT(LTA!J72:AN72,LTA!J$101:AN$101,LTA!J$107:AN$107)</f>
        <v>0</v>
      </c>
      <c r="U72" s="37">
        <f>SUMPRODUCT(LTA!J72:AN72,LTA!J$102:AN$102,LTA!J$107:AN$107)</f>
        <v>0</v>
      </c>
      <c r="V72" s="66">
        <f>SUMPRODUCT(MTOA!B72:G72,MTOA!B$102:G$102,MTOA!B$107:G$107)</f>
        <v>0</v>
      </c>
      <c r="W72" s="66">
        <f>SUMPRODUCT(MTOA!B72:G72,MTOA!B$101:G$101,MTOA!B$107:G$107)</f>
        <v>0</v>
      </c>
      <c r="X72">
        <v>0</v>
      </c>
      <c r="Y72" s="34">
        <f>IEX!L72</f>
        <v>0</v>
      </c>
      <c r="Z72" s="34">
        <f>IEX!R72</f>
        <v>0</v>
      </c>
      <c r="AA72" s="75">
        <f>STOA!L72</f>
        <v>4.5199999999999996</v>
      </c>
      <c r="AB72" s="75">
        <f>-STOA!R72</f>
        <v>0</v>
      </c>
      <c r="AC72">
        <f t="shared" si="3"/>
        <v>0.32087316754599177</v>
      </c>
      <c r="AD72">
        <f t="shared" si="4"/>
        <v>37.878313445072081</v>
      </c>
      <c r="AE72">
        <f>'IDT-1'!D72</f>
        <v>0</v>
      </c>
      <c r="AF72" s="24"/>
      <c r="AG72">
        <f t="shared" si="5"/>
        <v>37.878313445072081</v>
      </c>
      <c r="AI72" s="34">
        <f>PXIL!L72</f>
        <v>0</v>
      </c>
      <c r="AJ72" s="34">
        <f>PXIL!R72</f>
        <v>0</v>
      </c>
      <c r="AK72" s="34">
        <f>RTM_IEX!L72</f>
        <v>10.62</v>
      </c>
      <c r="AL72" s="34">
        <f>RTM_IEX!R72</f>
        <v>0</v>
      </c>
      <c r="AM72" s="34">
        <f>RTM_PXI!L72</f>
        <v>0</v>
      </c>
      <c r="AN72" s="34">
        <f>RTM_PXI!R72</f>
        <v>0</v>
      </c>
      <c r="AO72" s="147">
        <f>GDAM_IEX!L72</f>
        <v>0</v>
      </c>
      <c r="AP72" s="147">
        <f>GDAM_IEX!R72</f>
        <v>0</v>
      </c>
      <c r="AQ72" s="147">
        <f>GDAM_PXI!L72</f>
        <v>0</v>
      </c>
      <c r="AR72" s="147">
        <f>GDAM_PXI!R72</f>
        <v>0</v>
      </c>
      <c r="AS72">
        <f>HPX!L72</f>
        <v>0</v>
      </c>
      <c r="AT72">
        <f>HPX!R72</f>
        <v>0</v>
      </c>
      <c r="AU72">
        <f>RTM_HPX!L72</f>
        <v>0</v>
      </c>
      <c r="AV72">
        <f>RTM_HPX!R72</f>
        <v>0</v>
      </c>
    </row>
    <row r="73" spans="1:48">
      <c r="A73" t="s">
        <v>115</v>
      </c>
      <c r="E73">
        <f>GT_NG!R73</f>
        <v>0</v>
      </c>
      <c r="F73">
        <f>GT_Spot!R73</f>
        <v>0</v>
      </c>
      <c r="G73">
        <f>PPCL_NG!R73</f>
        <v>17.2193893833552</v>
      </c>
      <c r="H73">
        <f>PPCL_Spot!R73</f>
        <v>0</v>
      </c>
      <c r="I73">
        <f>Bawana_NG!R73</f>
        <v>5.8397972292628726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SUMPRODUCT(LTA!J73:AN73,LTA!J$101:AN$101,LTA!J$107:AN$107)</f>
        <v>0</v>
      </c>
      <c r="U73" s="37">
        <f>SUMPRODUCT(LTA!J73:AN73,LTA!J$102:AN$102,LTA!J$107:AN$107)</f>
        <v>0</v>
      </c>
      <c r="V73" s="66">
        <f>SUMPRODUCT(MTOA!B73:G73,MTOA!B$102:G$102,MTOA!B$107:G$107)</f>
        <v>0</v>
      </c>
      <c r="W73" s="66">
        <f>SUMPRODUCT(MTOA!B73:G73,MTOA!B$101:G$101,MTOA!B$107:G$107)</f>
        <v>0</v>
      </c>
      <c r="X73">
        <v>0</v>
      </c>
      <c r="Y73" s="34">
        <f>IEX!L73</f>
        <v>0</v>
      </c>
      <c r="Z73" s="34">
        <f>IEX!R73</f>
        <v>0</v>
      </c>
      <c r="AA73" s="75">
        <f>STOA!L73</f>
        <v>4.38</v>
      </c>
      <c r="AB73" s="75">
        <f>-STOA!R73</f>
        <v>0</v>
      </c>
      <c r="AC73">
        <f t="shared" si="3"/>
        <v>0.30348516754599175</v>
      </c>
      <c r="AD73">
        <f t="shared" si="4"/>
        <v>35.825701445072077</v>
      </c>
      <c r="AE73">
        <f>'IDT-1'!D73</f>
        <v>0</v>
      </c>
      <c r="AF73" s="24"/>
      <c r="AG73">
        <f t="shared" si="5"/>
        <v>35.825701445072077</v>
      </c>
      <c r="AI73" s="34">
        <f>PXIL!L73</f>
        <v>0</v>
      </c>
      <c r="AJ73" s="34">
        <f>PXIL!R73</f>
        <v>0</v>
      </c>
      <c r="AK73" s="34">
        <f>RTM_IEX!L73</f>
        <v>8.69</v>
      </c>
      <c r="AL73" s="34">
        <f>RTM_IEX!R73</f>
        <v>0</v>
      </c>
      <c r="AM73" s="34">
        <f>RTM_PXI!L73</f>
        <v>0</v>
      </c>
      <c r="AN73" s="34">
        <f>RTM_PXI!R73</f>
        <v>0</v>
      </c>
      <c r="AO73" s="147">
        <f>GDAM_IEX!L73</f>
        <v>0</v>
      </c>
      <c r="AP73" s="147">
        <f>GDAM_IEX!R73</f>
        <v>0</v>
      </c>
      <c r="AQ73" s="147">
        <f>GDAM_PXI!L73</f>
        <v>0</v>
      </c>
      <c r="AR73" s="147">
        <f>GDAM_PXI!R73</f>
        <v>0</v>
      </c>
      <c r="AS73">
        <f>HPX!L73</f>
        <v>0</v>
      </c>
      <c r="AT73">
        <f>HPX!R73</f>
        <v>0</v>
      </c>
      <c r="AU73">
        <f>RTM_HPX!L73</f>
        <v>0</v>
      </c>
      <c r="AV73">
        <f>RTM_HPX!R73</f>
        <v>0</v>
      </c>
    </row>
    <row r="74" spans="1:48">
      <c r="A74" t="s">
        <v>116</v>
      </c>
      <c r="E74">
        <f>GT_NG!R74</f>
        <v>0</v>
      </c>
      <c r="F74">
        <f>GT_Spot!R74</f>
        <v>0</v>
      </c>
      <c r="G74">
        <f>PPCL_NG!R74</f>
        <v>17.2193893833552</v>
      </c>
      <c r="H74">
        <f>PPCL_Spot!R74</f>
        <v>0</v>
      </c>
      <c r="I74">
        <f>Bawana_NG!R74</f>
        <v>5.8397972292628726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SUMPRODUCT(LTA!J74:AN74,LTA!J$101:AN$101,LTA!J$107:AN$107)</f>
        <v>0</v>
      </c>
      <c r="U74" s="37">
        <f>SUMPRODUCT(LTA!J74:AN74,LTA!J$102:AN$102,LTA!J$107:AN$107)</f>
        <v>0</v>
      </c>
      <c r="V74" s="66">
        <f>SUMPRODUCT(MTOA!B74:G74,MTOA!B$102:G$102,MTOA!B$107:G$107)</f>
        <v>0</v>
      </c>
      <c r="W74" s="66">
        <f>SUMPRODUCT(MTOA!B74:G74,MTOA!B$101:G$101,MTOA!B$107:G$107)</f>
        <v>0</v>
      </c>
      <c r="X74">
        <v>0</v>
      </c>
      <c r="Y74" s="34">
        <f>IEX!L74</f>
        <v>0</v>
      </c>
      <c r="Z74" s="34">
        <f>IEX!R74</f>
        <v>0</v>
      </c>
      <c r="AA74" s="75">
        <f>STOA!L74</f>
        <v>4.2699999999999996</v>
      </c>
      <c r="AB74" s="75">
        <f>-STOA!R74</f>
        <v>0</v>
      </c>
      <c r="AC74">
        <f t="shared" si="3"/>
        <v>0.28634916754599177</v>
      </c>
      <c r="AD74">
        <f t="shared" si="4"/>
        <v>33.802837445072079</v>
      </c>
      <c r="AE74">
        <f>'IDT-1'!D74</f>
        <v>0</v>
      </c>
      <c r="AF74" s="24"/>
      <c r="AG74">
        <f t="shared" si="5"/>
        <v>33.802837445072079</v>
      </c>
      <c r="AI74" s="34">
        <f>PXIL!L74</f>
        <v>0</v>
      </c>
      <c r="AJ74" s="34">
        <f>PXIL!R74</f>
        <v>0</v>
      </c>
      <c r="AK74" s="34">
        <f>RTM_IEX!L74</f>
        <v>6.76</v>
      </c>
      <c r="AL74" s="34">
        <f>RTM_IEX!R74</f>
        <v>0</v>
      </c>
      <c r="AM74" s="34">
        <f>RTM_PXI!L74</f>
        <v>0</v>
      </c>
      <c r="AN74" s="34">
        <f>RTM_PXI!R74</f>
        <v>0</v>
      </c>
      <c r="AO74" s="147">
        <f>GDAM_IEX!L74</f>
        <v>0</v>
      </c>
      <c r="AP74" s="147">
        <f>GDAM_IEX!R74</f>
        <v>0</v>
      </c>
      <c r="AQ74" s="147">
        <f>GDAM_PXI!L74</f>
        <v>0</v>
      </c>
      <c r="AR74" s="147">
        <f>GDAM_PXI!R74</f>
        <v>0</v>
      </c>
      <c r="AS74">
        <f>HPX!L74</f>
        <v>0</v>
      </c>
      <c r="AT74">
        <f>HPX!R74</f>
        <v>0</v>
      </c>
      <c r="AU74">
        <f>RTM_HPX!L74</f>
        <v>0</v>
      </c>
      <c r="AV74">
        <f>RTM_HPX!R74</f>
        <v>0</v>
      </c>
    </row>
    <row r="75" spans="1:48">
      <c r="A75" t="s">
        <v>117</v>
      </c>
      <c r="E75">
        <f>GT_NG!R75</f>
        <v>0</v>
      </c>
      <c r="F75">
        <f>GT_Spot!R75</f>
        <v>0</v>
      </c>
      <c r="G75">
        <f>PPCL_NG!R75</f>
        <v>17.399389495105435</v>
      </c>
      <c r="H75">
        <f>PPCL_Spot!R75</f>
        <v>0</v>
      </c>
      <c r="I75">
        <f>Bawana_NG!R75</f>
        <v>5.8397718839107844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SUMPRODUCT(LTA!J75:AN75,LTA!J$101:AN$101,LTA!J$107:AN$107)</f>
        <v>0</v>
      </c>
      <c r="U75" s="37">
        <f>SUMPRODUCT(LTA!J75:AN75,LTA!J$102:AN$102,LTA!J$107:AN$107)</f>
        <v>0</v>
      </c>
      <c r="V75" s="66">
        <f>SUMPRODUCT(MTOA!B75:G75,MTOA!B$102:G$102,MTOA!B$107:G$107)</f>
        <v>0</v>
      </c>
      <c r="W75" s="66">
        <f>SUMPRODUCT(MTOA!B75:G75,MTOA!B$101:G$101,MTOA!B$107:G$107)</f>
        <v>0</v>
      </c>
      <c r="X75">
        <v>0</v>
      </c>
      <c r="Y75" s="34">
        <f>IEX!L75</f>
        <v>0</v>
      </c>
      <c r="Z75" s="34">
        <f>IEX!R75</f>
        <v>0</v>
      </c>
      <c r="AA75" s="75">
        <f>STOA!L75</f>
        <v>4.08</v>
      </c>
      <c r="AB75" s="75">
        <f>-STOA!R75</f>
        <v>0</v>
      </c>
      <c r="AC75">
        <f t="shared" si="3"/>
        <v>0.27811695558373623</v>
      </c>
      <c r="AD75">
        <f t="shared" si="4"/>
        <v>32.831044423432488</v>
      </c>
      <c r="AE75">
        <f>'IDT-1'!D75</f>
        <v>0</v>
      </c>
      <c r="AF75" s="24"/>
      <c r="AG75">
        <f t="shared" si="5"/>
        <v>32.831044423432488</v>
      </c>
      <c r="AI75" s="34">
        <f>PXIL!L75</f>
        <v>0</v>
      </c>
      <c r="AJ75" s="34">
        <f>PXIL!R75</f>
        <v>0</v>
      </c>
      <c r="AK75" s="34">
        <f>RTM_IEX!L75</f>
        <v>5.79</v>
      </c>
      <c r="AL75" s="34">
        <f>RTM_IEX!R75</f>
        <v>0</v>
      </c>
      <c r="AM75" s="34">
        <f>RTM_PXI!L75</f>
        <v>0</v>
      </c>
      <c r="AN75" s="34">
        <f>RTM_PXI!R75</f>
        <v>0</v>
      </c>
      <c r="AO75" s="147">
        <f>GDAM_IEX!L75</f>
        <v>0</v>
      </c>
      <c r="AP75" s="147">
        <f>GDAM_IEX!R75</f>
        <v>0</v>
      </c>
      <c r="AQ75" s="147">
        <f>GDAM_PXI!L75</f>
        <v>0</v>
      </c>
      <c r="AR75" s="147">
        <f>GDAM_PXI!R75</f>
        <v>0</v>
      </c>
      <c r="AS75">
        <f>HPX!L75</f>
        <v>0</v>
      </c>
      <c r="AT75">
        <f>HPX!R75</f>
        <v>0</v>
      </c>
      <c r="AU75">
        <f>RTM_HPX!L75</f>
        <v>0</v>
      </c>
      <c r="AV75">
        <f>RTM_HPX!R75</f>
        <v>0</v>
      </c>
    </row>
    <row r="76" spans="1:48">
      <c r="A76" t="s">
        <v>118</v>
      </c>
      <c r="E76">
        <f>GT_NG!R76</f>
        <v>0</v>
      </c>
      <c r="F76">
        <f>GT_Spot!R76</f>
        <v>0</v>
      </c>
      <c r="G76">
        <f>PPCL_NG!R76</f>
        <v>17.399389495105435</v>
      </c>
      <c r="H76">
        <f>PPCL_Spot!R76</f>
        <v>0</v>
      </c>
      <c r="I76">
        <f>Bawana_NG!R76</f>
        <v>5.8397718839107844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SUMPRODUCT(LTA!J76:AN76,LTA!J$101:AN$101,LTA!J$107:AN$107)</f>
        <v>0</v>
      </c>
      <c r="U76" s="37">
        <f>SUMPRODUCT(LTA!J76:AN76,LTA!J$102:AN$102,LTA!J$107:AN$107)</f>
        <v>0</v>
      </c>
      <c r="V76" s="66">
        <f>SUMPRODUCT(MTOA!B76:G76,MTOA!B$102:G$102,MTOA!B$107:G$107)</f>
        <v>0</v>
      </c>
      <c r="W76" s="66">
        <f>SUMPRODUCT(MTOA!B76:G76,MTOA!B$101:G$101,MTOA!B$107:G$107)</f>
        <v>0</v>
      </c>
      <c r="X76">
        <v>0</v>
      </c>
      <c r="Y76" s="34">
        <f>IEX!L76</f>
        <v>0</v>
      </c>
      <c r="Z76" s="34">
        <f>IEX!R76</f>
        <v>0</v>
      </c>
      <c r="AA76" s="75">
        <f>STOA!L76</f>
        <v>3.96</v>
      </c>
      <c r="AB76" s="75">
        <f>-STOA!R76</f>
        <v>0</v>
      </c>
      <c r="AC76">
        <f t="shared" si="3"/>
        <v>0.26089695558373621</v>
      </c>
      <c r="AD76">
        <f t="shared" si="4"/>
        <v>30.798264423432485</v>
      </c>
      <c r="AE76">
        <f>'IDT-1'!D76</f>
        <v>0</v>
      </c>
      <c r="AF76" s="24"/>
      <c r="AG76">
        <f t="shared" si="5"/>
        <v>30.798264423432485</v>
      </c>
      <c r="AI76" s="34">
        <f>PXIL!L76</f>
        <v>0</v>
      </c>
      <c r="AJ76" s="34">
        <f>PXIL!R76</f>
        <v>0</v>
      </c>
      <c r="AK76" s="34">
        <f>RTM_IEX!L76</f>
        <v>3.86</v>
      </c>
      <c r="AL76" s="34">
        <f>RTM_IEX!R76</f>
        <v>0</v>
      </c>
      <c r="AM76" s="34">
        <f>RTM_PXI!L76</f>
        <v>0</v>
      </c>
      <c r="AN76" s="34">
        <f>RTM_PXI!R76</f>
        <v>0</v>
      </c>
      <c r="AO76" s="147">
        <f>GDAM_IEX!L76</f>
        <v>0</v>
      </c>
      <c r="AP76" s="147">
        <f>GDAM_IEX!R76</f>
        <v>0</v>
      </c>
      <c r="AQ76" s="147">
        <f>GDAM_PXI!L76</f>
        <v>0</v>
      </c>
      <c r="AR76" s="147">
        <f>GDAM_PXI!R76</f>
        <v>0</v>
      </c>
      <c r="AS76">
        <f>HPX!L76</f>
        <v>0</v>
      </c>
      <c r="AT76">
        <f>HPX!R76</f>
        <v>0</v>
      </c>
      <c r="AU76">
        <f>RTM_HPX!L76</f>
        <v>0</v>
      </c>
      <c r="AV76">
        <f>RTM_HPX!R76</f>
        <v>0</v>
      </c>
    </row>
    <row r="77" spans="1:48">
      <c r="A77" t="s">
        <v>119</v>
      </c>
      <c r="E77">
        <f>GT_NG!R77</f>
        <v>0</v>
      </c>
      <c r="F77">
        <f>GT_Spot!R77</f>
        <v>0</v>
      </c>
      <c r="G77">
        <f>PPCL_NG!R77</f>
        <v>17.399389495105435</v>
      </c>
      <c r="H77">
        <f>PPCL_Spot!R77</f>
        <v>0</v>
      </c>
      <c r="I77">
        <f>Bawana_NG!R77</f>
        <v>5.839999999999999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SUMPRODUCT(LTA!J77:AN77,LTA!J$101:AN$101,LTA!J$107:AN$107)</f>
        <v>0</v>
      </c>
      <c r="U77" s="37">
        <f>SUMPRODUCT(LTA!J77:AN77,LTA!J$102:AN$102,LTA!J$107:AN$107)</f>
        <v>0</v>
      </c>
      <c r="V77" s="66">
        <f>SUMPRODUCT(MTOA!B77:G77,MTOA!B$102:G$102,MTOA!B$107:G$107)</f>
        <v>0</v>
      </c>
      <c r="W77" s="66">
        <f>SUMPRODUCT(MTOA!B77:G77,MTOA!B$101:G$101,MTOA!B$107:G$107)</f>
        <v>0</v>
      </c>
      <c r="X77">
        <v>0</v>
      </c>
      <c r="Y77" s="34">
        <f>IEX!L77</f>
        <v>0</v>
      </c>
      <c r="Z77" s="34">
        <f>IEX!R77</f>
        <v>0</v>
      </c>
      <c r="AA77" s="75">
        <f>STOA!L77</f>
        <v>3.86</v>
      </c>
      <c r="AB77" s="75">
        <f>-STOA!R77</f>
        <v>0</v>
      </c>
      <c r="AC77">
        <f t="shared" si="3"/>
        <v>0.26820687175888563</v>
      </c>
      <c r="AD77">
        <f t="shared" si="4"/>
        <v>31.661182623346548</v>
      </c>
      <c r="AE77">
        <f>'IDT-1'!D77</f>
        <v>0</v>
      </c>
      <c r="AF77" s="24"/>
      <c r="AG77">
        <f t="shared" si="5"/>
        <v>31.661182623346548</v>
      </c>
      <c r="AI77" s="34">
        <f>PXIL!L77</f>
        <v>0</v>
      </c>
      <c r="AJ77" s="34">
        <f>PXIL!R77</f>
        <v>0</v>
      </c>
      <c r="AK77" s="34">
        <f>RTM_IEX!L77</f>
        <v>4.83</v>
      </c>
      <c r="AL77" s="34">
        <f>RTM_IEX!R77</f>
        <v>0</v>
      </c>
      <c r="AM77" s="34">
        <f>RTM_PXI!L77</f>
        <v>0</v>
      </c>
      <c r="AN77" s="34">
        <f>RTM_PXI!R77</f>
        <v>0</v>
      </c>
      <c r="AO77" s="147">
        <f>GDAM_IEX!L77</f>
        <v>0</v>
      </c>
      <c r="AP77" s="147">
        <f>GDAM_IEX!R77</f>
        <v>0</v>
      </c>
      <c r="AQ77" s="147">
        <f>GDAM_PXI!L77</f>
        <v>0</v>
      </c>
      <c r="AR77" s="147">
        <f>GDAM_PXI!R77</f>
        <v>0</v>
      </c>
      <c r="AS77">
        <f>HPX!L77</f>
        <v>0</v>
      </c>
      <c r="AT77">
        <f>HPX!R77</f>
        <v>0</v>
      </c>
      <c r="AU77">
        <f>RTM_HPX!L77</f>
        <v>0</v>
      </c>
      <c r="AV77">
        <f>RTM_HPX!R77</f>
        <v>0</v>
      </c>
    </row>
    <row r="78" spans="1:48">
      <c r="A78" t="s">
        <v>120</v>
      </c>
      <c r="E78">
        <f>GT_NG!R78</f>
        <v>0</v>
      </c>
      <c r="F78">
        <f>GT_Spot!R78</f>
        <v>0</v>
      </c>
      <c r="G78">
        <f>PPCL_NG!R78</f>
        <v>17.399389495105435</v>
      </c>
      <c r="H78">
        <f>PPCL_Spot!R78</f>
        <v>0</v>
      </c>
      <c r="I78">
        <f>Bawana_NG!R78</f>
        <v>5.8397972292628726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SUMPRODUCT(LTA!J78:AN78,LTA!J$101:AN$101,LTA!J$107:AN$107)</f>
        <v>0</v>
      </c>
      <c r="U78" s="37">
        <f>SUMPRODUCT(LTA!J78:AN78,LTA!J$102:AN$102,LTA!J$107:AN$107)</f>
        <v>0</v>
      </c>
      <c r="V78" s="66">
        <f>SUMPRODUCT(MTOA!B78:G78,MTOA!B$102:G$102,MTOA!B$107:G$107)</f>
        <v>0</v>
      </c>
      <c r="W78" s="66">
        <f>SUMPRODUCT(MTOA!B78:G78,MTOA!B$101:G$101,MTOA!B$107:G$107)</f>
        <v>0</v>
      </c>
      <c r="X78">
        <v>0</v>
      </c>
      <c r="Y78" s="34">
        <f>IEX!L78</f>
        <v>0</v>
      </c>
      <c r="Z78" s="34">
        <f>IEX!R78</f>
        <v>0</v>
      </c>
      <c r="AA78" s="75">
        <f>STOA!L78</f>
        <v>3.86</v>
      </c>
      <c r="AB78" s="75">
        <f>-STOA!R78</f>
        <v>0</v>
      </c>
      <c r="AC78">
        <f t="shared" si="3"/>
        <v>0.26005716848469379</v>
      </c>
      <c r="AD78">
        <f t="shared" si="4"/>
        <v>30.699129555883616</v>
      </c>
      <c r="AE78">
        <f>'IDT-1'!D78</f>
        <v>0</v>
      </c>
      <c r="AF78" s="24"/>
      <c r="AG78">
        <f t="shared" si="5"/>
        <v>30.699129555883616</v>
      </c>
      <c r="AI78" s="34">
        <f>PXIL!L78</f>
        <v>0</v>
      </c>
      <c r="AJ78" s="34">
        <f>PXIL!R78</f>
        <v>0</v>
      </c>
      <c r="AK78" s="34">
        <f>RTM_IEX!L78</f>
        <v>3.86</v>
      </c>
      <c r="AL78" s="34">
        <f>RTM_IEX!R78</f>
        <v>0</v>
      </c>
      <c r="AM78" s="34">
        <f>RTM_PXI!L78</f>
        <v>0</v>
      </c>
      <c r="AN78" s="34">
        <f>RTM_PXI!R78</f>
        <v>0</v>
      </c>
      <c r="AO78" s="147">
        <f>GDAM_IEX!L78</f>
        <v>0</v>
      </c>
      <c r="AP78" s="147">
        <f>GDAM_IEX!R78</f>
        <v>0</v>
      </c>
      <c r="AQ78" s="147">
        <f>GDAM_PXI!L78</f>
        <v>0</v>
      </c>
      <c r="AR78" s="147">
        <f>GDAM_PXI!R78</f>
        <v>0</v>
      </c>
      <c r="AS78">
        <f>HPX!L78</f>
        <v>0</v>
      </c>
      <c r="AT78">
        <f>HPX!R78</f>
        <v>0</v>
      </c>
      <c r="AU78">
        <f>RTM_HPX!L78</f>
        <v>0</v>
      </c>
      <c r="AV78">
        <f>RTM_HPX!R78</f>
        <v>0</v>
      </c>
    </row>
    <row r="79" spans="1:48">
      <c r="A79" t="s">
        <v>121</v>
      </c>
      <c r="E79">
        <f>GT_NG!R79</f>
        <v>0</v>
      </c>
      <c r="F79">
        <f>GT_Spot!R79</f>
        <v>0</v>
      </c>
      <c r="G79">
        <f>PPCL_NG!R79</f>
        <v>17.399389495105435</v>
      </c>
      <c r="H79">
        <f>PPCL_Spot!R79</f>
        <v>0</v>
      </c>
      <c r="I79">
        <f>Bawana_NG!R79</f>
        <v>5.8397972292628726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SUMPRODUCT(LTA!J79:AN79,LTA!J$101:AN$101,LTA!J$107:AN$107)</f>
        <v>0</v>
      </c>
      <c r="U79" s="37">
        <f>SUMPRODUCT(LTA!J79:AN79,LTA!J$102:AN$102,LTA!J$107:AN$107)</f>
        <v>0</v>
      </c>
      <c r="V79" s="66">
        <f>SUMPRODUCT(MTOA!B79:G79,MTOA!B$102:G$102,MTOA!B$107:G$107)</f>
        <v>0</v>
      </c>
      <c r="W79" s="66">
        <f>SUMPRODUCT(MTOA!B79:G79,MTOA!B$101:G$101,MTOA!B$107:G$107)</f>
        <v>0</v>
      </c>
      <c r="X79">
        <v>0</v>
      </c>
      <c r="Y79" s="34">
        <f>IEX!L79</f>
        <v>0</v>
      </c>
      <c r="Z79" s="34">
        <f>IEX!R79</f>
        <v>0</v>
      </c>
      <c r="AA79" s="75">
        <f>STOA!L79</f>
        <v>3.86</v>
      </c>
      <c r="AB79" s="75">
        <f>-STOA!R79</f>
        <v>0</v>
      </c>
      <c r="AC79">
        <f t="shared" si="3"/>
        <v>0.26005716848469379</v>
      </c>
      <c r="AD79">
        <f t="shared" si="4"/>
        <v>30.699129555883616</v>
      </c>
      <c r="AE79">
        <f>'IDT-1'!D79</f>
        <v>0</v>
      </c>
      <c r="AF79" s="24"/>
      <c r="AG79">
        <f t="shared" si="5"/>
        <v>30.699129555883616</v>
      </c>
      <c r="AI79" s="34">
        <f>PXIL!L79</f>
        <v>0</v>
      </c>
      <c r="AJ79" s="34">
        <f>PXIL!R79</f>
        <v>0</v>
      </c>
      <c r="AK79" s="34">
        <f>RTM_IEX!L79</f>
        <v>3.86</v>
      </c>
      <c r="AL79" s="34">
        <f>RTM_IEX!R79</f>
        <v>0</v>
      </c>
      <c r="AM79" s="34">
        <f>RTM_PXI!L79</f>
        <v>0</v>
      </c>
      <c r="AN79" s="34">
        <f>RTM_PXI!R79</f>
        <v>0</v>
      </c>
      <c r="AO79" s="147">
        <f>GDAM_IEX!L79</f>
        <v>0</v>
      </c>
      <c r="AP79" s="147">
        <f>GDAM_IEX!R79</f>
        <v>0</v>
      </c>
      <c r="AQ79" s="147">
        <f>GDAM_PXI!L79</f>
        <v>0</v>
      </c>
      <c r="AR79" s="147">
        <f>GDAM_PXI!R79</f>
        <v>0</v>
      </c>
      <c r="AS79">
        <f>HPX!L79</f>
        <v>0</v>
      </c>
      <c r="AT79">
        <f>HPX!R79</f>
        <v>0</v>
      </c>
      <c r="AU79">
        <f>RTM_HPX!L79</f>
        <v>0</v>
      </c>
      <c r="AV79">
        <f>RTM_HPX!R79</f>
        <v>0</v>
      </c>
    </row>
    <row r="80" spans="1:48">
      <c r="A80" t="s">
        <v>122</v>
      </c>
      <c r="E80">
        <f>GT_NG!R80</f>
        <v>0</v>
      </c>
      <c r="F80">
        <f>GT_Spot!R80</f>
        <v>0</v>
      </c>
      <c r="G80">
        <f>PPCL_NG!R80</f>
        <v>17.399389495105435</v>
      </c>
      <c r="H80">
        <f>PPCL_Spot!R80</f>
        <v>0</v>
      </c>
      <c r="I80">
        <f>Bawana_NG!R80</f>
        <v>5.8397972292628726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SUMPRODUCT(LTA!J80:AN80,LTA!J$101:AN$101,LTA!J$107:AN$107)</f>
        <v>0</v>
      </c>
      <c r="U80" s="37">
        <f>SUMPRODUCT(LTA!J80:AN80,LTA!J$102:AN$102,LTA!J$107:AN$107)</f>
        <v>0</v>
      </c>
      <c r="V80" s="66">
        <f>SUMPRODUCT(MTOA!B80:G80,MTOA!B$102:G$102,MTOA!B$107:G$107)</f>
        <v>0</v>
      </c>
      <c r="W80" s="66">
        <f>SUMPRODUCT(MTOA!B80:G80,MTOA!B$101:G$101,MTOA!B$107:G$107)</f>
        <v>0</v>
      </c>
      <c r="X80">
        <v>0</v>
      </c>
      <c r="Y80" s="34">
        <f>IEX!L80</f>
        <v>0</v>
      </c>
      <c r="Z80" s="34">
        <f>IEX!R80</f>
        <v>0</v>
      </c>
      <c r="AA80" s="75">
        <f>STOA!L80</f>
        <v>3.86</v>
      </c>
      <c r="AB80" s="75">
        <f>-STOA!R80</f>
        <v>0</v>
      </c>
      <c r="AC80">
        <f t="shared" si="3"/>
        <v>0.26005716848469379</v>
      </c>
      <c r="AD80">
        <f t="shared" si="4"/>
        <v>30.699129555883616</v>
      </c>
      <c r="AE80">
        <f>'IDT-1'!D80</f>
        <v>0</v>
      </c>
      <c r="AF80" s="24"/>
      <c r="AG80">
        <f t="shared" si="5"/>
        <v>30.699129555883616</v>
      </c>
      <c r="AI80" s="34">
        <f>PXIL!L80</f>
        <v>0</v>
      </c>
      <c r="AJ80" s="34">
        <f>PXIL!R80</f>
        <v>0</v>
      </c>
      <c r="AK80" s="34">
        <f>RTM_IEX!L80</f>
        <v>3.86</v>
      </c>
      <c r="AL80" s="34">
        <f>RTM_IEX!R80</f>
        <v>0</v>
      </c>
      <c r="AM80" s="34">
        <f>RTM_PXI!L80</f>
        <v>0</v>
      </c>
      <c r="AN80" s="34">
        <f>RTM_PXI!R80</f>
        <v>0</v>
      </c>
      <c r="AO80" s="147">
        <f>GDAM_IEX!L80</f>
        <v>0</v>
      </c>
      <c r="AP80" s="147">
        <f>GDAM_IEX!R80</f>
        <v>0</v>
      </c>
      <c r="AQ80" s="147">
        <f>GDAM_PXI!L80</f>
        <v>0</v>
      </c>
      <c r="AR80" s="147">
        <f>GDAM_PXI!R80</f>
        <v>0</v>
      </c>
      <c r="AS80">
        <f>HPX!L80</f>
        <v>0</v>
      </c>
      <c r="AT80">
        <f>HPX!R80</f>
        <v>0</v>
      </c>
      <c r="AU80">
        <f>RTM_HPX!L80</f>
        <v>0</v>
      </c>
      <c r="AV80">
        <f>RTM_HPX!R80</f>
        <v>0</v>
      </c>
    </row>
    <row r="81" spans="1:48">
      <c r="A81" t="s">
        <v>123</v>
      </c>
      <c r="E81">
        <f>GT_NG!R81</f>
        <v>0</v>
      </c>
      <c r="F81">
        <f>GT_Spot!R81</f>
        <v>0</v>
      </c>
      <c r="G81">
        <f>PPCL_NG!R81</f>
        <v>17.399389495105435</v>
      </c>
      <c r="H81">
        <f>PPCL_Spot!R81</f>
        <v>0</v>
      </c>
      <c r="I81">
        <f>Bawana_NG!R81</f>
        <v>5.8397718839107844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SUMPRODUCT(LTA!J81:AN81,LTA!J$101:AN$101,LTA!J$107:AN$107)</f>
        <v>0</v>
      </c>
      <c r="U81" s="37">
        <f>SUMPRODUCT(LTA!J81:AN81,LTA!J$102:AN$102,LTA!J$107:AN$107)</f>
        <v>0</v>
      </c>
      <c r="V81" s="66">
        <f>SUMPRODUCT(MTOA!B81:G81,MTOA!B$102:G$102,MTOA!B$107:G$107)</f>
        <v>0</v>
      </c>
      <c r="W81" s="66">
        <f>SUMPRODUCT(MTOA!B81:G81,MTOA!B$101:G$101,MTOA!B$107:G$107)</f>
        <v>0</v>
      </c>
      <c r="X81">
        <v>0</v>
      </c>
      <c r="Y81" s="34">
        <f>IEX!L81</f>
        <v>0</v>
      </c>
      <c r="Z81" s="34">
        <f>IEX!R81</f>
        <v>0</v>
      </c>
      <c r="AA81" s="75">
        <f>STOA!L81</f>
        <v>3.86</v>
      </c>
      <c r="AB81" s="75">
        <f>-STOA!R81</f>
        <v>0</v>
      </c>
      <c r="AC81">
        <f t="shared" si="3"/>
        <v>0.2600569555837362</v>
      </c>
      <c r="AD81">
        <f t="shared" si="4"/>
        <v>30.699104423432484</v>
      </c>
      <c r="AE81">
        <f>'IDT-1'!D81</f>
        <v>0</v>
      </c>
      <c r="AF81" s="24"/>
      <c r="AG81">
        <f t="shared" si="5"/>
        <v>30.699104423432484</v>
      </c>
      <c r="AI81" s="34">
        <f>PXIL!L81</f>
        <v>0</v>
      </c>
      <c r="AJ81" s="34">
        <f>PXIL!R81</f>
        <v>0</v>
      </c>
      <c r="AK81" s="34">
        <f>RTM_IEX!L81</f>
        <v>3.86</v>
      </c>
      <c r="AL81" s="34">
        <f>RTM_IEX!R81</f>
        <v>0</v>
      </c>
      <c r="AM81" s="34">
        <f>RTM_PXI!L81</f>
        <v>0</v>
      </c>
      <c r="AN81" s="34">
        <f>RTM_PXI!R81</f>
        <v>0</v>
      </c>
      <c r="AO81" s="147">
        <f>GDAM_IEX!L81</f>
        <v>0</v>
      </c>
      <c r="AP81" s="147">
        <f>GDAM_IEX!R81</f>
        <v>0</v>
      </c>
      <c r="AQ81" s="147">
        <f>GDAM_PXI!L81</f>
        <v>0</v>
      </c>
      <c r="AR81" s="147">
        <f>GDAM_PXI!R81</f>
        <v>0</v>
      </c>
      <c r="AS81">
        <f>HPX!L81</f>
        <v>0</v>
      </c>
      <c r="AT81">
        <f>HPX!R81</f>
        <v>0</v>
      </c>
      <c r="AU81">
        <f>RTM_HPX!L81</f>
        <v>0</v>
      </c>
      <c r="AV81">
        <f>RTM_HPX!R81</f>
        <v>0</v>
      </c>
    </row>
    <row r="82" spans="1:48">
      <c r="A82" t="s">
        <v>124</v>
      </c>
      <c r="E82">
        <f>GT_NG!R82</f>
        <v>0</v>
      </c>
      <c r="F82">
        <f>GT_Spot!R82</f>
        <v>0</v>
      </c>
      <c r="G82">
        <f>PPCL_NG!R82</f>
        <v>17.399389495105435</v>
      </c>
      <c r="H82">
        <f>PPCL_Spot!R82</f>
        <v>0</v>
      </c>
      <c r="I82">
        <f>Bawana_NG!R82</f>
        <v>5.8397718839107844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SUMPRODUCT(LTA!J82:AN82,LTA!J$101:AN$101,LTA!J$107:AN$107)</f>
        <v>0</v>
      </c>
      <c r="U82" s="37">
        <f>SUMPRODUCT(LTA!J82:AN82,LTA!J$102:AN$102,LTA!J$107:AN$107)</f>
        <v>0</v>
      </c>
      <c r="V82" s="66">
        <f>SUMPRODUCT(MTOA!B82:G82,MTOA!B$102:G$102,MTOA!B$107:G$107)</f>
        <v>0</v>
      </c>
      <c r="W82" s="66">
        <f>SUMPRODUCT(MTOA!B82:G82,MTOA!B$101:G$101,MTOA!B$107:G$107)</f>
        <v>0</v>
      </c>
      <c r="X82">
        <v>0</v>
      </c>
      <c r="Y82" s="34">
        <f>IEX!L82</f>
        <v>0</v>
      </c>
      <c r="Z82" s="34">
        <f>IEX!R82</f>
        <v>0</v>
      </c>
      <c r="AA82" s="75">
        <f>STOA!L82</f>
        <v>3.86</v>
      </c>
      <c r="AB82" s="75">
        <f>-STOA!R82</f>
        <v>0</v>
      </c>
      <c r="AC82">
        <f t="shared" si="3"/>
        <v>0.2624929555837362</v>
      </c>
      <c r="AD82">
        <f t="shared" si="4"/>
        <v>30.986668423432487</v>
      </c>
      <c r="AE82">
        <f>'IDT-1'!D82</f>
        <v>0</v>
      </c>
      <c r="AF82" s="24"/>
      <c r="AG82">
        <f t="shared" si="5"/>
        <v>30.986668423432487</v>
      </c>
      <c r="AI82" s="34">
        <f>PXIL!L82</f>
        <v>0</v>
      </c>
      <c r="AJ82" s="34">
        <f>PXIL!R82</f>
        <v>0</v>
      </c>
      <c r="AK82" s="34">
        <f>RTM_IEX!L82</f>
        <v>4.1500000000000004</v>
      </c>
      <c r="AL82" s="34">
        <f>RTM_IEX!R82</f>
        <v>0</v>
      </c>
      <c r="AM82" s="34">
        <f>RTM_PXI!L82</f>
        <v>0</v>
      </c>
      <c r="AN82" s="34">
        <f>RTM_PXI!R82</f>
        <v>0</v>
      </c>
      <c r="AO82" s="147">
        <f>GDAM_IEX!L82</f>
        <v>0</v>
      </c>
      <c r="AP82" s="147">
        <f>GDAM_IEX!R82</f>
        <v>0</v>
      </c>
      <c r="AQ82" s="147">
        <f>GDAM_PXI!L82</f>
        <v>0</v>
      </c>
      <c r="AR82" s="147">
        <f>GDAM_PXI!R82</f>
        <v>0</v>
      </c>
      <c r="AS82">
        <f>HPX!L82</f>
        <v>0</v>
      </c>
      <c r="AT82">
        <f>HPX!R82</f>
        <v>0</v>
      </c>
      <c r="AU82">
        <f>RTM_HPX!L82</f>
        <v>0</v>
      </c>
      <c r="AV82">
        <f>RTM_HPX!R82</f>
        <v>0</v>
      </c>
    </row>
    <row r="83" spans="1:48">
      <c r="A83" t="s">
        <v>125</v>
      </c>
      <c r="E83">
        <f>GT_NG!R83</f>
        <v>0</v>
      </c>
      <c r="F83">
        <f>GT_Spot!R83</f>
        <v>0</v>
      </c>
      <c r="G83">
        <f>PPCL_NG!R83</f>
        <v>17.649999999999999</v>
      </c>
      <c r="H83">
        <f>PPCL_Spot!R83</f>
        <v>0</v>
      </c>
      <c r="I83">
        <f>Bawana_NG!R83</f>
        <v>5.8397718839107844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SUMPRODUCT(LTA!J83:AN83,LTA!J$101:AN$101,LTA!J$107:AN$107)</f>
        <v>0</v>
      </c>
      <c r="U83" s="37">
        <f>SUMPRODUCT(LTA!J83:AN83,LTA!J$102:AN$102,LTA!J$107:AN$107)</f>
        <v>0</v>
      </c>
      <c r="V83" s="66">
        <f>SUMPRODUCT(MTOA!B83:G83,MTOA!B$102:G$102,MTOA!B$107:G$107)</f>
        <v>0</v>
      </c>
      <c r="W83" s="66">
        <f>SUMPRODUCT(MTOA!B83:G83,MTOA!B$101:G$101,MTOA!B$107:G$107)</f>
        <v>0</v>
      </c>
      <c r="X83">
        <v>0</v>
      </c>
      <c r="Y83" s="34">
        <f>IEX!L83</f>
        <v>0</v>
      </c>
      <c r="Z83" s="34">
        <f>IEX!R83</f>
        <v>0</v>
      </c>
      <c r="AA83" s="75">
        <f>STOA!L83</f>
        <v>3.86</v>
      </c>
      <c r="AB83" s="75">
        <f>-STOA!R83</f>
        <v>0</v>
      </c>
      <c r="AC83">
        <f t="shared" si="3"/>
        <v>0.26627808382485058</v>
      </c>
      <c r="AD83">
        <f t="shared" si="4"/>
        <v>31.433493800085934</v>
      </c>
      <c r="AE83">
        <f>'IDT-1'!D83</f>
        <v>0</v>
      </c>
      <c r="AF83" s="24"/>
      <c r="AG83">
        <f t="shared" si="5"/>
        <v>31.433493800085934</v>
      </c>
      <c r="AI83" s="34">
        <f>PXIL!L83</f>
        <v>0</v>
      </c>
      <c r="AJ83" s="34">
        <f>PXIL!R83</f>
        <v>0</v>
      </c>
      <c r="AK83" s="34">
        <f>RTM_IEX!L83</f>
        <v>4.3499999999999996</v>
      </c>
      <c r="AL83" s="34">
        <f>RTM_IEX!R83</f>
        <v>0</v>
      </c>
      <c r="AM83" s="34">
        <f>RTM_PXI!L83</f>
        <v>0</v>
      </c>
      <c r="AN83" s="34">
        <f>RTM_PXI!R83</f>
        <v>0</v>
      </c>
      <c r="AO83" s="147">
        <f>GDAM_IEX!L83</f>
        <v>0</v>
      </c>
      <c r="AP83" s="147">
        <f>GDAM_IEX!R83</f>
        <v>0</v>
      </c>
      <c r="AQ83" s="147">
        <f>GDAM_PXI!L83</f>
        <v>0</v>
      </c>
      <c r="AR83" s="147">
        <f>GDAM_PXI!R83</f>
        <v>0</v>
      </c>
      <c r="AS83">
        <f>HPX!L83</f>
        <v>0</v>
      </c>
      <c r="AT83">
        <f>HPX!R83</f>
        <v>0</v>
      </c>
      <c r="AU83">
        <f>RTM_HPX!L83</f>
        <v>0</v>
      </c>
      <c r="AV83">
        <f>RTM_HPX!R83</f>
        <v>0</v>
      </c>
    </row>
    <row r="84" spans="1:48">
      <c r="A84" t="s">
        <v>126</v>
      </c>
      <c r="E84">
        <f>GT_NG!R84</f>
        <v>0</v>
      </c>
      <c r="F84">
        <f>GT_Spot!R84</f>
        <v>0</v>
      </c>
      <c r="G84">
        <f>PPCL_NG!R84</f>
        <v>17.649999999999999</v>
      </c>
      <c r="H84">
        <f>PPCL_Spot!R84</f>
        <v>0</v>
      </c>
      <c r="I84">
        <f>Bawana_NG!R84</f>
        <v>4.379828912933089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SUMPRODUCT(LTA!J84:AN84,LTA!J$101:AN$101,LTA!J$107:AN$107)</f>
        <v>0</v>
      </c>
      <c r="U84" s="37">
        <f>SUMPRODUCT(LTA!J84:AN84,LTA!J$102:AN$102,LTA!J$107:AN$107)</f>
        <v>0</v>
      </c>
      <c r="V84" s="66">
        <f>SUMPRODUCT(MTOA!B84:G84,MTOA!B$102:G$102,MTOA!B$107:G$107)</f>
        <v>0</v>
      </c>
      <c r="W84" s="66">
        <f>SUMPRODUCT(MTOA!B84:G84,MTOA!B$101:G$101,MTOA!B$107:G$107)</f>
        <v>0</v>
      </c>
      <c r="X84">
        <v>0</v>
      </c>
      <c r="Y84" s="34">
        <f>IEX!L84</f>
        <v>0</v>
      </c>
      <c r="Z84" s="34">
        <f>IEX!R84</f>
        <v>0</v>
      </c>
      <c r="AA84" s="75">
        <f>STOA!L84</f>
        <v>3.86</v>
      </c>
      <c r="AB84" s="75">
        <f>-STOA!R84</f>
        <v>0</v>
      </c>
      <c r="AC84">
        <f t="shared" si="3"/>
        <v>0.25804656286863792</v>
      </c>
      <c r="AD84">
        <f t="shared" si="4"/>
        <v>30.46178235006445</v>
      </c>
      <c r="AE84">
        <f>'IDT-1'!D84</f>
        <v>0</v>
      </c>
      <c r="AF84" s="24"/>
      <c r="AG84">
        <f t="shared" si="5"/>
        <v>30.46178235006445</v>
      </c>
      <c r="AI84" s="34">
        <f>PXIL!L84</f>
        <v>0</v>
      </c>
      <c r="AJ84" s="34">
        <f>PXIL!R84</f>
        <v>0</v>
      </c>
      <c r="AK84" s="34">
        <f>RTM_IEX!L84</f>
        <v>4.83</v>
      </c>
      <c r="AL84" s="34">
        <f>RTM_IEX!R84</f>
        <v>0</v>
      </c>
      <c r="AM84" s="34">
        <f>RTM_PXI!L84</f>
        <v>0</v>
      </c>
      <c r="AN84" s="34">
        <f>RTM_PXI!R84</f>
        <v>0</v>
      </c>
      <c r="AO84" s="147">
        <f>GDAM_IEX!L84</f>
        <v>0</v>
      </c>
      <c r="AP84" s="147">
        <f>GDAM_IEX!R84</f>
        <v>0</v>
      </c>
      <c r="AQ84" s="147">
        <f>GDAM_PXI!L84</f>
        <v>0</v>
      </c>
      <c r="AR84" s="147">
        <f>GDAM_PXI!R84</f>
        <v>0</v>
      </c>
      <c r="AS84">
        <f>HPX!L84</f>
        <v>0</v>
      </c>
      <c r="AT84">
        <f>HPX!R84</f>
        <v>0</v>
      </c>
      <c r="AU84">
        <f>RTM_HPX!L84</f>
        <v>0</v>
      </c>
      <c r="AV84">
        <f>RTM_HPX!R84</f>
        <v>0</v>
      </c>
    </row>
    <row r="85" spans="1:48">
      <c r="A85" t="s">
        <v>127</v>
      </c>
      <c r="E85">
        <f>GT_NG!R85</f>
        <v>0</v>
      </c>
      <c r="F85">
        <f>GT_Spot!R85</f>
        <v>0</v>
      </c>
      <c r="G85">
        <f>PPCL_NG!R85</f>
        <v>17.399389495105435</v>
      </c>
      <c r="H85">
        <f>PPCL_Spot!R85</f>
        <v>0</v>
      </c>
      <c r="I85">
        <f>Bawana_NG!R85</f>
        <v>4.379828912933089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SUMPRODUCT(LTA!J85:AN85,LTA!J$101:AN$101,LTA!J$107:AN$107)</f>
        <v>0</v>
      </c>
      <c r="U85" s="37">
        <f>SUMPRODUCT(LTA!J85:AN85,LTA!J$102:AN$102,LTA!J$107:AN$107)</f>
        <v>0</v>
      </c>
      <c r="V85" s="66">
        <f>SUMPRODUCT(MTOA!B85:G85,MTOA!B$102:G$102,MTOA!B$107:G$107)</f>
        <v>0</v>
      </c>
      <c r="W85" s="66">
        <f>SUMPRODUCT(MTOA!B85:G85,MTOA!B$101:G$101,MTOA!B$107:G$107)</f>
        <v>0</v>
      </c>
      <c r="X85">
        <v>0</v>
      </c>
      <c r="Y85" s="34">
        <f>IEX!L85</f>
        <v>0</v>
      </c>
      <c r="Z85" s="34">
        <f>IEX!R85</f>
        <v>0</v>
      </c>
      <c r="AA85" s="75">
        <f>STOA!L85</f>
        <v>3.86</v>
      </c>
      <c r="AB85" s="75">
        <f>-STOA!R85</f>
        <v>0</v>
      </c>
      <c r="AC85">
        <f t="shared" si="3"/>
        <v>0.25594143462752361</v>
      </c>
      <c r="AD85">
        <f t="shared" si="4"/>
        <v>30.213276973410998</v>
      </c>
      <c r="AE85">
        <f>'IDT-1'!D85</f>
        <v>0</v>
      </c>
      <c r="AF85" s="24"/>
      <c r="AG85">
        <f t="shared" si="5"/>
        <v>30.213276973410998</v>
      </c>
      <c r="AI85" s="34">
        <f>PXIL!L85</f>
        <v>0</v>
      </c>
      <c r="AJ85" s="34">
        <f>PXIL!R85</f>
        <v>0</v>
      </c>
      <c r="AK85" s="34">
        <f>RTM_IEX!L85</f>
        <v>4.83</v>
      </c>
      <c r="AL85" s="34">
        <f>RTM_IEX!R85</f>
        <v>0</v>
      </c>
      <c r="AM85" s="34">
        <f>RTM_PXI!L85</f>
        <v>0</v>
      </c>
      <c r="AN85" s="34">
        <f>RTM_PXI!R85</f>
        <v>0</v>
      </c>
      <c r="AO85" s="147">
        <f>GDAM_IEX!L85</f>
        <v>0</v>
      </c>
      <c r="AP85" s="147">
        <f>GDAM_IEX!R85</f>
        <v>0</v>
      </c>
      <c r="AQ85" s="147">
        <f>GDAM_PXI!L85</f>
        <v>0</v>
      </c>
      <c r="AR85" s="147">
        <f>GDAM_PXI!R85</f>
        <v>0</v>
      </c>
      <c r="AS85">
        <f>HPX!L85</f>
        <v>0</v>
      </c>
      <c r="AT85">
        <f>HPX!R85</f>
        <v>0</v>
      </c>
      <c r="AU85">
        <f>RTM_HPX!L85</f>
        <v>0</v>
      </c>
      <c r="AV85">
        <f>RTM_HPX!R85</f>
        <v>0</v>
      </c>
    </row>
    <row r="86" spans="1:48">
      <c r="A86" t="s">
        <v>128</v>
      </c>
      <c r="E86">
        <f>GT_NG!R86</f>
        <v>0</v>
      </c>
      <c r="F86">
        <f>GT_Spot!R86</f>
        <v>0</v>
      </c>
      <c r="G86">
        <f>PPCL_NG!R86</f>
        <v>17.649999999999999</v>
      </c>
      <c r="H86">
        <f>PPCL_Spot!R86</f>
        <v>0</v>
      </c>
      <c r="I86">
        <f>Bawana_NG!R86</f>
        <v>5.8397718839107844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SUMPRODUCT(LTA!J86:AN86,LTA!J$101:AN$101,LTA!J$107:AN$107)</f>
        <v>0</v>
      </c>
      <c r="U86" s="37">
        <f>SUMPRODUCT(LTA!J86:AN86,LTA!J$102:AN$102,LTA!J$107:AN$107)</f>
        <v>0</v>
      </c>
      <c r="V86" s="66">
        <f>SUMPRODUCT(MTOA!B86:G86,MTOA!B$102:G$102,MTOA!B$107:G$107)</f>
        <v>0</v>
      </c>
      <c r="W86" s="66">
        <f>SUMPRODUCT(MTOA!B86:G86,MTOA!B$101:G$101,MTOA!B$107:G$107)</f>
        <v>0</v>
      </c>
      <c r="X86">
        <v>0</v>
      </c>
      <c r="Y86" s="34">
        <f>IEX!L86</f>
        <v>0</v>
      </c>
      <c r="Z86" s="34">
        <f>IEX!R86</f>
        <v>0</v>
      </c>
      <c r="AA86" s="75">
        <f>STOA!L86</f>
        <v>3.86</v>
      </c>
      <c r="AB86" s="75">
        <f>-STOA!R86</f>
        <v>0</v>
      </c>
      <c r="AC86">
        <f t="shared" si="3"/>
        <v>0.27031008382485056</v>
      </c>
      <c r="AD86">
        <f t="shared" si="4"/>
        <v>31.909461800085932</v>
      </c>
      <c r="AE86">
        <f>'IDT-1'!D86</f>
        <v>0</v>
      </c>
      <c r="AF86" s="24"/>
      <c r="AG86">
        <f t="shared" si="5"/>
        <v>31.909461800085932</v>
      </c>
      <c r="AI86" s="34">
        <f>PXIL!L86</f>
        <v>0</v>
      </c>
      <c r="AJ86" s="34">
        <f>PXIL!R86</f>
        <v>0</v>
      </c>
      <c r="AK86" s="34">
        <f>RTM_IEX!L86</f>
        <v>4.83</v>
      </c>
      <c r="AL86" s="34">
        <f>RTM_IEX!R86</f>
        <v>0</v>
      </c>
      <c r="AM86" s="34">
        <f>RTM_PXI!L86</f>
        <v>0</v>
      </c>
      <c r="AN86" s="34">
        <f>RTM_PXI!R86</f>
        <v>0</v>
      </c>
      <c r="AO86" s="147">
        <f>GDAM_IEX!L86</f>
        <v>0</v>
      </c>
      <c r="AP86" s="147">
        <f>GDAM_IEX!R86</f>
        <v>0</v>
      </c>
      <c r="AQ86" s="147">
        <f>GDAM_PXI!L86</f>
        <v>0</v>
      </c>
      <c r="AR86" s="147">
        <f>GDAM_PXI!R86</f>
        <v>0</v>
      </c>
      <c r="AS86">
        <f>HPX!L86</f>
        <v>0</v>
      </c>
      <c r="AT86">
        <f>HPX!R86</f>
        <v>0</v>
      </c>
      <c r="AU86">
        <f>RTM_HPX!L86</f>
        <v>0</v>
      </c>
      <c r="AV86">
        <f>RTM_HPX!R86</f>
        <v>0</v>
      </c>
    </row>
    <row r="87" spans="1:48">
      <c r="A87" t="s">
        <v>129</v>
      </c>
      <c r="E87">
        <f>GT_NG!R87</f>
        <v>0</v>
      </c>
      <c r="F87">
        <f>GT_Spot!R87</f>
        <v>0</v>
      </c>
      <c r="G87">
        <f>PPCL_NG!R87</f>
        <v>17.649999999999999</v>
      </c>
      <c r="H87">
        <f>PPCL_Spot!R87</f>
        <v>0</v>
      </c>
      <c r="I87">
        <f>Bawana_NG!R87</f>
        <v>5.8397718839107844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SUMPRODUCT(LTA!J87:AN87,LTA!J$101:AN$101,LTA!J$107:AN$107)</f>
        <v>0</v>
      </c>
      <c r="U87" s="37">
        <f>SUMPRODUCT(LTA!J87:AN87,LTA!J$102:AN$102,LTA!J$107:AN$107)</f>
        <v>0</v>
      </c>
      <c r="V87" s="66">
        <f>SUMPRODUCT(MTOA!B87:G87,MTOA!B$102:G$102,MTOA!B$107:G$107)</f>
        <v>0</v>
      </c>
      <c r="W87" s="66">
        <f>SUMPRODUCT(MTOA!B87:G87,MTOA!B$101:G$101,MTOA!B$107:G$107)</f>
        <v>0</v>
      </c>
      <c r="X87">
        <v>0</v>
      </c>
      <c r="Y87" s="34">
        <f>IEX!L87</f>
        <v>0</v>
      </c>
      <c r="Z87" s="34">
        <f>IEX!R87</f>
        <v>0</v>
      </c>
      <c r="AA87" s="75">
        <f>STOA!L87</f>
        <v>3.86</v>
      </c>
      <c r="AB87" s="75">
        <f>-STOA!R87</f>
        <v>0</v>
      </c>
      <c r="AC87">
        <f t="shared" si="3"/>
        <v>0.27031008382485056</v>
      </c>
      <c r="AD87">
        <f t="shared" si="4"/>
        <v>31.909461800085932</v>
      </c>
      <c r="AE87">
        <f>'IDT-1'!D87</f>
        <v>0</v>
      </c>
      <c r="AF87" s="24"/>
      <c r="AG87">
        <f t="shared" si="5"/>
        <v>31.909461800085932</v>
      </c>
      <c r="AI87" s="34">
        <f>PXIL!L87</f>
        <v>0</v>
      </c>
      <c r="AJ87" s="34">
        <f>PXIL!R87</f>
        <v>0</v>
      </c>
      <c r="AK87" s="34">
        <f>RTM_IEX!L87</f>
        <v>4.83</v>
      </c>
      <c r="AL87" s="34">
        <f>RTM_IEX!R87</f>
        <v>0</v>
      </c>
      <c r="AM87" s="34">
        <f>RTM_PXI!L87</f>
        <v>0</v>
      </c>
      <c r="AN87" s="34">
        <f>RTM_PXI!R87</f>
        <v>0</v>
      </c>
      <c r="AO87" s="147">
        <f>GDAM_IEX!L87</f>
        <v>0</v>
      </c>
      <c r="AP87" s="147">
        <f>GDAM_IEX!R87</f>
        <v>0</v>
      </c>
      <c r="AQ87" s="147">
        <f>GDAM_PXI!L87</f>
        <v>0</v>
      </c>
      <c r="AR87" s="147">
        <f>GDAM_PXI!R87</f>
        <v>0</v>
      </c>
      <c r="AS87">
        <f>HPX!L87</f>
        <v>0</v>
      </c>
      <c r="AT87">
        <f>HPX!R87</f>
        <v>0</v>
      </c>
      <c r="AU87">
        <f>RTM_HPX!L87</f>
        <v>0</v>
      </c>
      <c r="AV87">
        <f>RTM_HPX!R87</f>
        <v>0</v>
      </c>
    </row>
    <row r="88" spans="1:48">
      <c r="A88" t="s">
        <v>130</v>
      </c>
      <c r="E88">
        <f>GT_NG!R88</f>
        <v>0</v>
      </c>
      <c r="F88">
        <f>GT_Spot!R88</f>
        <v>0</v>
      </c>
      <c r="G88">
        <f>PPCL_NG!R88</f>
        <v>17.649999999999999</v>
      </c>
      <c r="H88">
        <f>PPCL_Spot!R88</f>
        <v>0</v>
      </c>
      <c r="I88">
        <f>Bawana_NG!R88</f>
        <v>5.8397718839107844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SUMPRODUCT(LTA!J88:AN88,LTA!J$101:AN$101,LTA!J$107:AN$107)</f>
        <v>0</v>
      </c>
      <c r="U88" s="37">
        <f>SUMPRODUCT(LTA!J88:AN88,LTA!J$102:AN$102,LTA!J$107:AN$107)</f>
        <v>0</v>
      </c>
      <c r="V88" s="66">
        <f>SUMPRODUCT(MTOA!B88:G88,MTOA!B$102:G$102,MTOA!B$107:G$107)</f>
        <v>0</v>
      </c>
      <c r="W88" s="66">
        <f>SUMPRODUCT(MTOA!B88:G88,MTOA!B$101:G$101,MTOA!B$107:G$107)</f>
        <v>0</v>
      </c>
      <c r="X88">
        <v>0</v>
      </c>
      <c r="Y88" s="34">
        <f>IEX!L88</f>
        <v>0</v>
      </c>
      <c r="Z88" s="34">
        <f>IEX!R88</f>
        <v>0</v>
      </c>
      <c r="AA88" s="75">
        <f>STOA!L88</f>
        <v>3.86</v>
      </c>
      <c r="AB88" s="75">
        <f>-STOA!R88</f>
        <v>0</v>
      </c>
      <c r="AC88">
        <f t="shared" si="3"/>
        <v>0.28030608382485056</v>
      </c>
      <c r="AD88">
        <f t="shared" si="4"/>
        <v>33.089465800085932</v>
      </c>
      <c r="AE88">
        <f>'IDT-1'!D88</f>
        <v>0</v>
      </c>
      <c r="AF88" s="24"/>
      <c r="AG88">
        <f t="shared" si="5"/>
        <v>33.089465800085932</v>
      </c>
      <c r="AI88" s="34">
        <f>PXIL!L88</f>
        <v>0</v>
      </c>
      <c r="AJ88" s="34">
        <f>PXIL!R88</f>
        <v>0</v>
      </c>
      <c r="AK88" s="34">
        <f>RTM_IEX!L88</f>
        <v>6.02</v>
      </c>
      <c r="AL88" s="34">
        <f>RTM_IEX!R88</f>
        <v>0</v>
      </c>
      <c r="AM88" s="34">
        <f>RTM_PXI!L88</f>
        <v>0</v>
      </c>
      <c r="AN88" s="34">
        <f>RTM_PXI!R88</f>
        <v>0</v>
      </c>
      <c r="AO88" s="147">
        <f>GDAM_IEX!L88</f>
        <v>0</v>
      </c>
      <c r="AP88" s="147">
        <f>GDAM_IEX!R88</f>
        <v>0</v>
      </c>
      <c r="AQ88" s="147">
        <f>GDAM_PXI!L88</f>
        <v>0</v>
      </c>
      <c r="AR88" s="147">
        <f>GDAM_PXI!R88</f>
        <v>0</v>
      </c>
      <c r="AS88">
        <f>HPX!L88</f>
        <v>0</v>
      </c>
      <c r="AT88">
        <f>HPX!R88</f>
        <v>0</v>
      </c>
      <c r="AU88">
        <f>RTM_HPX!L88</f>
        <v>0</v>
      </c>
      <c r="AV88">
        <f>RTM_HPX!R88</f>
        <v>0</v>
      </c>
    </row>
    <row r="89" spans="1:48">
      <c r="A89" t="s">
        <v>131</v>
      </c>
      <c r="E89">
        <f>GT_NG!R89</f>
        <v>0</v>
      </c>
      <c r="F89">
        <f>GT_Spot!R89</f>
        <v>0</v>
      </c>
      <c r="G89">
        <f>PPCL_NG!R89</f>
        <v>17.649999999999999</v>
      </c>
      <c r="H89">
        <f>PPCL_Spot!R89</f>
        <v>0</v>
      </c>
      <c r="I89">
        <f>Bawana_NG!R89</f>
        <v>5.8397718839107844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SUMPRODUCT(LTA!J89:AN89,LTA!J$101:AN$101,LTA!J$107:AN$107)</f>
        <v>0</v>
      </c>
      <c r="U89" s="37">
        <f>SUMPRODUCT(LTA!J89:AN89,LTA!J$102:AN$102,LTA!J$107:AN$107)</f>
        <v>0</v>
      </c>
      <c r="V89" s="66">
        <f>SUMPRODUCT(MTOA!B89:G89,MTOA!B$102:G$102,MTOA!B$107:G$107)</f>
        <v>0</v>
      </c>
      <c r="W89" s="66">
        <f>SUMPRODUCT(MTOA!B89:G89,MTOA!B$101:G$101,MTOA!B$107:G$107)</f>
        <v>0</v>
      </c>
      <c r="X89">
        <v>0</v>
      </c>
      <c r="Y89" s="34">
        <f>IEX!L89</f>
        <v>0</v>
      </c>
      <c r="Z89" s="34">
        <f>IEX!R89</f>
        <v>0</v>
      </c>
      <c r="AA89" s="75">
        <f>STOA!L89</f>
        <v>3.86</v>
      </c>
      <c r="AB89" s="75">
        <f>-STOA!R89</f>
        <v>0</v>
      </c>
      <c r="AC89">
        <f t="shared" si="3"/>
        <v>0.28081008382485056</v>
      </c>
      <c r="AD89">
        <f t="shared" si="4"/>
        <v>33.148961800085928</v>
      </c>
      <c r="AE89">
        <f>'IDT-1'!D89</f>
        <v>0</v>
      </c>
      <c r="AF89" s="24"/>
      <c r="AG89">
        <f t="shared" si="5"/>
        <v>33.148961800085928</v>
      </c>
      <c r="AI89" s="34">
        <f>PXIL!L89</f>
        <v>0</v>
      </c>
      <c r="AJ89" s="34">
        <f>PXIL!R89</f>
        <v>0</v>
      </c>
      <c r="AK89" s="34">
        <f>RTM_IEX!L89</f>
        <v>6.08</v>
      </c>
      <c r="AL89" s="34">
        <f>RTM_IEX!R89</f>
        <v>0</v>
      </c>
      <c r="AM89" s="34">
        <f>RTM_PXI!L89</f>
        <v>0</v>
      </c>
      <c r="AN89" s="34">
        <f>RTM_PXI!R89</f>
        <v>0</v>
      </c>
      <c r="AO89" s="147">
        <f>GDAM_IEX!L89</f>
        <v>0</v>
      </c>
      <c r="AP89" s="147">
        <f>GDAM_IEX!R89</f>
        <v>0</v>
      </c>
      <c r="AQ89" s="147">
        <f>GDAM_PXI!L89</f>
        <v>0</v>
      </c>
      <c r="AR89" s="147">
        <f>GDAM_PXI!R89</f>
        <v>0</v>
      </c>
      <c r="AS89">
        <f>HPX!L89</f>
        <v>0</v>
      </c>
      <c r="AT89">
        <f>HPX!R89</f>
        <v>0</v>
      </c>
      <c r="AU89">
        <f>RTM_HPX!L89</f>
        <v>0</v>
      </c>
      <c r="AV89">
        <f>RTM_HPX!R89</f>
        <v>0</v>
      </c>
    </row>
    <row r="90" spans="1:48">
      <c r="A90" t="s">
        <v>132</v>
      </c>
      <c r="E90">
        <f>GT_NG!R90</f>
        <v>0</v>
      </c>
      <c r="F90">
        <f>GT_Spot!R90</f>
        <v>0</v>
      </c>
      <c r="G90">
        <f>PPCL_NG!R90</f>
        <v>17.649999999999999</v>
      </c>
      <c r="H90">
        <f>PPCL_Spot!R90</f>
        <v>0</v>
      </c>
      <c r="I90">
        <f>Bawana_NG!R90</f>
        <v>5.8397718839107844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SUMPRODUCT(LTA!J90:AN90,LTA!J$101:AN$101,LTA!J$107:AN$107)</f>
        <v>0</v>
      </c>
      <c r="U90" s="37">
        <f>SUMPRODUCT(LTA!J90:AN90,LTA!J$102:AN$102,LTA!J$107:AN$107)</f>
        <v>0</v>
      </c>
      <c r="V90" s="66">
        <f>SUMPRODUCT(MTOA!B90:G90,MTOA!B$102:G$102,MTOA!B$107:G$107)</f>
        <v>0</v>
      </c>
      <c r="W90" s="66">
        <f>SUMPRODUCT(MTOA!B90:G90,MTOA!B$101:G$101,MTOA!B$107:G$107)</f>
        <v>0</v>
      </c>
      <c r="X90">
        <v>0</v>
      </c>
      <c r="Y90" s="34">
        <f>IEX!L90</f>
        <v>0</v>
      </c>
      <c r="Z90" s="34">
        <f>IEX!R90</f>
        <v>0</v>
      </c>
      <c r="AA90" s="75">
        <f>STOA!L90</f>
        <v>3.86</v>
      </c>
      <c r="AB90" s="75">
        <f>-STOA!R90</f>
        <v>0</v>
      </c>
      <c r="AC90">
        <f t="shared" si="3"/>
        <v>0.28081008382485056</v>
      </c>
      <c r="AD90">
        <f t="shared" si="4"/>
        <v>33.148961800085928</v>
      </c>
      <c r="AE90">
        <f>'IDT-1'!D90</f>
        <v>0</v>
      </c>
      <c r="AF90" s="24"/>
      <c r="AG90">
        <f t="shared" si="5"/>
        <v>33.148961800085928</v>
      </c>
      <c r="AI90" s="34">
        <f>PXIL!L90</f>
        <v>0</v>
      </c>
      <c r="AJ90" s="34">
        <f>PXIL!R90</f>
        <v>0</v>
      </c>
      <c r="AK90" s="34">
        <f>RTM_IEX!L90</f>
        <v>6.08</v>
      </c>
      <c r="AL90" s="34">
        <f>RTM_IEX!R90</f>
        <v>0</v>
      </c>
      <c r="AM90" s="34">
        <f>RTM_PXI!L90</f>
        <v>0</v>
      </c>
      <c r="AN90" s="34">
        <f>RTM_PXI!R90</f>
        <v>0</v>
      </c>
      <c r="AO90" s="147">
        <f>GDAM_IEX!L90</f>
        <v>0</v>
      </c>
      <c r="AP90" s="147">
        <f>GDAM_IEX!R90</f>
        <v>0</v>
      </c>
      <c r="AQ90" s="147">
        <f>GDAM_PXI!L90</f>
        <v>0</v>
      </c>
      <c r="AR90" s="147">
        <f>GDAM_PXI!R90</f>
        <v>0</v>
      </c>
      <c r="AS90">
        <f>HPX!L90</f>
        <v>0</v>
      </c>
      <c r="AT90">
        <f>HPX!R90</f>
        <v>0</v>
      </c>
      <c r="AU90">
        <f>RTM_HPX!L90</f>
        <v>0</v>
      </c>
      <c r="AV90">
        <f>RTM_HPX!R90</f>
        <v>0</v>
      </c>
    </row>
    <row r="91" spans="1:48">
      <c r="A91" t="s">
        <v>133</v>
      </c>
      <c r="E91">
        <f>GT_NG!R91</f>
        <v>0</v>
      </c>
      <c r="F91">
        <f>GT_Spot!R91</f>
        <v>0</v>
      </c>
      <c r="G91">
        <f>PPCL_NG!R91</f>
        <v>17.649999999999999</v>
      </c>
      <c r="H91">
        <f>PPCL_Spot!R91</f>
        <v>0</v>
      </c>
      <c r="I91">
        <f>Bawana_NG!R91</f>
        <v>5.8397718839107844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SUMPRODUCT(LTA!J91:AN91,LTA!J$101:AN$101,LTA!J$107:AN$107)</f>
        <v>0</v>
      </c>
      <c r="U91" s="37">
        <f>SUMPRODUCT(LTA!J91:AN91,LTA!J$102:AN$102,LTA!J$107:AN$107)</f>
        <v>0</v>
      </c>
      <c r="V91" s="66">
        <f>SUMPRODUCT(MTOA!B91:G91,MTOA!B$102:G$102,MTOA!B$107:G$107)</f>
        <v>0</v>
      </c>
      <c r="W91" s="66">
        <f>SUMPRODUCT(MTOA!B91:G91,MTOA!B$101:G$101,MTOA!B$107:G$107)</f>
        <v>0</v>
      </c>
      <c r="X91">
        <v>0</v>
      </c>
      <c r="Y91" s="34">
        <f>IEX!L91</f>
        <v>0</v>
      </c>
      <c r="Z91" s="34">
        <f>IEX!R91</f>
        <v>0</v>
      </c>
      <c r="AA91" s="75">
        <f>STOA!L91</f>
        <v>3.86</v>
      </c>
      <c r="AB91" s="75">
        <f>-STOA!R91</f>
        <v>0</v>
      </c>
      <c r="AC91">
        <f t="shared" si="3"/>
        <v>0.28081008382485056</v>
      </c>
      <c r="AD91">
        <f t="shared" si="4"/>
        <v>33.148961800085928</v>
      </c>
      <c r="AE91">
        <f>'IDT-1'!D91</f>
        <v>0</v>
      </c>
      <c r="AF91" s="24"/>
      <c r="AG91">
        <f t="shared" si="5"/>
        <v>33.148961800085928</v>
      </c>
      <c r="AI91" s="34">
        <f>PXIL!L91</f>
        <v>0</v>
      </c>
      <c r="AJ91" s="34">
        <f>PXIL!R91</f>
        <v>0</v>
      </c>
      <c r="AK91" s="34">
        <f>RTM_IEX!L91</f>
        <v>6.08</v>
      </c>
      <c r="AL91" s="34">
        <f>RTM_IEX!R91</f>
        <v>0</v>
      </c>
      <c r="AM91" s="34">
        <f>RTM_PXI!L91</f>
        <v>0</v>
      </c>
      <c r="AN91" s="34">
        <f>RTM_PXI!R91</f>
        <v>0</v>
      </c>
      <c r="AO91" s="147">
        <f>GDAM_IEX!L91</f>
        <v>0</v>
      </c>
      <c r="AP91" s="147">
        <f>GDAM_IEX!R91</f>
        <v>0</v>
      </c>
      <c r="AQ91" s="147">
        <f>GDAM_PXI!L91</f>
        <v>0</v>
      </c>
      <c r="AR91" s="147">
        <f>GDAM_PXI!R91</f>
        <v>0</v>
      </c>
      <c r="AS91">
        <f>HPX!L91</f>
        <v>0</v>
      </c>
      <c r="AT91">
        <f>HPX!R91</f>
        <v>0</v>
      </c>
      <c r="AU91">
        <f>RTM_HPX!L91</f>
        <v>0</v>
      </c>
      <c r="AV91">
        <f>RTM_HPX!R91</f>
        <v>0</v>
      </c>
    </row>
    <row r="92" spans="1:48">
      <c r="A92" t="s">
        <v>134</v>
      </c>
      <c r="E92">
        <f>GT_NG!R92</f>
        <v>0</v>
      </c>
      <c r="F92">
        <f>GT_Spot!R92</f>
        <v>0</v>
      </c>
      <c r="G92">
        <f>PPCL_NG!R92</f>
        <v>17.649999999999999</v>
      </c>
      <c r="H92">
        <f>PPCL_Spot!R92</f>
        <v>0</v>
      </c>
      <c r="I92">
        <f>Bawana_NG!R92</f>
        <v>5.8397718839107844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SUMPRODUCT(LTA!J92:AN92,LTA!J$101:AN$101,LTA!J$107:AN$107)</f>
        <v>0</v>
      </c>
      <c r="U92" s="37">
        <f>SUMPRODUCT(LTA!J92:AN92,LTA!J$102:AN$102,LTA!J$107:AN$107)</f>
        <v>0</v>
      </c>
      <c r="V92" s="66">
        <f>SUMPRODUCT(MTOA!B92:G92,MTOA!B$102:G$102,MTOA!B$107:G$107)</f>
        <v>0</v>
      </c>
      <c r="W92" s="66">
        <f>SUMPRODUCT(MTOA!B92:G92,MTOA!B$101:G$101,MTOA!B$107:G$107)</f>
        <v>0</v>
      </c>
      <c r="X92">
        <v>0</v>
      </c>
      <c r="Y92" s="34">
        <f>IEX!L92</f>
        <v>0</v>
      </c>
      <c r="Z92" s="34">
        <f>IEX!R92</f>
        <v>0</v>
      </c>
      <c r="AA92" s="75">
        <f>STOA!L92</f>
        <v>3.86</v>
      </c>
      <c r="AB92" s="75">
        <f>-STOA!R92</f>
        <v>0</v>
      </c>
      <c r="AC92">
        <f t="shared" si="3"/>
        <v>0.28081008382485056</v>
      </c>
      <c r="AD92">
        <f t="shared" si="4"/>
        <v>33.148961800085928</v>
      </c>
      <c r="AE92">
        <f>'IDT-1'!D92</f>
        <v>0</v>
      </c>
      <c r="AF92" s="24"/>
      <c r="AG92">
        <f t="shared" si="5"/>
        <v>33.148961800085928</v>
      </c>
      <c r="AI92" s="34">
        <f>PXIL!L92</f>
        <v>0</v>
      </c>
      <c r="AJ92" s="34">
        <f>PXIL!R92</f>
        <v>0</v>
      </c>
      <c r="AK92" s="34">
        <f>RTM_IEX!L92</f>
        <v>6.08</v>
      </c>
      <c r="AL92" s="34">
        <f>RTM_IEX!R92</f>
        <v>0</v>
      </c>
      <c r="AM92" s="34">
        <f>RTM_PXI!L92</f>
        <v>0</v>
      </c>
      <c r="AN92" s="34">
        <f>RTM_PXI!R92</f>
        <v>0</v>
      </c>
      <c r="AO92" s="147">
        <f>GDAM_IEX!L92</f>
        <v>0</v>
      </c>
      <c r="AP92" s="147">
        <f>GDAM_IEX!R92</f>
        <v>0</v>
      </c>
      <c r="AQ92" s="147">
        <f>GDAM_PXI!L92</f>
        <v>0</v>
      </c>
      <c r="AR92" s="147">
        <f>GDAM_PXI!R92</f>
        <v>0</v>
      </c>
      <c r="AS92">
        <f>HPX!L92</f>
        <v>0</v>
      </c>
      <c r="AT92">
        <f>HPX!R92</f>
        <v>0</v>
      </c>
      <c r="AU92">
        <f>RTM_HPX!L92</f>
        <v>0</v>
      </c>
      <c r="AV92">
        <f>RTM_HPX!R92</f>
        <v>0</v>
      </c>
    </row>
    <row r="93" spans="1:48">
      <c r="A93" t="s">
        <v>135</v>
      </c>
      <c r="E93">
        <f>GT_NG!R93</f>
        <v>0</v>
      </c>
      <c r="F93">
        <f>GT_Spot!R93</f>
        <v>0</v>
      </c>
      <c r="G93">
        <f>PPCL_NG!R93</f>
        <v>17.649999999999999</v>
      </c>
      <c r="H93">
        <f>PPCL_Spot!R93</f>
        <v>0</v>
      </c>
      <c r="I93">
        <f>Bawana_NG!R93</f>
        <v>5.8397955611566186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SUMPRODUCT(LTA!J93:AN93,LTA!J$101:AN$101,LTA!J$107:AN$107)</f>
        <v>0</v>
      </c>
      <c r="U93" s="37">
        <f>SUMPRODUCT(LTA!J93:AN93,LTA!J$102:AN$102,LTA!J$107:AN$107)</f>
        <v>0</v>
      </c>
      <c r="V93" s="66">
        <f>SUMPRODUCT(MTOA!B93:G93,MTOA!B$102:G$102,MTOA!B$107:G$107)</f>
        <v>0</v>
      </c>
      <c r="W93" s="66">
        <f>SUMPRODUCT(MTOA!B93:G93,MTOA!B$101:G$101,MTOA!B$107:G$107)</f>
        <v>0</v>
      </c>
      <c r="X93">
        <v>0</v>
      </c>
      <c r="Y93" s="34">
        <f>IEX!L93</f>
        <v>0</v>
      </c>
      <c r="Z93" s="34">
        <f>IEX!R93</f>
        <v>0</v>
      </c>
      <c r="AA93" s="75">
        <f>STOA!L93</f>
        <v>3.86</v>
      </c>
      <c r="AB93" s="75">
        <f>-STOA!R93</f>
        <v>0</v>
      </c>
      <c r="AC93">
        <f t="shared" si="3"/>
        <v>0.28081028271371555</v>
      </c>
      <c r="AD93">
        <f t="shared" si="4"/>
        <v>33.1489852784429</v>
      </c>
      <c r="AE93">
        <f>'IDT-1'!D93</f>
        <v>0</v>
      </c>
      <c r="AF93" s="24"/>
      <c r="AG93">
        <f t="shared" si="5"/>
        <v>33.1489852784429</v>
      </c>
      <c r="AI93" s="34">
        <f>PXIL!L93</f>
        <v>0</v>
      </c>
      <c r="AJ93" s="34">
        <f>PXIL!R93</f>
        <v>0</v>
      </c>
      <c r="AK93" s="34">
        <f>RTM_IEX!L93</f>
        <v>6.08</v>
      </c>
      <c r="AL93" s="34">
        <f>RTM_IEX!R93</f>
        <v>0</v>
      </c>
      <c r="AM93" s="34">
        <f>RTM_PXI!L93</f>
        <v>0</v>
      </c>
      <c r="AN93" s="34">
        <f>RTM_PXI!R93</f>
        <v>0</v>
      </c>
      <c r="AO93" s="147">
        <f>GDAM_IEX!L93</f>
        <v>0</v>
      </c>
      <c r="AP93" s="147">
        <f>GDAM_IEX!R93</f>
        <v>0</v>
      </c>
      <c r="AQ93" s="147">
        <f>GDAM_PXI!L93</f>
        <v>0</v>
      </c>
      <c r="AR93" s="147">
        <f>GDAM_PXI!R93</f>
        <v>0</v>
      </c>
      <c r="AS93">
        <f>HPX!L93</f>
        <v>0</v>
      </c>
      <c r="AT93">
        <f>HPX!R93</f>
        <v>0</v>
      </c>
      <c r="AU93">
        <f>RTM_HPX!L93</f>
        <v>0</v>
      </c>
      <c r="AV93">
        <f>RTM_HPX!R93</f>
        <v>0</v>
      </c>
    </row>
    <row r="94" spans="1:48">
      <c r="A94" t="s">
        <v>136</v>
      </c>
      <c r="E94">
        <f>GT_NG!R94</f>
        <v>0</v>
      </c>
      <c r="F94">
        <f>GT_Spot!R94</f>
        <v>0</v>
      </c>
      <c r="G94">
        <f>PPCL_NG!R94</f>
        <v>17.649999999999999</v>
      </c>
      <c r="H94">
        <f>PPCL_Spot!R94</f>
        <v>0</v>
      </c>
      <c r="I94">
        <f>Bawana_NG!R94</f>
        <v>5.8397955611566186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SUMPRODUCT(LTA!J94:AN94,LTA!J$101:AN$101,LTA!J$107:AN$107)</f>
        <v>0</v>
      </c>
      <c r="U94" s="37">
        <f>SUMPRODUCT(LTA!J94:AN94,LTA!J$102:AN$102,LTA!J$107:AN$107)</f>
        <v>0</v>
      </c>
      <c r="V94" s="66">
        <f>SUMPRODUCT(MTOA!B94:G94,MTOA!B$102:G$102,MTOA!B$107:G$107)</f>
        <v>0</v>
      </c>
      <c r="W94" s="66">
        <f>SUMPRODUCT(MTOA!B94:G94,MTOA!B$101:G$101,MTOA!B$107:G$107)</f>
        <v>0</v>
      </c>
      <c r="X94">
        <v>0</v>
      </c>
      <c r="Y94" s="34">
        <f>IEX!L94</f>
        <v>0</v>
      </c>
      <c r="Z94" s="34">
        <f>IEX!R94</f>
        <v>0</v>
      </c>
      <c r="AA94" s="75">
        <f>STOA!L94</f>
        <v>3.86</v>
      </c>
      <c r="AB94" s="75">
        <f>-STOA!R94</f>
        <v>0</v>
      </c>
      <c r="AC94">
        <f t="shared" si="3"/>
        <v>0.28089428271371558</v>
      </c>
      <c r="AD94">
        <f t="shared" si="4"/>
        <v>33.158901278442897</v>
      </c>
      <c r="AE94">
        <f>'IDT-1'!D94</f>
        <v>0</v>
      </c>
      <c r="AF94" s="24"/>
      <c r="AG94">
        <f t="shared" si="5"/>
        <v>33.158901278442897</v>
      </c>
      <c r="AI94" s="34">
        <f>PXIL!L94</f>
        <v>0</v>
      </c>
      <c r="AJ94" s="34">
        <f>PXIL!R94</f>
        <v>0</v>
      </c>
      <c r="AK94" s="34">
        <f>RTM_IEX!L94</f>
        <v>6.09</v>
      </c>
      <c r="AL94" s="34">
        <f>RTM_IEX!R94</f>
        <v>0</v>
      </c>
      <c r="AM94" s="34">
        <f>RTM_PXI!L94</f>
        <v>0</v>
      </c>
      <c r="AN94" s="34">
        <f>RTM_PXI!R94</f>
        <v>0</v>
      </c>
      <c r="AO94" s="147">
        <f>GDAM_IEX!L94</f>
        <v>0</v>
      </c>
      <c r="AP94" s="147">
        <f>GDAM_IEX!R94</f>
        <v>0</v>
      </c>
      <c r="AQ94" s="147">
        <f>GDAM_PXI!L94</f>
        <v>0</v>
      </c>
      <c r="AR94" s="147">
        <f>GDAM_PXI!R94</f>
        <v>0</v>
      </c>
      <c r="AS94">
        <f>HPX!L94</f>
        <v>0</v>
      </c>
      <c r="AT94">
        <f>HPX!R94</f>
        <v>0</v>
      </c>
      <c r="AU94">
        <f>RTM_HPX!L94</f>
        <v>0</v>
      </c>
      <c r="AV94">
        <f>RTM_HPX!R94</f>
        <v>0</v>
      </c>
    </row>
    <row r="95" spans="1:48">
      <c r="A95" t="s">
        <v>137</v>
      </c>
      <c r="E95">
        <f>GT_NG!R95</f>
        <v>0</v>
      </c>
      <c r="F95">
        <f>GT_Spot!R95</f>
        <v>0</v>
      </c>
      <c r="G95">
        <f>PPCL_NG!R95</f>
        <v>17.649999999999999</v>
      </c>
      <c r="H95">
        <f>PPCL_Spot!R95</f>
        <v>0</v>
      </c>
      <c r="I95">
        <f>Bawana_NG!R95</f>
        <v>5.839999999999999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SUMPRODUCT(LTA!J95:AN95,LTA!J$101:AN$101,LTA!J$107:AN$107)</f>
        <v>0</v>
      </c>
      <c r="U95" s="37">
        <f>SUMPRODUCT(LTA!J95:AN95,LTA!J$102:AN$102,LTA!J$107:AN$107)</f>
        <v>0</v>
      </c>
      <c r="V95" s="66">
        <f>SUMPRODUCT(MTOA!B95:G95,MTOA!B$102:G$102,MTOA!B$107:G$107)</f>
        <v>0</v>
      </c>
      <c r="W95" s="66">
        <f>SUMPRODUCT(MTOA!B95:G95,MTOA!B$101:G$101,MTOA!B$107:G$107)</f>
        <v>0</v>
      </c>
      <c r="X95">
        <v>0</v>
      </c>
      <c r="Y95" s="34">
        <f>IEX!L95</f>
        <v>0</v>
      </c>
      <c r="Z95" s="34">
        <f>IEX!R95</f>
        <v>0</v>
      </c>
      <c r="AA95" s="75">
        <f>STOA!L95</f>
        <v>3.86</v>
      </c>
      <c r="AB95" s="75">
        <f>-STOA!R95</f>
        <v>0</v>
      </c>
      <c r="AC95">
        <f t="shared" si="3"/>
        <v>0.27274799999999999</v>
      </c>
      <c r="AD95">
        <f t="shared" si="4"/>
        <v>32.197251999999999</v>
      </c>
      <c r="AE95">
        <f>'IDT-1'!D95</f>
        <v>0</v>
      </c>
      <c r="AF95" s="24"/>
      <c r="AG95">
        <f t="shared" si="5"/>
        <v>32.197251999999999</v>
      </c>
      <c r="AI95" s="34">
        <f>PXIL!L95</f>
        <v>0</v>
      </c>
      <c r="AJ95" s="34">
        <f>PXIL!R95</f>
        <v>0</v>
      </c>
      <c r="AK95" s="34">
        <f>RTM_IEX!L95</f>
        <v>5.12</v>
      </c>
      <c r="AL95" s="34">
        <f>RTM_IEX!R95</f>
        <v>0</v>
      </c>
      <c r="AM95" s="34">
        <f>RTM_PXI!L95</f>
        <v>0</v>
      </c>
      <c r="AN95" s="34">
        <f>RTM_PXI!R95</f>
        <v>0</v>
      </c>
      <c r="AO95" s="147">
        <f>GDAM_IEX!L95</f>
        <v>0</v>
      </c>
      <c r="AP95" s="147">
        <f>GDAM_IEX!R95</f>
        <v>0</v>
      </c>
      <c r="AQ95" s="147">
        <f>GDAM_PXI!L95</f>
        <v>0</v>
      </c>
      <c r="AR95" s="147">
        <f>GDAM_PXI!R95</f>
        <v>0</v>
      </c>
      <c r="AS95">
        <f>HPX!L95</f>
        <v>0</v>
      </c>
      <c r="AT95">
        <f>HPX!R95</f>
        <v>0</v>
      </c>
      <c r="AU95">
        <f>RTM_HPX!L95</f>
        <v>0</v>
      </c>
      <c r="AV95">
        <f>RTM_HPX!R95</f>
        <v>0</v>
      </c>
    </row>
    <row r="96" spans="1:48">
      <c r="A96" t="s">
        <v>138</v>
      </c>
      <c r="E96">
        <f>GT_NG!R96</f>
        <v>0</v>
      </c>
      <c r="F96">
        <f>GT_Spot!R96</f>
        <v>0</v>
      </c>
      <c r="G96">
        <f>PPCL_NG!R96</f>
        <v>17.649999999999999</v>
      </c>
      <c r="H96">
        <f>PPCL_Spot!R96</f>
        <v>0</v>
      </c>
      <c r="I96">
        <f>Bawana_NG!R96</f>
        <v>5.839999999999999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SUMPRODUCT(LTA!J96:AN96,LTA!J$101:AN$101,LTA!J$107:AN$107)</f>
        <v>0</v>
      </c>
      <c r="U96" s="37">
        <f>SUMPRODUCT(LTA!J96:AN96,LTA!J$102:AN$102,LTA!J$107:AN$107)</f>
        <v>0</v>
      </c>
      <c r="V96" s="66">
        <f>SUMPRODUCT(MTOA!B96:G96,MTOA!B$102:G$102,MTOA!B$107:G$107)</f>
        <v>0</v>
      </c>
      <c r="W96" s="66">
        <f>SUMPRODUCT(MTOA!B96:G96,MTOA!B$101:G$101,MTOA!B$107:G$107)</f>
        <v>0</v>
      </c>
      <c r="X96">
        <v>0</v>
      </c>
      <c r="Y96" s="34">
        <f>IEX!L96</f>
        <v>0</v>
      </c>
      <c r="Z96" s="34">
        <f>IEX!R96</f>
        <v>0</v>
      </c>
      <c r="AA96" s="75">
        <f>STOA!L96</f>
        <v>3.86</v>
      </c>
      <c r="AB96" s="75">
        <f>-STOA!R96</f>
        <v>0</v>
      </c>
      <c r="AC96">
        <f t="shared" si="3"/>
        <v>0.270312</v>
      </c>
      <c r="AD96">
        <f t="shared" si="4"/>
        <v>31.909687999999999</v>
      </c>
      <c r="AE96">
        <f>'IDT-1'!D96</f>
        <v>0</v>
      </c>
      <c r="AF96" s="24"/>
      <c r="AG96">
        <f t="shared" si="5"/>
        <v>31.909687999999999</v>
      </c>
      <c r="AI96" s="34">
        <f>PXIL!L96</f>
        <v>0</v>
      </c>
      <c r="AJ96" s="34">
        <f>PXIL!R96</f>
        <v>0</v>
      </c>
      <c r="AK96" s="34">
        <f>RTM_IEX!L96</f>
        <v>4.83</v>
      </c>
      <c r="AL96" s="34">
        <f>RTM_IEX!R96</f>
        <v>0</v>
      </c>
      <c r="AM96" s="34">
        <f>RTM_PXI!L96</f>
        <v>0</v>
      </c>
      <c r="AN96" s="34">
        <f>RTM_PXI!R96</f>
        <v>0</v>
      </c>
      <c r="AO96" s="147">
        <f>GDAM_IEX!L96</f>
        <v>0</v>
      </c>
      <c r="AP96" s="147">
        <f>GDAM_IEX!R96</f>
        <v>0</v>
      </c>
      <c r="AQ96" s="147">
        <f>GDAM_PXI!L96</f>
        <v>0</v>
      </c>
      <c r="AR96" s="147">
        <f>GDAM_PXI!R96</f>
        <v>0</v>
      </c>
      <c r="AS96">
        <f>HPX!L96</f>
        <v>0</v>
      </c>
      <c r="AT96">
        <f>HPX!R96</f>
        <v>0</v>
      </c>
      <c r="AU96">
        <f>RTM_HPX!L96</f>
        <v>0</v>
      </c>
      <c r="AV96">
        <f>RTM_HPX!R96</f>
        <v>0</v>
      </c>
    </row>
    <row r="97" spans="1:48">
      <c r="A97" t="s">
        <v>139</v>
      </c>
      <c r="E97">
        <f>GT_NG!R97</f>
        <v>0</v>
      </c>
      <c r="F97">
        <f>GT_Spot!R97</f>
        <v>0</v>
      </c>
      <c r="G97">
        <f>PPCL_NG!R97</f>
        <v>17.649999999999999</v>
      </c>
      <c r="H97">
        <f>PPCL_Spot!R97</f>
        <v>0</v>
      </c>
      <c r="I97">
        <f>Bawana_NG!R97</f>
        <v>5.839999999999999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SUMPRODUCT(LTA!J97:AN97,LTA!J$101:AN$101,LTA!J$107:AN$107)</f>
        <v>0</v>
      </c>
      <c r="U97" s="37">
        <f>SUMPRODUCT(LTA!J97:AN97,LTA!J$102:AN$102,LTA!J$107:AN$107)</f>
        <v>0</v>
      </c>
      <c r="V97" s="66">
        <f>SUMPRODUCT(MTOA!B97:G97,MTOA!B$102:G$102,MTOA!B$107:G$107)</f>
        <v>0</v>
      </c>
      <c r="W97" s="66">
        <f>SUMPRODUCT(MTOA!B97:G97,MTOA!B$101:G$101,MTOA!B$107:G$107)</f>
        <v>0</v>
      </c>
      <c r="X97">
        <v>0</v>
      </c>
      <c r="Y97" s="34">
        <f>IEX!L97</f>
        <v>0</v>
      </c>
      <c r="Z97" s="34">
        <f>IEX!R97</f>
        <v>0</v>
      </c>
      <c r="AA97" s="75">
        <f>STOA!L97</f>
        <v>3.86</v>
      </c>
      <c r="AB97" s="75">
        <f>-STOA!R97</f>
        <v>0</v>
      </c>
      <c r="AC97">
        <f t="shared" si="3"/>
        <v>0.26216399999999995</v>
      </c>
      <c r="AD97">
        <f t="shared" si="4"/>
        <v>30.947835999999999</v>
      </c>
      <c r="AE97">
        <f>'IDT-1'!D97</f>
        <v>0</v>
      </c>
      <c r="AF97" s="24"/>
      <c r="AG97">
        <f t="shared" si="5"/>
        <v>30.947835999999999</v>
      </c>
      <c r="AI97" s="34">
        <f>PXIL!L97</f>
        <v>0</v>
      </c>
      <c r="AJ97" s="34">
        <f>PXIL!R97</f>
        <v>0</v>
      </c>
      <c r="AK97" s="34">
        <f>RTM_IEX!L97</f>
        <v>3.86</v>
      </c>
      <c r="AL97" s="34">
        <f>RTM_IEX!R97</f>
        <v>0</v>
      </c>
      <c r="AM97" s="34">
        <f>RTM_PXI!L97</f>
        <v>0</v>
      </c>
      <c r="AN97" s="34">
        <f>RTM_PXI!R97</f>
        <v>0</v>
      </c>
      <c r="AO97" s="147">
        <f>GDAM_IEX!L97</f>
        <v>0</v>
      </c>
      <c r="AP97" s="147">
        <f>GDAM_IEX!R97</f>
        <v>0</v>
      </c>
      <c r="AQ97" s="147">
        <f>GDAM_PXI!L97</f>
        <v>0</v>
      </c>
      <c r="AR97" s="147">
        <f>GDAM_PXI!R97</f>
        <v>0</v>
      </c>
      <c r="AS97">
        <f>HPX!L97</f>
        <v>0</v>
      </c>
      <c r="AT97">
        <f>HPX!R97</f>
        <v>0</v>
      </c>
      <c r="AU97">
        <f>RTM_HPX!L97</f>
        <v>0</v>
      </c>
      <c r="AV97">
        <f>RTM_HPX!R97</f>
        <v>0</v>
      </c>
    </row>
    <row r="98" spans="1:48">
      <c r="A98" t="s">
        <v>140</v>
      </c>
      <c r="E98">
        <f>GT_NG!R98</f>
        <v>0</v>
      </c>
      <c r="F98">
        <f>GT_Spot!R98</f>
        <v>0</v>
      </c>
      <c r="G98">
        <f>PPCL_NG!R98</f>
        <v>17.649999999999999</v>
      </c>
      <c r="H98">
        <f>PPCL_Spot!R98</f>
        <v>0</v>
      </c>
      <c r="I98">
        <f>Bawana_NG!R98</f>
        <v>5.839999999999999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SUMPRODUCT(LTA!J98:AN98,LTA!J$101:AN$101,LTA!J$107:AN$107)</f>
        <v>0</v>
      </c>
      <c r="U98" s="37">
        <f>SUMPRODUCT(LTA!J98:AN98,LTA!J$102:AN$102,LTA!J$107:AN$107)</f>
        <v>0</v>
      </c>
      <c r="V98" s="66">
        <f>SUMPRODUCT(MTOA!B98:G98,MTOA!B$102:G$102,MTOA!B$107:G$107)</f>
        <v>0</v>
      </c>
      <c r="W98" s="66">
        <f>SUMPRODUCT(MTOA!B98:G98,MTOA!B$101:G$101,MTOA!B$107:G$107)</f>
        <v>0</v>
      </c>
      <c r="X98">
        <v>0</v>
      </c>
      <c r="Y98" s="34">
        <f>IEX!L98</f>
        <v>0</v>
      </c>
      <c r="Z98" s="34">
        <f>IEX!R98</f>
        <v>0</v>
      </c>
      <c r="AA98" s="75">
        <f>STOA!L98</f>
        <v>3.86</v>
      </c>
      <c r="AB98" s="75">
        <f>-STOA!R98</f>
        <v>0</v>
      </c>
      <c r="AC98">
        <f t="shared" si="3"/>
        <v>0.26216399999999995</v>
      </c>
      <c r="AD98">
        <f t="shared" si="4"/>
        <v>30.947835999999999</v>
      </c>
      <c r="AE98">
        <f>'IDT-1'!D98</f>
        <v>0</v>
      </c>
      <c r="AF98" s="24"/>
      <c r="AG98">
        <f t="shared" si="5"/>
        <v>30.947835999999999</v>
      </c>
      <c r="AI98" s="34">
        <f>PXIL!L98</f>
        <v>0</v>
      </c>
      <c r="AJ98" s="34">
        <f>PXIL!R98</f>
        <v>0</v>
      </c>
      <c r="AK98" s="34">
        <f>RTM_IEX!L98</f>
        <v>3.86</v>
      </c>
      <c r="AL98" s="34">
        <f>RTM_IEX!R98</f>
        <v>0</v>
      </c>
      <c r="AM98" s="34">
        <f>RTM_PXI!L98</f>
        <v>0</v>
      </c>
      <c r="AN98" s="34">
        <f>RTM_PXI!R98</f>
        <v>0</v>
      </c>
      <c r="AO98" s="147">
        <f>GDAM_IEX!L98</f>
        <v>0</v>
      </c>
      <c r="AP98" s="147">
        <f>GDAM_IEX!R98</f>
        <v>0</v>
      </c>
      <c r="AQ98" s="147">
        <f>GDAM_PXI!L98</f>
        <v>0</v>
      </c>
      <c r="AR98" s="147">
        <f>GDAM_PXI!R98</f>
        <v>0</v>
      </c>
      <c r="AS98">
        <f>HPX!L98</f>
        <v>0</v>
      </c>
      <c r="AT98">
        <f>HPX!R98</f>
        <v>0</v>
      </c>
      <c r="AU98">
        <f>RTM_HPX!L98</f>
        <v>0</v>
      </c>
      <c r="AV98">
        <f>RTM_HPX!R98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0.42195959982237563</v>
      </c>
      <c r="H99">
        <f t="shared" si="6"/>
        <v>0</v>
      </c>
      <c r="I99">
        <f t="shared" si="6"/>
        <v>0.137235490840418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0</v>
      </c>
      <c r="AA99" s="75">
        <f t="shared" si="6"/>
        <v>0.15064000000000011</v>
      </c>
      <c r="AB99" s="75">
        <f t="shared" si="6"/>
        <v>0</v>
      </c>
      <c r="AC99">
        <f t="shared" si="6"/>
        <v>7.02928876156746E-3</v>
      </c>
      <c r="AD99">
        <f t="shared" si="6"/>
        <v>0.82979080190122589</v>
      </c>
      <c r="AE99">
        <f t="shared" ref="AE99:AT99" si="7">SUM(AE3:AE98)/4000</f>
        <v>0</v>
      </c>
      <c r="AG99">
        <f t="shared" si="7"/>
        <v>0.82979080190122589</v>
      </c>
      <c r="AI99">
        <f t="shared" si="7"/>
        <v>0</v>
      </c>
      <c r="AJ99">
        <f t="shared" si="7"/>
        <v>0</v>
      </c>
      <c r="AK99">
        <f t="shared" si="7"/>
        <v>0.12698499999999996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  <c r="AS99">
        <f t="shared" si="7"/>
        <v>0</v>
      </c>
      <c r="AT99">
        <f t="shared" si="7"/>
        <v>0</v>
      </c>
      <c r="AU99">
        <f t="shared" ref="AU99:AV99" si="8">SUM(AU3:AU98)/4000</f>
        <v>0</v>
      </c>
      <c r="AV99">
        <f t="shared" si="8"/>
        <v>0</v>
      </c>
    </row>
  </sheetData>
  <mergeCells count="40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8" ht="15" customHeight="1">
      <c r="A1" s="189">
        <f>Allocation_SG!A1</f>
        <v>45448</v>
      </c>
      <c r="B1" s="220"/>
      <c r="C1" s="220"/>
      <c r="D1" s="220"/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191</v>
      </c>
      <c r="K1" s="220" t="s">
        <v>192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8" t="s">
        <v>143</v>
      </c>
      <c r="Q1" s="228" t="s">
        <v>144</v>
      </c>
      <c r="R1" s="233" t="s">
        <v>314</v>
      </c>
      <c r="S1" s="233" t="s">
        <v>452</v>
      </c>
      <c r="T1" s="40" t="s">
        <v>282</v>
      </c>
      <c r="U1" s="229" t="s">
        <v>283</v>
      </c>
      <c r="V1" s="65" t="s">
        <v>295</v>
      </c>
      <c r="W1" s="65" t="s">
        <v>282</v>
      </c>
      <c r="X1" s="220" t="s">
        <v>313</v>
      </c>
      <c r="Y1" s="226" t="s">
        <v>218</v>
      </c>
      <c r="Z1" s="226" t="s">
        <v>219</v>
      </c>
      <c r="AA1" s="230" t="s">
        <v>194</v>
      </c>
      <c r="AB1" s="230" t="s">
        <v>195</v>
      </c>
      <c r="AC1" s="25" t="s">
        <v>185</v>
      </c>
      <c r="AD1" s="220" t="s">
        <v>142</v>
      </c>
      <c r="AG1" s="220" t="s">
        <v>272</v>
      </c>
      <c r="AI1" s="226" t="s">
        <v>352</v>
      </c>
      <c r="AJ1" s="226" t="s">
        <v>353</v>
      </c>
      <c r="AK1" s="226" t="s">
        <v>354</v>
      </c>
      <c r="AL1" s="226" t="s">
        <v>355</v>
      </c>
      <c r="AM1" s="226" t="s">
        <v>356</v>
      </c>
      <c r="AN1" s="226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26" t="s">
        <v>521</v>
      </c>
      <c r="AT1" s="226" t="s">
        <v>522</v>
      </c>
      <c r="AU1" s="226" t="s">
        <v>527</v>
      </c>
      <c r="AV1" s="226" t="s">
        <v>528</v>
      </c>
    </row>
    <row r="2" spans="1:48">
      <c r="A2" s="25" t="s">
        <v>44</v>
      </c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8"/>
      <c r="Q2" s="228"/>
      <c r="R2" s="233"/>
      <c r="S2" s="233"/>
      <c r="T2" s="40" t="s">
        <v>294</v>
      </c>
      <c r="U2" s="229"/>
      <c r="V2" s="65" t="s">
        <v>284</v>
      </c>
      <c r="W2" s="65" t="s">
        <v>284</v>
      </c>
      <c r="X2" s="220"/>
      <c r="Y2" s="226"/>
      <c r="Z2" s="226"/>
      <c r="AA2" s="230"/>
      <c r="AB2" s="230"/>
      <c r="AC2" s="25">
        <f>Losses!B3</f>
        <v>8.3999999999999995E-3</v>
      </c>
      <c r="AD2" s="220"/>
      <c r="AE2" t="s">
        <v>270</v>
      </c>
      <c r="AG2" s="220"/>
      <c r="AI2" s="226"/>
      <c r="AJ2" s="226"/>
      <c r="AK2" s="226"/>
      <c r="AL2" s="226"/>
      <c r="AM2" s="226"/>
      <c r="AN2" s="226"/>
      <c r="AO2" s="231"/>
      <c r="AP2" s="231"/>
      <c r="AQ2" s="231"/>
      <c r="AR2" s="231"/>
      <c r="AS2" s="226"/>
      <c r="AT2" s="226"/>
      <c r="AU2" s="226"/>
      <c r="AV2" s="226"/>
    </row>
    <row r="3" spans="1:48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19.315999999999999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SUMPRODUCT(LTA!J3:AN3,LTA!J$101:AN$101,LTA!J$108:AN$108)</f>
        <v>0</v>
      </c>
      <c r="U3" s="37">
        <f>SUMPRODUCT(LTA!J3:AN3,LTA!J$102:AN$102,LTA!J$108:AN$108)</f>
        <v>0</v>
      </c>
      <c r="V3" s="66">
        <f>SUMPRODUCT(MTOA!B3:G3,MTOA!B$102:G$102,MTOA!B$108:G$108)</f>
        <v>0</v>
      </c>
      <c r="W3" s="66">
        <f>SUMPRODUCT(MTOA!B3:G3,MTOA!B$101:G$101,MTOA!B$108:G$108)</f>
        <v>0</v>
      </c>
      <c r="X3">
        <v>0</v>
      </c>
      <c r="Y3" s="34">
        <f>IEX!M3</f>
        <v>0.02</v>
      </c>
      <c r="Z3" s="34">
        <f>IEX!S3</f>
        <v>0</v>
      </c>
      <c r="AA3" s="75">
        <f>STOA!M3</f>
        <v>0</v>
      </c>
      <c r="AB3" s="75">
        <f>-STOA!S3</f>
        <v>0</v>
      </c>
      <c r="AC3">
        <f>SUMIF(B3:AB3,"&gt;0")*$AC$2-SUMIF(B3:AB3,"&lt;0")*($AC$2/(1-$AC$2))+SUMIF(AI3:AR3,"&gt;0")*$AC$2-SUMIF(AI3:AR3,"&lt;0")*($AC$2/(1-$AC$2))-SUM(T3,W3,R3)*$AC$2</f>
        <v>0.16301039999999997</v>
      </c>
      <c r="AD3">
        <f>SUM(B3:AB3,AI3:AV3)-AC3</f>
        <v>19.242989599999998</v>
      </c>
      <c r="AE3">
        <v>0</v>
      </c>
      <c r="AF3" s="24"/>
      <c r="AG3">
        <f>SUM(AD3:AF3)</f>
        <v>19.242989599999998</v>
      </c>
      <c r="AI3" s="34">
        <f>PXIL!M3</f>
        <v>0</v>
      </c>
      <c r="AJ3" s="34">
        <f>PXIL!S3</f>
        <v>0</v>
      </c>
      <c r="AK3" s="34">
        <f>RTM_IEX!M3</f>
        <v>7.0000000000000007E-2</v>
      </c>
      <c r="AL3" s="34">
        <f>RTM_IEX!S3</f>
        <v>0</v>
      </c>
      <c r="AM3" s="34">
        <f>RTM_PXI!M3</f>
        <v>0</v>
      </c>
      <c r="AN3" s="34">
        <f>RTM_PXI!S3</f>
        <v>0</v>
      </c>
      <c r="AO3" s="147">
        <f>GDAM_IEX!M3</f>
        <v>0</v>
      </c>
      <c r="AP3" s="147">
        <f>GDAM_IEX!S3</f>
        <v>0</v>
      </c>
      <c r="AQ3" s="147">
        <f>GDAM_PXI!M3</f>
        <v>0</v>
      </c>
      <c r="AR3" s="147">
        <f>GDAM_PXI!S3</f>
        <v>0</v>
      </c>
      <c r="AS3">
        <f>HPX!M3</f>
        <v>0</v>
      </c>
      <c r="AT3">
        <f>HPX!S3</f>
        <v>0</v>
      </c>
      <c r="AU3">
        <f>RTM_HPX!M3</f>
        <v>0</v>
      </c>
      <c r="AV3">
        <f>RTM_HPX!S3</f>
        <v>0</v>
      </c>
    </row>
    <row r="4" spans="1:48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19.315999999999999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SUMPRODUCT(LTA!J4:AN4,LTA!J$101:AN$101,LTA!J$108:AN$108)</f>
        <v>0</v>
      </c>
      <c r="U4" s="37">
        <f>SUMPRODUCT(LTA!J4:AN4,LTA!J$102:AN$102,LTA!J$108:AN$108)</f>
        <v>0</v>
      </c>
      <c r="V4" s="66">
        <f>SUMPRODUCT(MTOA!B4:G4,MTOA!B$102:G$102,MTOA!B$108:G$108)</f>
        <v>0</v>
      </c>
      <c r="W4" s="66">
        <f>SUMPRODUCT(MTOA!B4:G4,MTOA!B$101:G$101,MTOA!B$108:G$108)</f>
        <v>0</v>
      </c>
      <c r="X4">
        <v>0</v>
      </c>
      <c r="Y4" s="34">
        <f>IEX!M4</f>
        <v>0.04</v>
      </c>
      <c r="Z4" s="34">
        <f>IEX!S4</f>
        <v>0</v>
      </c>
      <c r="AA4" s="75">
        <f>STOA!M4</f>
        <v>0</v>
      </c>
      <c r="AB4" s="75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0.16376639999999998</v>
      </c>
      <c r="AD4">
        <f t="shared" ref="AD4:AD67" si="1">SUM(B4:AB4,AI4:AV4)-AC4</f>
        <v>19.332233599999999</v>
      </c>
      <c r="AE4">
        <v>0</v>
      </c>
      <c r="AF4" s="24"/>
      <c r="AG4">
        <f t="shared" ref="AG4:AG67" si="2">SUM(AD4:AF4)</f>
        <v>19.332233599999999</v>
      </c>
      <c r="AI4" s="34">
        <f>PXIL!M4</f>
        <v>0</v>
      </c>
      <c r="AJ4" s="34">
        <f>PXIL!S4</f>
        <v>0</v>
      </c>
      <c r="AK4" s="34">
        <f>RTM_IEX!M4</f>
        <v>0.14000000000000001</v>
      </c>
      <c r="AL4" s="34">
        <f>RTM_IEX!S4</f>
        <v>0</v>
      </c>
      <c r="AM4" s="34">
        <f>RTM_PXI!M4</f>
        <v>0</v>
      </c>
      <c r="AN4" s="34">
        <f>RTM_PXI!S4</f>
        <v>0</v>
      </c>
      <c r="AO4" s="147">
        <f>GDAM_IEX!M4</f>
        <v>0</v>
      </c>
      <c r="AP4" s="147">
        <f>GDAM_IEX!S4</f>
        <v>0</v>
      </c>
      <c r="AQ4" s="147">
        <f>GDAM_PXI!M4</f>
        <v>0</v>
      </c>
      <c r="AR4" s="147">
        <f>GDAM_PXI!S4</f>
        <v>0</v>
      </c>
      <c r="AS4">
        <f>HPX!M4</f>
        <v>0</v>
      </c>
      <c r="AT4">
        <f>HPX!S4</f>
        <v>0</v>
      </c>
      <c r="AU4">
        <f>RTM_HPX!M4</f>
        <v>0</v>
      </c>
      <c r="AV4">
        <f>RTM_HPX!S4</f>
        <v>0</v>
      </c>
    </row>
    <row r="5" spans="1:48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19.315999999999999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SUMPRODUCT(LTA!J5:AN5,LTA!J$101:AN$101,LTA!J$108:AN$108)</f>
        <v>0</v>
      </c>
      <c r="U5" s="37">
        <f>SUMPRODUCT(LTA!J5:AN5,LTA!J$102:AN$102,LTA!J$108:AN$108)</f>
        <v>0</v>
      </c>
      <c r="V5" s="66">
        <f>SUMPRODUCT(MTOA!B5:G5,MTOA!B$102:G$102,MTOA!B$108:G$108)</f>
        <v>0</v>
      </c>
      <c r="W5" s="66">
        <f>SUMPRODUCT(MTOA!B5:G5,MTOA!B$101:G$101,MTOA!B$108:G$108)</f>
        <v>0</v>
      </c>
      <c r="X5">
        <v>0</v>
      </c>
      <c r="Y5" s="34">
        <f>IEX!M5</f>
        <v>0</v>
      </c>
      <c r="Z5" s="34">
        <f>IEX!S5</f>
        <v>0</v>
      </c>
      <c r="AA5" s="75">
        <f>STOA!M5</f>
        <v>0</v>
      </c>
      <c r="AB5" s="75">
        <f>-STOA!S5</f>
        <v>0</v>
      </c>
      <c r="AC5">
        <f t="shared" si="0"/>
        <v>0.16225439999999999</v>
      </c>
      <c r="AD5">
        <f t="shared" si="1"/>
        <v>19.153745600000001</v>
      </c>
      <c r="AE5">
        <v>0</v>
      </c>
      <c r="AF5" s="24"/>
      <c r="AG5">
        <f t="shared" si="2"/>
        <v>19.153745600000001</v>
      </c>
      <c r="AI5" s="34">
        <f>PXIL!M5</f>
        <v>0</v>
      </c>
      <c r="AJ5" s="34">
        <f>PXIL!S5</f>
        <v>0</v>
      </c>
      <c r="AK5" s="34">
        <f>RTM_IEX!M5</f>
        <v>0</v>
      </c>
      <c r="AL5" s="34">
        <f>RTM_IEX!S5</f>
        <v>0</v>
      </c>
      <c r="AM5" s="34">
        <f>RTM_PXI!M5</f>
        <v>0</v>
      </c>
      <c r="AN5" s="34">
        <f>RTM_PXI!S5</f>
        <v>0</v>
      </c>
      <c r="AO5" s="147">
        <f>GDAM_IEX!M5</f>
        <v>0</v>
      </c>
      <c r="AP5" s="147">
        <f>GDAM_IEX!S5</f>
        <v>0</v>
      </c>
      <c r="AQ5" s="147">
        <f>GDAM_PXI!M5</f>
        <v>0</v>
      </c>
      <c r="AR5" s="147">
        <f>GDAM_PXI!S5</f>
        <v>0</v>
      </c>
      <c r="AS5">
        <f>HPX!M5</f>
        <v>0</v>
      </c>
      <c r="AT5">
        <f>HPX!S5</f>
        <v>0</v>
      </c>
      <c r="AU5">
        <f>RTM_HPX!M5</f>
        <v>0</v>
      </c>
      <c r="AV5">
        <f>RTM_HPX!S5</f>
        <v>0</v>
      </c>
    </row>
    <row r="6" spans="1:48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19.315999999999999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SUMPRODUCT(LTA!J6:AN6,LTA!J$101:AN$101,LTA!J$108:AN$108)</f>
        <v>0</v>
      </c>
      <c r="U6" s="37">
        <f>SUMPRODUCT(LTA!J6:AN6,LTA!J$102:AN$102,LTA!J$108:AN$108)</f>
        <v>0</v>
      </c>
      <c r="V6" s="66">
        <f>SUMPRODUCT(MTOA!B6:G6,MTOA!B$102:G$102,MTOA!B$108:G$108)</f>
        <v>0</v>
      </c>
      <c r="W6" s="66">
        <f>SUMPRODUCT(MTOA!B6:G6,MTOA!B$101:G$101,MTOA!B$108:G$108)</f>
        <v>0</v>
      </c>
      <c r="X6">
        <v>0</v>
      </c>
      <c r="Y6" s="34">
        <f>IEX!M6</f>
        <v>0</v>
      </c>
      <c r="Z6" s="34">
        <f>IEX!S6</f>
        <v>0</v>
      </c>
      <c r="AA6" s="75">
        <f>STOA!M6</f>
        <v>0</v>
      </c>
      <c r="AB6" s="75">
        <f>-STOA!S6</f>
        <v>0</v>
      </c>
      <c r="AC6">
        <f t="shared" si="0"/>
        <v>0.16225439999999999</v>
      </c>
      <c r="AD6">
        <f t="shared" si="1"/>
        <v>19.153745600000001</v>
      </c>
      <c r="AE6">
        <v>0</v>
      </c>
      <c r="AF6" s="24"/>
      <c r="AG6">
        <f t="shared" si="2"/>
        <v>19.153745600000001</v>
      </c>
      <c r="AI6" s="34">
        <f>PXIL!M6</f>
        <v>0</v>
      </c>
      <c r="AJ6" s="34">
        <f>PXIL!S6</f>
        <v>0</v>
      </c>
      <c r="AK6" s="34">
        <f>RTM_IEX!M6</f>
        <v>0</v>
      </c>
      <c r="AL6" s="34">
        <f>RTM_IEX!S6</f>
        <v>0</v>
      </c>
      <c r="AM6" s="34">
        <f>RTM_PXI!M6</f>
        <v>0</v>
      </c>
      <c r="AN6" s="34">
        <f>RTM_PXI!S6</f>
        <v>0</v>
      </c>
      <c r="AO6" s="147">
        <f>GDAM_IEX!M6</f>
        <v>0</v>
      </c>
      <c r="AP6" s="147">
        <f>GDAM_IEX!S6</f>
        <v>0</v>
      </c>
      <c r="AQ6" s="147">
        <f>GDAM_PXI!M6</f>
        <v>0</v>
      </c>
      <c r="AR6" s="147">
        <f>GDAM_PXI!S6</f>
        <v>0</v>
      </c>
      <c r="AS6">
        <f>HPX!M6</f>
        <v>0</v>
      </c>
      <c r="AT6">
        <f>HPX!S6</f>
        <v>0</v>
      </c>
      <c r="AU6">
        <f>RTM_HPX!M6</f>
        <v>0</v>
      </c>
      <c r="AV6">
        <f>RTM_HPX!S6</f>
        <v>0</v>
      </c>
    </row>
    <row r="7" spans="1:48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19.315999999999999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SUMPRODUCT(LTA!J7:AN7,LTA!J$101:AN$101,LTA!J$108:AN$108)</f>
        <v>0</v>
      </c>
      <c r="U7" s="37">
        <f>SUMPRODUCT(LTA!J7:AN7,LTA!J$102:AN$102,LTA!J$108:AN$108)</f>
        <v>0</v>
      </c>
      <c r="V7" s="66">
        <f>SUMPRODUCT(MTOA!B7:G7,MTOA!B$102:G$102,MTOA!B$108:G$108)</f>
        <v>0</v>
      </c>
      <c r="W7" s="66">
        <f>SUMPRODUCT(MTOA!B7:G7,MTOA!B$101:G$101,MTOA!B$108:G$108)</f>
        <v>0</v>
      </c>
      <c r="X7">
        <v>0</v>
      </c>
      <c r="Y7" s="34">
        <f>IEX!M7</f>
        <v>0</v>
      </c>
      <c r="Z7" s="34">
        <f>IEX!S7</f>
        <v>0</v>
      </c>
      <c r="AA7" s="75">
        <f>STOA!M7</f>
        <v>0</v>
      </c>
      <c r="AB7" s="75">
        <f>-STOA!S7</f>
        <v>0</v>
      </c>
      <c r="AC7">
        <f t="shared" si="0"/>
        <v>0.16225439999999999</v>
      </c>
      <c r="AD7">
        <f t="shared" si="1"/>
        <v>19.153745600000001</v>
      </c>
      <c r="AE7">
        <v>0</v>
      </c>
      <c r="AF7" s="24"/>
      <c r="AG7">
        <f t="shared" si="2"/>
        <v>19.153745600000001</v>
      </c>
      <c r="AI7" s="34">
        <f>PXIL!M7</f>
        <v>0</v>
      </c>
      <c r="AJ7" s="34">
        <f>PXIL!S7</f>
        <v>0</v>
      </c>
      <c r="AK7" s="34">
        <f>RTM_IEX!M7</f>
        <v>0</v>
      </c>
      <c r="AL7" s="34">
        <f>RTM_IEX!S7</f>
        <v>0</v>
      </c>
      <c r="AM7" s="34">
        <f>RTM_PXI!M7</f>
        <v>0</v>
      </c>
      <c r="AN7" s="34">
        <f>RTM_PXI!S7</f>
        <v>0</v>
      </c>
      <c r="AO7" s="147">
        <f>GDAM_IEX!M7</f>
        <v>0</v>
      </c>
      <c r="AP7" s="147">
        <f>GDAM_IEX!S7</f>
        <v>0</v>
      </c>
      <c r="AQ7" s="147">
        <f>GDAM_PXI!M7</f>
        <v>0</v>
      </c>
      <c r="AR7" s="147">
        <f>GDAM_PXI!S7</f>
        <v>0</v>
      </c>
      <c r="AS7">
        <f>HPX!M7</f>
        <v>0</v>
      </c>
      <c r="AT7">
        <f>HPX!S7</f>
        <v>0</v>
      </c>
      <c r="AU7">
        <f>RTM_HPX!M7</f>
        <v>0</v>
      </c>
      <c r="AV7">
        <f>RTM_HPX!S7</f>
        <v>0</v>
      </c>
    </row>
    <row r="8" spans="1:48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19.315999999999999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SUMPRODUCT(LTA!J8:AN8,LTA!J$101:AN$101,LTA!J$108:AN$108)</f>
        <v>0</v>
      </c>
      <c r="U8" s="37">
        <f>SUMPRODUCT(LTA!J8:AN8,LTA!J$102:AN$102,LTA!J$108:AN$108)</f>
        <v>0</v>
      </c>
      <c r="V8" s="66">
        <f>SUMPRODUCT(MTOA!B8:G8,MTOA!B$102:G$102,MTOA!B$108:G$108)</f>
        <v>0</v>
      </c>
      <c r="W8" s="66">
        <f>SUMPRODUCT(MTOA!B8:G8,MTOA!B$101:G$101,MTOA!B$108:G$108)</f>
        <v>0</v>
      </c>
      <c r="X8">
        <v>0</v>
      </c>
      <c r="Y8" s="34">
        <f>IEX!M8</f>
        <v>0</v>
      </c>
      <c r="Z8" s="34">
        <f>IEX!S8</f>
        <v>0</v>
      </c>
      <c r="AA8" s="75">
        <f>STOA!M8</f>
        <v>0</v>
      </c>
      <c r="AB8" s="75">
        <f>-STOA!S8</f>
        <v>0</v>
      </c>
      <c r="AC8">
        <f t="shared" si="0"/>
        <v>0.16225439999999999</v>
      </c>
      <c r="AD8">
        <f t="shared" si="1"/>
        <v>19.153745600000001</v>
      </c>
      <c r="AE8">
        <v>0</v>
      </c>
      <c r="AF8" s="24"/>
      <c r="AG8">
        <f t="shared" si="2"/>
        <v>19.153745600000001</v>
      </c>
      <c r="AI8" s="34">
        <f>PXIL!M8</f>
        <v>0</v>
      </c>
      <c r="AJ8" s="34">
        <f>PXIL!S8</f>
        <v>0</v>
      </c>
      <c r="AK8" s="34">
        <f>RTM_IEX!M8</f>
        <v>0</v>
      </c>
      <c r="AL8" s="34">
        <f>RTM_IEX!S8</f>
        <v>0</v>
      </c>
      <c r="AM8" s="34">
        <f>RTM_PXI!M8</f>
        <v>0</v>
      </c>
      <c r="AN8" s="34">
        <f>RTM_PXI!S8</f>
        <v>0</v>
      </c>
      <c r="AO8" s="147">
        <f>GDAM_IEX!M8</f>
        <v>0</v>
      </c>
      <c r="AP8" s="147">
        <f>GDAM_IEX!S8</f>
        <v>0</v>
      </c>
      <c r="AQ8" s="147">
        <f>GDAM_PXI!M8</f>
        <v>0</v>
      </c>
      <c r="AR8" s="147">
        <f>GDAM_PXI!S8</f>
        <v>0</v>
      </c>
      <c r="AS8">
        <f>HPX!M8</f>
        <v>0</v>
      </c>
      <c r="AT8">
        <f>HPX!S8</f>
        <v>0</v>
      </c>
      <c r="AU8">
        <f>RTM_HPX!M8</f>
        <v>0</v>
      </c>
      <c r="AV8">
        <f>RTM_HPX!S8</f>
        <v>0</v>
      </c>
    </row>
    <row r="9" spans="1:48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19.315999999999999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SUMPRODUCT(LTA!J9:AN9,LTA!J$101:AN$101,LTA!J$108:AN$108)</f>
        <v>0</v>
      </c>
      <c r="U9" s="37">
        <f>SUMPRODUCT(LTA!J9:AN9,LTA!J$102:AN$102,LTA!J$108:AN$108)</f>
        <v>0</v>
      </c>
      <c r="V9" s="66">
        <f>SUMPRODUCT(MTOA!B9:G9,MTOA!B$102:G$102,MTOA!B$108:G$108)</f>
        <v>0</v>
      </c>
      <c r="W9" s="66">
        <f>SUMPRODUCT(MTOA!B9:G9,MTOA!B$101:G$101,MTOA!B$108:G$108)</f>
        <v>0</v>
      </c>
      <c r="X9">
        <v>0</v>
      </c>
      <c r="Y9" s="34">
        <f>IEX!M9</f>
        <v>0</v>
      </c>
      <c r="Z9" s="34">
        <f>IEX!S9</f>
        <v>0</v>
      </c>
      <c r="AA9" s="75">
        <f>STOA!M9</f>
        <v>0</v>
      </c>
      <c r="AB9" s="75">
        <f>-STOA!S9</f>
        <v>0</v>
      </c>
      <c r="AC9">
        <f t="shared" si="0"/>
        <v>0.16225439999999999</v>
      </c>
      <c r="AD9">
        <f t="shared" si="1"/>
        <v>19.153745600000001</v>
      </c>
      <c r="AE9">
        <v>0</v>
      </c>
      <c r="AF9" s="24"/>
      <c r="AG9">
        <f t="shared" si="2"/>
        <v>19.153745600000001</v>
      </c>
      <c r="AI9" s="34">
        <f>PXIL!M9</f>
        <v>0</v>
      </c>
      <c r="AJ9" s="34">
        <f>PXIL!S9</f>
        <v>0</v>
      </c>
      <c r="AK9" s="34">
        <f>RTM_IEX!M9</f>
        <v>0</v>
      </c>
      <c r="AL9" s="34">
        <f>RTM_IEX!S9</f>
        <v>0</v>
      </c>
      <c r="AM9" s="34">
        <f>RTM_PXI!M9</f>
        <v>0</v>
      </c>
      <c r="AN9" s="34">
        <f>RTM_PXI!S9</f>
        <v>0</v>
      </c>
      <c r="AO9" s="147">
        <f>GDAM_IEX!M9</f>
        <v>0</v>
      </c>
      <c r="AP9" s="147">
        <f>GDAM_IEX!S9</f>
        <v>0</v>
      </c>
      <c r="AQ9" s="147">
        <f>GDAM_PXI!M9</f>
        <v>0</v>
      </c>
      <c r="AR9" s="147">
        <f>GDAM_PXI!S9</f>
        <v>0</v>
      </c>
      <c r="AS9">
        <f>HPX!M9</f>
        <v>0</v>
      </c>
      <c r="AT9">
        <f>HPX!S9</f>
        <v>0</v>
      </c>
      <c r="AU9">
        <f>RTM_HPX!M9</f>
        <v>0</v>
      </c>
      <c r="AV9">
        <f>RTM_HPX!S9</f>
        <v>0</v>
      </c>
    </row>
    <row r="10" spans="1:48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19.315999999999999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SUMPRODUCT(LTA!J10:AN10,LTA!J$101:AN$101,LTA!J$108:AN$108)</f>
        <v>0</v>
      </c>
      <c r="U10" s="37">
        <f>SUMPRODUCT(LTA!J10:AN10,LTA!J$102:AN$102,LTA!J$108:AN$108)</f>
        <v>0</v>
      </c>
      <c r="V10" s="66">
        <f>SUMPRODUCT(MTOA!B10:G10,MTOA!B$102:G$102,MTOA!B$108:G$108)</f>
        <v>0</v>
      </c>
      <c r="W10" s="66">
        <f>SUMPRODUCT(MTOA!B10:G10,MTOA!B$101:G$101,MTOA!B$108:G$108)</f>
        <v>0</v>
      </c>
      <c r="X10">
        <v>0</v>
      </c>
      <c r="Y10" s="34">
        <f>IEX!M10</f>
        <v>0</v>
      </c>
      <c r="Z10" s="34">
        <f>IEX!S10</f>
        <v>0</v>
      </c>
      <c r="AA10" s="75">
        <f>STOA!M10</f>
        <v>0</v>
      </c>
      <c r="AB10" s="75">
        <f>-STOA!S10</f>
        <v>0</v>
      </c>
      <c r="AC10">
        <f t="shared" si="0"/>
        <v>0.16225439999999999</v>
      </c>
      <c r="AD10">
        <f t="shared" si="1"/>
        <v>19.153745600000001</v>
      </c>
      <c r="AE10">
        <v>0</v>
      </c>
      <c r="AF10" s="24"/>
      <c r="AG10">
        <f t="shared" si="2"/>
        <v>19.153745600000001</v>
      </c>
      <c r="AI10" s="34">
        <f>PXIL!M10</f>
        <v>0</v>
      </c>
      <c r="AJ10" s="34">
        <f>PXIL!S10</f>
        <v>0</v>
      </c>
      <c r="AK10" s="34">
        <f>RTM_IEX!M10</f>
        <v>0</v>
      </c>
      <c r="AL10" s="34">
        <f>RTM_IEX!S10</f>
        <v>0</v>
      </c>
      <c r="AM10" s="34">
        <f>RTM_PXI!M10</f>
        <v>0</v>
      </c>
      <c r="AN10" s="34">
        <f>RTM_PXI!S10</f>
        <v>0</v>
      </c>
      <c r="AO10" s="147">
        <f>GDAM_IEX!M10</f>
        <v>0</v>
      </c>
      <c r="AP10" s="147">
        <f>GDAM_IEX!S10</f>
        <v>0</v>
      </c>
      <c r="AQ10" s="147">
        <f>GDAM_PXI!M10</f>
        <v>0</v>
      </c>
      <c r="AR10" s="147">
        <f>GDAM_PXI!S10</f>
        <v>0</v>
      </c>
      <c r="AS10">
        <f>HPX!M10</f>
        <v>0</v>
      </c>
      <c r="AT10">
        <f>HPX!S10</f>
        <v>0</v>
      </c>
      <c r="AU10">
        <f>RTM_HPX!M10</f>
        <v>0</v>
      </c>
      <c r="AV10">
        <f>RTM_HPX!S10</f>
        <v>0</v>
      </c>
    </row>
    <row r="11" spans="1:48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19.315999999999999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SUMPRODUCT(LTA!J11:AN11,LTA!J$101:AN$101,LTA!J$108:AN$108)</f>
        <v>0</v>
      </c>
      <c r="U11" s="37">
        <f>SUMPRODUCT(LTA!J11:AN11,LTA!J$102:AN$102,LTA!J$108:AN$108)</f>
        <v>0</v>
      </c>
      <c r="V11" s="66">
        <f>SUMPRODUCT(MTOA!B11:G11,MTOA!B$102:G$102,MTOA!B$108:G$108)</f>
        <v>0</v>
      </c>
      <c r="W11" s="66">
        <f>SUMPRODUCT(MTOA!B11:G11,MTOA!B$101:G$101,MTOA!B$108:G$108)</f>
        <v>0</v>
      </c>
      <c r="X11">
        <v>0</v>
      </c>
      <c r="Y11" s="34">
        <f>IEX!M11</f>
        <v>0</v>
      </c>
      <c r="Z11" s="34">
        <f>IEX!S11</f>
        <v>0</v>
      </c>
      <c r="AA11" s="75">
        <f>STOA!M11</f>
        <v>0</v>
      </c>
      <c r="AB11" s="75">
        <f>-STOA!S11</f>
        <v>0</v>
      </c>
      <c r="AC11">
        <f t="shared" si="0"/>
        <v>0.16225439999999999</v>
      </c>
      <c r="AD11">
        <f t="shared" si="1"/>
        <v>19.153745600000001</v>
      </c>
      <c r="AE11">
        <v>0</v>
      </c>
      <c r="AF11" s="24"/>
      <c r="AG11">
        <f t="shared" si="2"/>
        <v>19.153745600000001</v>
      </c>
      <c r="AI11" s="34">
        <f>PXIL!M11</f>
        <v>0</v>
      </c>
      <c r="AJ11" s="34">
        <f>PXIL!S11</f>
        <v>0</v>
      </c>
      <c r="AK11" s="34">
        <f>RTM_IEX!M11</f>
        <v>0</v>
      </c>
      <c r="AL11" s="34">
        <f>RTM_IEX!S11</f>
        <v>0</v>
      </c>
      <c r="AM11" s="34">
        <f>RTM_PXI!M11</f>
        <v>0</v>
      </c>
      <c r="AN11" s="34">
        <f>RTM_PXI!S11</f>
        <v>0</v>
      </c>
      <c r="AO11" s="147">
        <f>GDAM_IEX!M11</f>
        <v>0</v>
      </c>
      <c r="AP11" s="147">
        <f>GDAM_IEX!S11</f>
        <v>0</v>
      </c>
      <c r="AQ11" s="147">
        <f>GDAM_PXI!M11</f>
        <v>0</v>
      </c>
      <c r="AR11" s="147">
        <f>GDAM_PXI!S11</f>
        <v>0</v>
      </c>
      <c r="AS11">
        <f>HPX!M11</f>
        <v>0</v>
      </c>
      <c r="AT11">
        <f>HPX!S11</f>
        <v>0</v>
      </c>
      <c r="AU11">
        <f>RTM_HPX!M11</f>
        <v>0</v>
      </c>
      <c r="AV11">
        <f>RTM_HPX!S11</f>
        <v>0</v>
      </c>
    </row>
    <row r="12" spans="1:48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19.315999999999999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SUMPRODUCT(LTA!J12:AN12,LTA!J$101:AN$101,LTA!J$108:AN$108)</f>
        <v>0</v>
      </c>
      <c r="U12" s="37">
        <f>SUMPRODUCT(LTA!J12:AN12,LTA!J$102:AN$102,LTA!J$108:AN$108)</f>
        <v>0</v>
      </c>
      <c r="V12" s="66">
        <f>SUMPRODUCT(MTOA!B12:G12,MTOA!B$102:G$102,MTOA!B$108:G$108)</f>
        <v>0</v>
      </c>
      <c r="W12" s="66">
        <f>SUMPRODUCT(MTOA!B12:G12,MTOA!B$101:G$101,MTOA!B$108:G$108)</f>
        <v>0</v>
      </c>
      <c r="X12">
        <v>0</v>
      </c>
      <c r="Y12" s="34">
        <f>IEX!M12</f>
        <v>0</v>
      </c>
      <c r="Z12" s="34">
        <f>IEX!S12</f>
        <v>0</v>
      </c>
      <c r="AA12" s="75">
        <f>STOA!M12</f>
        <v>0</v>
      </c>
      <c r="AB12" s="75">
        <f>-STOA!S12</f>
        <v>0</v>
      </c>
      <c r="AC12">
        <f t="shared" si="0"/>
        <v>0.16225439999999999</v>
      </c>
      <c r="AD12">
        <f t="shared" si="1"/>
        <v>19.153745600000001</v>
      </c>
      <c r="AE12">
        <v>0</v>
      </c>
      <c r="AF12" s="24"/>
      <c r="AG12">
        <f t="shared" si="2"/>
        <v>19.153745600000001</v>
      </c>
      <c r="AI12" s="34">
        <f>PXIL!M12</f>
        <v>0</v>
      </c>
      <c r="AJ12" s="34">
        <f>PXIL!S12</f>
        <v>0</v>
      </c>
      <c r="AK12" s="34">
        <f>RTM_IEX!M12</f>
        <v>0</v>
      </c>
      <c r="AL12" s="34">
        <f>RTM_IEX!S12</f>
        <v>0</v>
      </c>
      <c r="AM12" s="34">
        <f>RTM_PXI!M12</f>
        <v>0</v>
      </c>
      <c r="AN12" s="34">
        <f>RTM_PXI!S12</f>
        <v>0</v>
      </c>
      <c r="AO12" s="147">
        <f>GDAM_IEX!M12</f>
        <v>0</v>
      </c>
      <c r="AP12" s="147">
        <f>GDAM_IEX!S12</f>
        <v>0</v>
      </c>
      <c r="AQ12" s="147">
        <f>GDAM_PXI!M12</f>
        <v>0</v>
      </c>
      <c r="AR12" s="147">
        <f>GDAM_PXI!S12</f>
        <v>0</v>
      </c>
      <c r="AS12">
        <f>HPX!M12</f>
        <v>0</v>
      </c>
      <c r="AT12">
        <f>HPX!S12</f>
        <v>0</v>
      </c>
      <c r="AU12">
        <f>RTM_HPX!M12</f>
        <v>0</v>
      </c>
      <c r="AV12">
        <f>RTM_HPX!S12</f>
        <v>0</v>
      </c>
    </row>
    <row r="13" spans="1:48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19.315999999999999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SUMPRODUCT(LTA!J13:AN13,LTA!J$101:AN$101,LTA!J$108:AN$108)</f>
        <v>0</v>
      </c>
      <c r="U13" s="37">
        <f>SUMPRODUCT(LTA!J13:AN13,LTA!J$102:AN$102,LTA!J$108:AN$108)</f>
        <v>0</v>
      </c>
      <c r="V13" s="66">
        <f>SUMPRODUCT(MTOA!B13:G13,MTOA!B$102:G$102,MTOA!B$108:G$108)</f>
        <v>0</v>
      </c>
      <c r="W13" s="66">
        <f>SUMPRODUCT(MTOA!B13:G13,MTOA!B$101:G$101,MTOA!B$108:G$108)</f>
        <v>0</v>
      </c>
      <c r="X13">
        <v>0</v>
      </c>
      <c r="Y13" s="34">
        <f>IEX!M13</f>
        <v>0</v>
      </c>
      <c r="Z13" s="34">
        <f>IEX!S13</f>
        <v>0</v>
      </c>
      <c r="AA13" s="75">
        <f>STOA!M13</f>
        <v>0</v>
      </c>
      <c r="AB13" s="75">
        <f>-STOA!S13</f>
        <v>0</v>
      </c>
      <c r="AC13">
        <f t="shared" si="0"/>
        <v>0.16225439999999999</v>
      </c>
      <c r="AD13">
        <f t="shared" si="1"/>
        <v>19.153745600000001</v>
      </c>
      <c r="AE13">
        <v>0</v>
      </c>
      <c r="AF13" s="24"/>
      <c r="AG13">
        <f t="shared" si="2"/>
        <v>19.153745600000001</v>
      </c>
      <c r="AI13" s="34">
        <f>PXIL!M13</f>
        <v>0</v>
      </c>
      <c r="AJ13" s="34">
        <f>PXIL!S13</f>
        <v>0</v>
      </c>
      <c r="AK13" s="34">
        <f>RTM_IEX!M13</f>
        <v>0</v>
      </c>
      <c r="AL13" s="34">
        <f>RTM_IEX!S13</f>
        <v>0</v>
      </c>
      <c r="AM13" s="34">
        <f>RTM_PXI!M13</f>
        <v>0</v>
      </c>
      <c r="AN13" s="34">
        <f>RTM_PXI!S13</f>
        <v>0</v>
      </c>
      <c r="AO13" s="147">
        <f>GDAM_IEX!M13</f>
        <v>0</v>
      </c>
      <c r="AP13" s="147">
        <f>GDAM_IEX!S13</f>
        <v>0</v>
      </c>
      <c r="AQ13" s="147">
        <f>GDAM_PXI!M13</f>
        <v>0</v>
      </c>
      <c r="AR13" s="147">
        <f>GDAM_PXI!S13</f>
        <v>0</v>
      </c>
      <c r="AS13">
        <f>HPX!M13</f>
        <v>0</v>
      </c>
      <c r="AT13">
        <f>HPX!S13</f>
        <v>0</v>
      </c>
      <c r="AU13">
        <f>RTM_HPX!M13</f>
        <v>0</v>
      </c>
      <c r="AV13">
        <f>RTM_HPX!S13</f>
        <v>0</v>
      </c>
    </row>
    <row r="14" spans="1:48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19.315999999999999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SUMPRODUCT(LTA!J14:AN14,LTA!J$101:AN$101,LTA!J$108:AN$108)</f>
        <v>0</v>
      </c>
      <c r="U14" s="37">
        <f>SUMPRODUCT(LTA!J14:AN14,LTA!J$102:AN$102,LTA!J$108:AN$108)</f>
        <v>0</v>
      </c>
      <c r="V14" s="66">
        <f>SUMPRODUCT(MTOA!B14:G14,MTOA!B$102:G$102,MTOA!B$108:G$108)</f>
        <v>0</v>
      </c>
      <c r="W14" s="66">
        <f>SUMPRODUCT(MTOA!B14:G14,MTOA!B$101:G$101,MTOA!B$108:G$108)</f>
        <v>0</v>
      </c>
      <c r="X14">
        <v>0</v>
      </c>
      <c r="Y14" s="34">
        <f>IEX!M14</f>
        <v>0</v>
      </c>
      <c r="Z14" s="34">
        <f>IEX!S14</f>
        <v>0</v>
      </c>
      <c r="AA14" s="75">
        <f>STOA!M14</f>
        <v>0</v>
      </c>
      <c r="AB14" s="75">
        <f>-STOA!S14</f>
        <v>0</v>
      </c>
      <c r="AC14">
        <f t="shared" si="0"/>
        <v>0.16225439999999999</v>
      </c>
      <c r="AD14">
        <f t="shared" si="1"/>
        <v>19.153745600000001</v>
      </c>
      <c r="AE14">
        <v>0</v>
      </c>
      <c r="AF14" s="24"/>
      <c r="AG14">
        <f t="shared" si="2"/>
        <v>19.153745600000001</v>
      </c>
      <c r="AI14" s="34">
        <f>PXIL!M14</f>
        <v>0</v>
      </c>
      <c r="AJ14" s="34">
        <f>PXIL!S14</f>
        <v>0</v>
      </c>
      <c r="AK14" s="34">
        <f>RTM_IEX!M14</f>
        <v>0</v>
      </c>
      <c r="AL14" s="34">
        <f>RTM_IEX!S14</f>
        <v>0</v>
      </c>
      <c r="AM14" s="34">
        <f>RTM_PXI!M14</f>
        <v>0</v>
      </c>
      <c r="AN14" s="34">
        <f>RTM_PXI!S14</f>
        <v>0</v>
      </c>
      <c r="AO14" s="147">
        <f>GDAM_IEX!M14</f>
        <v>0</v>
      </c>
      <c r="AP14" s="147">
        <f>GDAM_IEX!S14</f>
        <v>0</v>
      </c>
      <c r="AQ14" s="147">
        <f>GDAM_PXI!M14</f>
        <v>0</v>
      </c>
      <c r="AR14" s="147">
        <f>GDAM_PXI!S14</f>
        <v>0</v>
      </c>
      <c r="AS14">
        <f>HPX!M14</f>
        <v>0</v>
      </c>
      <c r="AT14">
        <f>HPX!S14</f>
        <v>0</v>
      </c>
      <c r="AU14">
        <f>RTM_HPX!M14</f>
        <v>0</v>
      </c>
      <c r="AV14">
        <f>RTM_HPX!S14</f>
        <v>0</v>
      </c>
    </row>
    <row r="15" spans="1:48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19.315999999999999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SUMPRODUCT(LTA!J15:AN15,LTA!J$101:AN$101,LTA!J$108:AN$108)</f>
        <v>0</v>
      </c>
      <c r="U15" s="37">
        <f>SUMPRODUCT(LTA!J15:AN15,LTA!J$102:AN$102,LTA!J$108:AN$108)</f>
        <v>0</v>
      </c>
      <c r="V15" s="66">
        <f>SUMPRODUCT(MTOA!B15:G15,MTOA!B$102:G$102,MTOA!B$108:G$108)</f>
        <v>0</v>
      </c>
      <c r="W15" s="66">
        <f>SUMPRODUCT(MTOA!B15:G15,MTOA!B$101:G$101,MTOA!B$108:G$108)</f>
        <v>0</v>
      </c>
      <c r="X15">
        <v>0</v>
      </c>
      <c r="Y15" s="34">
        <f>IEX!M15</f>
        <v>0</v>
      </c>
      <c r="Z15" s="34">
        <f>IEX!S15</f>
        <v>0</v>
      </c>
      <c r="AA15" s="75">
        <f>STOA!M15</f>
        <v>0</v>
      </c>
      <c r="AB15" s="75">
        <f>-STOA!S15</f>
        <v>0</v>
      </c>
      <c r="AC15">
        <f t="shared" si="0"/>
        <v>0.16225439999999999</v>
      </c>
      <c r="AD15">
        <f t="shared" si="1"/>
        <v>19.153745600000001</v>
      </c>
      <c r="AE15">
        <v>0</v>
      </c>
      <c r="AF15" s="24"/>
      <c r="AG15">
        <f t="shared" si="2"/>
        <v>19.153745600000001</v>
      </c>
      <c r="AI15" s="34">
        <f>PXIL!M15</f>
        <v>0</v>
      </c>
      <c r="AJ15" s="34">
        <f>PXIL!S15</f>
        <v>0</v>
      </c>
      <c r="AK15" s="34">
        <f>RTM_IEX!M15</f>
        <v>0</v>
      </c>
      <c r="AL15" s="34">
        <f>RTM_IEX!S15</f>
        <v>0</v>
      </c>
      <c r="AM15" s="34">
        <f>RTM_PXI!M15</f>
        <v>0</v>
      </c>
      <c r="AN15" s="34">
        <f>RTM_PXI!S15</f>
        <v>0</v>
      </c>
      <c r="AO15" s="147">
        <f>GDAM_IEX!M15</f>
        <v>0</v>
      </c>
      <c r="AP15" s="147">
        <f>GDAM_IEX!S15</f>
        <v>0</v>
      </c>
      <c r="AQ15" s="147">
        <f>GDAM_PXI!M15</f>
        <v>0</v>
      </c>
      <c r="AR15" s="147">
        <f>GDAM_PXI!S15</f>
        <v>0</v>
      </c>
      <c r="AS15">
        <f>HPX!M15</f>
        <v>0</v>
      </c>
      <c r="AT15">
        <f>HPX!S15</f>
        <v>0</v>
      </c>
      <c r="AU15">
        <f>RTM_HPX!M15</f>
        <v>0</v>
      </c>
      <c r="AV15">
        <f>RTM_HPX!S15</f>
        <v>0</v>
      </c>
    </row>
    <row r="16" spans="1:48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19.315999999999999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SUMPRODUCT(LTA!J16:AN16,LTA!J$101:AN$101,LTA!J$108:AN$108)</f>
        <v>0</v>
      </c>
      <c r="U16" s="37">
        <f>SUMPRODUCT(LTA!J16:AN16,LTA!J$102:AN$102,LTA!J$108:AN$108)</f>
        <v>0</v>
      </c>
      <c r="V16" s="66">
        <f>SUMPRODUCT(MTOA!B16:G16,MTOA!B$102:G$102,MTOA!B$108:G$108)</f>
        <v>0</v>
      </c>
      <c r="W16" s="66">
        <f>SUMPRODUCT(MTOA!B16:G16,MTOA!B$101:G$101,MTOA!B$108:G$108)</f>
        <v>0</v>
      </c>
      <c r="X16">
        <v>0</v>
      </c>
      <c r="Y16" s="34">
        <f>IEX!M16</f>
        <v>0</v>
      </c>
      <c r="Z16" s="34">
        <f>IEX!S16</f>
        <v>0</v>
      </c>
      <c r="AA16" s="75">
        <f>STOA!M16</f>
        <v>0</v>
      </c>
      <c r="AB16" s="75">
        <f>-STOA!S16</f>
        <v>0</v>
      </c>
      <c r="AC16">
        <f t="shared" si="0"/>
        <v>0.16225439999999999</v>
      </c>
      <c r="AD16">
        <f t="shared" si="1"/>
        <v>19.153745600000001</v>
      </c>
      <c r="AE16">
        <v>0</v>
      </c>
      <c r="AF16" s="24"/>
      <c r="AG16">
        <f t="shared" si="2"/>
        <v>19.153745600000001</v>
      </c>
      <c r="AI16" s="34">
        <f>PXIL!M16</f>
        <v>0</v>
      </c>
      <c r="AJ16" s="34">
        <f>PXIL!S16</f>
        <v>0</v>
      </c>
      <c r="AK16" s="34">
        <f>RTM_IEX!M16</f>
        <v>0</v>
      </c>
      <c r="AL16" s="34">
        <f>RTM_IEX!S16</f>
        <v>0</v>
      </c>
      <c r="AM16" s="34">
        <f>RTM_PXI!M16</f>
        <v>0</v>
      </c>
      <c r="AN16" s="34">
        <f>RTM_PXI!S16</f>
        <v>0</v>
      </c>
      <c r="AO16" s="147">
        <f>GDAM_IEX!M16</f>
        <v>0</v>
      </c>
      <c r="AP16" s="147">
        <f>GDAM_IEX!S16</f>
        <v>0</v>
      </c>
      <c r="AQ16" s="147">
        <f>GDAM_PXI!M16</f>
        <v>0</v>
      </c>
      <c r="AR16" s="147">
        <f>GDAM_PXI!S16</f>
        <v>0</v>
      </c>
      <c r="AS16">
        <f>HPX!M16</f>
        <v>0</v>
      </c>
      <c r="AT16">
        <f>HPX!S16</f>
        <v>0</v>
      </c>
      <c r="AU16">
        <f>RTM_HPX!M16</f>
        <v>0</v>
      </c>
      <c r="AV16">
        <f>RTM_HPX!S16</f>
        <v>0</v>
      </c>
    </row>
    <row r="17" spans="1:48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19.315999999999999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SUMPRODUCT(LTA!J17:AN17,LTA!J$101:AN$101,LTA!J$108:AN$108)</f>
        <v>0</v>
      </c>
      <c r="U17" s="37">
        <f>SUMPRODUCT(LTA!J17:AN17,LTA!J$102:AN$102,LTA!J$108:AN$108)</f>
        <v>0</v>
      </c>
      <c r="V17" s="66">
        <f>SUMPRODUCT(MTOA!B17:G17,MTOA!B$102:G$102,MTOA!B$108:G$108)</f>
        <v>0</v>
      </c>
      <c r="W17" s="66">
        <f>SUMPRODUCT(MTOA!B17:G17,MTOA!B$101:G$101,MTOA!B$108:G$108)</f>
        <v>0</v>
      </c>
      <c r="X17">
        <v>0</v>
      </c>
      <c r="Y17" s="34">
        <f>IEX!M17</f>
        <v>0</v>
      </c>
      <c r="Z17" s="34">
        <f>IEX!S17</f>
        <v>0</v>
      </c>
      <c r="AA17" s="75">
        <f>STOA!M17</f>
        <v>0</v>
      </c>
      <c r="AB17" s="75">
        <f>-STOA!S17</f>
        <v>0</v>
      </c>
      <c r="AC17">
        <f t="shared" si="0"/>
        <v>0.16225439999999999</v>
      </c>
      <c r="AD17">
        <f t="shared" si="1"/>
        <v>19.153745600000001</v>
      </c>
      <c r="AE17">
        <v>0</v>
      </c>
      <c r="AF17" s="24"/>
      <c r="AG17">
        <f t="shared" si="2"/>
        <v>19.153745600000001</v>
      </c>
      <c r="AI17" s="34">
        <f>PXIL!M17</f>
        <v>0</v>
      </c>
      <c r="AJ17" s="34">
        <f>PXIL!S17</f>
        <v>0</v>
      </c>
      <c r="AK17" s="34">
        <f>RTM_IEX!M17</f>
        <v>0</v>
      </c>
      <c r="AL17" s="34">
        <f>RTM_IEX!S17</f>
        <v>0</v>
      </c>
      <c r="AM17" s="34">
        <f>RTM_PXI!M17</f>
        <v>0</v>
      </c>
      <c r="AN17" s="34">
        <f>RTM_PXI!S17</f>
        <v>0</v>
      </c>
      <c r="AO17" s="147">
        <f>GDAM_IEX!M17</f>
        <v>0</v>
      </c>
      <c r="AP17" s="147">
        <f>GDAM_IEX!S17</f>
        <v>0</v>
      </c>
      <c r="AQ17" s="147">
        <f>GDAM_PXI!M17</f>
        <v>0</v>
      </c>
      <c r="AR17" s="147">
        <f>GDAM_PXI!S17</f>
        <v>0</v>
      </c>
      <c r="AS17">
        <f>HPX!M17</f>
        <v>0</v>
      </c>
      <c r="AT17">
        <f>HPX!S17</f>
        <v>0</v>
      </c>
      <c r="AU17">
        <f>RTM_HPX!M17</f>
        <v>0</v>
      </c>
      <c r="AV17">
        <f>RTM_HPX!S17</f>
        <v>0</v>
      </c>
    </row>
    <row r="18" spans="1:48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19.315999999999999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SUMPRODUCT(LTA!J18:AN18,LTA!J$101:AN$101,LTA!J$108:AN$108)</f>
        <v>0</v>
      </c>
      <c r="U18" s="37">
        <f>SUMPRODUCT(LTA!J18:AN18,LTA!J$102:AN$102,LTA!J$108:AN$108)</f>
        <v>0</v>
      </c>
      <c r="V18" s="66">
        <f>SUMPRODUCT(MTOA!B18:G18,MTOA!B$102:G$102,MTOA!B$108:G$108)</f>
        <v>0</v>
      </c>
      <c r="W18" s="66">
        <f>SUMPRODUCT(MTOA!B18:G18,MTOA!B$101:G$101,MTOA!B$108:G$108)</f>
        <v>0</v>
      </c>
      <c r="X18">
        <v>0</v>
      </c>
      <c r="Y18" s="34">
        <f>IEX!M18</f>
        <v>0</v>
      </c>
      <c r="Z18" s="34">
        <f>IEX!S18</f>
        <v>0</v>
      </c>
      <c r="AA18" s="75">
        <f>STOA!M18</f>
        <v>0</v>
      </c>
      <c r="AB18" s="75">
        <f>-STOA!S18</f>
        <v>0</v>
      </c>
      <c r="AC18">
        <f t="shared" si="0"/>
        <v>0.16225439999999999</v>
      </c>
      <c r="AD18">
        <f t="shared" si="1"/>
        <v>19.153745600000001</v>
      </c>
      <c r="AE18">
        <v>0</v>
      </c>
      <c r="AF18" s="24"/>
      <c r="AG18">
        <f t="shared" si="2"/>
        <v>19.153745600000001</v>
      </c>
      <c r="AI18" s="34">
        <f>PXIL!M18</f>
        <v>0</v>
      </c>
      <c r="AJ18" s="34">
        <f>PXIL!S18</f>
        <v>0</v>
      </c>
      <c r="AK18" s="34">
        <f>RTM_IEX!M18</f>
        <v>0</v>
      </c>
      <c r="AL18" s="34">
        <f>RTM_IEX!S18</f>
        <v>0</v>
      </c>
      <c r="AM18" s="34">
        <f>RTM_PXI!M18</f>
        <v>0</v>
      </c>
      <c r="AN18" s="34">
        <f>RTM_PXI!S18</f>
        <v>0</v>
      </c>
      <c r="AO18" s="147">
        <f>GDAM_IEX!M18</f>
        <v>0</v>
      </c>
      <c r="AP18" s="147">
        <f>GDAM_IEX!S18</f>
        <v>0</v>
      </c>
      <c r="AQ18" s="147">
        <f>GDAM_PXI!M18</f>
        <v>0</v>
      </c>
      <c r="AR18" s="147">
        <f>GDAM_PXI!S18</f>
        <v>0</v>
      </c>
      <c r="AS18">
        <f>HPX!M18</f>
        <v>0</v>
      </c>
      <c r="AT18">
        <f>HPX!S18</f>
        <v>0</v>
      </c>
      <c r="AU18">
        <f>RTM_HPX!M18</f>
        <v>0</v>
      </c>
      <c r="AV18">
        <f>RTM_HPX!S18</f>
        <v>0</v>
      </c>
    </row>
    <row r="19" spans="1:48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19.315999999999999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SUMPRODUCT(LTA!J19:AN19,LTA!J$101:AN$101,LTA!J$108:AN$108)</f>
        <v>0</v>
      </c>
      <c r="U19" s="37">
        <f>SUMPRODUCT(LTA!J19:AN19,LTA!J$102:AN$102,LTA!J$108:AN$108)</f>
        <v>0</v>
      </c>
      <c r="V19" s="66">
        <f>SUMPRODUCT(MTOA!B19:G19,MTOA!B$102:G$102,MTOA!B$108:G$108)</f>
        <v>0</v>
      </c>
      <c r="W19" s="66">
        <f>SUMPRODUCT(MTOA!B19:G19,MTOA!B$101:G$101,MTOA!B$108:G$108)</f>
        <v>0</v>
      </c>
      <c r="X19">
        <v>0</v>
      </c>
      <c r="Y19" s="34">
        <f>IEX!M19</f>
        <v>0</v>
      </c>
      <c r="Z19" s="34">
        <f>IEX!S19</f>
        <v>0</v>
      </c>
      <c r="AA19" s="75">
        <f>STOA!M19</f>
        <v>0</v>
      </c>
      <c r="AB19" s="75">
        <f>-STOA!S19</f>
        <v>0</v>
      </c>
      <c r="AC19">
        <f t="shared" si="0"/>
        <v>0.17443439999999999</v>
      </c>
      <c r="AD19">
        <f t="shared" si="1"/>
        <v>20.591565599999999</v>
      </c>
      <c r="AE19">
        <v>0</v>
      </c>
      <c r="AF19" s="24"/>
      <c r="AG19">
        <f t="shared" si="2"/>
        <v>20.591565599999999</v>
      </c>
      <c r="AI19" s="34">
        <f>PXIL!M19</f>
        <v>0</v>
      </c>
      <c r="AJ19" s="34">
        <f>PXIL!S19</f>
        <v>0</v>
      </c>
      <c r="AK19" s="34">
        <f>RTM_IEX!M19</f>
        <v>1.45</v>
      </c>
      <c r="AL19" s="34">
        <f>RTM_IEX!S19</f>
        <v>0</v>
      </c>
      <c r="AM19" s="34">
        <f>RTM_PXI!M19</f>
        <v>0</v>
      </c>
      <c r="AN19" s="34">
        <f>RTM_PXI!S19</f>
        <v>0</v>
      </c>
      <c r="AO19" s="147">
        <f>GDAM_IEX!M19</f>
        <v>0</v>
      </c>
      <c r="AP19" s="147">
        <f>GDAM_IEX!S19</f>
        <v>0</v>
      </c>
      <c r="AQ19" s="147">
        <f>GDAM_PXI!M19</f>
        <v>0</v>
      </c>
      <c r="AR19" s="147">
        <f>GDAM_PXI!S19</f>
        <v>0</v>
      </c>
      <c r="AS19">
        <f>HPX!M19</f>
        <v>0</v>
      </c>
      <c r="AT19">
        <f>HPX!S19</f>
        <v>0</v>
      </c>
      <c r="AU19">
        <f>RTM_HPX!M19</f>
        <v>0</v>
      </c>
      <c r="AV19">
        <f>RTM_HPX!S19</f>
        <v>0</v>
      </c>
    </row>
    <row r="20" spans="1:48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19.315999999999999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SUMPRODUCT(LTA!J20:AN20,LTA!J$101:AN$101,LTA!J$108:AN$108)</f>
        <v>0</v>
      </c>
      <c r="U20" s="37">
        <f>SUMPRODUCT(LTA!J20:AN20,LTA!J$102:AN$102,LTA!J$108:AN$108)</f>
        <v>0</v>
      </c>
      <c r="V20" s="66">
        <f>SUMPRODUCT(MTOA!B20:G20,MTOA!B$102:G$102,MTOA!B$108:G$108)</f>
        <v>0</v>
      </c>
      <c r="W20" s="66">
        <f>SUMPRODUCT(MTOA!B20:G20,MTOA!B$101:G$101,MTOA!B$108:G$108)</f>
        <v>0</v>
      </c>
      <c r="X20">
        <v>0</v>
      </c>
      <c r="Y20" s="34">
        <f>IEX!M20</f>
        <v>0</v>
      </c>
      <c r="Z20" s="34">
        <f>IEX!S20</f>
        <v>0</v>
      </c>
      <c r="AA20" s="75">
        <f>STOA!M20</f>
        <v>0</v>
      </c>
      <c r="AB20" s="75">
        <f>-STOA!S20</f>
        <v>0</v>
      </c>
      <c r="AC20">
        <f t="shared" si="0"/>
        <v>0.16796639999999999</v>
      </c>
      <c r="AD20">
        <f t="shared" si="1"/>
        <v>19.828033599999998</v>
      </c>
      <c r="AE20">
        <v>0</v>
      </c>
      <c r="AF20" s="24"/>
      <c r="AG20">
        <f t="shared" si="2"/>
        <v>19.828033599999998</v>
      </c>
      <c r="AI20" s="34">
        <f>PXIL!M20</f>
        <v>0</v>
      </c>
      <c r="AJ20" s="34">
        <f>PXIL!S20</f>
        <v>0</v>
      </c>
      <c r="AK20" s="34">
        <f>RTM_IEX!M20</f>
        <v>0.68</v>
      </c>
      <c r="AL20" s="34">
        <f>RTM_IEX!S20</f>
        <v>0</v>
      </c>
      <c r="AM20" s="34">
        <f>RTM_PXI!M20</f>
        <v>0</v>
      </c>
      <c r="AN20" s="34">
        <f>RTM_PXI!S20</f>
        <v>0</v>
      </c>
      <c r="AO20" s="147">
        <f>GDAM_IEX!M20</f>
        <v>0</v>
      </c>
      <c r="AP20" s="147">
        <f>GDAM_IEX!S20</f>
        <v>0</v>
      </c>
      <c r="AQ20" s="147">
        <f>GDAM_PXI!M20</f>
        <v>0</v>
      </c>
      <c r="AR20" s="147">
        <f>GDAM_PXI!S20</f>
        <v>0</v>
      </c>
      <c r="AS20">
        <f>HPX!M20</f>
        <v>0</v>
      </c>
      <c r="AT20">
        <f>HPX!S20</f>
        <v>0</v>
      </c>
      <c r="AU20">
        <f>RTM_HPX!M20</f>
        <v>0</v>
      </c>
      <c r="AV20">
        <f>RTM_HPX!S20</f>
        <v>0</v>
      </c>
    </row>
    <row r="21" spans="1:48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19.315999999999999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SUMPRODUCT(LTA!J21:AN21,LTA!J$101:AN$101,LTA!J$108:AN$108)</f>
        <v>0</v>
      </c>
      <c r="U21" s="37">
        <f>SUMPRODUCT(LTA!J21:AN21,LTA!J$102:AN$102,LTA!J$108:AN$108)</f>
        <v>0</v>
      </c>
      <c r="V21" s="66">
        <f>SUMPRODUCT(MTOA!B21:G21,MTOA!B$102:G$102,MTOA!B$108:G$108)</f>
        <v>0</v>
      </c>
      <c r="W21" s="66">
        <f>SUMPRODUCT(MTOA!B21:G21,MTOA!B$101:G$101,MTOA!B$108:G$108)</f>
        <v>0</v>
      </c>
      <c r="X21">
        <v>0</v>
      </c>
      <c r="Y21" s="34">
        <f>IEX!M21</f>
        <v>0</v>
      </c>
      <c r="Z21" s="34">
        <f>IEX!S21</f>
        <v>0</v>
      </c>
      <c r="AA21" s="75">
        <f>STOA!M21</f>
        <v>0</v>
      </c>
      <c r="AB21" s="75">
        <f>-STOA!S21</f>
        <v>0</v>
      </c>
      <c r="AC21">
        <f t="shared" si="0"/>
        <v>0.18333839999999998</v>
      </c>
      <c r="AD21">
        <f t="shared" si="1"/>
        <v>21.6426616</v>
      </c>
      <c r="AE21">
        <v>0</v>
      </c>
      <c r="AF21" s="24"/>
      <c r="AG21">
        <f t="shared" si="2"/>
        <v>21.6426616</v>
      </c>
      <c r="AI21" s="34">
        <f>PXIL!M21</f>
        <v>0</v>
      </c>
      <c r="AJ21" s="34">
        <f>PXIL!S21</f>
        <v>0</v>
      </c>
      <c r="AK21" s="34">
        <f>RTM_IEX!M21</f>
        <v>2.5099999999999998</v>
      </c>
      <c r="AL21" s="34">
        <f>RTM_IEX!S21</f>
        <v>0</v>
      </c>
      <c r="AM21" s="34">
        <f>RTM_PXI!M21</f>
        <v>0</v>
      </c>
      <c r="AN21" s="34">
        <f>RTM_PXI!S21</f>
        <v>0</v>
      </c>
      <c r="AO21" s="147">
        <f>GDAM_IEX!M21</f>
        <v>0</v>
      </c>
      <c r="AP21" s="147">
        <f>GDAM_IEX!S21</f>
        <v>0</v>
      </c>
      <c r="AQ21" s="147">
        <f>GDAM_PXI!M21</f>
        <v>0</v>
      </c>
      <c r="AR21" s="147">
        <f>GDAM_PXI!S21</f>
        <v>0</v>
      </c>
      <c r="AS21">
        <f>HPX!M21</f>
        <v>0</v>
      </c>
      <c r="AT21">
        <f>HPX!S21</f>
        <v>0</v>
      </c>
      <c r="AU21">
        <f>RTM_HPX!M21</f>
        <v>0</v>
      </c>
      <c r="AV21">
        <f>RTM_HPX!S21</f>
        <v>0</v>
      </c>
    </row>
    <row r="22" spans="1:48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19.315999999999999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SUMPRODUCT(LTA!J22:AN22,LTA!J$101:AN$101,LTA!J$108:AN$108)</f>
        <v>0</v>
      </c>
      <c r="U22" s="37">
        <f>SUMPRODUCT(LTA!J22:AN22,LTA!J$102:AN$102,LTA!J$108:AN$108)</f>
        <v>0</v>
      </c>
      <c r="V22" s="66">
        <f>SUMPRODUCT(MTOA!B22:G22,MTOA!B$102:G$102,MTOA!B$108:G$108)</f>
        <v>0</v>
      </c>
      <c r="W22" s="66">
        <f>SUMPRODUCT(MTOA!B22:G22,MTOA!B$101:G$101,MTOA!B$108:G$108)</f>
        <v>0</v>
      </c>
      <c r="X22">
        <v>0</v>
      </c>
      <c r="Y22" s="34">
        <f>IEX!M22</f>
        <v>0</v>
      </c>
      <c r="Z22" s="34">
        <f>IEX!S22</f>
        <v>0</v>
      </c>
      <c r="AA22" s="75">
        <f>STOA!M22</f>
        <v>0</v>
      </c>
      <c r="AB22" s="75">
        <f>-STOA!S22</f>
        <v>0</v>
      </c>
      <c r="AC22">
        <f t="shared" si="0"/>
        <v>0.18417839999999999</v>
      </c>
      <c r="AD22">
        <f t="shared" si="1"/>
        <v>21.741821599999998</v>
      </c>
      <c r="AE22">
        <v>0</v>
      </c>
      <c r="AF22" s="24"/>
      <c r="AG22">
        <f t="shared" si="2"/>
        <v>21.741821599999998</v>
      </c>
      <c r="AI22" s="34">
        <f>PXIL!M22</f>
        <v>0</v>
      </c>
      <c r="AJ22" s="34">
        <f>PXIL!S22</f>
        <v>0</v>
      </c>
      <c r="AK22" s="34">
        <f>RTM_IEX!M22</f>
        <v>2.61</v>
      </c>
      <c r="AL22" s="34">
        <f>RTM_IEX!S22</f>
        <v>0</v>
      </c>
      <c r="AM22" s="34">
        <f>RTM_PXI!M22</f>
        <v>0</v>
      </c>
      <c r="AN22" s="34">
        <f>RTM_PXI!S22</f>
        <v>0</v>
      </c>
      <c r="AO22" s="147">
        <f>GDAM_IEX!M22</f>
        <v>0</v>
      </c>
      <c r="AP22" s="147">
        <f>GDAM_IEX!S22</f>
        <v>0</v>
      </c>
      <c r="AQ22" s="147">
        <f>GDAM_PXI!M22</f>
        <v>0</v>
      </c>
      <c r="AR22" s="147">
        <f>GDAM_PXI!S22</f>
        <v>0</v>
      </c>
      <c r="AS22">
        <f>HPX!M22</f>
        <v>0</v>
      </c>
      <c r="AT22">
        <f>HPX!S22</f>
        <v>0</v>
      </c>
      <c r="AU22">
        <f>RTM_HPX!M22</f>
        <v>0</v>
      </c>
      <c r="AV22">
        <f>RTM_HPX!S22</f>
        <v>0</v>
      </c>
    </row>
    <row r="23" spans="1:48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19.315999999999999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SUMPRODUCT(LTA!J23:AN23,LTA!J$101:AN$101,LTA!J$108:AN$108)</f>
        <v>0</v>
      </c>
      <c r="U23" s="37">
        <f>SUMPRODUCT(LTA!J23:AN23,LTA!J$102:AN$102,LTA!J$108:AN$108)</f>
        <v>0</v>
      </c>
      <c r="V23" s="66">
        <f>SUMPRODUCT(MTOA!B23:G23,MTOA!B$102:G$102,MTOA!B$108:G$108)</f>
        <v>0</v>
      </c>
      <c r="W23" s="66">
        <f>SUMPRODUCT(MTOA!B23:G23,MTOA!B$101:G$101,MTOA!B$108:G$108)</f>
        <v>0</v>
      </c>
      <c r="X23">
        <v>0</v>
      </c>
      <c r="Y23" s="34">
        <f>IEX!M23</f>
        <v>0</v>
      </c>
      <c r="Z23" s="34">
        <f>IEX!S23</f>
        <v>0</v>
      </c>
      <c r="AA23" s="75">
        <f>STOA!M23</f>
        <v>0</v>
      </c>
      <c r="AB23" s="75">
        <f>-STOA!S23</f>
        <v>0</v>
      </c>
      <c r="AC23">
        <f t="shared" si="0"/>
        <v>0.19551839999999998</v>
      </c>
      <c r="AD23">
        <f t="shared" si="1"/>
        <v>23.080481599999999</v>
      </c>
      <c r="AE23">
        <v>0</v>
      </c>
      <c r="AF23" s="24"/>
      <c r="AG23">
        <f t="shared" si="2"/>
        <v>23.080481599999999</v>
      </c>
      <c r="AI23" s="34">
        <f>PXIL!M23</f>
        <v>0</v>
      </c>
      <c r="AJ23" s="34">
        <f>PXIL!S23</f>
        <v>0</v>
      </c>
      <c r="AK23" s="34">
        <f>RTM_IEX!M23</f>
        <v>3.96</v>
      </c>
      <c r="AL23" s="34">
        <f>RTM_IEX!S23</f>
        <v>0</v>
      </c>
      <c r="AM23" s="34">
        <f>RTM_PXI!M23</f>
        <v>0</v>
      </c>
      <c r="AN23" s="34">
        <f>RTM_PXI!S23</f>
        <v>0</v>
      </c>
      <c r="AO23" s="147">
        <f>GDAM_IEX!M23</f>
        <v>0</v>
      </c>
      <c r="AP23" s="147">
        <f>GDAM_IEX!S23</f>
        <v>0</v>
      </c>
      <c r="AQ23" s="147">
        <f>GDAM_PXI!M23</f>
        <v>0</v>
      </c>
      <c r="AR23" s="147">
        <f>GDAM_PXI!S23</f>
        <v>0</v>
      </c>
      <c r="AS23">
        <f>HPX!M23</f>
        <v>0</v>
      </c>
      <c r="AT23">
        <f>HPX!S23</f>
        <v>0</v>
      </c>
      <c r="AU23">
        <f>RTM_HPX!M23</f>
        <v>0</v>
      </c>
      <c r="AV23">
        <f>RTM_HPX!S23</f>
        <v>0</v>
      </c>
    </row>
    <row r="24" spans="1:48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19.315999999999999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SUMPRODUCT(LTA!J24:AN24,LTA!J$101:AN$101,LTA!J$108:AN$108)</f>
        <v>0</v>
      </c>
      <c r="U24" s="37">
        <f>SUMPRODUCT(LTA!J24:AN24,LTA!J$102:AN$102,LTA!J$108:AN$108)</f>
        <v>0</v>
      </c>
      <c r="V24" s="66">
        <f>SUMPRODUCT(MTOA!B24:G24,MTOA!B$102:G$102,MTOA!B$108:G$108)</f>
        <v>0</v>
      </c>
      <c r="W24" s="66">
        <f>SUMPRODUCT(MTOA!B24:G24,MTOA!B$101:G$101,MTOA!B$108:G$108)</f>
        <v>0</v>
      </c>
      <c r="X24">
        <v>0</v>
      </c>
      <c r="Y24" s="34">
        <f>IEX!M24</f>
        <v>0</v>
      </c>
      <c r="Z24" s="34">
        <f>IEX!S24</f>
        <v>0</v>
      </c>
      <c r="AA24" s="75">
        <f>STOA!M24</f>
        <v>0</v>
      </c>
      <c r="AB24" s="75">
        <f>-STOA!S24</f>
        <v>0</v>
      </c>
      <c r="AC24">
        <f t="shared" si="0"/>
        <v>0.22063440000000001</v>
      </c>
      <c r="AD24">
        <f t="shared" si="1"/>
        <v>26.045365599999997</v>
      </c>
      <c r="AE24">
        <v>0</v>
      </c>
      <c r="AF24" s="24"/>
      <c r="AG24">
        <f t="shared" si="2"/>
        <v>26.045365599999997</v>
      </c>
      <c r="AI24" s="34">
        <f>PXIL!M24</f>
        <v>0</v>
      </c>
      <c r="AJ24" s="34">
        <f>PXIL!S24</f>
        <v>0</v>
      </c>
      <c r="AK24" s="34">
        <f>RTM_IEX!M24</f>
        <v>6.95</v>
      </c>
      <c r="AL24" s="34">
        <f>RTM_IEX!S24</f>
        <v>0</v>
      </c>
      <c r="AM24" s="34">
        <f>RTM_PXI!M24</f>
        <v>0</v>
      </c>
      <c r="AN24" s="34">
        <f>RTM_PXI!S24</f>
        <v>0</v>
      </c>
      <c r="AO24" s="147">
        <f>GDAM_IEX!M24</f>
        <v>0</v>
      </c>
      <c r="AP24" s="147">
        <f>GDAM_IEX!S24</f>
        <v>0</v>
      </c>
      <c r="AQ24" s="147">
        <f>GDAM_PXI!M24</f>
        <v>0</v>
      </c>
      <c r="AR24" s="147">
        <f>GDAM_PXI!S24</f>
        <v>0</v>
      </c>
      <c r="AS24">
        <f>HPX!M24</f>
        <v>0</v>
      </c>
      <c r="AT24">
        <f>HPX!S24</f>
        <v>0</v>
      </c>
      <c r="AU24">
        <f>RTM_HPX!M24</f>
        <v>0</v>
      </c>
      <c r="AV24">
        <f>RTM_HPX!S24</f>
        <v>0</v>
      </c>
    </row>
    <row r="25" spans="1:48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19.315999999999999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SUMPRODUCT(LTA!J25:AN25,LTA!J$101:AN$101,LTA!J$108:AN$108)</f>
        <v>0</v>
      </c>
      <c r="U25" s="37">
        <f>SUMPRODUCT(LTA!J25:AN25,LTA!J$102:AN$102,LTA!J$108:AN$108)</f>
        <v>0</v>
      </c>
      <c r="V25" s="66">
        <f>SUMPRODUCT(MTOA!B25:G25,MTOA!B$102:G$102,MTOA!B$108:G$108)</f>
        <v>0</v>
      </c>
      <c r="W25" s="66">
        <f>SUMPRODUCT(MTOA!B25:G25,MTOA!B$101:G$101,MTOA!B$108:G$108)</f>
        <v>0</v>
      </c>
      <c r="X25">
        <v>0</v>
      </c>
      <c r="Y25" s="34">
        <f>IEX!M25</f>
        <v>0</v>
      </c>
      <c r="Z25" s="34">
        <f>IEX!S25</f>
        <v>0</v>
      </c>
      <c r="AA25" s="75">
        <f>STOA!M25</f>
        <v>0</v>
      </c>
      <c r="AB25" s="75">
        <f>-STOA!S25</f>
        <v>0</v>
      </c>
      <c r="AC25">
        <f t="shared" si="0"/>
        <v>0.2263464</v>
      </c>
      <c r="AD25">
        <f t="shared" si="1"/>
        <v>26.719653599999997</v>
      </c>
      <c r="AE25">
        <v>0</v>
      </c>
      <c r="AF25" s="24"/>
      <c r="AG25">
        <f t="shared" si="2"/>
        <v>26.719653599999997</v>
      </c>
      <c r="AI25" s="34">
        <f>PXIL!M25</f>
        <v>0</v>
      </c>
      <c r="AJ25" s="34">
        <f>PXIL!S25</f>
        <v>0</v>
      </c>
      <c r="AK25" s="34">
        <f>RTM_IEX!M25</f>
        <v>7.63</v>
      </c>
      <c r="AL25" s="34">
        <f>RTM_IEX!S25</f>
        <v>0</v>
      </c>
      <c r="AM25" s="34">
        <f>RTM_PXI!M25</f>
        <v>0</v>
      </c>
      <c r="AN25" s="34">
        <f>RTM_PXI!S25</f>
        <v>0</v>
      </c>
      <c r="AO25" s="147">
        <f>GDAM_IEX!M25</f>
        <v>0</v>
      </c>
      <c r="AP25" s="147">
        <f>GDAM_IEX!S25</f>
        <v>0</v>
      </c>
      <c r="AQ25" s="147">
        <f>GDAM_PXI!M25</f>
        <v>0</v>
      </c>
      <c r="AR25" s="147">
        <f>GDAM_PXI!S25</f>
        <v>0</v>
      </c>
      <c r="AS25">
        <f>HPX!M25</f>
        <v>0</v>
      </c>
      <c r="AT25">
        <f>HPX!S25</f>
        <v>0</v>
      </c>
      <c r="AU25">
        <f>RTM_HPX!M25</f>
        <v>0</v>
      </c>
      <c r="AV25">
        <f>RTM_HPX!S25</f>
        <v>0</v>
      </c>
    </row>
    <row r="26" spans="1:48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19.315999999999999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SUMPRODUCT(LTA!J26:AN26,LTA!J$101:AN$101,LTA!J$108:AN$108)</f>
        <v>0</v>
      </c>
      <c r="U26" s="37">
        <f>SUMPRODUCT(LTA!J26:AN26,LTA!J$102:AN$102,LTA!J$108:AN$108)</f>
        <v>0</v>
      </c>
      <c r="V26" s="66">
        <f>SUMPRODUCT(MTOA!B26:G26,MTOA!B$102:G$102,MTOA!B$108:G$108)</f>
        <v>0</v>
      </c>
      <c r="W26" s="66">
        <f>SUMPRODUCT(MTOA!B26:G26,MTOA!B$101:G$101,MTOA!B$108:G$108)</f>
        <v>0</v>
      </c>
      <c r="X26">
        <v>0</v>
      </c>
      <c r="Y26" s="34">
        <f>IEX!M26</f>
        <v>0</v>
      </c>
      <c r="Z26" s="34">
        <f>IEX!S26</f>
        <v>0</v>
      </c>
      <c r="AA26" s="75">
        <f>STOA!M26</f>
        <v>0</v>
      </c>
      <c r="AB26" s="75">
        <f>-STOA!S26</f>
        <v>0</v>
      </c>
      <c r="AC26">
        <f t="shared" si="0"/>
        <v>0.21089039999999998</v>
      </c>
      <c r="AD26">
        <f t="shared" si="1"/>
        <v>24.895109599999998</v>
      </c>
      <c r="AE26">
        <v>0</v>
      </c>
      <c r="AF26" s="24"/>
      <c r="AG26">
        <f t="shared" si="2"/>
        <v>24.895109599999998</v>
      </c>
      <c r="AI26" s="34">
        <f>PXIL!M26</f>
        <v>0</v>
      </c>
      <c r="AJ26" s="34">
        <f>PXIL!S26</f>
        <v>0</v>
      </c>
      <c r="AK26" s="34">
        <f>RTM_IEX!M26</f>
        <v>5.79</v>
      </c>
      <c r="AL26" s="34">
        <f>RTM_IEX!S26</f>
        <v>0</v>
      </c>
      <c r="AM26" s="34">
        <f>RTM_PXI!M26</f>
        <v>0</v>
      </c>
      <c r="AN26" s="34">
        <f>RTM_PXI!S26</f>
        <v>0</v>
      </c>
      <c r="AO26" s="147">
        <f>GDAM_IEX!M26</f>
        <v>0</v>
      </c>
      <c r="AP26" s="147">
        <f>GDAM_IEX!S26</f>
        <v>0</v>
      </c>
      <c r="AQ26" s="147">
        <f>GDAM_PXI!M26</f>
        <v>0</v>
      </c>
      <c r="AR26" s="147">
        <f>GDAM_PXI!S26</f>
        <v>0</v>
      </c>
      <c r="AS26">
        <f>HPX!M26</f>
        <v>0</v>
      </c>
      <c r="AT26">
        <f>HPX!S26</f>
        <v>0</v>
      </c>
      <c r="AU26">
        <f>RTM_HPX!M26</f>
        <v>0</v>
      </c>
      <c r="AV26">
        <f>RTM_HPX!S26</f>
        <v>0</v>
      </c>
    </row>
    <row r="27" spans="1:48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19.315999999999999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SUMPRODUCT(LTA!J27:AN27,LTA!J$101:AN$101,LTA!J$108:AN$108)</f>
        <v>0</v>
      </c>
      <c r="U27" s="37">
        <f>SUMPRODUCT(LTA!J27:AN27,LTA!J$102:AN$102,LTA!J$108:AN$108)</f>
        <v>0</v>
      </c>
      <c r="V27" s="66">
        <f>SUMPRODUCT(MTOA!B27:G27,MTOA!B$102:G$102,MTOA!B$108:G$108)</f>
        <v>0</v>
      </c>
      <c r="W27" s="66">
        <f>SUMPRODUCT(MTOA!B27:G27,MTOA!B$101:G$101,MTOA!B$108:G$108)</f>
        <v>0</v>
      </c>
      <c r="X27">
        <v>0</v>
      </c>
      <c r="Y27" s="34">
        <f>IEX!M27</f>
        <v>6.37</v>
      </c>
      <c r="Z27" s="34">
        <f>IEX!S27</f>
        <v>0</v>
      </c>
      <c r="AA27" s="75">
        <f>STOA!M27</f>
        <v>0</v>
      </c>
      <c r="AB27" s="75">
        <f>-STOA!S27</f>
        <v>0</v>
      </c>
      <c r="AC27">
        <f t="shared" si="0"/>
        <v>0.21576239999999999</v>
      </c>
      <c r="AD27">
        <f t="shared" si="1"/>
        <v>25.470237600000001</v>
      </c>
      <c r="AE27">
        <v>0</v>
      </c>
      <c r="AF27" s="24"/>
      <c r="AG27">
        <f t="shared" si="2"/>
        <v>25.470237600000001</v>
      </c>
      <c r="AI27" s="34">
        <f>PXIL!M27</f>
        <v>0</v>
      </c>
      <c r="AJ27" s="34">
        <f>PXIL!S27</f>
        <v>0</v>
      </c>
      <c r="AK27" s="34">
        <f>RTM_IEX!M27</f>
        <v>0</v>
      </c>
      <c r="AL27" s="34">
        <f>RTM_IEX!S27</f>
        <v>0</v>
      </c>
      <c r="AM27" s="34">
        <f>RTM_PXI!M27</f>
        <v>0</v>
      </c>
      <c r="AN27" s="34">
        <f>RTM_PXI!S27</f>
        <v>0</v>
      </c>
      <c r="AO27" s="147">
        <f>GDAM_IEX!M27</f>
        <v>0</v>
      </c>
      <c r="AP27" s="147">
        <f>GDAM_IEX!S27</f>
        <v>0</v>
      </c>
      <c r="AQ27" s="147">
        <f>GDAM_PXI!M27</f>
        <v>0</v>
      </c>
      <c r="AR27" s="147">
        <f>GDAM_PXI!S27</f>
        <v>0</v>
      </c>
      <c r="AS27">
        <f>HPX!M27</f>
        <v>0</v>
      </c>
      <c r="AT27">
        <f>HPX!S27</f>
        <v>0</v>
      </c>
      <c r="AU27">
        <f>RTM_HPX!M27</f>
        <v>0</v>
      </c>
      <c r="AV27">
        <f>RTM_HPX!S27</f>
        <v>0</v>
      </c>
    </row>
    <row r="28" spans="1:48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19.315999999999999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SUMPRODUCT(LTA!J28:AN28,LTA!J$101:AN$101,LTA!J$108:AN$108)</f>
        <v>0</v>
      </c>
      <c r="U28" s="37">
        <f>SUMPRODUCT(LTA!J28:AN28,LTA!J$102:AN$102,LTA!J$108:AN$108)</f>
        <v>0</v>
      </c>
      <c r="V28" s="66">
        <f>SUMPRODUCT(MTOA!B28:G28,MTOA!B$102:G$102,MTOA!B$108:G$108)</f>
        <v>0</v>
      </c>
      <c r="W28" s="66">
        <f>SUMPRODUCT(MTOA!B28:G28,MTOA!B$101:G$101,MTOA!B$108:G$108)</f>
        <v>0</v>
      </c>
      <c r="X28">
        <v>0</v>
      </c>
      <c r="Y28" s="34">
        <f>IEX!M28</f>
        <v>7.92</v>
      </c>
      <c r="Z28" s="34">
        <f>IEX!S28</f>
        <v>0</v>
      </c>
      <c r="AA28" s="75">
        <f>STOA!M28</f>
        <v>0</v>
      </c>
      <c r="AB28" s="75">
        <f>-STOA!S28</f>
        <v>0</v>
      </c>
      <c r="AC28">
        <f t="shared" si="0"/>
        <v>0.22878239999999997</v>
      </c>
      <c r="AD28">
        <f t="shared" si="1"/>
        <v>27.007217599999997</v>
      </c>
      <c r="AE28">
        <v>0</v>
      </c>
      <c r="AF28" s="24"/>
      <c r="AG28">
        <f t="shared" si="2"/>
        <v>27.007217599999997</v>
      </c>
      <c r="AI28" s="34">
        <f>PXIL!M28</f>
        <v>0</v>
      </c>
      <c r="AJ28" s="34">
        <f>PXIL!S28</f>
        <v>0</v>
      </c>
      <c r="AK28" s="34">
        <f>RTM_IEX!M28</f>
        <v>0</v>
      </c>
      <c r="AL28" s="34">
        <f>RTM_IEX!S28</f>
        <v>0</v>
      </c>
      <c r="AM28" s="34">
        <f>RTM_PXI!M28</f>
        <v>0</v>
      </c>
      <c r="AN28" s="34">
        <f>RTM_PXI!S28</f>
        <v>0</v>
      </c>
      <c r="AO28" s="147">
        <f>GDAM_IEX!M28</f>
        <v>0</v>
      </c>
      <c r="AP28" s="147">
        <f>GDAM_IEX!S28</f>
        <v>0</v>
      </c>
      <c r="AQ28" s="147">
        <f>GDAM_PXI!M28</f>
        <v>0</v>
      </c>
      <c r="AR28" s="147">
        <f>GDAM_PXI!S28</f>
        <v>0</v>
      </c>
      <c r="AS28">
        <f>HPX!M28</f>
        <v>0</v>
      </c>
      <c r="AT28">
        <f>HPX!S28</f>
        <v>0</v>
      </c>
      <c r="AU28">
        <f>RTM_HPX!M28</f>
        <v>0</v>
      </c>
      <c r="AV28">
        <f>RTM_HPX!S28</f>
        <v>0</v>
      </c>
    </row>
    <row r="29" spans="1:48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19.315999999999999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SUMPRODUCT(LTA!J29:AN29,LTA!J$101:AN$101,LTA!J$108:AN$108)</f>
        <v>0</v>
      </c>
      <c r="U29" s="37">
        <f>SUMPRODUCT(LTA!J29:AN29,LTA!J$102:AN$102,LTA!J$108:AN$108)</f>
        <v>0</v>
      </c>
      <c r="V29" s="66">
        <f>SUMPRODUCT(MTOA!B29:G29,MTOA!B$102:G$102,MTOA!B$108:G$108)</f>
        <v>0</v>
      </c>
      <c r="W29" s="66">
        <f>SUMPRODUCT(MTOA!B29:G29,MTOA!B$101:G$101,MTOA!B$108:G$108)</f>
        <v>0</v>
      </c>
      <c r="X29">
        <v>0</v>
      </c>
      <c r="Y29" s="34">
        <f>IEX!M29</f>
        <v>6.76</v>
      </c>
      <c r="Z29" s="34">
        <f>IEX!S29</f>
        <v>0</v>
      </c>
      <c r="AA29" s="75">
        <f>STOA!M29</f>
        <v>0</v>
      </c>
      <c r="AB29" s="75">
        <f>-STOA!S29</f>
        <v>0</v>
      </c>
      <c r="AC29">
        <f t="shared" si="0"/>
        <v>0.21903839999999999</v>
      </c>
      <c r="AD29">
        <f t="shared" si="1"/>
        <v>25.856961600000002</v>
      </c>
      <c r="AE29">
        <v>0</v>
      </c>
      <c r="AF29" s="24"/>
      <c r="AG29">
        <f t="shared" si="2"/>
        <v>25.856961600000002</v>
      </c>
      <c r="AI29" s="34">
        <f>PXIL!M29</f>
        <v>0</v>
      </c>
      <c r="AJ29" s="34">
        <f>PXIL!S29</f>
        <v>0</v>
      </c>
      <c r="AK29" s="34">
        <f>RTM_IEX!M29</f>
        <v>0</v>
      </c>
      <c r="AL29" s="34">
        <f>RTM_IEX!S29</f>
        <v>0</v>
      </c>
      <c r="AM29" s="34">
        <f>RTM_PXI!M29</f>
        <v>0</v>
      </c>
      <c r="AN29" s="34">
        <f>RTM_PXI!S29</f>
        <v>0</v>
      </c>
      <c r="AO29" s="147">
        <f>GDAM_IEX!M29</f>
        <v>0</v>
      </c>
      <c r="AP29" s="147">
        <f>GDAM_IEX!S29</f>
        <v>0</v>
      </c>
      <c r="AQ29" s="147">
        <f>GDAM_PXI!M29</f>
        <v>0</v>
      </c>
      <c r="AR29" s="147">
        <f>GDAM_PXI!S29</f>
        <v>0</v>
      </c>
      <c r="AS29">
        <f>HPX!M29</f>
        <v>0</v>
      </c>
      <c r="AT29">
        <f>HPX!S29</f>
        <v>0</v>
      </c>
      <c r="AU29">
        <f>RTM_HPX!M29</f>
        <v>0</v>
      </c>
      <c r="AV29">
        <f>RTM_HPX!S29</f>
        <v>0</v>
      </c>
    </row>
    <row r="30" spans="1:48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19.315999999999999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SUMPRODUCT(LTA!J30:AN30,LTA!J$101:AN$101,LTA!J$108:AN$108)</f>
        <v>0</v>
      </c>
      <c r="U30" s="37">
        <f>SUMPRODUCT(LTA!J30:AN30,LTA!J$102:AN$102,LTA!J$108:AN$108)</f>
        <v>0</v>
      </c>
      <c r="V30" s="66">
        <f>SUMPRODUCT(MTOA!B30:G30,MTOA!B$102:G$102,MTOA!B$108:G$108)</f>
        <v>0</v>
      </c>
      <c r="W30" s="66">
        <f>SUMPRODUCT(MTOA!B30:G30,MTOA!B$101:G$101,MTOA!B$108:G$108)</f>
        <v>0</v>
      </c>
      <c r="X30">
        <v>0</v>
      </c>
      <c r="Y30" s="34">
        <f>IEX!M30</f>
        <v>2.0299999999999998</v>
      </c>
      <c r="Z30" s="34">
        <f>IEX!S30</f>
        <v>0</v>
      </c>
      <c r="AA30" s="75">
        <f>STOA!M30</f>
        <v>0</v>
      </c>
      <c r="AB30" s="75">
        <f>-STOA!S30</f>
        <v>0</v>
      </c>
      <c r="AC30">
        <f t="shared" si="0"/>
        <v>0.20316239999999997</v>
      </c>
      <c r="AD30">
        <f t="shared" si="1"/>
        <v>23.9828376</v>
      </c>
      <c r="AE30">
        <v>0</v>
      </c>
      <c r="AF30" s="24"/>
      <c r="AG30">
        <f t="shared" si="2"/>
        <v>23.9828376</v>
      </c>
      <c r="AI30" s="34">
        <f>PXIL!M30</f>
        <v>0</v>
      </c>
      <c r="AJ30" s="34">
        <f>PXIL!S30</f>
        <v>0</v>
      </c>
      <c r="AK30" s="34">
        <f>RTM_IEX!M30</f>
        <v>0.1</v>
      </c>
      <c r="AL30" s="34">
        <f>RTM_IEX!S30</f>
        <v>0</v>
      </c>
      <c r="AM30" s="34">
        <f>RTM_PXI!M30</f>
        <v>0</v>
      </c>
      <c r="AN30" s="34">
        <f>RTM_PXI!S30</f>
        <v>0</v>
      </c>
      <c r="AO30" s="147">
        <f>GDAM_IEX!M30</f>
        <v>2.74</v>
      </c>
      <c r="AP30" s="147">
        <f>GDAM_IEX!S30</f>
        <v>0</v>
      </c>
      <c r="AQ30" s="147">
        <f>GDAM_PXI!M30</f>
        <v>0</v>
      </c>
      <c r="AR30" s="147">
        <f>GDAM_PXI!S30</f>
        <v>0</v>
      </c>
      <c r="AS30">
        <f>HPX!M30</f>
        <v>0</v>
      </c>
      <c r="AT30">
        <f>HPX!S30</f>
        <v>0</v>
      </c>
      <c r="AU30">
        <f>RTM_HPX!M30</f>
        <v>0</v>
      </c>
      <c r="AV30">
        <f>RTM_HPX!S30</f>
        <v>0</v>
      </c>
    </row>
    <row r="31" spans="1:48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19.315999999999999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SUMPRODUCT(LTA!J31:AN31,LTA!J$101:AN$101,LTA!J$108:AN$108)</f>
        <v>0</v>
      </c>
      <c r="U31" s="37">
        <f>SUMPRODUCT(LTA!J31:AN31,LTA!J$102:AN$102,LTA!J$108:AN$108)</f>
        <v>0</v>
      </c>
      <c r="V31" s="66">
        <f>SUMPRODUCT(MTOA!B31:G31,MTOA!B$102:G$102,MTOA!B$108:G$108)</f>
        <v>0</v>
      </c>
      <c r="W31" s="66">
        <f>SUMPRODUCT(MTOA!B31:G31,MTOA!B$101:G$101,MTOA!B$108:G$108)</f>
        <v>0</v>
      </c>
      <c r="X31">
        <v>0</v>
      </c>
      <c r="Y31" s="34">
        <f>IEX!M31</f>
        <v>2.9</v>
      </c>
      <c r="Z31" s="34">
        <f>IEX!S31</f>
        <v>0</v>
      </c>
      <c r="AA31" s="75">
        <f>STOA!M31</f>
        <v>0</v>
      </c>
      <c r="AB31" s="75">
        <f>-STOA!S31</f>
        <v>0</v>
      </c>
      <c r="AC31">
        <f t="shared" si="0"/>
        <v>0.18661439999999996</v>
      </c>
      <c r="AD31">
        <f t="shared" si="1"/>
        <v>22.029385599999998</v>
      </c>
      <c r="AE31">
        <v>0</v>
      </c>
      <c r="AF31" s="24"/>
      <c r="AG31">
        <f t="shared" si="2"/>
        <v>22.029385599999998</v>
      </c>
      <c r="AI31" s="34">
        <f>PXIL!M31</f>
        <v>0</v>
      </c>
      <c r="AJ31" s="34">
        <f>PXIL!S31</f>
        <v>0</v>
      </c>
      <c r="AK31" s="34">
        <f>RTM_IEX!M31</f>
        <v>0</v>
      </c>
      <c r="AL31" s="34">
        <f>RTM_IEX!S31</f>
        <v>0</v>
      </c>
      <c r="AM31" s="34">
        <f>RTM_PXI!M31</f>
        <v>0</v>
      </c>
      <c r="AN31" s="34">
        <f>RTM_PXI!S31</f>
        <v>0</v>
      </c>
      <c r="AO31" s="147">
        <f>GDAM_IEX!M31</f>
        <v>0</v>
      </c>
      <c r="AP31" s="147">
        <f>GDAM_IEX!S31</f>
        <v>0</v>
      </c>
      <c r="AQ31" s="147">
        <f>GDAM_PXI!M31</f>
        <v>0</v>
      </c>
      <c r="AR31" s="147">
        <f>GDAM_PXI!S31</f>
        <v>0</v>
      </c>
      <c r="AS31">
        <f>HPX!M31</f>
        <v>0</v>
      </c>
      <c r="AT31">
        <f>HPX!S31</f>
        <v>0</v>
      </c>
      <c r="AU31">
        <f>RTM_HPX!M31</f>
        <v>0</v>
      </c>
      <c r="AV31">
        <f>RTM_HPX!S31</f>
        <v>0</v>
      </c>
    </row>
    <row r="32" spans="1:48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19.315999999999999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SUMPRODUCT(LTA!J32:AN32,LTA!J$101:AN$101,LTA!J$108:AN$108)</f>
        <v>0</v>
      </c>
      <c r="U32" s="37">
        <f>SUMPRODUCT(LTA!J32:AN32,LTA!J$102:AN$102,LTA!J$108:AN$108)</f>
        <v>0</v>
      </c>
      <c r="V32" s="66">
        <f>SUMPRODUCT(MTOA!B32:G32,MTOA!B$102:G$102,MTOA!B$108:G$108)</f>
        <v>0</v>
      </c>
      <c r="W32" s="66">
        <f>SUMPRODUCT(MTOA!B32:G32,MTOA!B$101:G$101,MTOA!B$108:G$108)</f>
        <v>0</v>
      </c>
      <c r="X32">
        <v>0</v>
      </c>
      <c r="Y32" s="34">
        <f>IEX!M32</f>
        <v>4.1500000000000004</v>
      </c>
      <c r="Z32" s="34">
        <f>IEX!S32</f>
        <v>0</v>
      </c>
      <c r="AA32" s="75">
        <f>STOA!M32</f>
        <v>0</v>
      </c>
      <c r="AB32" s="75">
        <f>-STOA!S32</f>
        <v>0</v>
      </c>
      <c r="AC32">
        <f t="shared" si="0"/>
        <v>0.1971144</v>
      </c>
      <c r="AD32">
        <f t="shared" si="1"/>
        <v>23.268885600000001</v>
      </c>
      <c r="AE32">
        <v>0</v>
      </c>
      <c r="AF32" s="24"/>
      <c r="AG32">
        <f t="shared" si="2"/>
        <v>23.268885600000001</v>
      </c>
      <c r="AI32" s="34">
        <f>PXIL!M32</f>
        <v>0</v>
      </c>
      <c r="AJ32" s="34">
        <f>PXIL!S32</f>
        <v>0</v>
      </c>
      <c r="AK32" s="34">
        <f>RTM_IEX!M32</f>
        <v>0</v>
      </c>
      <c r="AL32" s="34">
        <f>RTM_IEX!S32</f>
        <v>0</v>
      </c>
      <c r="AM32" s="34">
        <f>RTM_PXI!M32</f>
        <v>0</v>
      </c>
      <c r="AN32" s="34">
        <f>RTM_PXI!S32</f>
        <v>0</v>
      </c>
      <c r="AO32" s="147">
        <f>GDAM_IEX!M32</f>
        <v>0</v>
      </c>
      <c r="AP32" s="147">
        <f>GDAM_IEX!S32</f>
        <v>0</v>
      </c>
      <c r="AQ32" s="147">
        <f>GDAM_PXI!M32</f>
        <v>0</v>
      </c>
      <c r="AR32" s="147">
        <f>GDAM_PXI!S32</f>
        <v>0</v>
      </c>
      <c r="AS32">
        <f>HPX!M32</f>
        <v>0</v>
      </c>
      <c r="AT32">
        <f>HPX!S32</f>
        <v>0</v>
      </c>
      <c r="AU32">
        <f>RTM_HPX!M32</f>
        <v>0</v>
      </c>
      <c r="AV32">
        <f>RTM_HPX!S32</f>
        <v>0</v>
      </c>
    </row>
    <row r="33" spans="1:48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19.315999999999999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SUMPRODUCT(LTA!J33:AN33,LTA!J$101:AN$101,LTA!J$108:AN$108)</f>
        <v>0</v>
      </c>
      <c r="U33" s="37">
        <f>SUMPRODUCT(LTA!J33:AN33,LTA!J$102:AN$102,LTA!J$108:AN$108)</f>
        <v>0</v>
      </c>
      <c r="V33" s="66">
        <f>SUMPRODUCT(MTOA!B33:G33,MTOA!B$102:G$102,MTOA!B$108:G$108)</f>
        <v>0</v>
      </c>
      <c r="W33" s="66">
        <f>SUMPRODUCT(MTOA!B33:G33,MTOA!B$101:G$101,MTOA!B$108:G$108)</f>
        <v>0</v>
      </c>
      <c r="X33">
        <v>0</v>
      </c>
      <c r="Y33" s="34">
        <f>IEX!M33</f>
        <v>1.93</v>
      </c>
      <c r="Z33" s="34">
        <f>IEX!S33</f>
        <v>0</v>
      </c>
      <c r="AA33" s="75">
        <f>STOA!M33</f>
        <v>0</v>
      </c>
      <c r="AB33" s="75">
        <f>-STOA!S33</f>
        <v>0</v>
      </c>
      <c r="AC33">
        <f t="shared" si="0"/>
        <v>0.20391839999999997</v>
      </c>
      <c r="AD33">
        <f t="shared" si="1"/>
        <v>24.072081600000001</v>
      </c>
      <c r="AE33">
        <v>0</v>
      </c>
      <c r="AF33" s="24"/>
      <c r="AG33">
        <f t="shared" si="2"/>
        <v>24.072081600000001</v>
      </c>
      <c r="AI33" s="34">
        <f>PXIL!M33</f>
        <v>0</v>
      </c>
      <c r="AJ33" s="34">
        <f>PXIL!S33</f>
        <v>0</v>
      </c>
      <c r="AK33" s="34">
        <f>RTM_IEX!M33</f>
        <v>0.1</v>
      </c>
      <c r="AL33" s="34">
        <f>RTM_IEX!S33</f>
        <v>0</v>
      </c>
      <c r="AM33" s="34">
        <f>RTM_PXI!M33</f>
        <v>0</v>
      </c>
      <c r="AN33" s="34">
        <f>RTM_PXI!S33</f>
        <v>0</v>
      </c>
      <c r="AO33" s="147">
        <f>GDAM_IEX!M33</f>
        <v>2.93</v>
      </c>
      <c r="AP33" s="147">
        <f>GDAM_IEX!S33</f>
        <v>0</v>
      </c>
      <c r="AQ33" s="147">
        <f>GDAM_PXI!M33</f>
        <v>0</v>
      </c>
      <c r="AR33" s="147">
        <f>GDAM_PXI!S33</f>
        <v>0</v>
      </c>
      <c r="AS33">
        <f>HPX!M33</f>
        <v>0</v>
      </c>
      <c r="AT33">
        <f>HPX!S33</f>
        <v>0</v>
      </c>
      <c r="AU33">
        <f>RTM_HPX!M33</f>
        <v>0</v>
      </c>
      <c r="AV33">
        <f>RTM_HPX!S33</f>
        <v>0</v>
      </c>
    </row>
    <row r="34" spans="1:48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19.315999999999999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SUMPRODUCT(LTA!J34:AN34,LTA!J$101:AN$101,LTA!J$108:AN$108)</f>
        <v>0</v>
      </c>
      <c r="U34" s="37">
        <f>SUMPRODUCT(LTA!J34:AN34,LTA!J$102:AN$102,LTA!J$108:AN$108)</f>
        <v>0</v>
      </c>
      <c r="V34" s="66">
        <f>SUMPRODUCT(MTOA!B34:G34,MTOA!B$102:G$102,MTOA!B$108:G$108)</f>
        <v>0</v>
      </c>
      <c r="W34" s="66">
        <f>SUMPRODUCT(MTOA!B34:G34,MTOA!B$101:G$101,MTOA!B$108:G$108)</f>
        <v>0</v>
      </c>
      <c r="X34">
        <v>0</v>
      </c>
      <c r="Y34" s="34">
        <f>IEX!M34</f>
        <v>0</v>
      </c>
      <c r="Z34" s="34">
        <f>IEX!S34</f>
        <v>0</v>
      </c>
      <c r="AA34" s="75">
        <f>STOA!M34</f>
        <v>0</v>
      </c>
      <c r="AB34" s="75">
        <f>-STOA!S34</f>
        <v>0</v>
      </c>
      <c r="AC34">
        <f t="shared" si="0"/>
        <v>0.20123039999999998</v>
      </c>
      <c r="AD34">
        <f t="shared" si="1"/>
        <v>23.754769599999999</v>
      </c>
      <c r="AE34">
        <v>0</v>
      </c>
      <c r="AF34" s="24"/>
      <c r="AG34">
        <f t="shared" si="2"/>
        <v>23.754769599999999</v>
      </c>
      <c r="AI34" s="34">
        <f>PXIL!M34</f>
        <v>0</v>
      </c>
      <c r="AJ34" s="34">
        <f>PXIL!S34</f>
        <v>0</v>
      </c>
      <c r="AK34" s="34">
        <f>RTM_IEX!M34</f>
        <v>0</v>
      </c>
      <c r="AL34" s="34">
        <f>RTM_IEX!S34</f>
        <v>0</v>
      </c>
      <c r="AM34" s="34">
        <f>RTM_PXI!M34</f>
        <v>0</v>
      </c>
      <c r="AN34" s="34">
        <f>RTM_PXI!S34</f>
        <v>0</v>
      </c>
      <c r="AO34" s="147">
        <f>GDAM_IEX!M34</f>
        <v>4.6399999999999997</v>
      </c>
      <c r="AP34" s="147">
        <f>GDAM_IEX!S34</f>
        <v>0</v>
      </c>
      <c r="AQ34" s="147">
        <f>GDAM_PXI!M34</f>
        <v>0</v>
      </c>
      <c r="AR34" s="147">
        <f>GDAM_PXI!S34</f>
        <v>0</v>
      </c>
      <c r="AS34">
        <f>HPX!M34</f>
        <v>0</v>
      </c>
      <c r="AT34">
        <f>HPX!S34</f>
        <v>0</v>
      </c>
      <c r="AU34">
        <f>RTM_HPX!M34</f>
        <v>0</v>
      </c>
      <c r="AV34">
        <f>RTM_HPX!S34</f>
        <v>0</v>
      </c>
    </row>
    <row r="35" spans="1:48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19.315999999999999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SUMPRODUCT(LTA!J35:AN35,LTA!J$101:AN$101,LTA!J$108:AN$108)</f>
        <v>0</v>
      </c>
      <c r="U35" s="37">
        <f>SUMPRODUCT(LTA!J35:AN35,LTA!J$102:AN$102,LTA!J$108:AN$108)</f>
        <v>0</v>
      </c>
      <c r="V35" s="66">
        <f>SUMPRODUCT(MTOA!B35:G35,MTOA!B$102:G$102,MTOA!B$108:G$108)</f>
        <v>0</v>
      </c>
      <c r="W35" s="66">
        <f>SUMPRODUCT(MTOA!B35:G35,MTOA!B$101:G$101,MTOA!B$108:G$108)</f>
        <v>0</v>
      </c>
      <c r="X35">
        <v>0</v>
      </c>
      <c r="Y35" s="34">
        <f>IEX!M35</f>
        <v>0</v>
      </c>
      <c r="Z35" s="34">
        <f>IEX!S35</f>
        <v>0</v>
      </c>
      <c r="AA35" s="75">
        <f>STOA!M35</f>
        <v>0</v>
      </c>
      <c r="AB35" s="75">
        <f>-STOA!S35</f>
        <v>0</v>
      </c>
      <c r="AC35">
        <f t="shared" si="0"/>
        <v>0.18577439999999998</v>
      </c>
      <c r="AD35">
        <f t="shared" si="1"/>
        <v>21.9302256</v>
      </c>
      <c r="AE35">
        <v>0</v>
      </c>
      <c r="AF35" s="24"/>
      <c r="AG35">
        <f t="shared" si="2"/>
        <v>21.9302256</v>
      </c>
      <c r="AI35" s="34">
        <f>PXIL!M35</f>
        <v>0</v>
      </c>
      <c r="AJ35" s="34">
        <f>PXIL!S35</f>
        <v>0</v>
      </c>
      <c r="AK35" s="34">
        <f>RTM_IEX!M35</f>
        <v>0</v>
      </c>
      <c r="AL35" s="34">
        <f>RTM_IEX!S35</f>
        <v>0</v>
      </c>
      <c r="AM35" s="34">
        <f>RTM_PXI!M35</f>
        <v>0</v>
      </c>
      <c r="AN35" s="34">
        <f>RTM_PXI!S35</f>
        <v>0</v>
      </c>
      <c r="AO35" s="147">
        <f>GDAM_IEX!M35</f>
        <v>2.8</v>
      </c>
      <c r="AP35" s="147">
        <f>GDAM_IEX!S35</f>
        <v>0</v>
      </c>
      <c r="AQ35" s="147">
        <f>GDAM_PXI!M35</f>
        <v>0</v>
      </c>
      <c r="AR35" s="147">
        <f>GDAM_PXI!S35</f>
        <v>0</v>
      </c>
      <c r="AS35">
        <f>HPX!M35</f>
        <v>0</v>
      </c>
      <c r="AT35">
        <f>HPX!S35</f>
        <v>0</v>
      </c>
      <c r="AU35">
        <f>RTM_HPX!M35</f>
        <v>0</v>
      </c>
      <c r="AV35">
        <f>RTM_HPX!S35</f>
        <v>0</v>
      </c>
    </row>
    <row r="36" spans="1:48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19.315999999999999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SUMPRODUCT(LTA!J36:AN36,LTA!J$101:AN$101,LTA!J$108:AN$108)</f>
        <v>0</v>
      </c>
      <c r="U36" s="37">
        <f>SUMPRODUCT(LTA!J36:AN36,LTA!J$102:AN$102,LTA!J$108:AN$108)</f>
        <v>0</v>
      </c>
      <c r="V36" s="66">
        <f>SUMPRODUCT(MTOA!B36:G36,MTOA!B$102:G$102,MTOA!B$108:G$108)</f>
        <v>0</v>
      </c>
      <c r="W36" s="66">
        <f>SUMPRODUCT(MTOA!B36:G36,MTOA!B$101:G$101,MTOA!B$108:G$108)</f>
        <v>0</v>
      </c>
      <c r="X36">
        <v>0</v>
      </c>
      <c r="Y36" s="34">
        <f>IEX!M36</f>
        <v>0</v>
      </c>
      <c r="Z36" s="34">
        <f>IEX!S36</f>
        <v>0</v>
      </c>
      <c r="AA36" s="75">
        <f>STOA!M36</f>
        <v>0</v>
      </c>
      <c r="AB36" s="75">
        <f>-STOA!S36</f>
        <v>0</v>
      </c>
      <c r="AC36">
        <f t="shared" si="0"/>
        <v>0.17930639999999998</v>
      </c>
      <c r="AD36">
        <f t="shared" si="1"/>
        <v>21.166693599999999</v>
      </c>
      <c r="AE36">
        <v>0</v>
      </c>
      <c r="AF36" s="24"/>
      <c r="AG36">
        <f t="shared" si="2"/>
        <v>21.166693599999999</v>
      </c>
      <c r="AI36" s="34">
        <f>PXIL!M36</f>
        <v>0</v>
      </c>
      <c r="AJ36" s="34">
        <f>PXIL!S36</f>
        <v>0</v>
      </c>
      <c r="AK36" s="34">
        <f>RTM_IEX!M36</f>
        <v>0</v>
      </c>
      <c r="AL36" s="34">
        <f>RTM_IEX!S36</f>
        <v>0</v>
      </c>
      <c r="AM36" s="34">
        <f>RTM_PXI!M36</f>
        <v>0</v>
      </c>
      <c r="AN36" s="34">
        <f>RTM_PXI!S36</f>
        <v>0</v>
      </c>
      <c r="AO36" s="147">
        <f>GDAM_IEX!M36</f>
        <v>2.0299999999999998</v>
      </c>
      <c r="AP36" s="147">
        <f>GDAM_IEX!S36</f>
        <v>0</v>
      </c>
      <c r="AQ36" s="147">
        <f>GDAM_PXI!M36</f>
        <v>0</v>
      </c>
      <c r="AR36" s="147">
        <f>GDAM_PXI!S36</f>
        <v>0</v>
      </c>
      <c r="AS36">
        <f>HPX!M36</f>
        <v>0</v>
      </c>
      <c r="AT36">
        <f>HPX!S36</f>
        <v>0</v>
      </c>
      <c r="AU36">
        <f>RTM_HPX!M36</f>
        <v>0</v>
      </c>
      <c r="AV36">
        <f>RTM_HPX!S36</f>
        <v>0</v>
      </c>
    </row>
    <row r="37" spans="1:48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19.315999999999999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SUMPRODUCT(LTA!J37:AN37,LTA!J$101:AN$101,LTA!J$108:AN$108)</f>
        <v>0</v>
      </c>
      <c r="U37" s="37">
        <f>SUMPRODUCT(LTA!J37:AN37,LTA!J$102:AN$102,LTA!J$108:AN$108)</f>
        <v>0</v>
      </c>
      <c r="V37" s="66">
        <f>SUMPRODUCT(MTOA!B37:G37,MTOA!B$102:G$102,MTOA!B$108:G$108)</f>
        <v>0</v>
      </c>
      <c r="W37" s="66">
        <f>SUMPRODUCT(MTOA!B37:G37,MTOA!B$101:G$101,MTOA!B$108:G$108)</f>
        <v>0</v>
      </c>
      <c r="X37">
        <v>0</v>
      </c>
      <c r="Y37" s="34">
        <f>IEX!M37</f>
        <v>0</v>
      </c>
      <c r="Z37" s="34">
        <f>IEX!S37</f>
        <v>0</v>
      </c>
      <c r="AA37" s="75">
        <f>STOA!M37</f>
        <v>0</v>
      </c>
      <c r="AB37" s="75">
        <f>-STOA!S37</f>
        <v>0</v>
      </c>
      <c r="AC37">
        <f t="shared" si="0"/>
        <v>0.18249840000000001</v>
      </c>
      <c r="AD37">
        <f t="shared" si="1"/>
        <v>21.543501599999999</v>
      </c>
      <c r="AE37">
        <v>0</v>
      </c>
      <c r="AF37" s="24"/>
      <c r="AG37">
        <f t="shared" si="2"/>
        <v>21.543501599999999</v>
      </c>
      <c r="AI37" s="34">
        <f>PXIL!M37</f>
        <v>0</v>
      </c>
      <c r="AJ37" s="34">
        <f>PXIL!S37</f>
        <v>0</v>
      </c>
      <c r="AK37" s="34">
        <f>RTM_IEX!M37</f>
        <v>0</v>
      </c>
      <c r="AL37" s="34">
        <f>RTM_IEX!S37</f>
        <v>0</v>
      </c>
      <c r="AM37" s="34">
        <f>RTM_PXI!M37</f>
        <v>0</v>
      </c>
      <c r="AN37" s="34">
        <f>RTM_PXI!S37</f>
        <v>0</v>
      </c>
      <c r="AO37" s="147">
        <f>GDAM_IEX!M37</f>
        <v>2.41</v>
      </c>
      <c r="AP37" s="147">
        <f>GDAM_IEX!S37</f>
        <v>0</v>
      </c>
      <c r="AQ37" s="147">
        <f>GDAM_PXI!M37</f>
        <v>0</v>
      </c>
      <c r="AR37" s="147">
        <f>GDAM_PXI!S37</f>
        <v>0</v>
      </c>
      <c r="AS37">
        <f>HPX!M37</f>
        <v>0</v>
      </c>
      <c r="AT37">
        <f>HPX!S37</f>
        <v>0</v>
      </c>
      <c r="AU37">
        <f>RTM_HPX!M37</f>
        <v>0</v>
      </c>
      <c r="AV37">
        <f>RTM_HPX!S37</f>
        <v>0</v>
      </c>
    </row>
    <row r="38" spans="1:48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19.315999999999999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SUMPRODUCT(LTA!J38:AN38,LTA!J$101:AN$101,LTA!J$108:AN$108)</f>
        <v>0</v>
      </c>
      <c r="U38" s="37">
        <f>SUMPRODUCT(LTA!J38:AN38,LTA!J$102:AN$102,LTA!J$108:AN$108)</f>
        <v>0</v>
      </c>
      <c r="V38" s="66">
        <f>SUMPRODUCT(MTOA!B38:G38,MTOA!B$102:G$102,MTOA!B$108:G$108)</f>
        <v>0</v>
      </c>
      <c r="W38" s="66">
        <f>SUMPRODUCT(MTOA!B38:G38,MTOA!B$101:G$101,MTOA!B$108:G$108)</f>
        <v>0</v>
      </c>
      <c r="X38">
        <v>0</v>
      </c>
      <c r="Y38" s="34">
        <f>IEX!M38</f>
        <v>0</v>
      </c>
      <c r="Z38" s="34">
        <f>IEX!S38</f>
        <v>0</v>
      </c>
      <c r="AA38" s="75">
        <f>STOA!M38</f>
        <v>0</v>
      </c>
      <c r="AB38" s="75">
        <f>-STOA!S38</f>
        <v>0</v>
      </c>
      <c r="AC38">
        <f t="shared" si="0"/>
        <v>0.19955039999999999</v>
      </c>
      <c r="AD38">
        <f t="shared" si="1"/>
        <v>23.556449600000001</v>
      </c>
      <c r="AE38">
        <v>0</v>
      </c>
      <c r="AF38" s="24"/>
      <c r="AG38">
        <f t="shared" si="2"/>
        <v>23.556449600000001</v>
      </c>
      <c r="AI38" s="34">
        <f>PXIL!M38</f>
        <v>0</v>
      </c>
      <c r="AJ38" s="34">
        <f>PXIL!S38</f>
        <v>0</v>
      </c>
      <c r="AK38" s="34">
        <f>RTM_IEX!M38</f>
        <v>0</v>
      </c>
      <c r="AL38" s="34">
        <f>RTM_IEX!S38</f>
        <v>0</v>
      </c>
      <c r="AM38" s="34">
        <f>RTM_PXI!M38</f>
        <v>0</v>
      </c>
      <c r="AN38" s="34">
        <f>RTM_PXI!S38</f>
        <v>0</v>
      </c>
      <c r="AO38" s="147">
        <f>GDAM_IEX!M38</f>
        <v>4.4400000000000004</v>
      </c>
      <c r="AP38" s="147">
        <f>GDAM_IEX!S38</f>
        <v>0</v>
      </c>
      <c r="AQ38" s="147">
        <f>GDAM_PXI!M38</f>
        <v>0</v>
      </c>
      <c r="AR38" s="147">
        <f>GDAM_PXI!S38</f>
        <v>0</v>
      </c>
      <c r="AS38">
        <f>HPX!M38</f>
        <v>0</v>
      </c>
      <c r="AT38">
        <f>HPX!S38</f>
        <v>0</v>
      </c>
      <c r="AU38">
        <f>RTM_HPX!M38</f>
        <v>0</v>
      </c>
      <c r="AV38">
        <f>RTM_HPX!S38</f>
        <v>0</v>
      </c>
    </row>
    <row r="39" spans="1:48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19.315999999999999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SUMPRODUCT(LTA!J39:AN39,LTA!J$101:AN$101,LTA!J$108:AN$108)</f>
        <v>0</v>
      </c>
      <c r="U39" s="37">
        <f>SUMPRODUCT(LTA!J39:AN39,LTA!J$102:AN$102,LTA!J$108:AN$108)</f>
        <v>0</v>
      </c>
      <c r="V39" s="66">
        <f>SUMPRODUCT(MTOA!B39:G39,MTOA!B$102:G$102,MTOA!B$108:G$108)</f>
        <v>0</v>
      </c>
      <c r="W39" s="66">
        <f>SUMPRODUCT(MTOA!B39:G39,MTOA!B$101:G$101,MTOA!B$108:G$108)</f>
        <v>0</v>
      </c>
      <c r="X39">
        <v>0</v>
      </c>
      <c r="Y39" s="34">
        <f>IEX!M39</f>
        <v>0</v>
      </c>
      <c r="Z39" s="34">
        <f>IEX!S39</f>
        <v>0</v>
      </c>
      <c r="AA39" s="75">
        <f>STOA!M39</f>
        <v>0</v>
      </c>
      <c r="AB39" s="75">
        <f>-STOA!S39</f>
        <v>0</v>
      </c>
      <c r="AC39">
        <f t="shared" si="0"/>
        <v>0.20929439999999999</v>
      </c>
      <c r="AD39">
        <f t="shared" si="1"/>
        <v>24.706705599999996</v>
      </c>
      <c r="AE39">
        <v>0</v>
      </c>
      <c r="AF39" s="24"/>
      <c r="AG39">
        <f t="shared" si="2"/>
        <v>24.706705599999996</v>
      </c>
      <c r="AI39" s="34">
        <f>PXIL!M39</f>
        <v>0</v>
      </c>
      <c r="AJ39" s="34">
        <f>PXIL!S39</f>
        <v>0</v>
      </c>
      <c r="AK39" s="34">
        <f>RTM_IEX!M39</f>
        <v>0</v>
      </c>
      <c r="AL39" s="34">
        <f>RTM_IEX!S39</f>
        <v>0</v>
      </c>
      <c r="AM39" s="34">
        <f>RTM_PXI!M39</f>
        <v>0</v>
      </c>
      <c r="AN39" s="34">
        <f>RTM_PXI!S39</f>
        <v>0</v>
      </c>
      <c r="AO39" s="147">
        <f>GDAM_IEX!M39</f>
        <v>5.6</v>
      </c>
      <c r="AP39" s="147">
        <f>GDAM_IEX!S39</f>
        <v>0</v>
      </c>
      <c r="AQ39" s="147">
        <f>GDAM_PXI!M39</f>
        <v>0</v>
      </c>
      <c r="AR39" s="147">
        <f>GDAM_PXI!S39</f>
        <v>0</v>
      </c>
      <c r="AS39">
        <f>HPX!M39</f>
        <v>0</v>
      </c>
      <c r="AT39">
        <f>HPX!S39</f>
        <v>0</v>
      </c>
      <c r="AU39">
        <f>RTM_HPX!M39</f>
        <v>0</v>
      </c>
      <c r="AV39">
        <f>RTM_HPX!S39</f>
        <v>0</v>
      </c>
    </row>
    <row r="40" spans="1:48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19.315999999999999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SUMPRODUCT(LTA!J40:AN40,LTA!J$101:AN$101,LTA!J$108:AN$108)</f>
        <v>0</v>
      </c>
      <c r="U40" s="37">
        <f>SUMPRODUCT(LTA!J40:AN40,LTA!J$102:AN$102,LTA!J$108:AN$108)</f>
        <v>0</v>
      </c>
      <c r="V40" s="66">
        <f>SUMPRODUCT(MTOA!B40:G40,MTOA!B$102:G$102,MTOA!B$108:G$108)</f>
        <v>0</v>
      </c>
      <c r="W40" s="66">
        <f>SUMPRODUCT(MTOA!B40:G40,MTOA!B$101:G$101,MTOA!B$108:G$108)</f>
        <v>0</v>
      </c>
      <c r="X40">
        <v>0</v>
      </c>
      <c r="Y40" s="34">
        <f>IEX!M40</f>
        <v>0</v>
      </c>
      <c r="Z40" s="34">
        <f>IEX!S40</f>
        <v>0</v>
      </c>
      <c r="AA40" s="75">
        <f>STOA!M40</f>
        <v>0</v>
      </c>
      <c r="AB40" s="75">
        <f>-STOA!S40</f>
        <v>0</v>
      </c>
      <c r="AC40">
        <f t="shared" si="0"/>
        <v>0.1914864</v>
      </c>
      <c r="AD40">
        <f t="shared" si="1"/>
        <v>22.604513600000001</v>
      </c>
      <c r="AE40">
        <v>0</v>
      </c>
      <c r="AF40" s="24"/>
      <c r="AG40">
        <f t="shared" si="2"/>
        <v>22.604513600000001</v>
      </c>
      <c r="AI40" s="34">
        <f>PXIL!M40</f>
        <v>0</v>
      </c>
      <c r="AJ40" s="34">
        <f>PXIL!S40</f>
        <v>0</v>
      </c>
      <c r="AK40" s="34">
        <f>RTM_IEX!M40</f>
        <v>0</v>
      </c>
      <c r="AL40" s="34">
        <f>RTM_IEX!S40</f>
        <v>0</v>
      </c>
      <c r="AM40" s="34">
        <f>RTM_PXI!M40</f>
        <v>0</v>
      </c>
      <c r="AN40" s="34">
        <f>RTM_PXI!S40</f>
        <v>0</v>
      </c>
      <c r="AO40" s="147">
        <f>GDAM_IEX!M40</f>
        <v>3.48</v>
      </c>
      <c r="AP40" s="147">
        <f>GDAM_IEX!S40</f>
        <v>0</v>
      </c>
      <c r="AQ40" s="147">
        <f>GDAM_PXI!M40</f>
        <v>0</v>
      </c>
      <c r="AR40" s="147">
        <f>GDAM_PXI!S40</f>
        <v>0</v>
      </c>
      <c r="AS40">
        <f>HPX!M40</f>
        <v>0</v>
      </c>
      <c r="AT40">
        <f>HPX!S40</f>
        <v>0</v>
      </c>
      <c r="AU40">
        <f>RTM_HPX!M40</f>
        <v>0</v>
      </c>
      <c r="AV40">
        <f>RTM_HPX!S40</f>
        <v>0</v>
      </c>
    </row>
    <row r="41" spans="1:48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19.315999999999999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SUMPRODUCT(LTA!J41:AN41,LTA!J$101:AN$101,LTA!J$108:AN$108)</f>
        <v>0</v>
      </c>
      <c r="U41" s="37">
        <f>SUMPRODUCT(LTA!J41:AN41,LTA!J$102:AN$102,LTA!J$108:AN$108)</f>
        <v>0</v>
      </c>
      <c r="V41" s="66">
        <f>SUMPRODUCT(MTOA!B41:G41,MTOA!B$102:G$102,MTOA!B$108:G$108)</f>
        <v>0</v>
      </c>
      <c r="W41" s="66">
        <f>SUMPRODUCT(MTOA!B41:G41,MTOA!B$101:G$101,MTOA!B$108:G$108)</f>
        <v>0</v>
      </c>
      <c r="X41">
        <v>0</v>
      </c>
      <c r="Y41" s="34">
        <f>IEX!M41</f>
        <v>0</v>
      </c>
      <c r="Z41" s="34">
        <f>IEX!S41</f>
        <v>0</v>
      </c>
      <c r="AA41" s="75">
        <f>STOA!M41</f>
        <v>0</v>
      </c>
      <c r="AB41" s="75">
        <f>-STOA!S41</f>
        <v>0</v>
      </c>
      <c r="AC41">
        <f t="shared" si="0"/>
        <v>0.1849344</v>
      </c>
      <c r="AD41">
        <f t="shared" si="1"/>
        <v>21.831065599999999</v>
      </c>
      <c r="AE41">
        <v>0</v>
      </c>
      <c r="AF41" s="24"/>
      <c r="AG41">
        <f t="shared" si="2"/>
        <v>21.831065599999999</v>
      </c>
      <c r="AI41" s="34">
        <f>PXIL!M41</f>
        <v>0</v>
      </c>
      <c r="AJ41" s="34">
        <f>PXIL!S41</f>
        <v>0</v>
      </c>
      <c r="AK41" s="34">
        <f>RTM_IEX!M41</f>
        <v>0</v>
      </c>
      <c r="AL41" s="34">
        <f>RTM_IEX!S41</f>
        <v>0</v>
      </c>
      <c r="AM41" s="34">
        <f>RTM_PXI!M41</f>
        <v>0</v>
      </c>
      <c r="AN41" s="34">
        <f>RTM_PXI!S41</f>
        <v>0</v>
      </c>
      <c r="AO41" s="147">
        <f>GDAM_IEX!M41</f>
        <v>2.7</v>
      </c>
      <c r="AP41" s="147">
        <f>GDAM_IEX!S41</f>
        <v>0</v>
      </c>
      <c r="AQ41" s="147">
        <f>GDAM_PXI!M41</f>
        <v>0</v>
      </c>
      <c r="AR41" s="147">
        <f>GDAM_PXI!S41</f>
        <v>0</v>
      </c>
      <c r="AS41">
        <f>HPX!M41</f>
        <v>0</v>
      </c>
      <c r="AT41">
        <f>HPX!S41</f>
        <v>0</v>
      </c>
      <c r="AU41">
        <f>RTM_HPX!M41</f>
        <v>0</v>
      </c>
      <c r="AV41">
        <f>RTM_HPX!S41</f>
        <v>0</v>
      </c>
    </row>
    <row r="42" spans="1:48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19.315999999999999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SUMPRODUCT(LTA!J42:AN42,LTA!J$101:AN$101,LTA!J$108:AN$108)</f>
        <v>0</v>
      </c>
      <c r="U42" s="37">
        <f>SUMPRODUCT(LTA!J42:AN42,LTA!J$102:AN$102,LTA!J$108:AN$108)</f>
        <v>0</v>
      </c>
      <c r="V42" s="66">
        <f>SUMPRODUCT(MTOA!B42:G42,MTOA!B$102:G$102,MTOA!B$108:G$108)</f>
        <v>0</v>
      </c>
      <c r="W42" s="66">
        <f>SUMPRODUCT(MTOA!B42:G42,MTOA!B$101:G$101,MTOA!B$108:G$108)</f>
        <v>0</v>
      </c>
      <c r="X42">
        <v>0</v>
      </c>
      <c r="Y42" s="34">
        <f>IEX!M42</f>
        <v>0</v>
      </c>
      <c r="Z42" s="34">
        <f>IEX!S42</f>
        <v>0</v>
      </c>
      <c r="AA42" s="75">
        <f>STOA!M42</f>
        <v>0</v>
      </c>
      <c r="AB42" s="75">
        <f>-STOA!S42</f>
        <v>0</v>
      </c>
      <c r="AC42">
        <f t="shared" si="0"/>
        <v>0.19467839999999997</v>
      </c>
      <c r="AD42">
        <f t="shared" si="1"/>
        <v>22.981321599999998</v>
      </c>
      <c r="AE42">
        <v>0</v>
      </c>
      <c r="AF42" s="24"/>
      <c r="AG42">
        <f t="shared" si="2"/>
        <v>22.981321599999998</v>
      </c>
      <c r="AI42" s="34">
        <f>PXIL!M42</f>
        <v>0</v>
      </c>
      <c r="AJ42" s="34">
        <f>PXIL!S42</f>
        <v>0</v>
      </c>
      <c r="AK42" s="34">
        <f>RTM_IEX!M42</f>
        <v>0</v>
      </c>
      <c r="AL42" s="34">
        <f>RTM_IEX!S42</f>
        <v>0</v>
      </c>
      <c r="AM42" s="34">
        <f>RTM_PXI!M42</f>
        <v>0</v>
      </c>
      <c r="AN42" s="34">
        <f>RTM_PXI!S42</f>
        <v>0</v>
      </c>
      <c r="AO42" s="147">
        <f>GDAM_IEX!M42</f>
        <v>3.86</v>
      </c>
      <c r="AP42" s="147">
        <f>GDAM_IEX!S42</f>
        <v>0</v>
      </c>
      <c r="AQ42" s="147">
        <f>GDAM_PXI!M42</f>
        <v>0</v>
      </c>
      <c r="AR42" s="147">
        <f>GDAM_PXI!S42</f>
        <v>0</v>
      </c>
      <c r="AS42">
        <f>HPX!M42</f>
        <v>0</v>
      </c>
      <c r="AT42">
        <f>HPX!S42</f>
        <v>0</v>
      </c>
      <c r="AU42">
        <f>RTM_HPX!M42</f>
        <v>0</v>
      </c>
      <c r="AV42">
        <f>RTM_HPX!S42</f>
        <v>0</v>
      </c>
    </row>
    <row r="43" spans="1:48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19.315999999999999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SUMPRODUCT(LTA!J43:AN43,LTA!J$101:AN$101,LTA!J$108:AN$108)</f>
        <v>0</v>
      </c>
      <c r="U43" s="37">
        <f>SUMPRODUCT(LTA!J43:AN43,LTA!J$102:AN$102,LTA!J$108:AN$108)</f>
        <v>0</v>
      </c>
      <c r="V43" s="66">
        <f>SUMPRODUCT(MTOA!B43:G43,MTOA!B$102:G$102,MTOA!B$108:G$108)</f>
        <v>0</v>
      </c>
      <c r="W43" s="66">
        <f>SUMPRODUCT(MTOA!B43:G43,MTOA!B$101:G$101,MTOA!B$108:G$108)</f>
        <v>0</v>
      </c>
      <c r="X43">
        <v>0</v>
      </c>
      <c r="Y43" s="34">
        <f>IEX!M43</f>
        <v>0</v>
      </c>
      <c r="Z43" s="34">
        <f>IEX!S43</f>
        <v>0</v>
      </c>
      <c r="AA43" s="75">
        <f>STOA!M43</f>
        <v>0</v>
      </c>
      <c r="AB43" s="75">
        <f>-STOA!S43</f>
        <v>0</v>
      </c>
      <c r="AC43">
        <f t="shared" si="0"/>
        <v>0.19635839999999999</v>
      </c>
      <c r="AD43">
        <f t="shared" si="1"/>
        <v>23.179641599999997</v>
      </c>
      <c r="AE43">
        <v>0</v>
      </c>
      <c r="AF43" s="24"/>
      <c r="AG43">
        <f t="shared" si="2"/>
        <v>23.179641599999997</v>
      </c>
      <c r="AI43" s="34">
        <f>PXIL!M43</f>
        <v>0</v>
      </c>
      <c r="AJ43" s="34">
        <f>PXIL!S43</f>
        <v>0</v>
      </c>
      <c r="AK43" s="34">
        <f>RTM_IEX!M43</f>
        <v>0</v>
      </c>
      <c r="AL43" s="34">
        <f>RTM_IEX!S43</f>
        <v>0</v>
      </c>
      <c r="AM43" s="34">
        <f>RTM_PXI!M43</f>
        <v>0</v>
      </c>
      <c r="AN43" s="34">
        <f>RTM_PXI!S43</f>
        <v>0</v>
      </c>
      <c r="AO43" s="147">
        <f>GDAM_IEX!M43</f>
        <v>4.0599999999999996</v>
      </c>
      <c r="AP43" s="147">
        <f>GDAM_IEX!S43</f>
        <v>0</v>
      </c>
      <c r="AQ43" s="147">
        <f>GDAM_PXI!M43</f>
        <v>0</v>
      </c>
      <c r="AR43" s="147">
        <f>GDAM_PXI!S43</f>
        <v>0</v>
      </c>
      <c r="AS43">
        <f>HPX!M43</f>
        <v>0</v>
      </c>
      <c r="AT43">
        <f>HPX!S43</f>
        <v>0</v>
      </c>
      <c r="AU43">
        <f>RTM_HPX!M43</f>
        <v>0</v>
      </c>
      <c r="AV43">
        <f>RTM_HPX!S43</f>
        <v>0</v>
      </c>
    </row>
    <row r="44" spans="1:48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19.315999999999999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SUMPRODUCT(LTA!J44:AN44,LTA!J$101:AN$101,LTA!J$108:AN$108)</f>
        <v>0</v>
      </c>
      <c r="U44" s="37">
        <f>SUMPRODUCT(LTA!J44:AN44,LTA!J$102:AN$102,LTA!J$108:AN$108)</f>
        <v>0</v>
      </c>
      <c r="V44" s="66">
        <f>SUMPRODUCT(MTOA!B44:G44,MTOA!B$102:G$102,MTOA!B$108:G$108)</f>
        <v>0</v>
      </c>
      <c r="W44" s="66">
        <f>SUMPRODUCT(MTOA!B44:G44,MTOA!B$101:G$101,MTOA!B$108:G$108)</f>
        <v>0</v>
      </c>
      <c r="X44">
        <v>0</v>
      </c>
      <c r="Y44" s="34">
        <f>IEX!M44</f>
        <v>0</v>
      </c>
      <c r="Z44" s="34">
        <f>IEX!S44</f>
        <v>0</v>
      </c>
      <c r="AA44" s="75">
        <f>STOA!M44</f>
        <v>0</v>
      </c>
      <c r="AB44" s="75">
        <f>-STOA!S44</f>
        <v>0</v>
      </c>
      <c r="AC44">
        <f t="shared" si="0"/>
        <v>0.20526239999999998</v>
      </c>
      <c r="AD44">
        <f t="shared" si="1"/>
        <v>24.230737600000001</v>
      </c>
      <c r="AE44">
        <v>0</v>
      </c>
      <c r="AF44" s="24"/>
      <c r="AG44">
        <f t="shared" si="2"/>
        <v>24.230737600000001</v>
      </c>
      <c r="AI44" s="34">
        <f>PXIL!M44</f>
        <v>0</v>
      </c>
      <c r="AJ44" s="34">
        <f>PXIL!S44</f>
        <v>0</v>
      </c>
      <c r="AK44" s="34">
        <f>RTM_IEX!M44</f>
        <v>0</v>
      </c>
      <c r="AL44" s="34">
        <f>RTM_IEX!S44</f>
        <v>0</v>
      </c>
      <c r="AM44" s="34">
        <f>RTM_PXI!M44</f>
        <v>0</v>
      </c>
      <c r="AN44" s="34">
        <f>RTM_PXI!S44</f>
        <v>0</v>
      </c>
      <c r="AO44" s="147">
        <f>GDAM_IEX!M44</f>
        <v>5.12</v>
      </c>
      <c r="AP44" s="147">
        <f>GDAM_IEX!S44</f>
        <v>0</v>
      </c>
      <c r="AQ44" s="147">
        <f>GDAM_PXI!M44</f>
        <v>0</v>
      </c>
      <c r="AR44" s="147">
        <f>GDAM_PXI!S44</f>
        <v>0</v>
      </c>
      <c r="AS44">
        <f>HPX!M44</f>
        <v>0</v>
      </c>
      <c r="AT44">
        <f>HPX!S44</f>
        <v>0</v>
      </c>
      <c r="AU44">
        <f>RTM_HPX!M44</f>
        <v>0</v>
      </c>
      <c r="AV44">
        <f>RTM_HPX!S44</f>
        <v>0</v>
      </c>
    </row>
    <row r="45" spans="1:48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19.315999999999999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SUMPRODUCT(LTA!J45:AN45,LTA!J$101:AN$101,LTA!J$108:AN$108)</f>
        <v>0</v>
      </c>
      <c r="U45" s="37">
        <f>SUMPRODUCT(LTA!J45:AN45,LTA!J$102:AN$102,LTA!J$108:AN$108)</f>
        <v>0</v>
      </c>
      <c r="V45" s="66">
        <f>SUMPRODUCT(MTOA!B45:G45,MTOA!B$102:G$102,MTOA!B$108:G$108)</f>
        <v>0</v>
      </c>
      <c r="W45" s="66">
        <f>SUMPRODUCT(MTOA!B45:G45,MTOA!B$101:G$101,MTOA!B$108:G$108)</f>
        <v>0</v>
      </c>
      <c r="X45">
        <v>0</v>
      </c>
      <c r="Y45" s="34">
        <f>IEX!M45</f>
        <v>0</v>
      </c>
      <c r="Z45" s="34">
        <f>IEX!S45</f>
        <v>0</v>
      </c>
      <c r="AA45" s="75">
        <f>STOA!M45</f>
        <v>0</v>
      </c>
      <c r="AB45" s="75">
        <f>-STOA!S45</f>
        <v>0</v>
      </c>
      <c r="AC45">
        <f t="shared" si="0"/>
        <v>0.20123039999999998</v>
      </c>
      <c r="AD45">
        <f t="shared" si="1"/>
        <v>23.754769599999999</v>
      </c>
      <c r="AE45">
        <v>0</v>
      </c>
      <c r="AF45" s="24"/>
      <c r="AG45">
        <f t="shared" si="2"/>
        <v>23.754769599999999</v>
      </c>
      <c r="AI45" s="34">
        <f>PXIL!M45</f>
        <v>0</v>
      </c>
      <c r="AJ45" s="34">
        <f>PXIL!S45</f>
        <v>0</v>
      </c>
      <c r="AK45" s="34">
        <f>RTM_IEX!M45</f>
        <v>0</v>
      </c>
      <c r="AL45" s="34">
        <f>RTM_IEX!S45</f>
        <v>0</v>
      </c>
      <c r="AM45" s="34">
        <f>RTM_PXI!M45</f>
        <v>0</v>
      </c>
      <c r="AN45" s="34">
        <f>RTM_PXI!S45</f>
        <v>0</v>
      </c>
      <c r="AO45" s="147">
        <f>GDAM_IEX!M45</f>
        <v>4.6399999999999997</v>
      </c>
      <c r="AP45" s="147">
        <f>GDAM_IEX!S45</f>
        <v>0</v>
      </c>
      <c r="AQ45" s="147">
        <f>GDAM_PXI!M45</f>
        <v>0</v>
      </c>
      <c r="AR45" s="147">
        <f>GDAM_PXI!S45</f>
        <v>0</v>
      </c>
      <c r="AS45">
        <f>HPX!M45</f>
        <v>0</v>
      </c>
      <c r="AT45">
        <f>HPX!S45</f>
        <v>0</v>
      </c>
      <c r="AU45">
        <f>RTM_HPX!M45</f>
        <v>0</v>
      </c>
      <c r="AV45">
        <f>RTM_HPX!S45</f>
        <v>0</v>
      </c>
    </row>
    <row r="46" spans="1:48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19.315999999999999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SUMPRODUCT(LTA!J46:AN46,LTA!J$101:AN$101,LTA!J$108:AN$108)</f>
        <v>0</v>
      </c>
      <c r="U46" s="37">
        <f>SUMPRODUCT(LTA!J46:AN46,LTA!J$102:AN$102,LTA!J$108:AN$108)</f>
        <v>0</v>
      </c>
      <c r="V46" s="66">
        <f>SUMPRODUCT(MTOA!B46:G46,MTOA!B$102:G$102,MTOA!B$108:G$108)</f>
        <v>0</v>
      </c>
      <c r="W46" s="66">
        <f>SUMPRODUCT(MTOA!B46:G46,MTOA!B$101:G$101,MTOA!B$108:G$108)</f>
        <v>0</v>
      </c>
      <c r="X46">
        <v>0</v>
      </c>
      <c r="Y46" s="34">
        <f>IEX!M46</f>
        <v>0</v>
      </c>
      <c r="Z46" s="34">
        <f>IEX!S46</f>
        <v>0</v>
      </c>
      <c r="AA46" s="75">
        <f>STOA!M46</f>
        <v>0</v>
      </c>
      <c r="AB46" s="75">
        <f>-STOA!S46</f>
        <v>0</v>
      </c>
      <c r="AC46">
        <f t="shared" si="0"/>
        <v>0.16225439999999999</v>
      </c>
      <c r="AD46">
        <f t="shared" si="1"/>
        <v>19.153745600000001</v>
      </c>
      <c r="AE46">
        <v>0</v>
      </c>
      <c r="AF46" s="24"/>
      <c r="AG46">
        <f t="shared" si="2"/>
        <v>19.153745600000001</v>
      </c>
      <c r="AI46" s="34">
        <f>PXIL!M46</f>
        <v>0</v>
      </c>
      <c r="AJ46" s="34">
        <f>PXIL!S46</f>
        <v>0</v>
      </c>
      <c r="AK46" s="34">
        <f>RTM_IEX!M46</f>
        <v>0</v>
      </c>
      <c r="AL46" s="34">
        <f>RTM_IEX!S46</f>
        <v>0</v>
      </c>
      <c r="AM46" s="34">
        <f>RTM_PXI!M46</f>
        <v>0</v>
      </c>
      <c r="AN46" s="34">
        <f>RTM_PXI!S46</f>
        <v>0</v>
      </c>
      <c r="AO46" s="147">
        <f>GDAM_IEX!M46</f>
        <v>0</v>
      </c>
      <c r="AP46" s="147">
        <f>GDAM_IEX!S46</f>
        <v>0</v>
      </c>
      <c r="AQ46" s="147">
        <f>GDAM_PXI!M46</f>
        <v>0</v>
      </c>
      <c r="AR46" s="147">
        <f>GDAM_PXI!S46</f>
        <v>0</v>
      </c>
      <c r="AS46">
        <f>HPX!M46</f>
        <v>0</v>
      </c>
      <c r="AT46">
        <f>HPX!S46</f>
        <v>0</v>
      </c>
      <c r="AU46">
        <f>RTM_HPX!M46</f>
        <v>0</v>
      </c>
      <c r="AV46">
        <f>RTM_HPX!S46</f>
        <v>0</v>
      </c>
    </row>
    <row r="47" spans="1:48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19.315999999999999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SUMPRODUCT(LTA!J47:AN47,LTA!J$101:AN$101,LTA!J$108:AN$108)</f>
        <v>0</v>
      </c>
      <c r="U47" s="37">
        <f>SUMPRODUCT(LTA!J47:AN47,LTA!J$102:AN$102,LTA!J$108:AN$108)</f>
        <v>0</v>
      </c>
      <c r="V47" s="66">
        <f>SUMPRODUCT(MTOA!B47:G47,MTOA!B$102:G$102,MTOA!B$108:G$108)</f>
        <v>0</v>
      </c>
      <c r="W47" s="66">
        <f>SUMPRODUCT(MTOA!B47:G47,MTOA!B$101:G$101,MTOA!B$108:G$108)</f>
        <v>0</v>
      </c>
      <c r="X47">
        <v>0</v>
      </c>
      <c r="Y47" s="34">
        <f>IEX!M47</f>
        <v>0</v>
      </c>
      <c r="Z47" s="34">
        <f>IEX!S47</f>
        <v>0</v>
      </c>
      <c r="AA47" s="75">
        <f>STOA!M47</f>
        <v>0</v>
      </c>
      <c r="AB47" s="75">
        <f>-STOA!S47</f>
        <v>0</v>
      </c>
      <c r="AC47">
        <f t="shared" si="0"/>
        <v>0.17930639999999998</v>
      </c>
      <c r="AD47">
        <f t="shared" si="1"/>
        <v>21.166693599999999</v>
      </c>
      <c r="AE47">
        <v>0</v>
      </c>
      <c r="AF47" s="24"/>
      <c r="AG47">
        <f t="shared" si="2"/>
        <v>21.166693599999999</v>
      </c>
      <c r="AI47" s="34">
        <f>PXIL!M47</f>
        <v>0</v>
      </c>
      <c r="AJ47" s="34">
        <f>PXIL!S47</f>
        <v>0</v>
      </c>
      <c r="AK47" s="34">
        <f>RTM_IEX!M47</f>
        <v>0</v>
      </c>
      <c r="AL47" s="34">
        <f>RTM_IEX!S47</f>
        <v>0</v>
      </c>
      <c r="AM47" s="34">
        <f>RTM_PXI!M47</f>
        <v>0</v>
      </c>
      <c r="AN47" s="34">
        <f>RTM_PXI!S47</f>
        <v>0</v>
      </c>
      <c r="AO47" s="147">
        <f>GDAM_IEX!M47</f>
        <v>2.0299999999999998</v>
      </c>
      <c r="AP47" s="147">
        <f>GDAM_IEX!S47</f>
        <v>0</v>
      </c>
      <c r="AQ47" s="147">
        <f>GDAM_PXI!M47</f>
        <v>0</v>
      </c>
      <c r="AR47" s="147">
        <f>GDAM_PXI!S47</f>
        <v>0</v>
      </c>
      <c r="AS47">
        <f>HPX!M47</f>
        <v>0</v>
      </c>
      <c r="AT47">
        <f>HPX!S47</f>
        <v>0</v>
      </c>
      <c r="AU47">
        <f>RTM_HPX!M47</f>
        <v>0</v>
      </c>
      <c r="AV47">
        <f>RTM_HPX!S47</f>
        <v>0</v>
      </c>
    </row>
    <row r="48" spans="1:48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19.315999999999999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SUMPRODUCT(LTA!J48:AN48,LTA!J$101:AN$101,LTA!J$108:AN$108)</f>
        <v>0</v>
      </c>
      <c r="U48" s="37">
        <f>SUMPRODUCT(LTA!J48:AN48,LTA!J$102:AN$102,LTA!J$108:AN$108)</f>
        <v>0</v>
      </c>
      <c r="V48" s="66">
        <f>SUMPRODUCT(MTOA!B48:G48,MTOA!B$102:G$102,MTOA!B$108:G$108)</f>
        <v>0</v>
      </c>
      <c r="W48" s="66">
        <f>SUMPRODUCT(MTOA!B48:G48,MTOA!B$101:G$101,MTOA!B$108:G$108)</f>
        <v>0</v>
      </c>
      <c r="X48">
        <v>0</v>
      </c>
      <c r="Y48" s="34">
        <f>IEX!M48</f>
        <v>0</v>
      </c>
      <c r="Z48" s="34">
        <f>IEX!S48</f>
        <v>0</v>
      </c>
      <c r="AA48" s="75">
        <f>STOA!M48</f>
        <v>0</v>
      </c>
      <c r="AB48" s="75">
        <f>-STOA!S48</f>
        <v>0</v>
      </c>
      <c r="AC48">
        <f t="shared" si="0"/>
        <v>0.17687039999999998</v>
      </c>
      <c r="AD48">
        <f t="shared" si="1"/>
        <v>20.879129599999999</v>
      </c>
      <c r="AE48">
        <v>0</v>
      </c>
      <c r="AF48" s="24"/>
      <c r="AG48">
        <f t="shared" si="2"/>
        <v>20.879129599999999</v>
      </c>
      <c r="AI48" s="34">
        <f>PXIL!M48</f>
        <v>0</v>
      </c>
      <c r="AJ48" s="34">
        <f>PXIL!S48</f>
        <v>0</v>
      </c>
      <c r="AK48" s="34">
        <f>RTM_IEX!M48</f>
        <v>0</v>
      </c>
      <c r="AL48" s="34">
        <f>RTM_IEX!S48</f>
        <v>0</v>
      </c>
      <c r="AM48" s="34">
        <f>RTM_PXI!M48</f>
        <v>0</v>
      </c>
      <c r="AN48" s="34">
        <f>RTM_PXI!S48</f>
        <v>0</v>
      </c>
      <c r="AO48" s="147">
        <f>GDAM_IEX!M48</f>
        <v>1.74</v>
      </c>
      <c r="AP48" s="147">
        <f>GDAM_IEX!S48</f>
        <v>0</v>
      </c>
      <c r="AQ48" s="147">
        <f>GDAM_PXI!M48</f>
        <v>0</v>
      </c>
      <c r="AR48" s="147">
        <f>GDAM_PXI!S48</f>
        <v>0</v>
      </c>
      <c r="AS48">
        <f>HPX!M48</f>
        <v>0</v>
      </c>
      <c r="AT48">
        <f>HPX!S48</f>
        <v>0</v>
      </c>
      <c r="AU48">
        <f>RTM_HPX!M48</f>
        <v>0</v>
      </c>
      <c r="AV48">
        <f>RTM_HPX!S48</f>
        <v>0</v>
      </c>
    </row>
    <row r="49" spans="1:48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19.315999999999999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SUMPRODUCT(LTA!J49:AN49,LTA!J$101:AN$101,LTA!J$108:AN$108)</f>
        <v>0</v>
      </c>
      <c r="U49" s="37">
        <f>SUMPRODUCT(LTA!J49:AN49,LTA!J$102:AN$102,LTA!J$108:AN$108)</f>
        <v>0</v>
      </c>
      <c r="V49" s="66">
        <f>SUMPRODUCT(MTOA!B49:G49,MTOA!B$102:G$102,MTOA!B$108:G$108)</f>
        <v>0</v>
      </c>
      <c r="W49" s="66">
        <f>SUMPRODUCT(MTOA!B49:G49,MTOA!B$101:G$101,MTOA!B$108:G$108)</f>
        <v>0</v>
      </c>
      <c r="X49">
        <v>0</v>
      </c>
      <c r="Y49" s="34">
        <f>IEX!M49</f>
        <v>0</v>
      </c>
      <c r="Z49" s="34">
        <f>IEX!S49</f>
        <v>0</v>
      </c>
      <c r="AA49" s="75">
        <f>STOA!M49</f>
        <v>0</v>
      </c>
      <c r="AB49" s="75">
        <f>-STOA!S49</f>
        <v>0</v>
      </c>
      <c r="AC49">
        <f t="shared" si="0"/>
        <v>0.18006239999999998</v>
      </c>
      <c r="AD49">
        <f t="shared" si="1"/>
        <v>21.255937599999999</v>
      </c>
      <c r="AE49">
        <v>0</v>
      </c>
      <c r="AF49" s="24"/>
      <c r="AG49">
        <f t="shared" si="2"/>
        <v>21.255937599999999</v>
      </c>
      <c r="AI49" s="34">
        <f>PXIL!M49</f>
        <v>0</v>
      </c>
      <c r="AJ49" s="34">
        <f>PXIL!S49</f>
        <v>0</v>
      </c>
      <c r="AK49" s="34">
        <f>RTM_IEX!M49</f>
        <v>0</v>
      </c>
      <c r="AL49" s="34">
        <f>RTM_IEX!S49</f>
        <v>0</v>
      </c>
      <c r="AM49" s="34">
        <f>RTM_PXI!M49</f>
        <v>0</v>
      </c>
      <c r="AN49" s="34">
        <f>RTM_PXI!S49</f>
        <v>0</v>
      </c>
      <c r="AO49" s="147">
        <f>GDAM_IEX!M49</f>
        <v>2.12</v>
      </c>
      <c r="AP49" s="147">
        <f>GDAM_IEX!S49</f>
        <v>0</v>
      </c>
      <c r="AQ49" s="147">
        <f>GDAM_PXI!M49</f>
        <v>0</v>
      </c>
      <c r="AR49" s="147">
        <f>GDAM_PXI!S49</f>
        <v>0</v>
      </c>
      <c r="AS49">
        <f>HPX!M49</f>
        <v>0</v>
      </c>
      <c r="AT49">
        <f>HPX!S49</f>
        <v>0</v>
      </c>
      <c r="AU49">
        <f>RTM_HPX!M49</f>
        <v>0</v>
      </c>
      <c r="AV49">
        <f>RTM_HPX!S49</f>
        <v>0</v>
      </c>
    </row>
    <row r="50" spans="1:48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19.315999999999999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SUMPRODUCT(LTA!J50:AN50,LTA!J$101:AN$101,LTA!J$108:AN$108)</f>
        <v>0</v>
      </c>
      <c r="U50" s="37">
        <f>SUMPRODUCT(LTA!J50:AN50,LTA!J$102:AN$102,LTA!J$108:AN$108)</f>
        <v>0</v>
      </c>
      <c r="V50" s="66">
        <f>SUMPRODUCT(MTOA!B50:G50,MTOA!B$102:G$102,MTOA!B$108:G$108)</f>
        <v>0</v>
      </c>
      <c r="W50" s="66">
        <f>SUMPRODUCT(MTOA!B50:G50,MTOA!B$101:G$101,MTOA!B$108:G$108)</f>
        <v>0</v>
      </c>
      <c r="X50">
        <v>0</v>
      </c>
      <c r="Y50" s="34">
        <f>IEX!M50</f>
        <v>0</v>
      </c>
      <c r="Z50" s="34">
        <f>IEX!S50</f>
        <v>0</v>
      </c>
      <c r="AA50" s="75">
        <f>STOA!M50</f>
        <v>0</v>
      </c>
      <c r="AB50" s="75">
        <f>-STOA!S50</f>
        <v>0</v>
      </c>
      <c r="AC50">
        <f t="shared" si="0"/>
        <v>0.1849344</v>
      </c>
      <c r="AD50">
        <f t="shared" si="1"/>
        <v>21.831065599999999</v>
      </c>
      <c r="AE50">
        <v>0</v>
      </c>
      <c r="AF50" s="24"/>
      <c r="AG50">
        <f t="shared" si="2"/>
        <v>21.831065599999999</v>
      </c>
      <c r="AI50" s="34">
        <f>PXIL!M50</f>
        <v>0</v>
      </c>
      <c r="AJ50" s="34">
        <f>PXIL!S50</f>
        <v>0</v>
      </c>
      <c r="AK50" s="34">
        <f>RTM_IEX!M50</f>
        <v>0</v>
      </c>
      <c r="AL50" s="34">
        <f>RTM_IEX!S50</f>
        <v>0</v>
      </c>
      <c r="AM50" s="34">
        <f>RTM_PXI!M50</f>
        <v>0</v>
      </c>
      <c r="AN50" s="34">
        <f>RTM_PXI!S50</f>
        <v>0</v>
      </c>
      <c r="AO50" s="147">
        <f>GDAM_IEX!M50</f>
        <v>2.7</v>
      </c>
      <c r="AP50" s="147">
        <f>GDAM_IEX!S50</f>
        <v>0</v>
      </c>
      <c r="AQ50" s="147">
        <f>GDAM_PXI!M50</f>
        <v>0</v>
      </c>
      <c r="AR50" s="147">
        <f>GDAM_PXI!S50</f>
        <v>0</v>
      </c>
      <c r="AS50">
        <f>HPX!M50</f>
        <v>0</v>
      </c>
      <c r="AT50">
        <f>HPX!S50</f>
        <v>0</v>
      </c>
      <c r="AU50">
        <f>RTM_HPX!M50</f>
        <v>0</v>
      </c>
      <c r="AV50">
        <f>RTM_HPX!S50</f>
        <v>0</v>
      </c>
    </row>
    <row r="51" spans="1:48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19.315999999999999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SUMPRODUCT(LTA!J51:AN51,LTA!J$101:AN$101,LTA!J$108:AN$108)</f>
        <v>0</v>
      </c>
      <c r="U51" s="37">
        <f>SUMPRODUCT(LTA!J51:AN51,LTA!J$102:AN$102,LTA!J$108:AN$108)</f>
        <v>0</v>
      </c>
      <c r="V51" s="66">
        <f>SUMPRODUCT(MTOA!B51:G51,MTOA!B$102:G$102,MTOA!B$108:G$108)</f>
        <v>0</v>
      </c>
      <c r="W51" s="66">
        <f>SUMPRODUCT(MTOA!B51:G51,MTOA!B$101:G$101,MTOA!B$108:G$108)</f>
        <v>0</v>
      </c>
      <c r="X51">
        <v>0</v>
      </c>
      <c r="Y51" s="34">
        <f>IEX!M51</f>
        <v>0</v>
      </c>
      <c r="Z51" s="34">
        <f>IEX!S51</f>
        <v>0</v>
      </c>
      <c r="AA51" s="75">
        <f>STOA!M51</f>
        <v>0</v>
      </c>
      <c r="AB51" s="75">
        <f>-STOA!S51</f>
        <v>0</v>
      </c>
      <c r="AC51">
        <f t="shared" si="0"/>
        <v>0.21819839999999999</v>
      </c>
      <c r="AD51">
        <f t="shared" si="1"/>
        <v>25.757801600000001</v>
      </c>
      <c r="AE51">
        <v>0</v>
      </c>
      <c r="AF51" s="24"/>
      <c r="AG51">
        <f t="shared" si="2"/>
        <v>25.757801600000001</v>
      </c>
      <c r="AI51" s="34">
        <f>PXIL!M51</f>
        <v>0</v>
      </c>
      <c r="AJ51" s="34">
        <f>PXIL!S51</f>
        <v>0</v>
      </c>
      <c r="AK51" s="34">
        <f>RTM_IEX!M51</f>
        <v>0</v>
      </c>
      <c r="AL51" s="34">
        <f>RTM_IEX!S51</f>
        <v>0</v>
      </c>
      <c r="AM51" s="34">
        <f>RTM_PXI!M51</f>
        <v>0</v>
      </c>
      <c r="AN51" s="34">
        <f>RTM_PXI!S51</f>
        <v>0</v>
      </c>
      <c r="AO51" s="147">
        <f>GDAM_IEX!M51</f>
        <v>6.66</v>
      </c>
      <c r="AP51" s="147">
        <f>GDAM_IEX!S51</f>
        <v>0</v>
      </c>
      <c r="AQ51" s="147">
        <f>GDAM_PXI!M51</f>
        <v>0</v>
      </c>
      <c r="AR51" s="147">
        <f>GDAM_PXI!S51</f>
        <v>0</v>
      </c>
      <c r="AS51">
        <f>HPX!M51</f>
        <v>0</v>
      </c>
      <c r="AT51">
        <f>HPX!S51</f>
        <v>0</v>
      </c>
      <c r="AU51">
        <f>RTM_HPX!M51</f>
        <v>0</v>
      </c>
      <c r="AV51">
        <f>RTM_HPX!S51</f>
        <v>0</v>
      </c>
    </row>
    <row r="52" spans="1:48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19.315999999999999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SUMPRODUCT(LTA!J52:AN52,LTA!J$101:AN$101,LTA!J$108:AN$108)</f>
        <v>0</v>
      </c>
      <c r="U52" s="37">
        <f>SUMPRODUCT(LTA!J52:AN52,LTA!J$102:AN$102,LTA!J$108:AN$108)</f>
        <v>0</v>
      </c>
      <c r="V52" s="66">
        <f>SUMPRODUCT(MTOA!B52:G52,MTOA!B$102:G$102,MTOA!B$108:G$108)</f>
        <v>0</v>
      </c>
      <c r="W52" s="66">
        <f>SUMPRODUCT(MTOA!B52:G52,MTOA!B$101:G$101,MTOA!B$108:G$108)</f>
        <v>0</v>
      </c>
      <c r="X52">
        <v>0</v>
      </c>
      <c r="Y52" s="34">
        <f>IEX!M52</f>
        <v>0</v>
      </c>
      <c r="Z52" s="34">
        <f>IEX!S52</f>
        <v>0</v>
      </c>
      <c r="AA52" s="75">
        <f>STOA!M52</f>
        <v>0</v>
      </c>
      <c r="AB52" s="75">
        <f>-STOA!S52</f>
        <v>0</v>
      </c>
      <c r="AC52">
        <f t="shared" si="0"/>
        <v>0.2230704</v>
      </c>
      <c r="AD52">
        <f t="shared" si="1"/>
        <v>26.332929599999996</v>
      </c>
      <c r="AE52">
        <v>0</v>
      </c>
      <c r="AF52" s="24"/>
      <c r="AG52">
        <f t="shared" si="2"/>
        <v>26.332929599999996</v>
      </c>
      <c r="AI52" s="34">
        <f>PXIL!M52</f>
        <v>0</v>
      </c>
      <c r="AJ52" s="34">
        <f>PXIL!S52</f>
        <v>0</v>
      </c>
      <c r="AK52" s="34">
        <f>RTM_IEX!M52</f>
        <v>0</v>
      </c>
      <c r="AL52" s="34">
        <f>RTM_IEX!S52</f>
        <v>0</v>
      </c>
      <c r="AM52" s="34">
        <f>RTM_PXI!M52</f>
        <v>0</v>
      </c>
      <c r="AN52" s="34">
        <f>RTM_PXI!S52</f>
        <v>0</v>
      </c>
      <c r="AO52" s="147">
        <f>GDAM_IEX!M52</f>
        <v>7.24</v>
      </c>
      <c r="AP52" s="147">
        <f>GDAM_IEX!S52</f>
        <v>0</v>
      </c>
      <c r="AQ52" s="147">
        <f>GDAM_PXI!M52</f>
        <v>0</v>
      </c>
      <c r="AR52" s="147">
        <f>GDAM_PXI!S52</f>
        <v>0</v>
      </c>
      <c r="AS52">
        <f>HPX!M52</f>
        <v>0</v>
      </c>
      <c r="AT52">
        <f>HPX!S52</f>
        <v>0</v>
      </c>
      <c r="AU52">
        <f>RTM_HPX!M52</f>
        <v>0</v>
      </c>
      <c r="AV52">
        <f>RTM_HPX!S52</f>
        <v>0</v>
      </c>
    </row>
    <row r="53" spans="1:48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19.315999999999999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SUMPRODUCT(LTA!J53:AN53,LTA!J$101:AN$101,LTA!J$108:AN$108)</f>
        <v>0</v>
      </c>
      <c r="U53" s="37">
        <f>SUMPRODUCT(LTA!J53:AN53,LTA!J$102:AN$102,LTA!J$108:AN$108)</f>
        <v>0</v>
      </c>
      <c r="V53" s="66">
        <f>SUMPRODUCT(MTOA!B53:G53,MTOA!B$102:G$102,MTOA!B$108:G$108)</f>
        <v>0</v>
      </c>
      <c r="W53" s="66">
        <f>SUMPRODUCT(MTOA!B53:G53,MTOA!B$101:G$101,MTOA!B$108:G$108)</f>
        <v>0</v>
      </c>
      <c r="X53">
        <v>0</v>
      </c>
      <c r="Y53" s="34">
        <f>IEX!M53</f>
        <v>0</v>
      </c>
      <c r="Z53" s="34">
        <f>IEX!S53</f>
        <v>0</v>
      </c>
      <c r="AA53" s="75">
        <f>STOA!M53</f>
        <v>0</v>
      </c>
      <c r="AB53" s="75">
        <f>-STOA!S53</f>
        <v>0</v>
      </c>
      <c r="AC53">
        <f t="shared" si="0"/>
        <v>0.23121839999999999</v>
      </c>
      <c r="AD53">
        <f t="shared" si="1"/>
        <v>27.2947816</v>
      </c>
      <c r="AE53">
        <v>0</v>
      </c>
      <c r="AF53" s="24"/>
      <c r="AG53">
        <f t="shared" si="2"/>
        <v>27.2947816</v>
      </c>
      <c r="AI53" s="34">
        <f>PXIL!M53</f>
        <v>0</v>
      </c>
      <c r="AJ53" s="34">
        <f>PXIL!S53</f>
        <v>0</v>
      </c>
      <c r="AK53" s="34">
        <f>RTM_IEX!M53</f>
        <v>0</v>
      </c>
      <c r="AL53" s="34">
        <f>RTM_IEX!S53</f>
        <v>0</v>
      </c>
      <c r="AM53" s="34">
        <f>RTM_PXI!M53</f>
        <v>0</v>
      </c>
      <c r="AN53" s="34">
        <f>RTM_PXI!S53</f>
        <v>0</v>
      </c>
      <c r="AO53" s="147">
        <f>GDAM_IEX!M53</f>
        <v>8.2100000000000009</v>
      </c>
      <c r="AP53" s="147">
        <f>GDAM_IEX!S53</f>
        <v>0</v>
      </c>
      <c r="AQ53" s="147">
        <f>GDAM_PXI!M53</f>
        <v>0</v>
      </c>
      <c r="AR53" s="147">
        <f>GDAM_PXI!S53</f>
        <v>0</v>
      </c>
      <c r="AS53">
        <f>HPX!M53</f>
        <v>0</v>
      </c>
      <c r="AT53">
        <f>HPX!S53</f>
        <v>0</v>
      </c>
      <c r="AU53">
        <f>RTM_HPX!M53</f>
        <v>0</v>
      </c>
      <c r="AV53">
        <f>RTM_HPX!S53</f>
        <v>0</v>
      </c>
    </row>
    <row r="54" spans="1:48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19.315999999999999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SUMPRODUCT(LTA!J54:AN54,LTA!J$101:AN$101,LTA!J$108:AN$108)</f>
        <v>0</v>
      </c>
      <c r="U54" s="37">
        <f>SUMPRODUCT(LTA!J54:AN54,LTA!J$102:AN$102,LTA!J$108:AN$108)</f>
        <v>0</v>
      </c>
      <c r="V54" s="66">
        <f>SUMPRODUCT(MTOA!B54:G54,MTOA!B$102:G$102,MTOA!B$108:G$108)</f>
        <v>0</v>
      </c>
      <c r="W54" s="66">
        <f>SUMPRODUCT(MTOA!B54:G54,MTOA!B$101:G$101,MTOA!B$108:G$108)</f>
        <v>0</v>
      </c>
      <c r="X54">
        <v>0</v>
      </c>
      <c r="Y54" s="34">
        <f>IEX!M54</f>
        <v>0</v>
      </c>
      <c r="Z54" s="34">
        <f>IEX!S54</f>
        <v>0</v>
      </c>
      <c r="AA54" s="75">
        <f>STOA!M54</f>
        <v>0</v>
      </c>
      <c r="AB54" s="75">
        <f>-STOA!S54</f>
        <v>0</v>
      </c>
      <c r="AC54">
        <f t="shared" si="0"/>
        <v>0.21903839999999999</v>
      </c>
      <c r="AD54">
        <f t="shared" si="1"/>
        <v>25.856961600000002</v>
      </c>
      <c r="AE54">
        <v>0</v>
      </c>
      <c r="AF54" s="24"/>
      <c r="AG54">
        <f t="shared" si="2"/>
        <v>25.856961600000002</v>
      </c>
      <c r="AI54" s="34">
        <f>PXIL!M54</f>
        <v>0</v>
      </c>
      <c r="AJ54" s="34">
        <f>PXIL!S54</f>
        <v>0</v>
      </c>
      <c r="AK54" s="34">
        <f>RTM_IEX!M54</f>
        <v>0</v>
      </c>
      <c r="AL54" s="34">
        <f>RTM_IEX!S54</f>
        <v>0</v>
      </c>
      <c r="AM54" s="34">
        <f>RTM_PXI!M54</f>
        <v>0</v>
      </c>
      <c r="AN54" s="34">
        <f>RTM_PXI!S54</f>
        <v>0</v>
      </c>
      <c r="AO54" s="147">
        <f>GDAM_IEX!M54</f>
        <v>6.76</v>
      </c>
      <c r="AP54" s="147">
        <f>GDAM_IEX!S54</f>
        <v>0</v>
      </c>
      <c r="AQ54" s="147">
        <f>GDAM_PXI!M54</f>
        <v>0</v>
      </c>
      <c r="AR54" s="147">
        <f>GDAM_PXI!S54</f>
        <v>0</v>
      </c>
      <c r="AS54">
        <f>HPX!M54</f>
        <v>0</v>
      </c>
      <c r="AT54">
        <f>HPX!S54</f>
        <v>0</v>
      </c>
      <c r="AU54">
        <f>RTM_HPX!M54</f>
        <v>0</v>
      </c>
      <c r="AV54">
        <f>RTM_HPX!S54</f>
        <v>0</v>
      </c>
    </row>
    <row r="55" spans="1:48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19.315999999999999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SUMPRODUCT(LTA!J55:AN55,LTA!J$101:AN$101,LTA!J$108:AN$108)</f>
        <v>0</v>
      </c>
      <c r="U55" s="37">
        <f>SUMPRODUCT(LTA!J55:AN55,LTA!J$102:AN$102,LTA!J$108:AN$108)</f>
        <v>0</v>
      </c>
      <c r="V55" s="66">
        <f>SUMPRODUCT(MTOA!B55:G55,MTOA!B$102:G$102,MTOA!B$108:G$108)</f>
        <v>0</v>
      </c>
      <c r="W55" s="66">
        <f>SUMPRODUCT(MTOA!B55:G55,MTOA!B$101:G$101,MTOA!B$108:G$108)</f>
        <v>0</v>
      </c>
      <c r="X55">
        <v>0</v>
      </c>
      <c r="Y55" s="34">
        <f>IEX!M55</f>
        <v>0</v>
      </c>
      <c r="Z55" s="34">
        <f>IEX!S55</f>
        <v>0</v>
      </c>
      <c r="AA55" s="75">
        <f>STOA!M55</f>
        <v>0</v>
      </c>
      <c r="AB55" s="75">
        <f>-STOA!S55</f>
        <v>0</v>
      </c>
      <c r="AC55">
        <f t="shared" si="0"/>
        <v>0.20198640000000001</v>
      </c>
      <c r="AD55">
        <f t="shared" si="1"/>
        <v>23.8440136</v>
      </c>
      <c r="AE55">
        <v>0</v>
      </c>
      <c r="AF55" s="24"/>
      <c r="AG55">
        <f t="shared" si="2"/>
        <v>23.8440136</v>
      </c>
      <c r="AI55" s="34">
        <f>PXIL!M55</f>
        <v>0</v>
      </c>
      <c r="AJ55" s="34">
        <f>PXIL!S55</f>
        <v>0</v>
      </c>
      <c r="AK55" s="34">
        <f>RTM_IEX!M55</f>
        <v>0</v>
      </c>
      <c r="AL55" s="34">
        <f>RTM_IEX!S55</f>
        <v>0</v>
      </c>
      <c r="AM55" s="34">
        <f>RTM_PXI!M55</f>
        <v>0</v>
      </c>
      <c r="AN55" s="34">
        <f>RTM_PXI!S55</f>
        <v>0</v>
      </c>
      <c r="AO55" s="147">
        <f>GDAM_IEX!M55</f>
        <v>4.7300000000000004</v>
      </c>
      <c r="AP55" s="147">
        <f>GDAM_IEX!S55</f>
        <v>0</v>
      </c>
      <c r="AQ55" s="147">
        <f>GDAM_PXI!M55</f>
        <v>0</v>
      </c>
      <c r="AR55" s="147">
        <f>GDAM_PXI!S55</f>
        <v>0</v>
      </c>
      <c r="AS55">
        <f>HPX!M55</f>
        <v>0</v>
      </c>
      <c r="AT55">
        <f>HPX!S55</f>
        <v>0</v>
      </c>
      <c r="AU55">
        <f>RTM_HPX!M55</f>
        <v>0</v>
      </c>
      <c r="AV55">
        <f>RTM_HPX!S55</f>
        <v>0</v>
      </c>
    </row>
    <row r="56" spans="1:48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19.315999999999999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SUMPRODUCT(LTA!J56:AN56,LTA!J$101:AN$101,LTA!J$108:AN$108)</f>
        <v>0</v>
      </c>
      <c r="U56" s="37">
        <f>SUMPRODUCT(LTA!J56:AN56,LTA!J$102:AN$102,LTA!J$108:AN$108)</f>
        <v>0</v>
      </c>
      <c r="V56" s="66">
        <f>SUMPRODUCT(MTOA!B56:G56,MTOA!B$102:G$102,MTOA!B$108:G$108)</f>
        <v>0</v>
      </c>
      <c r="W56" s="66">
        <f>SUMPRODUCT(MTOA!B56:G56,MTOA!B$101:G$101,MTOA!B$108:G$108)</f>
        <v>0</v>
      </c>
      <c r="X56">
        <v>0</v>
      </c>
      <c r="Y56" s="34">
        <f>IEX!M56</f>
        <v>0</v>
      </c>
      <c r="Z56" s="34">
        <f>IEX!S56</f>
        <v>0</v>
      </c>
      <c r="AA56" s="75">
        <f>STOA!M56</f>
        <v>0</v>
      </c>
      <c r="AB56" s="75">
        <f>-STOA!S56</f>
        <v>0</v>
      </c>
      <c r="AC56">
        <f t="shared" si="0"/>
        <v>0.19224239999999998</v>
      </c>
      <c r="AD56">
        <f t="shared" si="1"/>
        <v>22.693757599999998</v>
      </c>
      <c r="AE56">
        <v>0</v>
      </c>
      <c r="AF56" s="24"/>
      <c r="AG56">
        <f t="shared" si="2"/>
        <v>22.693757599999998</v>
      </c>
      <c r="AI56" s="34">
        <f>PXIL!M56</f>
        <v>0</v>
      </c>
      <c r="AJ56" s="34">
        <f>PXIL!S56</f>
        <v>0</v>
      </c>
      <c r="AK56" s="34">
        <f>RTM_IEX!M56</f>
        <v>0</v>
      </c>
      <c r="AL56" s="34">
        <f>RTM_IEX!S56</f>
        <v>0</v>
      </c>
      <c r="AM56" s="34">
        <f>RTM_PXI!M56</f>
        <v>0</v>
      </c>
      <c r="AN56" s="34">
        <f>RTM_PXI!S56</f>
        <v>0</v>
      </c>
      <c r="AO56" s="147">
        <f>GDAM_IEX!M56</f>
        <v>3.57</v>
      </c>
      <c r="AP56" s="147">
        <f>GDAM_IEX!S56</f>
        <v>0</v>
      </c>
      <c r="AQ56" s="147">
        <f>GDAM_PXI!M56</f>
        <v>0</v>
      </c>
      <c r="AR56" s="147">
        <f>GDAM_PXI!S56</f>
        <v>0</v>
      </c>
      <c r="AS56">
        <f>HPX!M56</f>
        <v>0</v>
      </c>
      <c r="AT56">
        <f>HPX!S56</f>
        <v>0</v>
      </c>
      <c r="AU56">
        <f>RTM_HPX!M56</f>
        <v>0</v>
      </c>
      <c r="AV56">
        <f>RTM_HPX!S56</f>
        <v>0</v>
      </c>
    </row>
    <row r="57" spans="1:48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19.315999999999999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SUMPRODUCT(LTA!J57:AN57,LTA!J$101:AN$101,LTA!J$108:AN$108)</f>
        <v>0</v>
      </c>
      <c r="U57" s="37">
        <f>SUMPRODUCT(LTA!J57:AN57,LTA!J$102:AN$102,LTA!J$108:AN$108)</f>
        <v>0</v>
      </c>
      <c r="V57" s="66">
        <f>SUMPRODUCT(MTOA!B57:G57,MTOA!B$102:G$102,MTOA!B$108:G$108)</f>
        <v>0</v>
      </c>
      <c r="W57" s="66">
        <f>SUMPRODUCT(MTOA!B57:G57,MTOA!B$101:G$101,MTOA!B$108:G$108)</f>
        <v>0</v>
      </c>
      <c r="X57">
        <v>0</v>
      </c>
      <c r="Y57" s="34">
        <f>IEX!M57</f>
        <v>0</v>
      </c>
      <c r="Z57" s="34">
        <f>IEX!S57</f>
        <v>0</v>
      </c>
      <c r="AA57" s="75">
        <f>STOA!M57</f>
        <v>0</v>
      </c>
      <c r="AB57" s="75">
        <f>-STOA!S57</f>
        <v>0</v>
      </c>
      <c r="AC57">
        <f t="shared" si="0"/>
        <v>0.2133264</v>
      </c>
      <c r="AD57">
        <f t="shared" si="1"/>
        <v>25.182673600000001</v>
      </c>
      <c r="AE57">
        <v>0</v>
      </c>
      <c r="AF57" s="24"/>
      <c r="AG57">
        <f t="shared" si="2"/>
        <v>25.182673600000001</v>
      </c>
      <c r="AI57" s="34">
        <f>PXIL!M57</f>
        <v>0</v>
      </c>
      <c r="AJ57" s="34">
        <f>PXIL!S57</f>
        <v>0</v>
      </c>
      <c r="AK57" s="34">
        <f>RTM_IEX!M57</f>
        <v>0</v>
      </c>
      <c r="AL57" s="34">
        <f>RTM_IEX!S57</f>
        <v>0</v>
      </c>
      <c r="AM57" s="34">
        <f>RTM_PXI!M57</f>
        <v>0</v>
      </c>
      <c r="AN57" s="34">
        <f>RTM_PXI!S57</f>
        <v>0</v>
      </c>
      <c r="AO57" s="147">
        <f>GDAM_IEX!M57</f>
        <v>6.08</v>
      </c>
      <c r="AP57" s="147">
        <f>GDAM_IEX!S57</f>
        <v>0</v>
      </c>
      <c r="AQ57" s="147">
        <f>GDAM_PXI!M57</f>
        <v>0</v>
      </c>
      <c r="AR57" s="147">
        <f>GDAM_PXI!S57</f>
        <v>0</v>
      </c>
      <c r="AS57">
        <f>HPX!M57</f>
        <v>0</v>
      </c>
      <c r="AT57">
        <f>HPX!S57</f>
        <v>0</v>
      </c>
      <c r="AU57">
        <f>RTM_HPX!M57</f>
        <v>0</v>
      </c>
      <c r="AV57">
        <f>RTM_HPX!S57</f>
        <v>0</v>
      </c>
    </row>
    <row r="58" spans="1:48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19.315999999999999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SUMPRODUCT(LTA!J58:AN58,LTA!J$101:AN$101,LTA!J$108:AN$108)</f>
        <v>0</v>
      </c>
      <c r="U58" s="37">
        <f>SUMPRODUCT(LTA!J58:AN58,LTA!J$102:AN$102,LTA!J$108:AN$108)</f>
        <v>0</v>
      </c>
      <c r="V58" s="66">
        <f>SUMPRODUCT(MTOA!B58:G58,MTOA!B$102:G$102,MTOA!B$108:G$108)</f>
        <v>0</v>
      </c>
      <c r="W58" s="66">
        <f>SUMPRODUCT(MTOA!B58:G58,MTOA!B$101:G$101,MTOA!B$108:G$108)</f>
        <v>0</v>
      </c>
      <c r="X58">
        <v>0</v>
      </c>
      <c r="Y58" s="34">
        <f>IEX!M58</f>
        <v>0</v>
      </c>
      <c r="Z58" s="34">
        <f>IEX!S58</f>
        <v>0</v>
      </c>
      <c r="AA58" s="75">
        <f>STOA!M58</f>
        <v>0</v>
      </c>
      <c r="AB58" s="75">
        <f>-STOA!S58</f>
        <v>0</v>
      </c>
      <c r="AC58">
        <f t="shared" si="0"/>
        <v>0.22718640000000001</v>
      </c>
      <c r="AD58">
        <f t="shared" si="1"/>
        <v>26.818813599999999</v>
      </c>
      <c r="AE58">
        <v>0</v>
      </c>
      <c r="AF58" s="24"/>
      <c r="AG58">
        <f t="shared" si="2"/>
        <v>26.818813599999999</v>
      </c>
      <c r="AI58" s="34">
        <f>PXIL!M58</f>
        <v>0</v>
      </c>
      <c r="AJ58" s="34">
        <f>PXIL!S58</f>
        <v>0</v>
      </c>
      <c r="AK58" s="34">
        <f>RTM_IEX!M58</f>
        <v>0</v>
      </c>
      <c r="AL58" s="34">
        <f>RTM_IEX!S58</f>
        <v>0</v>
      </c>
      <c r="AM58" s="34">
        <f>RTM_PXI!M58</f>
        <v>0</v>
      </c>
      <c r="AN58" s="34">
        <f>RTM_PXI!S58</f>
        <v>0</v>
      </c>
      <c r="AO58" s="147">
        <f>GDAM_IEX!M58</f>
        <v>7.73</v>
      </c>
      <c r="AP58" s="147">
        <f>GDAM_IEX!S58</f>
        <v>0</v>
      </c>
      <c r="AQ58" s="147">
        <f>GDAM_PXI!M58</f>
        <v>0</v>
      </c>
      <c r="AR58" s="147">
        <f>GDAM_PXI!S58</f>
        <v>0</v>
      </c>
      <c r="AS58">
        <f>HPX!M58</f>
        <v>0</v>
      </c>
      <c r="AT58">
        <f>HPX!S58</f>
        <v>0</v>
      </c>
      <c r="AU58">
        <f>RTM_HPX!M58</f>
        <v>0</v>
      </c>
      <c r="AV58">
        <f>RTM_HPX!S58</f>
        <v>0</v>
      </c>
    </row>
    <row r="59" spans="1:48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19.315999999999999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SUMPRODUCT(LTA!J59:AN59,LTA!J$101:AN$101,LTA!J$108:AN$108)</f>
        <v>0</v>
      </c>
      <c r="U59" s="37">
        <f>SUMPRODUCT(LTA!J59:AN59,LTA!J$102:AN$102,LTA!J$108:AN$108)</f>
        <v>0</v>
      </c>
      <c r="V59" s="66">
        <f>SUMPRODUCT(MTOA!B59:G59,MTOA!B$102:G$102,MTOA!B$108:G$108)</f>
        <v>0</v>
      </c>
      <c r="W59" s="66">
        <f>SUMPRODUCT(MTOA!B59:G59,MTOA!B$101:G$101,MTOA!B$108:G$108)</f>
        <v>0</v>
      </c>
      <c r="X59">
        <v>0</v>
      </c>
      <c r="Y59" s="34">
        <f>IEX!M59</f>
        <v>0</v>
      </c>
      <c r="Z59" s="34">
        <f>IEX!S59</f>
        <v>0</v>
      </c>
      <c r="AA59" s="75">
        <f>STOA!M59</f>
        <v>0</v>
      </c>
      <c r="AB59" s="75">
        <f>-STOA!S59</f>
        <v>0</v>
      </c>
      <c r="AC59">
        <f t="shared" si="0"/>
        <v>0.2036664</v>
      </c>
      <c r="AD59">
        <f t="shared" si="1"/>
        <v>24.042333599999999</v>
      </c>
      <c r="AE59">
        <v>0</v>
      </c>
      <c r="AF59" s="24"/>
      <c r="AG59">
        <f t="shared" si="2"/>
        <v>24.042333599999999</v>
      </c>
      <c r="AI59" s="34">
        <f>PXIL!M59</f>
        <v>0</v>
      </c>
      <c r="AJ59" s="34">
        <f>PXIL!S59</f>
        <v>0</v>
      </c>
      <c r="AK59" s="34">
        <f>RTM_IEX!M59</f>
        <v>0</v>
      </c>
      <c r="AL59" s="34">
        <f>RTM_IEX!S59</f>
        <v>0</v>
      </c>
      <c r="AM59" s="34">
        <f>RTM_PXI!M59</f>
        <v>0</v>
      </c>
      <c r="AN59" s="34">
        <f>RTM_PXI!S59</f>
        <v>0</v>
      </c>
      <c r="AO59" s="147">
        <f>GDAM_IEX!M59</f>
        <v>4.93</v>
      </c>
      <c r="AP59" s="147">
        <f>GDAM_IEX!S59</f>
        <v>0</v>
      </c>
      <c r="AQ59" s="147">
        <f>GDAM_PXI!M59</f>
        <v>0</v>
      </c>
      <c r="AR59" s="147">
        <f>GDAM_PXI!S59</f>
        <v>0</v>
      </c>
      <c r="AS59">
        <f>HPX!M59</f>
        <v>0</v>
      </c>
      <c r="AT59">
        <f>HPX!S59</f>
        <v>0</v>
      </c>
      <c r="AU59">
        <f>RTM_HPX!M59</f>
        <v>0</v>
      </c>
      <c r="AV59">
        <f>RTM_HPX!S59</f>
        <v>0</v>
      </c>
    </row>
    <row r="60" spans="1:48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19.315999999999999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SUMPRODUCT(LTA!J60:AN60,LTA!J$101:AN$101,LTA!J$108:AN$108)</f>
        <v>0</v>
      </c>
      <c r="U60" s="37">
        <f>SUMPRODUCT(LTA!J60:AN60,LTA!J$102:AN$102,LTA!J$108:AN$108)</f>
        <v>0</v>
      </c>
      <c r="V60" s="66">
        <f>SUMPRODUCT(MTOA!B60:G60,MTOA!B$102:G$102,MTOA!B$108:G$108)</f>
        <v>0</v>
      </c>
      <c r="W60" s="66">
        <f>SUMPRODUCT(MTOA!B60:G60,MTOA!B$101:G$101,MTOA!B$108:G$108)</f>
        <v>0</v>
      </c>
      <c r="X60">
        <v>0</v>
      </c>
      <c r="Y60" s="34">
        <f>IEX!M60</f>
        <v>0</v>
      </c>
      <c r="Z60" s="34">
        <f>IEX!S60</f>
        <v>0</v>
      </c>
      <c r="AA60" s="75">
        <f>STOA!M60</f>
        <v>0</v>
      </c>
      <c r="AB60" s="75">
        <f>-STOA!S60</f>
        <v>0</v>
      </c>
      <c r="AC60">
        <f t="shared" si="0"/>
        <v>0.21744239999999998</v>
      </c>
      <c r="AD60">
        <f t="shared" si="1"/>
        <v>25.6685576</v>
      </c>
      <c r="AE60">
        <v>0</v>
      </c>
      <c r="AF60" s="24"/>
      <c r="AG60">
        <f t="shared" si="2"/>
        <v>25.6685576</v>
      </c>
      <c r="AI60" s="34">
        <f>PXIL!M60</f>
        <v>0</v>
      </c>
      <c r="AJ60" s="34">
        <f>PXIL!S60</f>
        <v>0</v>
      </c>
      <c r="AK60" s="34">
        <f>RTM_IEX!M60</f>
        <v>0</v>
      </c>
      <c r="AL60" s="34">
        <f>RTM_IEX!S60</f>
        <v>0</v>
      </c>
      <c r="AM60" s="34">
        <f>RTM_PXI!M60</f>
        <v>0</v>
      </c>
      <c r="AN60" s="34">
        <f>RTM_PXI!S60</f>
        <v>0</v>
      </c>
      <c r="AO60" s="147">
        <f>GDAM_IEX!M60</f>
        <v>6.57</v>
      </c>
      <c r="AP60" s="147">
        <f>GDAM_IEX!S60</f>
        <v>0</v>
      </c>
      <c r="AQ60" s="147">
        <f>GDAM_PXI!M60</f>
        <v>0</v>
      </c>
      <c r="AR60" s="147">
        <f>GDAM_PXI!S60</f>
        <v>0</v>
      </c>
      <c r="AS60">
        <f>HPX!M60</f>
        <v>0</v>
      </c>
      <c r="AT60">
        <f>HPX!S60</f>
        <v>0</v>
      </c>
      <c r="AU60">
        <f>RTM_HPX!M60</f>
        <v>0</v>
      </c>
      <c r="AV60">
        <f>RTM_HPX!S60</f>
        <v>0</v>
      </c>
    </row>
    <row r="61" spans="1:48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19.315999999999999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SUMPRODUCT(LTA!J61:AN61,LTA!J$101:AN$101,LTA!J$108:AN$108)</f>
        <v>0</v>
      </c>
      <c r="U61" s="37">
        <f>SUMPRODUCT(LTA!J61:AN61,LTA!J$102:AN$102,LTA!J$108:AN$108)</f>
        <v>0</v>
      </c>
      <c r="V61" s="66">
        <f>SUMPRODUCT(MTOA!B61:G61,MTOA!B$102:G$102,MTOA!B$108:G$108)</f>
        <v>0</v>
      </c>
      <c r="W61" s="66">
        <f>SUMPRODUCT(MTOA!B61:G61,MTOA!B$101:G$101,MTOA!B$108:G$108)</f>
        <v>0</v>
      </c>
      <c r="X61">
        <v>0</v>
      </c>
      <c r="Y61" s="34">
        <f>IEX!M61</f>
        <v>0</v>
      </c>
      <c r="Z61" s="34">
        <f>IEX!S61</f>
        <v>0</v>
      </c>
      <c r="AA61" s="75">
        <f>STOA!M61</f>
        <v>0</v>
      </c>
      <c r="AB61" s="75">
        <f>-STOA!S61</f>
        <v>0</v>
      </c>
      <c r="AC61">
        <f t="shared" si="0"/>
        <v>0.2198784</v>
      </c>
      <c r="AD61">
        <f t="shared" si="1"/>
        <v>25.956121599999999</v>
      </c>
      <c r="AE61">
        <v>0</v>
      </c>
      <c r="AF61" s="24"/>
      <c r="AG61">
        <f t="shared" si="2"/>
        <v>25.956121599999999</v>
      </c>
      <c r="AI61" s="34">
        <f>PXIL!M61</f>
        <v>0</v>
      </c>
      <c r="AJ61" s="34">
        <f>PXIL!S61</f>
        <v>0</v>
      </c>
      <c r="AK61" s="34">
        <f>RTM_IEX!M61</f>
        <v>0</v>
      </c>
      <c r="AL61" s="34">
        <f>RTM_IEX!S61</f>
        <v>0</v>
      </c>
      <c r="AM61" s="34">
        <f>RTM_PXI!M61</f>
        <v>0</v>
      </c>
      <c r="AN61" s="34">
        <f>RTM_PXI!S61</f>
        <v>0</v>
      </c>
      <c r="AO61" s="147">
        <f>GDAM_IEX!M61</f>
        <v>6.86</v>
      </c>
      <c r="AP61" s="147">
        <f>GDAM_IEX!S61</f>
        <v>0</v>
      </c>
      <c r="AQ61" s="147">
        <f>GDAM_PXI!M61</f>
        <v>0</v>
      </c>
      <c r="AR61" s="147">
        <f>GDAM_PXI!S61</f>
        <v>0</v>
      </c>
      <c r="AS61">
        <f>HPX!M61</f>
        <v>0</v>
      </c>
      <c r="AT61">
        <f>HPX!S61</f>
        <v>0</v>
      </c>
      <c r="AU61">
        <f>RTM_HPX!M61</f>
        <v>0</v>
      </c>
      <c r="AV61">
        <f>RTM_HPX!S61</f>
        <v>0</v>
      </c>
    </row>
    <row r="62" spans="1:48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19.315999999999999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SUMPRODUCT(LTA!J62:AN62,LTA!J$101:AN$101,LTA!J$108:AN$108)</f>
        <v>0</v>
      </c>
      <c r="U62" s="37">
        <f>SUMPRODUCT(LTA!J62:AN62,LTA!J$102:AN$102,LTA!J$108:AN$108)</f>
        <v>0</v>
      </c>
      <c r="V62" s="66">
        <f>SUMPRODUCT(MTOA!B62:G62,MTOA!B$102:G$102,MTOA!B$108:G$108)</f>
        <v>0</v>
      </c>
      <c r="W62" s="66">
        <f>SUMPRODUCT(MTOA!B62:G62,MTOA!B$101:G$101,MTOA!B$108:G$108)</f>
        <v>0</v>
      </c>
      <c r="X62">
        <v>0</v>
      </c>
      <c r="Y62" s="34">
        <f>IEX!M62</f>
        <v>0</v>
      </c>
      <c r="Z62" s="34">
        <f>IEX!S62</f>
        <v>0</v>
      </c>
      <c r="AA62" s="75">
        <f>STOA!M62</f>
        <v>0</v>
      </c>
      <c r="AB62" s="75">
        <f>-STOA!S62</f>
        <v>0</v>
      </c>
      <c r="AC62">
        <f t="shared" si="0"/>
        <v>0.20123039999999998</v>
      </c>
      <c r="AD62">
        <f t="shared" si="1"/>
        <v>23.754769599999999</v>
      </c>
      <c r="AE62">
        <v>0</v>
      </c>
      <c r="AF62" s="24"/>
      <c r="AG62">
        <f t="shared" si="2"/>
        <v>23.754769599999999</v>
      </c>
      <c r="AI62" s="34">
        <f>PXIL!M62</f>
        <v>0</v>
      </c>
      <c r="AJ62" s="34">
        <f>PXIL!S62</f>
        <v>0</v>
      </c>
      <c r="AK62" s="34">
        <f>RTM_IEX!M62</f>
        <v>0</v>
      </c>
      <c r="AL62" s="34">
        <f>RTM_IEX!S62</f>
        <v>0</v>
      </c>
      <c r="AM62" s="34">
        <f>RTM_PXI!M62</f>
        <v>0</v>
      </c>
      <c r="AN62" s="34">
        <f>RTM_PXI!S62</f>
        <v>0</v>
      </c>
      <c r="AO62" s="147">
        <f>GDAM_IEX!M62</f>
        <v>4.6399999999999997</v>
      </c>
      <c r="AP62" s="147">
        <f>GDAM_IEX!S62</f>
        <v>0</v>
      </c>
      <c r="AQ62" s="147">
        <f>GDAM_PXI!M62</f>
        <v>0</v>
      </c>
      <c r="AR62" s="147">
        <f>GDAM_PXI!S62</f>
        <v>0</v>
      </c>
      <c r="AS62">
        <f>HPX!M62</f>
        <v>0</v>
      </c>
      <c r="AT62">
        <f>HPX!S62</f>
        <v>0</v>
      </c>
      <c r="AU62">
        <f>RTM_HPX!M62</f>
        <v>0</v>
      </c>
      <c r="AV62">
        <f>RTM_HPX!S62</f>
        <v>0</v>
      </c>
    </row>
    <row r="63" spans="1:48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19.315999999999999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SUMPRODUCT(LTA!J63:AN63,LTA!J$101:AN$101,LTA!J$108:AN$108)</f>
        <v>0</v>
      </c>
      <c r="U63" s="37">
        <f>SUMPRODUCT(LTA!J63:AN63,LTA!J$102:AN$102,LTA!J$108:AN$108)</f>
        <v>0</v>
      </c>
      <c r="V63" s="66">
        <f>SUMPRODUCT(MTOA!B63:G63,MTOA!B$102:G$102,MTOA!B$108:G$108)</f>
        <v>0</v>
      </c>
      <c r="W63" s="66">
        <f>SUMPRODUCT(MTOA!B63:G63,MTOA!B$101:G$101,MTOA!B$108:G$108)</f>
        <v>0</v>
      </c>
      <c r="X63">
        <v>0</v>
      </c>
      <c r="Y63" s="34">
        <f>IEX!M63</f>
        <v>0</v>
      </c>
      <c r="Z63" s="34">
        <f>IEX!S63</f>
        <v>0</v>
      </c>
      <c r="AA63" s="75">
        <f>STOA!M63</f>
        <v>0</v>
      </c>
      <c r="AB63" s="75">
        <f>-STOA!S63</f>
        <v>0</v>
      </c>
      <c r="AC63">
        <f t="shared" si="0"/>
        <v>0.1914864</v>
      </c>
      <c r="AD63">
        <f t="shared" si="1"/>
        <v>22.604513600000001</v>
      </c>
      <c r="AE63">
        <v>0</v>
      </c>
      <c r="AF63" s="24"/>
      <c r="AG63">
        <f t="shared" si="2"/>
        <v>22.604513600000001</v>
      </c>
      <c r="AI63" s="34">
        <f>PXIL!M63</f>
        <v>0</v>
      </c>
      <c r="AJ63" s="34">
        <f>PXIL!S63</f>
        <v>0</v>
      </c>
      <c r="AK63" s="34">
        <f>RTM_IEX!M63</f>
        <v>0</v>
      </c>
      <c r="AL63" s="34">
        <f>RTM_IEX!S63</f>
        <v>0</v>
      </c>
      <c r="AM63" s="34">
        <f>RTM_PXI!M63</f>
        <v>0</v>
      </c>
      <c r="AN63" s="34">
        <f>RTM_PXI!S63</f>
        <v>0</v>
      </c>
      <c r="AO63" s="147">
        <f>GDAM_IEX!M63</f>
        <v>3.48</v>
      </c>
      <c r="AP63" s="147">
        <f>GDAM_IEX!S63</f>
        <v>0</v>
      </c>
      <c r="AQ63" s="147">
        <f>GDAM_PXI!M63</f>
        <v>0</v>
      </c>
      <c r="AR63" s="147">
        <f>GDAM_PXI!S63</f>
        <v>0</v>
      </c>
      <c r="AS63">
        <f>HPX!M63</f>
        <v>0</v>
      </c>
      <c r="AT63">
        <f>HPX!S63</f>
        <v>0</v>
      </c>
      <c r="AU63">
        <f>RTM_HPX!M63</f>
        <v>0</v>
      </c>
      <c r="AV63">
        <f>RTM_HPX!S63</f>
        <v>0</v>
      </c>
    </row>
    <row r="64" spans="1:48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19.315999999999999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SUMPRODUCT(LTA!J64:AN64,LTA!J$101:AN$101,LTA!J$108:AN$108)</f>
        <v>0</v>
      </c>
      <c r="U64" s="37">
        <f>SUMPRODUCT(LTA!J64:AN64,LTA!J$102:AN$102,LTA!J$108:AN$108)</f>
        <v>0</v>
      </c>
      <c r="V64" s="66">
        <f>SUMPRODUCT(MTOA!B64:G64,MTOA!B$102:G$102,MTOA!B$108:G$108)</f>
        <v>0</v>
      </c>
      <c r="W64" s="66">
        <f>SUMPRODUCT(MTOA!B64:G64,MTOA!B$101:G$101,MTOA!B$108:G$108)</f>
        <v>0</v>
      </c>
      <c r="X64">
        <v>0</v>
      </c>
      <c r="Y64" s="34">
        <f>IEX!M64</f>
        <v>0</v>
      </c>
      <c r="Z64" s="34">
        <f>IEX!S64</f>
        <v>0</v>
      </c>
      <c r="AA64" s="75">
        <f>STOA!M64</f>
        <v>0</v>
      </c>
      <c r="AB64" s="75">
        <f>-STOA!S64</f>
        <v>0</v>
      </c>
      <c r="AC64">
        <f t="shared" si="0"/>
        <v>0.2044224</v>
      </c>
      <c r="AD64">
        <f t="shared" si="1"/>
        <v>24.1315776</v>
      </c>
      <c r="AE64">
        <v>0</v>
      </c>
      <c r="AF64" s="24"/>
      <c r="AG64">
        <f t="shared" si="2"/>
        <v>24.1315776</v>
      </c>
      <c r="AI64" s="34">
        <f>PXIL!M64</f>
        <v>0</v>
      </c>
      <c r="AJ64" s="34">
        <f>PXIL!S64</f>
        <v>0</v>
      </c>
      <c r="AK64" s="34">
        <f>RTM_IEX!M64</f>
        <v>0</v>
      </c>
      <c r="AL64" s="34">
        <f>RTM_IEX!S64</f>
        <v>0</v>
      </c>
      <c r="AM64" s="34">
        <f>RTM_PXI!M64</f>
        <v>0</v>
      </c>
      <c r="AN64" s="34">
        <f>RTM_PXI!S64</f>
        <v>0</v>
      </c>
      <c r="AO64" s="147">
        <f>GDAM_IEX!M64</f>
        <v>5.0199999999999996</v>
      </c>
      <c r="AP64" s="147">
        <f>GDAM_IEX!S64</f>
        <v>0</v>
      </c>
      <c r="AQ64" s="147">
        <f>GDAM_PXI!M64</f>
        <v>0</v>
      </c>
      <c r="AR64" s="147">
        <f>GDAM_PXI!S64</f>
        <v>0</v>
      </c>
      <c r="AS64">
        <f>HPX!M64</f>
        <v>0</v>
      </c>
      <c r="AT64">
        <f>HPX!S64</f>
        <v>0</v>
      </c>
      <c r="AU64">
        <f>RTM_HPX!M64</f>
        <v>0</v>
      </c>
      <c r="AV64">
        <f>RTM_HPX!S64</f>
        <v>0</v>
      </c>
    </row>
    <row r="65" spans="1:48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19.315999999999999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SUMPRODUCT(LTA!J65:AN65,LTA!J$101:AN$101,LTA!J$108:AN$108)</f>
        <v>0</v>
      </c>
      <c r="U65" s="37">
        <f>SUMPRODUCT(LTA!J65:AN65,LTA!J$102:AN$102,LTA!J$108:AN$108)</f>
        <v>0</v>
      </c>
      <c r="V65" s="66">
        <f>SUMPRODUCT(MTOA!B65:G65,MTOA!B$102:G$102,MTOA!B$108:G$108)</f>
        <v>0</v>
      </c>
      <c r="W65" s="66">
        <f>SUMPRODUCT(MTOA!B65:G65,MTOA!B$101:G$101,MTOA!B$108:G$108)</f>
        <v>0</v>
      </c>
      <c r="X65">
        <v>0</v>
      </c>
      <c r="Y65" s="34">
        <f>IEX!M65</f>
        <v>0</v>
      </c>
      <c r="Z65" s="34">
        <f>IEX!S65</f>
        <v>0</v>
      </c>
      <c r="AA65" s="75">
        <f>STOA!M65</f>
        <v>0</v>
      </c>
      <c r="AB65" s="75">
        <f>-STOA!S65</f>
        <v>0</v>
      </c>
      <c r="AC65">
        <f t="shared" si="0"/>
        <v>0.2198784</v>
      </c>
      <c r="AD65">
        <f t="shared" si="1"/>
        <v>25.956121599999999</v>
      </c>
      <c r="AE65">
        <v>0</v>
      </c>
      <c r="AF65" s="24"/>
      <c r="AG65">
        <f t="shared" si="2"/>
        <v>25.956121599999999</v>
      </c>
      <c r="AI65" s="34">
        <f>PXIL!M65</f>
        <v>0</v>
      </c>
      <c r="AJ65" s="34">
        <f>PXIL!S65</f>
        <v>0</v>
      </c>
      <c r="AK65" s="34">
        <f>RTM_IEX!M65</f>
        <v>0</v>
      </c>
      <c r="AL65" s="34">
        <f>RTM_IEX!S65</f>
        <v>0</v>
      </c>
      <c r="AM65" s="34">
        <f>RTM_PXI!M65</f>
        <v>0</v>
      </c>
      <c r="AN65" s="34">
        <f>RTM_PXI!S65</f>
        <v>0</v>
      </c>
      <c r="AO65" s="147">
        <f>GDAM_IEX!M65</f>
        <v>6.86</v>
      </c>
      <c r="AP65" s="147">
        <f>GDAM_IEX!S65</f>
        <v>0</v>
      </c>
      <c r="AQ65" s="147">
        <f>GDAM_PXI!M65</f>
        <v>0</v>
      </c>
      <c r="AR65" s="147">
        <f>GDAM_PXI!S65</f>
        <v>0</v>
      </c>
      <c r="AS65">
        <f>HPX!M65</f>
        <v>0</v>
      </c>
      <c r="AT65">
        <f>HPX!S65</f>
        <v>0</v>
      </c>
      <c r="AU65">
        <f>RTM_HPX!M65</f>
        <v>0</v>
      </c>
      <c r="AV65">
        <f>RTM_HPX!S65</f>
        <v>0</v>
      </c>
    </row>
    <row r="66" spans="1:48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19.315999999999999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SUMPRODUCT(LTA!J66:AN66,LTA!J$101:AN$101,LTA!J$108:AN$108)</f>
        <v>0</v>
      </c>
      <c r="U66" s="37">
        <f>SUMPRODUCT(LTA!J66:AN66,LTA!J$102:AN$102,LTA!J$108:AN$108)</f>
        <v>0</v>
      </c>
      <c r="V66" s="66">
        <f>SUMPRODUCT(MTOA!B66:G66,MTOA!B$102:G$102,MTOA!B$108:G$108)</f>
        <v>0</v>
      </c>
      <c r="W66" s="66">
        <f>SUMPRODUCT(MTOA!B66:G66,MTOA!B$101:G$101,MTOA!B$108:G$108)</f>
        <v>0</v>
      </c>
      <c r="X66">
        <v>0</v>
      </c>
      <c r="Y66" s="34">
        <f>IEX!M66</f>
        <v>0</v>
      </c>
      <c r="Z66" s="34">
        <f>IEX!S66</f>
        <v>0</v>
      </c>
      <c r="AA66" s="75">
        <f>STOA!M66</f>
        <v>0</v>
      </c>
      <c r="AB66" s="75">
        <f>-STOA!S66</f>
        <v>0</v>
      </c>
      <c r="AC66">
        <f t="shared" si="0"/>
        <v>0.18905039999999998</v>
      </c>
      <c r="AD66">
        <f t="shared" si="1"/>
        <v>22.316949600000001</v>
      </c>
      <c r="AE66">
        <v>0</v>
      </c>
      <c r="AF66" s="24"/>
      <c r="AG66">
        <f t="shared" si="2"/>
        <v>22.316949600000001</v>
      </c>
      <c r="AI66" s="34">
        <f>PXIL!M66</f>
        <v>0</v>
      </c>
      <c r="AJ66" s="34">
        <f>PXIL!S66</f>
        <v>0</v>
      </c>
      <c r="AK66" s="34">
        <f>RTM_IEX!M66</f>
        <v>0</v>
      </c>
      <c r="AL66" s="34">
        <f>RTM_IEX!S66</f>
        <v>0</v>
      </c>
      <c r="AM66" s="34">
        <f>RTM_PXI!M66</f>
        <v>0</v>
      </c>
      <c r="AN66" s="34">
        <f>RTM_PXI!S66</f>
        <v>0</v>
      </c>
      <c r="AO66" s="147">
        <f>GDAM_IEX!M66</f>
        <v>3.19</v>
      </c>
      <c r="AP66" s="147">
        <f>GDAM_IEX!S66</f>
        <v>0</v>
      </c>
      <c r="AQ66" s="147">
        <f>GDAM_PXI!M66</f>
        <v>0</v>
      </c>
      <c r="AR66" s="147">
        <f>GDAM_PXI!S66</f>
        <v>0</v>
      </c>
      <c r="AS66">
        <f>HPX!M66</f>
        <v>0</v>
      </c>
      <c r="AT66">
        <f>HPX!S66</f>
        <v>0</v>
      </c>
      <c r="AU66">
        <f>RTM_HPX!M66</f>
        <v>0</v>
      </c>
      <c r="AV66">
        <f>RTM_HPX!S66</f>
        <v>0</v>
      </c>
    </row>
    <row r="67" spans="1:48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19.315999999999999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SUMPRODUCT(LTA!J67:AN67,LTA!J$101:AN$101,LTA!J$108:AN$108)</f>
        <v>0</v>
      </c>
      <c r="U67" s="37">
        <f>SUMPRODUCT(LTA!J67:AN67,LTA!J$102:AN$102,LTA!J$108:AN$108)</f>
        <v>0</v>
      </c>
      <c r="V67" s="66">
        <f>SUMPRODUCT(MTOA!B67:G67,MTOA!B$102:G$102,MTOA!B$108:G$108)</f>
        <v>0</v>
      </c>
      <c r="W67" s="66">
        <f>SUMPRODUCT(MTOA!B67:G67,MTOA!B$101:G$101,MTOA!B$108:G$108)</f>
        <v>0</v>
      </c>
      <c r="X67">
        <v>0</v>
      </c>
      <c r="Y67" s="34">
        <f>IEX!M67</f>
        <v>0</v>
      </c>
      <c r="Z67" s="34">
        <f>IEX!S67</f>
        <v>0</v>
      </c>
      <c r="AA67" s="75">
        <f>STOA!M67</f>
        <v>0</v>
      </c>
      <c r="AB67" s="75">
        <f>-STOA!S67</f>
        <v>0</v>
      </c>
      <c r="AC67">
        <f t="shared" si="0"/>
        <v>0.1849344</v>
      </c>
      <c r="AD67">
        <f t="shared" si="1"/>
        <v>21.831065599999999</v>
      </c>
      <c r="AE67">
        <v>0</v>
      </c>
      <c r="AF67" s="24"/>
      <c r="AG67">
        <f t="shared" si="2"/>
        <v>21.831065599999999</v>
      </c>
      <c r="AI67" s="34">
        <f>PXIL!M67</f>
        <v>0</v>
      </c>
      <c r="AJ67" s="34">
        <f>PXIL!S67</f>
        <v>0</v>
      </c>
      <c r="AK67" s="34">
        <f>RTM_IEX!M67</f>
        <v>0</v>
      </c>
      <c r="AL67" s="34">
        <f>RTM_IEX!S67</f>
        <v>0</v>
      </c>
      <c r="AM67" s="34">
        <f>RTM_PXI!M67</f>
        <v>0</v>
      </c>
      <c r="AN67" s="34">
        <f>RTM_PXI!S67</f>
        <v>0</v>
      </c>
      <c r="AO67" s="147">
        <f>GDAM_IEX!M67</f>
        <v>2.7</v>
      </c>
      <c r="AP67" s="147">
        <f>GDAM_IEX!S67</f>
        <v>0</v>
      </c>
      <c r="AQ67" s="147">
        <f>GDAM_PXI!M67</f>
        <v>0</v>
      </c>
      <c r="AR67" s="147">
        <f>GDAM_PXI!S67</f>
        <v>0</v>
      </c>
      <c r="AS67">
        <f>HPX!M67</f>
        <v>0</v>
      </c>
      <c r="AT67">
        <f>HPX!S67</f>
        <v>0</v>
      </c>
      <c r="AU67">
        <f>RTM_HPX!M67</f>
        <v>0</v>
      </c>
      <c r="AV67">
        <f>RTM_HPX!S67</f>
        <v>0</v>
      </c>
    </row>
    <row r="68" spans="1:48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19.315999999999999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SUMPRODUCT(LTA!J68:AN68,LTA!J$101:AN$101,LTA!J$108:AN$108)</f>
        <v>0</v>
      </c>
      <c r="U68" s="37">
        <f>SUMPRODUCT(LTA!J68:AN68,LTA!J$102:AN$102,LTA!J$108:AN$108)</f>
        <v>0</v>
      </c>
      <c r="V68" s="66">
        <f>SUMPRODUCT(MTOA!B68:G68,MTOA!B$102:G$102,MTOA!B$108:G$108)</f>
        <v>0</v>
      </c>
      <c r="W68" s="66">
        <f>SUMPRODUCT(MTOA!B68:G68,MTOA!B$101:G$101,MTOA!B$108:G$108)</f>
        <v>0</v>
      </c>
      <c r="X68">
        <v>0</v>
      </c>
      <c r="Y68" s="34">
        <f>IEX!M68</f>
        <v>0</v>
      </c>
      <c r="Z68" s="34">
        <f>IEX!S68</f>
        <v>0</v>
      </c>
      <c r="AA68" s="75">
        <f>STOA!M68</f>
        <v>0</v>
      </c>
      <c r="AB68" s="75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0.20123039999999998</v>
      </c>
      <c r="AD68">
        <f t="shared" ref="AD68:AD98" si="4">SUM(B68:AB68,AI68:AV68)-AC68</f>
        <v>23.754769599999999</v>
      </c>
      <c r="AE68">
        <v>0</v>
      </c>
      <c r="AF68" s="24"/>
      <c r="AG68">
        <f t="shared" ref="AG68:AG98" si="5">SUM(AD68:AF68)</f>
        <v>23.754769599999999</v>
      </c>
      <c r="AI68" s="34">
        <f>PXIL!M68</f>
        <v>0</v>
      </c>
      <c r="AJ68" s="34">
        <f>PXIL!S68</f>
        <v>0</v>
      </c>
      <c r="AK68" s="34">
        <f>RTM_IEX!M68</f>
        <v>0</v>
      </c>
      <c r="AL68" s="34">
        <f>RTM_IEX!S68</f>
        <v>0</v>
      </c>
      <c r="AM68" s="34">
        <f>RTM_PXI!M68</f>
        <v>0</v>
      </c>
      <c r="AN68" s="34">
        <f>RTM_PXI!S68</f>
        <v>0</v>
      </c>
      <c r="AO68" s="147">
        <f>GDAM_IEX!M68</f>
        <v>4.6399999999999997</v>
      </c>
      <c r="AP68" s="147">
        <f>GDAM_IEX!S68</f>
        <v>0</v>
      </c>
      <c r="AQ68" s="147">
        <f>GDAM_PXI!M68</f>
        <v>0</v>
      </c>
      <c r="AR68" s="147">
        <f>GDAM_PXI!S68</f>
        <v>0</v>
      </c>
      <c r="AS68">
        <f>HPX!M68</f>
        <v>0</v>
      </c>
      <c r="AT68">
        <f>HPX!S68</f>
        <v>0</v>
      </c>
      <c r="AU68">
        <f>RTM_HPX!M68</f>
        <v>0</v>
      </c>
      <c r="AV68">
        <f>RTM_HPX!S68</f>
        <v>0</v>
      </c>
    </row>
    <row r="69" spans="1:48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19.315999999999999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SUMPRODUCT(LTA!J69:AN69,LTA!J$101:AN$101,LTA!J$108:AN$108)</f>
        <v>0</v>
      </c>
      <c r="U69" s="37">
        <f>SUMPRODUCT(LTA!J69:AN69,LTA!J$102:AN$102,LTA!J$108:AN$108)</f>
        <v>0</v>
      </c>
      <c r="V69" s="66">
        <f>SUMPRODUCT(MTOA!B69:G69,MTOA!B$102:G$102,MTOA!B$108:G$108)</f>
        <v>0</v>
      </c>
      <c r="W69" s="66">
        <f>SUMPRODUCT(MTOA!B69:G69,MTOA!B$101:G$101,MTOA!B$108:G$108)</f>
        <v>0</v>
      </c>
      <c r="X69">
        <v>0</v>
      </c>
      <c r="Y69" s="34">
        <f>IEX!M69</f>
        <v>0</v>
      </c>
      <c r="Z69" s="34">
        <f>IEX!S69</f>
        <v>0</v>
      </c>
      <c r="AA69" s="75">
        <f>STOA!M69</f>
        <v>0</v>
      </c>
      <c r="AB69" s="75">
        <f>-STOA!S69</f>
        <v>0</v>
      </c>
      <c r="AC69">
        <f t="shared" si="3"/>
        <v>0.2133264</v>
      </c>
      <c r="AD69">
        <f t="shared" si="4"/>
        <v>25.182673600000001</v>
      </c>
      <c r="AE69">
        <v>0</v>
      </c>
      <c r="AF69" s="24"/>
      <c r="AG69">
        <f t="shared" si="5"/>
        <v>25.182673600000001</v>
      </c>
      <c r="AI69" s="34">
        <f>PXIL!M69</f>
        <v>0</v>
      </c>
      <c r="AJ69" s="34">
        <f>PXIL!S69</f>
        <v>0</v>
      </c>
      <c r="AK69" s="34">
        <f>RTM_IEX!M69</f>
        <v>0</v>
      </c>
      <c r="AL69" s="34">
        <f>RTM_IEX!S69</f>
        <v>0</v>
      </c>
      <c r="AM69" s="34">
        <f>RTM_PXI!M69</f>
        <v>0</v>
      </c>
      <c r="AN69" s="34">
        <f>RTM_PXI!S69</f>
        <v>0</v>
      </c>
      <c r="AO69" s="147">
        <f>GDAM_IEX!M69</f>
        <v>6.08</v>
      </c>
      <c r="AP69" s="147">
        <f>GDAM_IEX!S69</f>
        <v>0</v>
      </c>
      <c r="AQ69" s="147">
        <f>GDAM_PXI!M69</f>
        <v>0</v>
      </c>
      <c r="AR69" s="147">
        <f>GDAM_PXI!S69</f>
        <v>0</v>
      </c>
      <c r="AS69">
        <f>HPX!M69</f>
        <v>0</v>
      </c>
      <c r="AT69">
        <f>HPX!S69</f>
        <v>0</v>
      </c>
      <c r="AU69">
        <f>RTM_HPX!M69</f>
        <v>0</v>
      </c>
      <c r="AV69">
        <f>RTM_HPX!S69</f>
        <v>0</v>
      </c>
    </row>
    <row r="70" spans="1:48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19.315999999999999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SUMPRODUCT(LTA!J70:AN70,LTA!J$101:AN$101,LTA!J$108:AN$108)</f>
        <v>0</v>
      </c>
      <c r="U70" s="37">
        <f>SUMPRODUCT(LTA!J70:AN70,LTA!J$102:AN$102,LTA!J$108:AN$108)</f>
        <v>0</v>
      </c>
      <c r="V70" s="66">
        <f>SUMPRODUCT(MTOA!B70:G70,MTOA!B$102:G$102,MTOA!B$108:G$108)</f>
        <v>0</v>
      </c>
      <c r="W70" s="66">
        <f>SUMPRODUCT(MTOA!B70:G70,MTOA!B$101:G$101,MTOA!B$108:G$108)</f>
        <v>0</v>
      </c>
      <c r="X70">
        <v>0</v>
      </c>
      <c r="Y70" s="34">
        <f>IEX!M70</f>
        <v>0</v>
      </c>
      <c r="Z70" s="34">
        <f>IEX!S70</f>
        <v>0</v>
      </c>
      <c r="AA70" s="75">
        <f>STOA!M70</f>
        <v>0</v>
      </c>
      <c r="AB70" s="75">
        <f>-STOA!S70</f>
        <v>0</v>
      </c>
      <c r="AC70">
        <f t="shared" si="3"/>
        <v>0.21173039999999999</v>
      </c>
      <c r="AD70">
        <f t="shared" si="4"/>
        <v>24.994269599999999</v>
      </c>
      <c r="AE70">
        <v>0</v>
      </c>
      <c r="AF70" s="24"/>
      <c r="AG70">
        <f t="shared" si="5"/>
        <v>24.994269599999999</v>
      </c>
      <c r="AI70" s="34">
        <f>PXIL!M70</f>
        <v>0</v>
      </c>
      <c r="AJ70" s="34">
        <f>PXIL!S70</f>
        <v>0</v>
      </c>
      <c r="AK70" s="34">
        <f>RTM_IEX!M70</f>
        <v>0</v>
      </c>
      <c r="AL70" s="34">
        <f>RTM_IEX!S70</f>
        <v>0</v>
      </c>
      <c r="AM70" s="34">
        <f>RTM_PXI!M70</f>
        <v>0</v>
      </c>
      <c r="AN70" s="34">
        <f>RTM_PXI!S70</f>
        <v>0</v>
      </c>
      <c r="AO70" s="147">
        <f>GDAM_IEX!M70</f>
        <v>5.89</v>
      </c>
      <c r="AP70" s="147">
        <f>GDAM_IEX!S70</f>
        <v>0</v>
      </c>
      <c r="AQ70" s="147">
        <f>GDAM_PXI!M70</f>
        <v>0</v>
      </c>
      <c r="AR70" s="147">
        <f>GDAM_PXI!S70</f>
        <v>0</v>
      </c>
      <c r="AS70">
        <f>HPX!M70</f>
        <v>0</v>
      </c>
      <c r="AT70">
        <f>HPX!S70</f>
        <v>0</v>
      </c>
      <c r="AU70">
        <f>RTM_HPX!M70</f>
        <v>0</v>
      </c>
      <c r="AV70">
        <f>RTM_HPX!S70</f>
        <v>0</v>
      </c>
    </row>
    <row r="71" spans="1:48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19.315999999999999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SUMPRODUCT(LTA!J71:AN71,LTA!J$101:AN$101,LTA!J$108:AN$108)</f>
        <v>0</v>
      </c>
      <c r="U71" s="37">
        <f>SUMPRODUCT(LTA!J71:AN71,LTA!J$102:AN$102,LTA!J$108:AN$108)</f>
        <v>0</v>
      </c>
      <c r="V71" s="66">
        <f>SUMPRODUCT(MTOA!B71:G71,MTOA!B$102:G$102,MTOA!B$108:G$108)</f>
        <v>0</v>
      </c>
      <c r="W71" s="66">
        <f>SUMPRODUCT(MTOA!B71:G71,MTOA!B$101:G$101,MTOA!B$108:G$108)</f>
        <v>0</v>
      </c>
      <c r="X71">
        <v>0</v>
      </c>
      <c r="Y71" s="34">
        <f>IEX!M71</f>
        <v>0</v>
      </c>
      <c r="Z71" s="34">
        <f>IEX!S71</f>
        <v>0</v>
      </c>
      <c r="AA71" s="75">
        <f>STOA!M71</f>
        <v>0</v>
      </c>
      <c r="AB71" s="75">
        <f>-STOA!S71</f>
        <v>0</v>
      </c>
      <c r="AC71">
        <f t="shared" si="3"/>
        <v>0.2101344</v>
      </c>
      <c r="AD71">
        <f t="shared" si="4"/>
        <v>24.805865599999997</v>
      </c>
      <c r="AE71">
        <v>0</v>
      </c>
      <c r="AF71" s="24"/>
      <c r="AG71">
        <f t="shared" si="5"/>
        <v>24.805865599999997</v>
      </c>
      <c r="AI71" s="34">
        <f>PXIL!M71</f>
        <v>0</v>
      </c>
      <c r="AJ71" s="34">
        <f>PXIL!S71</f>
        <v>0</v>
      </c>
      <c r="AK71" s="34">
        <f>RTM_IEX!M71</f>
        <v>0</v>
      </c>
      <c r="AL71" s="34">
        <f>RTM_IEX!S71</f>
        <v>0</v>
      </c>
      <c r="AM71" s="34">
        <f>RTM_PXI!M71</f>
        <v>0</v>
      </c>
      <c r="AN71" s="34">
        <f>RTM_PXI!S71</f>
        <v>0</v>
      </c>
      <c r="AO71" s="147">
        <f>GDAM_IEX!M71</f>
        <v>5.7</v>
      </c>
      <c r="AP71" s="147">
        <f>GDAM_IEX!S71</f>
        <v>0</v>
      </c>
      <c r="AQ71" s="147">
        <f>GDAM_PXI!M71</f>
        <v>0</v>
      </c>
      <c r="AR71" s="147">
        <f>GDAM_PXI!S71</f>
        <v>0</v>
      </c>
      <c r="AS71">
        <f>HPX!M71</f>
        <v>0</v>
      </c>
      <c r="AT71">
        <f>HPX!S71</f>
        <v>0</v>
      </c>
      <c r="AU71">
        <f>RTM_HPX!M71</f>
        <v>0</v>
      </c>
      <c r="AV71">
        <f>RTM_HPX!S71</f>
        <v>0</v>
      </c>
    </row>
    <row r="72" spans="1:48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19.315999999999999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SUMPRODUCT(LTA!J72:AN72,LTA!J$101:AN$101,LTA!J$108:AN$108)</f>
        <v>0</v>
      </c>
      <c r="U72" s="37">
        <f>SUMPRODUCT(LTA!J72:AN72,LTA!J$102:AN$102,LTA!J$108:AN$108)</f>
        <v>0</v>
      </c>
      <c r="V72" s="66">
        <f>SUMPRODUCT(MTOA!B72:G72,MTOA!B$102:G$102,MTOA!B$108:G$108)</f>
        <v>0</v>
      </c>
      <c r="W72" s="66">
        <f>SUMPRODUCT(MTOA!B72:G72,MTOA!B$101:G$101,MTOA!B$108:G$108)</f>
        <v>0</v>
      </c>
      <c r="X72">
        <v>0</v>
      </c>
      <c r="Y72" s="34">
        <f>IEX!M72</f>
        <v>0</v>
      </c>
      <c r="Z72" s="34">
        <f>IEX!S72</f>
        <v>0</v>
      </c>
      <c r="AA72" s="75">
        <f>STOA!M72</f>
        <v>0</v>
      </c>
      <c r="AB72" s="75">
        <f>-STOA!S72</f>
        <v>0</v>
      </c>
      <c r="AC72">
        <f t="shared" si="3"/>
        <v>0.22063440000000001</v>
      </c>
      <c r="AD72">
        <f t="shared" si="4"/>
        <v>26.045365599999997</v>
      </c>
      <c r="AE72">
        <v>0</v>
      </c>
      <c r="AF72" s="24"/>
      <c r="AG72">
        <f t="shared" si="5"/>
        <v>26.045365599999997</v>
      </c>
      <c r="AI72" s="34">
        <f>PXIL!M72</f>
        <v>0</v>
      </c>
      <c r="AJ72" s="34">
        <f>PXIL!S72</f>
        <v>0</v>
      </c>
      <c r="AK72" s="34">
        <f>RTM_IEX!M72</f>
        <v>0</v>
      </c>
      <c r="AL72" s="34">
        <f>RTM_IEX!S72</f>
        <v>0</v>
      </c>
      <c r="AM72" s="34">
        <f>RTM_PXI!M72</f>
        <v>0</v>
      </c>
      <c r="AN72" s="34">
        <f>RTM_PXI!S72</f>
        <v>0</v>
      </c>
      <c r="AO72" s="147">
        <f>GDAM_IEX!M72</f>
        <v>6.95</v>
      </c>
      <c r="AP72" s="147">
        <f>GDAM_IEX!S72</f>
        <v>0</v>
      </c>
      <c r="AQ72" s="147">
        <f>GDAM_PXI!M72</f>
        <v>0</v>
      </c>
      <c r="AR72" s="147">
        <f>GDAM_PXI!S72</f>
        <v>0</v>
      </c>
      <c r="AS72">
        <f>HPX!M72</f>
        <v>0</v>
      </c>
      <c r="AT72">
        <f>HPX!S72</f>
        <v>0</v>
      </c>
      <c r="AU72">
        <f>RTM_HPX!M72</f>
        <v>0</v>
      </c>
      <c r="AV72">
        <f>RTM_HPX!S72</f>
        <v>0</v>
      </c>
    </row>
    <row r="73" spans="1:48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19.315999999999999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SUMPRODUCT(LTA!J73:AN73,LTA!J$101:AN$101,LTA!J$108:AN$108)</f>
        <v>0</v>
      </c>
      <c r="U73" s="37">
        <f>SUMPRODUCT(LTA!J73:AN73,LTA!J$102:AN$102,LTA!J$108:AN$108)</f>
        <v>0</v>
      </c>
      <c r="V73" s="66">
        <f>SUMPRODUCT(MTOA!B73:G73,MTOA!B$102:G$102,MTOA!B$108:G$108)</f>
        <v>0</v>
      </c>
      <c r="W73" s="66">
        <f>SUMPRODUCT(MTOA!B73:G73,MTOA!B$101:G$101,MTOA!B$108:G$108)</f>
        <v>0</v>
      </c>
      <c r="X73">
        <v>0</v>
      </c>
      <c r="Y73" s="34">
        <f>IEX!M73</f>
        <v>0</v>
      </c>
      <c r="Z73" s="34">
        <f>IEX!S73</f>
        <v>0</v>
      </c>
      <c r="AA73" s="75">
        <f>STOA!M73</f>
        <v>0</v>
      </c>
      <c r="AB73" s="75">
        <f>-STOA!S73</f>
        <v>0</v>
      </c>
      <c r="AC73">
        <f t="shared" si="3"/>
        <v>0.21257039999999999</v>
      </c>
      <c r="AD73">
        <f t="shared" si="4"/>
        <v>25.093429599999997</v>
      </c>
      <c r="AE73">
        <v>0</v>
      </c>
      <c r="AF73" s="24"/>
      <c r="AG73">
        <f t="shared" si="5"/>
        <v>25.093429599999997</v>
      </c>
      <c r="AI73" s="34">
        <f>PXIL!M73</f>
        <v>0</v>
      </c>
      <c r="AJ73" s="34">
        <f>PXIL!S73</f>
        <v>0</v>
      </c>
      <c r="AK73" s="34">
        <f>RTM_IEX!M73</f>
        <v>0</v>
      </c>
      <c r="AL73" s="34">
        <f>RTM_IEX!S73</f>
        <v>0</v>
      </c>
      <c r="AM73" s="34">
        <f>RTM_PXI!M73</f>
        <v>0</v>
      </c>
      <c r="AN73" s="34">
        <f>RTM_PXI!S73</f>
        <v>0</v>
      </c>
      <c r="AO73" s="147">
        <f>GDAM_IEX!M73</f>
        <v>5.99</v>
      </c>
      <c r="AP73" s="147">
        <f>GDAM_IEX!S73</f>
        <v>0</v>
      </c>
      <c r="AQ73" s="147">
        <f>GDAM_PXI!M73</f>
        <v>0</v>
      </c>
      <c r="AR73" s="147">
        <f>GDAM_PXI!S73</f>
        <v>0</v>
      </c>
      <c r="AS73">
        <f>HPX!M73</f>
        <v>0</v>
      </c>
      <c r="AT73">
        <f>HPX!S73</f>
        <v>0</v>
      </c>
      <c r="AU73">
        <f>RTM_HPX!M73</f>
        <v>0</v>
      </c>
      <c r="AV73">
        <f>RTM_HPX!S73</f>
        <v>0</v>
      </c>
    </row>
    <row r="74" spans="1:48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19.315999999999999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SUMPRODUCT(LTA!J74:AN74,LTA!J$101:AN$101,LTA!J$108:AN$108)</f>
        <v>0</v>
      </c>
      <c r="U74" s="37">
        <f>SUMPRODUCT(LTA!J74:AN74,LTA!J$102:AN$102,LTA!J$108:AN$108)</f>
        <v>0</v>
      </c>
      <c r="V74" s="66">
        <f>SUMPRODUCT(MTOA!B74:G74,MTOA!B$102:G$102,MTOA!B$108:G$108)</f>
        <v>0</v>
      </c>
      <c r="W74" s="66">
        <f>SUMPRODUCT(MTOA!B74:G74,MTOA!B$101:G$101,MTOA!B$108:G$108)</f>
        <v>0</v>
      </c>
      <c r="X74">
        <v>0</v>
      </c>
      <c r="Y74" s="34">
        <f>IEX!M74</f>
        <v>0</v>
      </c>
      <c r="Z74" s="34">
        <f>IEX!S74</f>
        <v>0</v>
      </c>
      <c r="AA74" s="75">
        <f>STOA!M74</f>
        <v>0</v>
      </c>
      <c r="AB74" s="75">
        <f>-STOA!S74</f>
        <v>0</v>
      </c>
      <c r="AC74">
        <f t="shared" si="3"/>
        <v>0.21660239999999997</v>
      </c>
      <c r="AD74">
        <f t="shared" si="4"/>
        <v>25.569397599999999</v>
      </c>
      <c r="AE74">
        <v>0</v>
      </c>
      <c r="AF74" s="24"/>
      <c r="AG74">
        <f t="shared" si="5"/>
        <v>25.569397599999999</v>
      </c>
      <c r="AI74" s="34">
        <f>PXIL!M74</f>
        <v>0</v>
      </c>
      <c r="AJ74" s="34">
        <f>PXIL!S74</f>
        <v>0</v>
      </c>
      <c r="AK74" s="34">
        <f>RTM_IEX!M74</f>
        <v>0</v>
      </c>
      <c r="AL74" s="34">
        <f>RTM_IEX!S74</f>
        <v>0</v>
      </c>
      <c r="AM74" s="34">
        <f>RTM_PXI!M74</f>
        <v>0</v>
      </c>
      <c r="AN74" s="34">
        <f>RTM_PXI!S74</f>
        <v>0</v>
      </c>
      <c r="AO74" s="147">
        <f>GDAM_IEX!M74</f>
        <v>6.47</v>
      </c>
      <c r="AP74" s="147">
        <f>GDAM_IEX!S74</f>
        <v>0</v>
      </c>
      <c r="AQ74" s="147">
        <f>GDAM_PXI!M74</f>
        <v>0</v>
      </c>
      <c r="AR74" s="147">
        <f>GDAM_PXI!S74</f>
        <v>0</v>
      </c>
      <c r="AS74">
        <f>HPX!M74</f>
        <v>0</v>
      </c>
      <c r="AT74">
        <f>HPX!S74</f>
        <v>0</v>
      </c>
      <c r="AU74">
        <f>RTM_HPX!M74</f>
        <v>0</v>
      </c>
      <c r="AV74">
        <f>RTM_HPX!S74</f>
        <v>0</v>
      </c>
    </row>
    <row r="75" spans="1:48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19.315999999999999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SUMPRODUCT(LTA!J75:AN75,LTA!J$101:AN$101,LTA!J$108:AN$108)</f>
        <v>0</v>
      </c>
      <c r="U75" s="37">
        <f>SUMPRODUCT(LTA!J75:AN75,LTA!J$102:AN$102,LTA!J$108:AN$108)</f>
        <v>0</v>
      </c>
      <c r="V75" s="66">
        <f>SUMPRODUCT(MTOA!B75:G75,MTOA!B$102:G$102,MTOA!B$108:G$108)</f>
        <v>0</v>
      </c>
      <c r="W75" s="66">
        <f>SUMPRODUCT(MTOA!B75:G75,MTOA!B$101:G$101,MTOA!B$108:G$108)</f>
        <v>0</v>
      </c>
      <c r="X75">
        <v>0</v>
      </c>
      <c r="Y75" s="34">
        <f>IEX!M75</f>
        <v>0</v>
      </c>
      <c r="Z75" s="34">
        <f>IEX!S75</f>
        <v>0</v>
      </c>
      <c r="AA75" s="75">
        <f>STOA!M75</f>
        <v>0</v>
      </c>
      <c r="AB75" s="75">
        <f>-STOA!S75</f>
        <v>0</v>
      </c>
      <c r="AC75">
        <f t="shared" si="3"/>
        <v>0.21744239999999998</v>
      </c>
      <c r="AD75">
        <f t="shared" si="4"/>
        <v>25.6685576</v>
      </c>
      <c r="AE75">
        <v>0</v>
      </c>
      <c r="AF75" s="24"/>
      <c r="AG75">
        <f t="shared" si="5"/>
        <v>25.6685576</v>
      </c>
      <c r="AI75" s="34">
        <f>PXIL!M75</f>
        <v>0</v>
      </c>
      <c r="AJ75" s="34">
        <f>PXIL!S75</f>
        <v>0</v>
      </c>
      <c r="AK75" s="34">
        <f>RTM_IEX!M75</f>
        <v>0</v>
      </c>
      <c r="AL75" s="34">
        <f>RTM_IEX!S75</f>
        <v>0</v>
      </c>
      <c r="AM75" s="34">
        <f>RTM_PXI!M75</f>
        <v>0</v>
      </c>
      <c r="AN75" s="34">
        <f>RTM_PXI!S75</f>
        <v>0</v>
      </c>
      <c r="AO75" s="147">
        <f>GDAM_IEX!M75</f>
        <v>6.57</v>
      </c>
      <c r="AP75" s="147">
        <f>GDAM_IEX!S75</f>
        <v>0</v>
      </c>
      <c r="AQ75" s="147">
        <f>GDAM_PXI!M75</f>
        <v>0</v>
      </c>
      <c r="AR75" s="147">
        <f>GDAM_PXI!S75</f>
        <v>0</v>
      </c>
      <c r="AS75">
        <f>HPX!M75</f>
        <v>0</v>
      </c>
      <c r="AT75">
        <f>HPX!S75</f>
        <v>0</v>
      </c>
      <c r="AU75">
        <f>RTM_HPX!M75</f>
        <v>0</v>
      </c>
      <c r="AV75">
        <f>RTM_HPX!S75</f>
        <v>0</v>
      </c>
    </row>
    <row r="76" spans="1:48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19.315999999999999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SUMPRODUCT(LTA!J76:AN76,LTA!J$101:AN$101,LTA!J$108:AN$108)</f>
        <v>0</v>
      </c>
      <c r="U76" s="37">
        <f>SUMPRODUCT(LTA!J76:AN76,LTA!J$102:AN$102,LTA!J$108:AN$108)</f>
        <v>0</v>
      </c>
      <c r="V76" s="66">
        <f>SUMPRODUCT(MTOA!B76:G76,MTOA!B$102:G$102,MTOA!B$108:G$108)</f>
        <v>0</v>
      </c>
      <c r="W76" s="66">
        <f>SUMPRODUCT(MTOA!B76:G76,MTOA!B$101:G$101,MTOA!B$108:G$108)</f>
        <v>0</v>
      </c>
      <c r="X76">
        <v>0</v>
      </c>
      <c r="Y76" s="34">
        <f>IEX!M76</f>
        <v>1.84</v>
      </c>
      <c r="Z76" s="34">
        <f>IEX!S76</f>
        <v>0</v>
      </c>
      <c r="AA76" s="75">
        <f>STOA!M76</f>
        <v>0</v>
      </c>
      <c r="AB76" s="75">
        <f>-STOA!S76</f>
        <v>0</v>
      </c>
      <c r="AC76">
        <f t="shared" si="3"/>
        <v>0.21920639999999997</v>
      </c>
      <c r="AD76">
        <f t="shared" si="4"/>
        <v>25.876793599999999</v>
      </c>
      <c r="AE76">
        <v>0</v>
      </c>
      <c r="AF76" s="24"/>
      <c r="AG76">
        <f t="shared" si="5"/>
        <v>25.876793599999999</v>
      </c>
      <c r="AI76" s="34">
        <f>PXIL!M76</f>
        <v>0</v>
      </c>
      <c r="AJ76" s="34">
        <f>PXIL!S76</f>
        <v>0</v>
      </c>
      <c r="AK76" s="34">
        <f>RTM_IEX!M76</f>
        <v>0.1</v>
      </c>
      <c r="AL76" s="34">
        <f>RTM_IEX!S76</f>
        <v>0</v>
      </c>
      <c r="AM76" s="34">
        <f>RTM_PXI!M76</f>
        <v>0</v>
      </c>
      <c r="AN76" s="34">
        <f>RTM_PXI!S76</f>
        <v>0</v>
      </c>
      <c r="AO76" s="147">
        <f>GDAM_IEX!M76</f>
        <v>4.84</v>
      </c>
      <c r="AP76" s="147">
        <f>GDAM_IEX!S76</f>
        <v>0</v>
      </c>
      <c r="AQ76" s="147">
        <f>GDAM_PXI!M76</f>
        <v>0</v>
      </c>
      <c r="AR76" s="147">
        <f>GDAM_PXI!S76</f>
        <v>0</v>
      </c>
      <c r="AS76">
        <f>HPX!M76</f>
        <v>0</v>
      </c>
      <c r="AT76">
        <f>HPX!S76</f>
        <v>0</v>
      </c>
      <c r="AU76">
        <f>RTM_HPX!M76</f>
        <v>0</v>
      </c>
      <c r="AV76">
        <f>RTM_HPX!S76</f>
        <v>0</v>
      </c>
    </row>
    <row r="77" spans="1:48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19.315999999999999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SUMPRODUCT(LTA!J77:AN77,LTA!J$101:AN$101,LTA!J$108:AN$108)</f>
        <v>0</v>
      </c>
      <c r="U77" s="37">
        <f>SUMPRODUCT(LTA!J77:AN77,LTA!J$102:AN$102,LTA!J$108:AN$108)</f>
        <v>0</v>
      </c>
      <c r="V77" s="66">
        <f>SUMPRODUCT(MTOA!B77:G77,MTOA!B$102:G$102,MTOA!B$108:G$108)</f>
        <v>0</v>
      </c>
      <c r="W77" s="66">
        <f>SUMPRODUCT(MTOA!B77:G77,MTOA!B$101:G$101,MTOA!B$108:G$108)</f>
        <v>0</v>
      </c>
      <c r="X77">
        <v>0</v>
      </c>
      <c r="Y77" s="34">
        <f>IEX!M77</f>
        <v>4.0599999999999996</v>
      </c>
      <c r="Z77" s="34">
        <f>IEX!S77</f>
        <v>0</v>
      </c>
      <c r="AA77" s="75">
        <f>STOA!M77</f>
        <v>0</v>
      </c>
      <c r="AB77" s="75">
        <f>-STOA!S77</f>
        <v>0</v>
      </c>
      <c r="AC77">
        <f t="shared" si="3"/>
        <v>0.23659439999999995</v>
      </c>
      <c r="AD77">
        <f t="shared" si="4"/>
        <v>27.929405599999996</v>
      </c>
      <c r="AE77">
        <v>0</v>
      </c>
      <c r="AF77" s="24"/>
      <c r="AG77">
        <f t="shared" si="5"/>
        <v>27.929405599999996</v>
      </c>
      <c r="AI77" s="34">
        <f>PXIL!M77</f>
        <v>0</v>
      </c>
      <c r="AJ77" s="34">
        <f>PXIL!S77</f>
        <v>0</v>
      </c>
      <c r="AK77" s="34">
        <f>RTM_IEX!M77</f>
        <v>0</v>
      </c>
      <c r="AL77" s="34">
        <f>RTM_IEX!S77</f>
        <v>0</v>
      </c>
      <c r="AM77" s="34">
        <f>RTM_PXI!M77</f>
        <v>0</v>
      </c>
      <c r="AN77" s="34">
        <f>RTM_PXI!S77</f>
        <v>0</v>
      </c>
      <c r="AO77" s="147">
        <f>GDAM_IEX!M77</f>
        <v>4.79</v>
      </c>
      <c r="AP77" s="147">
        <f>GDAM_IEX!S77</f>
        <v>0</v>
      </c>
      <c r="AQ77" s="147">
        <f>GDAM_PXI!M77</f>
        <v>0</v>
      </c>
      <c r="AR77" s="147">
        <f>GDAM_PXI!S77</f>
        <v>0</v>
      </c>
      <c r="AS77">
        <f>HPX!M77</f>
        <v>0</v>
      </c>
      <c r="AT77">
        <f>HPX!S77</f>
        <v>0</v>
      </c>
      <c r="AU77">
        <f>RTM_HPX!M77</f>
        <v>0</v>
      </c>
      <c r="AV77">
        <f>RTM_HPX!S77</f>
        <v>0</v>
      </c>
    </row>
    <row r="78" spans="1:48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19.315999999999999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SUMPRODUCT(LTA!J78:AN78,LTA!J$101:AN$101,LTA!J$108:AN$108)</f>
        <v>0</v>
      </c>
      <c r="U78" s="37">
        <f>SUMPRODUCT(LTA!J78:AN78,LTA!J$102:AN$102,LTA!J$108:AN$108)</f>
        <v>0</v>
      </c>
      <c r="V78" s="66">
        <f>SUMPRODUCT(MTOA!B78:G78,MTOA!B$102:G$102,MTOA!B$108:G$108)</f>
        <v>0</v>
      </c>
      <c r="W78" s="66">
        <f>SUMPRODUCT(MTOA!B78:G78,MTOA!B$101:G$101,MTOA!B$108:G$108)</f>
        <v>0</v>
      </c>
      <c r="X78">
        <v>0</v>
      </c>
      <c r="Y78" s="34">
        <f>IEX!M78</f>
        <v>6.37</v>
      </c>
      <c r="Z78" s="34">
        <f>IEX!S78</f>
        <v>0</v>
      </c>
      <c r="AA78" s="75">
        <f>STOA!M78</f>
        <v>0</v>
      </c>
      <c r="AB78" s="75">
        <f>-STOA!S78</f>
        <v>0</v>
      </c>
      <c r="AC78">
        <f t="shared" si="3"/>
        <v>0.2356704</v>
      </c>
      <c r="AD78">
        <f t="shared" si="4"/>
        <v>27.820329600000001</v>
      </c>
      <c r="AE78">
        <v>0</v>
      </c>
      <c r="AF78" s="24"/>
      <c r="AG78">
        <f t="shared" si="5"/>
        <v>27.820329600000001</v>
      </c>
      <c r="AI78" s="34">
        <f>PXIL!M78</f>
        <v>0</v>
      </c>
      <c r="AJ78" s="34">
        <f>PXIL!S78</f>
        <v>0</v>
      </c>
      <c r="AK78" s="34">
        <f>RTM_IEX!M78</f>
        <v>0</v>
      </c>
      <c r="AL78" s="34">
        <f>RTM_IEX!S78</f>
        <v>0</v>
      </c>
      <c r="AM78" s="34">
        <f>RTM_PXI!M78</f>
        <v>0</v>
      </c>
      <c r="AN78" s="34">
        <f>RTM_PXI!S78</f>
        <v>0</v>
      </c>
      <c r="AO78" s="147">
        <f>GDAM_IEX!M78</f>
        <v>2.37</v>
      </c>
      <c r="AP78" s="147">
        <f>GDAM_IEX!S78</f>
        <v>0</v>
      </c>
      <c r="AQ78" s="147">
        <f>GDAM_PXI!M78</f>
        <v>0</v>
      </c>
      <c r="AR78" s="147">
        <f>GDAM_PXI!S78</f>
        <v>0</v>
      </c>
      <c r="AS78">
        <f>HPX!M78</f>
        <v>0</v>
      </c>
      <c r="AT78">
        <f>HPX!S78</f>
        <v>0</v>
      </c>
      <c r="AU78">
        <f>RTM_HPX!M78</f>
        <v>0</v>
      </c>
      <c r="AV78">
        <f>RTM_HPX!S78</f>
        <v>0</v>
      </c>
    </row>
    <row r="79" spans="1:48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19.315999999999999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SUMPRODUCT(LTA!J79:AN79,LTA!J$101:AN$101,LTA!J$108:AN$108)</f>
        <v>0</v>
      </c>
      <c r="U79" s="37">
        <f>SUMPRODUCT(LTA!J79:AN79,LTA!J$102:AN$102,LTA!J$108:AN$108)</f>
        <v>0</v>
      </c>
      <c r="V79" s="66">
        <f>SUMPRODUCT(MTOA!B79:G79,MTOA!B$102:G$102,MTOA!B$108:G$108)</f>
        <v>0</v>
      </c>
      <c r="W79" s="66">
        <f>SUMPRODUCT(MTOA!B79:G79,MTOA!B$101:G$101,MTOA!B$108:G$108)</f>
        <v>0</v>
      </c>
      <c r="X79">
        <v>0</v>
      </c>
      <c r="Y79" s="34">
        <f>IEX!M79</f>
        <v>3.06</v>
      </c>
      <c r="Z79" s="34">
        <f>IEX!S79</f>
        <v>0</v>
      </c>
      <c r="AA79" s="75">
        <f>STOA!M79</f>
        <v>0</v>
      </c>
      <c r="AB79" s="75">
        <f>-STOA!S79</f>
        <v>0</v>
      </c>
      <c r="AC79">
        <f t="shared" si="3"/>
        <v>0.22525439999999997</v>
      </c>
      <c r="AD79">
        <f t="shared" si="4"/>
        <v>26.590745599999998</v>
      </c>
      <c r="AE79">
        <v>0</v>
      </c>
      <c r="AF79" s="24"/>
      <c r="AG79">
        <f t="shared" si="5"/>
        <v>26.590745599999998</v>
      </c>
      <c r="AI79" s="34">
        <f>PXIL!M79</f>
        <v>0</v>
      </c>
      <c r="AJ79" s="34">
        <f>PXIL!S79</f>
        <v>0</v>
      </c>
      <c r="AK79" s="34">
        <f>RTM_IEX!M79</f>
        <v>4.4400000000000004</v>
      </c>
      <c r="AL79" s="34">
        <f>RTM_IEX!S79</f>
        <v>0</v>
      </c>
      <c r="AM79" s="34">
        <f>RTM_PXI!M79</f>
        <v>0</v>
      </c>
      <c r="AN79" s="34">
        <f>RTM_PXI!S79</f>
        <v>0</v>
      </c>
      <c r="AO79" s="147">
        <f>GDAM_IEX!M79</f>
        <v>0</v>
      </c>
      <c r="AP79" s="147">
        <f>GDAM_IEX!S79</f>
        <v>0</v>
      </c>
      <c r="AQ79" s="147">
        <f>GDAM_PXI!M79</f>
        <v>0</v>
      </c>
      <c r="AR79" s="147">
        <f>GDAM_PXI!S79</f>
        <v>0</v>
      </c>
      <c r="AS79">
        <f>HPX!M79</f>
        <v>0</v>
      </c>
      <c r="AT79">
        <f>HPX!S79</f>
        <v>0</v>
      </c>
      <c r="AU79">
        <f>RTM_HPX!M79</f>
        <v>0</v>
      </c>
      <c r="AV79">
        <f>RTM_HPX!S79</f>
        <v>0</v>
      </c>
    </row>
    <row r="80" spans="1:48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19.315999999999999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SUMPRODUCT(LTA!J80:AN80,LTA!J$101:AN$101,LTA!J$108:AN$108)</f>
        <v>0</v>
      </c>
      <c r="U80" s="37">
        <f>SUMPRODUCT(LTA!J80:AN80,LTA!J$102:AN$102,LTA!J$108:AN$108)</f>
        <v>0</v>
      </c>
      <c r="V80" s="66">
        <f>SUMPRODUCT(MTOA!B80:G80,MTOA!B$102:G$102,MTOA!B$108:G$108)</f>
        <v>0</v>
      </c>
      <c r="W80" s="66">
        <f>SUMPRODUCT(MTOA!B80:G80,MTOA!B$101:G$101,MTOA!B$108:G$108)</f>
        <v>0</v>
      </c>
      <c r="X80">
        <v>0</v>
      </c>
      <c r="Y80" s="34">
        <f>IEX!M80</f>
        <v>1.46</v>
      </c>
      <c r="Z80" s="34">
        <f>IEX!S80</f>
        <v>0</v>
      </c>
      <c r="AA80" s="75">
        <f>STOA!M80</f>
        <v>0</v>
      </c>
      <c r="AB80" s="75">
        <f>-STOA!S80</f>
        <v>0</v>
      </c>
      <c r="AC80">
        <f t="shared" si="3"/>
        <v>0.1947624</v>
      </c>
      <c r="AD80">
        <f t="shared" si="4"/>
        <v>22.991237600000002</v>
      </c>
      <c r="AE80">
        <v>0</v>
      </c>
      <c r="AF80" s="24"/>
      <c r="AG80">
        <f t="shared" si="5"/>
        <v>22.991237600000002</v>
      </c>
      <c r="AI80" s="34">
        <f>PXIL!M80</f>
        <v>0</v>
      </c>
      <c r="AJ80" s="34">
        <f>PXIL!S80</f>
        <v>0</v>
      </c>
      <c r="AK80" s="34">
        <f>RTM_IEX!M80</f>
        <v>2.41</v>
      </c>
      <c r="AL80" s="34">
        <f>RTM_IEX!S80</f>
        <v>0</v>
      </c>
      <c r="AM80" s="34">
        <f>RTM_PXI!M80</f>
        <v>0</v>
      </c>
      <c r="AN80" s="34">
        <f>RTM_PXI!S80</f>
        <v>0</v>
      </c>
      <c r="AO80" s="147">
        <f>GDAM_IEX!M80</f>
        <v>0</v>
      </c>
      <c r="AP80" s="147">
        <f>GDAM_IEX!S80</f>
        <v>0</v>
      </c>
      <c r="AQ80" s="147">
        <f>GDAM_PXI!M80</f>
        <v>0</v>
      </c>
      <c r="AR80" s="147">
        <f>GDAM_PXI!S80</f>
        <v>0</v>
      </c>
      <c r="AS80">
        <f>HPX!M80</f>
        <v>0</v>
      </c>
      <c r="AT80">
        <f>HPX!S80</f>
        <v>0</v>
      </c>
      <c r="AU80">
        <f>RTM_HPX!M80</f>
        <v>0</v>
      </c>
      <c r="AV80">
        <f>RTM_HPX!S80</f>
        <v>0</v>
      </c>
    </row>
    <row r="81" spans="1:48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19.315999999999999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SUMPRODUCT(LTA!J81:AN81,LTA!J$101:AN$101,LTA!J$108:AN$108)</f>
        <v>0</v>
      </c>
      <c r="U81" s="37">
        <f>SUMPRODUCT(LTA!J81:AN81,LTA!J$102:AN$102,LTA!J$108:AN$108)</f>
        <v>0</v>
      </c>
      <c r="V81" s="66">
        <f>SUMPRODUCT(MTOA!B81:G81,MTOA!B$102:G$102,MTOA!B$108:G$108)</f>
        <v>0</v>
      </c>
      <c r="W81" s="66">
        <f>SUMPRODUCT(MTOA!B81:G81,MTOA!B$101:G$101,MTOA!B$108:G$108)</f>
        <v>0</v>
      </c>
      <c r="X81">
        <v>0</v>
      </c>
      <c r="Y81" s="34">
        <f>IEX!M81</f>
        <v>0.49</v>
      </c>
      <c r="Z81" s="34">
        <f>IEX!S81</f>
        <v>0</v>
      </c>
      <c r="AA81" s="75">
        <f>STOA!M81</f>
        <v>0</v>
      </c>
      <c r="AB81" s="75">
        <f>-STOA!S81</f>
        <v>0</v>
      </c>
      <c r="AC81">
        <f t="shared" si="3"/>
        <v>0.17451839999999996</v>
      </c>
      <c r="AD81">
        <f t="shared" si="4"/>
        <v>20.601481599999996</v>
      </c>
      <c r="AE81">
        <v>0</v>
      </c>
      <c r="AF81" s="24"/>
      <c r="AG81">
        <f t="shared" si="5"/>
        <v>20.601481599999996</v>
      </c>
      <c r="AI81" s="34">
        <f>PXIL!M81</f>
        <v>0</v>
      </c>
      <c r="AJ81" s="34">
        <f>PXIL!S81</f>
        <v>0</v>
      </c>
      <c r="AK81" s="34">
        <f>RTM_IEX!M81</f>
        <v>0.97</v>
      </c>
      <c r="AL81" s="34">
        <f>RTM_IEX!S81</f>
        <v>0</v>
      </c>
      <c r="AM81" s="34">
        <f>RTM_PXI!M81</f>
        <v>0</v>
      </c>
      <c r="AN81" s="34">
        <f>RTM_PXI!S81</f>
        <v>0</v>
      </c>
      <c r="AO81" s="147">
        <f>GDAM_IEX!M81</f>
        <v>0</v>
      </c>
      <c r="AP81" s="147">
        <f>GDAM_IEX!S81</f>
        <v>0</v>
      </c>
      <c r="AQ81" s="147">
        <f>GDAM_PXI!M81</f>
        <v>0</v>
      </c>
      <c r="AR81" s="147">
        <f>GDAM_PXI!S81</f>
        <v>0</v>
      </c>
      <c r="AS81">
        <f>HPX!M81</f>
        <v>0</v>
      </c>
      <c r="AT81">
        <f>HPX!S81</f>
        <v>0</v>
      </c>
      <c r="AU81">
        <f>RTM_HPX!M81</f>
        <v>0</v>
      </c>
      <c r="AV81">
        <f>RTM_HPX!S81</f>
        <v>0</v>
      </c>
    </row>
    <row r="82" spans="1:48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19.315999999999999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SUMPRODUCT(LTA!J82:AN82,LTA!J$101:AN$101,LTA!J$108:AN$108)</f>
        <v>0</v>
      </c>
      <c r="U82" s="37">
        <f>SUMPRODUCT(LTA!J82:AN82,LTA!J$102:AN$102,LTA!J$108:AN$108)</f>
        <v>0</v>
      </c>
      <c r="V82" s="66">
        <f>SUMPRODUCT(MTOA!B82:G82,MTOA!B$102:G$102,MTOA!B$108:G$108)</f>
        <v>0</v>
      </c>
      <c r="W82" s="66">
        <f>SUMPRODUCT(MTOA!B82:G82,MTOA!B$101:G$101,MTOA!B$108:G$108)</f>
        <v>0</v>
      </c>
      <c r="X82">
        <v>0</v>
      </c>
      <c r="Y82" s="34">
        <f>IEX!M82</f>
        <v>1.0900000000000001</v>
      </c>
      <c r="Z82" s="34">
        <f>IEX!S82</f>
        <v>0</v>
      </c>
      <c r="AA82" s="75">
        <f>STOA!M82</f>
        <v>0</v>
      </c>
      <c r="AB82" s="75">
        <f>-STOA!S82</f>
        <v>0</v>
      </c>
      <c r="AC82">
        <f t="shared" si="3"/>
        <v>0.1916544</v>
      </c>
      <c r="AD82">
        <f t="shared" si="4"/>
        <v>22.624345599999998</v>
      </c>
      <c r="AE82">
        <v>0</v>
      </c>
      <c r="AF82" s="24"/>
      <c r="AG82">
        <f t="shared" si="5"/>
        <v>22.624345599999998</v>
      </c>
      <c r="AI82" s="34">
        <f>PXIL!M82</f>
        <v>0</v>
      </c>
      <c r="AJ82" s="34">
        <f>PXIL!S82</f>
        <v>0</v>
      </c>
      <c r="AK82" s="34">
        <f>RTM_IEX!M82</f>
        <v>2.41</v>
      </c>
      <c r="AL82" s="34">
        <f>RTM_IEX!S82</f>
        <v>0</v>
      </c>
      <c r="AM82" s="34">
        <f>RTM_PXI!M82</f>
        <v>0</v>
      </c>
      <c r="AN82" s="34">
        <f>RTM_PXI!S82</f>
        <v>0</v>
      </c>
      <c r="AO82" s="147">
        <f>GDAM_IEX!M82</f>
        <v>0</v>
      </c>
      <c r="AP82" s="147">
        <f>GDAM_IEX!S82</f>
        <v>0</v>
      </c>
      <c r="AQ82" s="147">
        <f>GDAM_PXI!M82</f>
        <v>0</v>
      </c>
      <c r="AR82" s="147">
        <f>GDAM_PXI!S82</f>
        <v>0</v>
      </c>
      <c r="AS82">
        <f>HPX!M82</f>
        <v>0</v>
      </c>
      <c r="AT82">
        <f>HPX!S82</f>
        <v>0</v>
      </c>
      <c r="AU82">
        <f>RTM_HPX!M82</f>
        <v>0</v>
      </c>
      <c r="AV82">
        <f>RTM_HPX!S82</f>
        <v>0</v>
      </c>
    </row>
    <row r="83" spans="1:48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19.315999999999999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SUMPRODUCT(LTA!J83:AN83,LTA!J$101:AN$101,LTA!J$108:AN$108)</f>
        <v>0</v>
      </c>
      <c r="U83" s="37">
        <f>SUMPRODUCT(LTA!J83:AN83,LTA!J$102:AN$102,LTA!J$108:AN$108)</f>
        <v>0</v>
      </c>
      <c r="V83" s="66">
        <f>SUMPRODUCT(MTOA!B83:G83,MTOA!B$102:G$102,MTOA!B$108:G$108)</f>
        <v>0</v>
      </c>
      <c r="W83" s="66">
        <f>SUMPRODUCT(MTOA!B83:G83,MTOA!B$101:G$101,MTOA!B$108:G$108)</f>
        <v>0</v>
      </c>
      <c r="X83">
        <v>0</v>
      </c>
      <c r="Y83" s="34">
        <f>IEX!M83</f>
        <v>1.48</v>
      </c>
      <c r="Z83" s="34">
        <f>IEX!S83</f>
        <v>0</v>
      </c>
      <c r="AA83" s="75">
        <f>STOA!M83</f>
        <v>0</v>
      </c>
      <c r="AB83" s="75">
        <f>-STOA!S83</f>
        <v>0</v>
      </c>
      <c r="AC83">
        <f t="shared" si="3"/>
        <v>0.20106239999999997</v>
      </c>
      <c r="AD83">
        <f t="shared" si="4"/>
        <v>23.734937599999999</v>
      </c>
      <c r="AE83">
        <v>0</v>
      </c>
      <c r="AF83" s="24"/>
      <c r="AG83">
        <f t="shared" si="5"/>
        <v>23.734937599999999</v>
      </c>
      <c r="AI83" s="34">
        <f>PXIL!M83</f>
        <v>0</v>
      </c>
      <c r="AJ83" s="34">
        <f>PXIL!S83</f>
        <v>0</v>
      </c>
      <c r="AK83" s="34">
        <f>RTM_IEX!M83</f>
        <v>3.09</v>
      </c>
      <c r="AL83" s="34">
        <f>RTM_IEX!S83</f>
        <v>0</v>
      </c>
      <c r="AM83" s="34">
        <f>RTM_PXI!M83</f>
        <v>0</v>
      </c>
      <c r="AN83" s="34">
        <f>RTM_PXI!S83</f>
        <v>0</v>
      </c>
      <c r="AO83" s="147">
        <f>GDAM_IEX!M83</f>
        <v>0.05</v>
      </c>
      <c r="AP83" s="147">
        <f>GDAM_IEX!S83</f>
        <v>0</v>
      </c>
      <c r="AQ83" s="147">
        <f>GDAM_PXI!M83</f>
        <v>0</v>
      </c>
      <c r="AR83" s="147">
        <f>GDAM_PXI!S83</f>
        <v>0</v>
      </c>
      <c r="AS83">
        <f>HPX!M83</f>
        <v>0</v>
      </c>
      <c r="AT83">
        <f>HPX!S83</f>
        <v>0</v>
      </c>
      <c r="AU83">
        <f>RTM_HPX!M83</f>
        <v>0</v>
      </c>
      <c r="AV83">
        <f>RTM_HPX!S83</f>
        <v>0</v>
      </c>
    </row>
    <row r="84" spans="1:48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19.315999999999999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SUMPRODUCT(LTA!J84:AN84,LTA!J$101:AN$101,LTA!J$108:AN$108)</f>
        <v>0</v>
      </c>
      <c r="U84" s="37">
        <f>SUMPRODUCT(LTA!J84:AN84,LTA!J$102:AN$102,LTA!J$108:AN$108)</f>
        <v>0</v>
      </c>
      <c r="V84" s="66">
        <f>SUMPRODUCT(MTOA!B84:G84,MTOA!B$102:G$102,MTOA!B$108:G$108)</f>
        <v>0</v>
      </c>
      <c r="W84" s="66">
        <f>SUMPRODUCT(MTOA!B84:G84,MTOA!B$101:G$101,MTOA!B$108:G$108)</f>
        <v>0</v>
      </c>
      <c r="X84">
        <v>0</v>
      </c>
      <c r="Y84" s="34">
        <f>IEX!M84</f>
        <v>1.48</v>
      </c>
      <c r="Z84" s="34">
        <f>IEX!S84</f>
        <v>0</v>
      </c>
      <c r="AA84" s="75">
        <f>STOA!M84</f>
        <v>0</v>
      </c>
      <c r="AB84" s="75">
        <f>-STOA!S84</f>
        <v>0</v>
      </c>
      <c r="AC84">
        <f t="shared" si="3"/>
        <v>0.20433839999999998</v>
      </c>
      <c r="AD84">
        <f t="shared" si="4"/>
        <v>24.121661599999999</v>
      </c>
      <c r="AE84">
        <v>0</v>
      </c>
      <c r="AF84" s="24"/>
      <c r="AG84">
        <f t="shared" si="5"/>
        <v>24.121661599999999</v>
      </c>
      <c r="AI84" s="34">
        <f>PXIL!M84</f>
        <v>0</v>
      </c>
      <c r="AJ84" s="34">
        <f>PXIL!S84</f>
        <v>0</v>
      </c>
      <c r="AK84" s="34">
        <f>RTM_IEX!M84</f>
        <v>3.48</v>
      </c>
      <c r="AL84" s="34">
        <f>RTM_IEX!S84</f>
        <v>0</v>
      </c>
      <c r="AM84" s="34">
        <f>RTM_PXI!M84</f>
        <v>0</v>
      </c>
      <c r="AN84" s="34">
        <f>RTM_PXI!S84</f>
        <v>0</v>
      </c>
      <c r="AO84" s="147">
        <f>GDAM_IEX!M84</f>
        <v>0.05</v>
      </c>
      <c r="AP84" s="147">
        <f>GDAM_IEX!S84</f>
        <v>0</v>
      </c>
      <c r="AQ84" s="147">
        <f>GDAM_PXI!M84</f>
        <v>0</v>
      </c>
      <c r="AR84" s="147">
        <f>GDAM_PXI!S84</f>
        <v>0</v>
      </c>
      <c r="AS84">
        <f>HPX!M84</f>
        <v>0</v>
      </c>
      <c r="AT84">
        <f>HPX!S84</f>
        <v>0</v>
      </c>
      <c r="AU84">
        <f>RTM_HPX!M84</f>
        <v>0</v>
      </c>
      <c r="AV84">
        <f>RTM_HPX!S84</f>
        <v>0</v>
      </c>
    </row>
    <row r="85" spans="1:48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19.315999999999999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SUMPRODUCT(LTA!J85:AN85,LTA!J$101:AN$101,LTA!J$108:AN$108)</f>
        <v>0</v>
      </c>
      <c r="U85" s="37">
        <f>SUMPRODUCT(LTA!J85:AN85,LTA!J$102:AN$102,LTA!J$108:AN$108)</f>
        <v>0</v>
      </c>
      <c r="V85" s="66">
        <f>SUMPRODUCT(MTOA!B85:G85,MTOA!B$102:G$102,MTOA!B$108:G$108)</f>
        <v>0</v>
      </c>
      <c r="W85" s="66">
        <f>SUMPRODUCT(MTOA!B85:G85,MTOA!B$101:G$101,MTOA!B$108:G$108)</f>
        <v>0</v>
      </c>
      <c r="X85">
        <v>0</v>
      </c>
      <c r="Y85" s="34">
        <f>IEX!M85</f>
        <v>1.05</v>
      </c>
      <c r="Z85" s="34">
        <f>IEX!S85</f>
        <v>0</v>
      </c>
      <c r="AA85" s="75">
        <f>STOA!M85</f>
        <v>0</v>
      </c>
      <c r="AB85" s="75">
        <f>-STOA!S85</f>
        <v>0</v>
      </c>
      <c r="AC85">
        <f t="shared" si="3"/>
        <v>0.19879439999999998</v>
      </c>
      <c r="AD85">
        <f t="shared" si="4"/>
        <v>23.4672056</v>
      </c>
      <c r="AE85">
        <v>0</v>
      </c>
      <c r="AF85" s="24"/>
      <c r="AG85">
        <f t="shared" si="5"/>
        <v>23.4672056</v>
      </c>
      <c r="AI85" s="34">
        <f>PXIL!M85</f>
        <v>0</v>
      </c>
      <c r="AJ85" s="34">
        <f>PXIL!S85</f>
        <v>0</v>
      </c>
      <c r="AK85" s="34">
        <f>RTM_IEX!M85</f>
        <v>3.09</v>
      </c>
      <c r="AL85" s="34">
        <f>RTM_IEX!S85</f>
        <v>0</v>
      </c>
      <c r="AM85" s="34">
        <f>RTM_PXI!M85</f>
        <v>0</v>
      </c>
      <c r="AN85" s="34">
        <f>RTM_PXI!S85</f>
        <v>0</v>
      </c>
      <c r="AO85" s="147">
        <f>GDAM_IEX!M85</f>
        <v>0.21</v>
      </c>
      <c r="AP85" s="147">
        <f>GDAM_IEX!S85</f>
        <v>0</v>
      </c>
      <c r="AQ85" s="147">
        <f>GDAM_PXI!M85</f>
        <v>0</v>
      </c>
      <c r="AR85" s="147">
        <f>GDAM_PXI!S85</f>
        <v>0</v>
      </c>
      <c r="AS85">
        <f>HPX!M85</f>
        <v>0</v>
      </c>
      <c r="AT85">
        <f>HPX!S85</f>
        <v>0</v>
      </c>
      <c r="AU85">
        <f>RTM_HPX!M85</f>
        <v>0</v>
      </c>
      <c r="AV85">
        <f>RTM_HPX!S85</f>
        <v>0</v>
      </c>
    </row>
    <row r="86" spans="1:48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19.315999999999999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SUMPRODUCT(LTA!J86:AN86,LTA!J$101:AN$101,LTA!J$108:AN$108)</f>
        <v>0</v>
      </c>
      <c r="U86" s="37">
        <f>SUMPRODUCT(LTA!J86:AN86,LTA!J$102:AN$102,LTA!J$108:AN$108)</f>
        <v>0</v>
      </c>
      <c r="V86" s="66">
        <f>SUMPRODUCT(MTOA!B86:G86,MTOA!B$102:G$102,MTOA!B$108:G$108)</f>
        <v>0</v>
      </c>
      <c r="W86" s="66">
        <f>SUMPRODUCT(MTOA!B86:G86,MTOA!B$101:G$101,MTOA!B$108:G$108)</f>
        <v>0</v>
      </c>
      <c r="X86">
        <v>0</v>
      </c>
      <c r="Y86" s="34">
        <f>IEX!M86</f>
        <v>1.79</v>
      </c>
      <c r="Z86" s="34">
        <f>IEX!S86</f>
        <v>0</v>
      </c>
      <c r="AA86" s="75">
        <f>STOA!M86</f>
        <v>0</v>
      </c>
      <c r="AB86" s="75">
        <f>-STOA!S86</f>
        <v>0</v>
      </c>
      <c r="AC86">
        <f t="shared" si="3"/>
        <v>0.22844639999999999</v>
      </c>
      <c r="AD86">
        <f t="shared" si="4"/>
        <v>26.967553599999999</v>
      </c>
      <c r="AE86">
        <v>0</v>
      </c>
      <c r="AF86" s="24"/>
      <c r="AG86">
        <f t="shared" si="5"/>
        <v>26.967553599999999</v>
      </c>
      <c r="AI86" s="34">
        <f>PXIL!M86</f>
        <v>0</v>
      </c>
      <c r="AJ86" s="34">
        <f>PXIL!S86</f>
        <v>0</v>
      </c>
      <c r="AK86" s="34">
        <f>RTM_IEX!M86</f>
        <v>5.7</v>
      </c>
      <c r="AL86" s="34">
        <f>RTM_IEX!S86</f>
        <v>0</v>
      </c>
      <c r="AM86" s="34">
        <f>RTM_PXI!M86</f>
        <v>0</v>
      </c>
      <c r="AN86" s="34">
        <f>RTM_PXI!S86</f>
        <v>0</v>
      </c>
      <c r="AO86" s="147">
        <f>GDAM_IEX!M86</f>
        <v>0.39</v>
      </c>
      <c r="AP86" s="147">
        <f>GDAM_IEX!S86</f>
        <v>0</v>
      </c>
      <c r="AQ86" s="147">
        <f>GDAM_PXI!M86</f>
        <v>0</v>
      </c>
      <c r="AR86" s="147">
        <f>GDAM_PXI!S86</f>
        <v>0</v>
      </c>
      <c r="AS86">
        <f>HPX!M86</f>
        <v>0</v>
      </c>
      <c r="AT86">
        <f>HPX!S86</f>
        <v>0</v>
      </c>
      <c r="AU86">
        <f>RTM_HPX!M86</f>
        <v>0</v>
      </c>
      <c r="AV86">
        <f>RTM_HPX!S86</f>
        <v>0</v>
      </c>
    </row>
    <row r="87" spans="1:48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19.315999999999999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SUMPRODUCT(LTA!J87:AN87,LTA!J$101:AN$101,LTA!J$108:AN$108)</f>
        <v>0</v>
      </c>
      <c r="U87" s="37">
        <f>SUMPRODUCT(LTA!J87:AN87,LTA!J$102:AN$102,LTA!J$108:AN$108)</f>
        <v>0</v>
      </c>
      <c r="V87" s="66">
        <f>SUMPRODUCT(MTOA!B87:G87,MTOA!B$102:G$102,MTOA!B$108:G$108)</f>
        <v>0</v>
      </c>
      <c r="W87" s="66">
        <f>SUMPRODUCT(MTOA!B87:G87,MTOA!B$101:G$101,MTOA!B$108:G$108)</f>
        <v>0</v>
      </c>
      <c r="X87">
        <v>0</v>
      </c>
      <c r="Y87" s="34">
        <f>IEX!M87</f>
        <v>0.25</v>
      </c>
      <c r="Z87" s="34">
        <f>IEX!S87</f>
        <v>0</v>
      </c>
      <c r="AA87" s="75">
        <f>STOA!M87</f>
        <v>0</v>
      </c>
      <c r="AB87" s="75">
        <f>-STOA!S87</f>
        <v>0</v>
      </c>
      <c r="AC87">
        <f t="shared" si="3"/>
        <v>0.17846639999999997</v>
      </c>
      <c r="AD87">
        <f t="shared" si="4"/>
        <v>21.067533599999997</v>
      </c>
      <c r="AE87">
        <v>0</v>
      </c>
      <c r="AF87" s="24"/>
      <c r="AG87">
        <f t="shared" si="5"/>
        <v>21.067533599999997</v>
      </c>
      <c r="AI87" s="34">
        <f>PXIL!M87</f>
        <v>0</v>
      </c>
      <c r="AJ87" s="34">
        <f>PXIL!S87</f>
        <v>0</v>
      </c>
      <c r="AK87" s="34">
        <f>RTM_IEX!M87</f>
        <v>1.64</v>
      </c>
      <c r="AL87" s="34">
        <f>RTM_IEX!S87</f>
        <v>0</v>
      </c>
      <c r="AM87" s="34">
        <f>RTM_PXI!M87</f>
        <v>0</v>
      </c>
      <c r="AN87" s="34">
        <f>RTM_PXI!S87</f>
        <v>0</v>
      </c>
      <c r="AO87" s="147">
        <f>GDAM_IEX!M87</f>
        <v>0.04</v>
      </c>
      <c r="AP87" s="147">
        <f>GDAM_IEX!S87</f>
        <v>0</v>
      </c>
      <c r="AQ87" s="147">
        <f>GDAM_PXI!M87</f>
        <v>0</v>
      </c>
      <c r="AR87" s="147">
        <f>GDAM_PXI!S87</f>
        <v>0</v>
      </c>
      <c r="AS87">
        <f>HPX!M87</f>
        <v>0</v>
      </c>
      <c r="AT87">
        <f>HPX!S87</f>
        <v>0</v>
      </c>
      <c r="AU87">
        <f>RTM_HPX!M87</f>
        <v>0</v>
      </c>
      <c r="AV87">
        <f>RTM_HPX!S87</f>
        <v>0</v>
      </c>
    </row>
    <row r="88" spans="1:48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19.315999999999999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SUMPRODUCT(LTA!J88:AN88,LTA!J$101:AN$101,LTA!J$108:AN$108)</f>
        <v>0</v>
      </c>
      <c r="U88" s="37">
        <f>SUMPRODUCT(LTA!J88:AN88,LTA!J$102:AN$102,LTA!J$108:AN$108)</f>
        <v>0</v>
      </c>
      <c r="V88" s="66">
        <f>SUMPRODUCT(MTOA!B88:G88,MTOA!B$102:G$102,MTOA!B$108:G$108)</f>
        <v>0</v>
      </c>
      <c r="W88" s="66">
        <f>SUMPRODUCT(MTOA!B88:G88,MTOA!B$101:G$101,MTOA!B$108:G$108)</f>
        <v>0</v>
      </c>
      <c r="X88">
        <v>0</v>
      </c>
      <c r="Y88" s="34">
        <f>IEX!M88</f>
        <v>0.35</v>
      </c>
      <c r="Z88" s="34">
        <f>IEX!S88</f>
        <v>0</v>
      </c>
      <c r="AA88" s="75">
        <f>STOA!M88</f>
        <v>0</v>
      </c>
      <c r="AB88" s="75">
        <f>-STOA!S88</f>
        <v>0</v>
      </c>
      <c r="AC88">
        <f t="shared" si="3"/>
        <v>0.18720239999999999</v>
      </c>
      <c r="AD88">
        <f t="shared" si="4"/>
        <v>22.098797600000001</v>
      </c>
      <c r="AE88">
        <v>0</v>
      </c>
      <c r="AF88" s="24"/>
      <c r="AG88">
        <f t="shared" si="5"/>
        <v>22.098797600000001</v>
      </c>
      <c r="AI88" s="34">
        <f>PXIL!M88</f>
        <v>0</v>
      </c>
      <c r="AJ88" s="34">
        <f>PXIL!S88</f>
        <v>0</v>
      </c>
      <c r="AK88" s="34">
        <f>RTM_IEX!M88</f>
        <v>2.58</v>
      </c>
      <c r="AL88" s="34">
        <f>RTM_IEX!S88</f>
        <v>0</v>
      </c>
      <c r="AM88" s="34">
        <f>RTM_PXI!M88</f>
        <v>0</v>
      </c>
      <c r="AN88" s="34">
        <f>RTM_PXI!S88</f>
        <v>0</v>
      </c>
      <c r="AO88" s="147">
        <f>GDAM_IEX!M88</f>
        <v>0.04</v>
      </c>
      <c r="AP88" s="147">
        <f>GDAM_IEX!S88</f>
        <v>0</v>
      </c>
      <c r="AQ88" s="147">
        <f>GDAM_PXI!M88</f>
        <v>0</v>
      </c>
      <c r="AR88" s="147">
        <f>GDAM_PXI!S88</f>
        <v>0</v>
      </c>
      <c r="AS88">
        <f>HPX!M88</f>
        <v>0</v>
      </c>
      <c r="AT88">
        <f>HPX!S88</f>
        <v>0</v>
      </c>
      <c r="AU88">
        <f>RTM_HPX!M88</f>
        <v>0</v>
      </c>
      <c r="AV88">
        <f>RTM_HPX!S88</f>
        <v>0</v>
      </c>
    </row>
    <row r="89" spans="1:48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19.315999999999999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SUMPRODUCT(LTA!J89:AN89,LTA!J$101:AN$101,LTA!J$108:AN$108)</f>
        <v>0</v>
      </c>
      <c r="U89" s="37">
        <f>SUMPRODUCT(LTA!J89:AN89,LTA!J$102:AN$102,LTA!J$108:AN$108)</f>
        <v>0</v>
      </c>
      <c r="V89" s="66">
        <f>SUMPRODUCT(MTOA!B89:G89,MTOA!B$102:G$102,MTOA!B$108:G$108)</f>
        <v>0</v>
      </c>
      <c r="W89" s="66">
        <f>SUMPRODUCT(MTOA!B89:G89,MTOA!B$101:G$101,MTOA!B$108:G$108)</f>
        <v>0</v>
      </c>
      <c r="X89">
        <v>0</v>
      </c>
      <c r="Y89" s="34">
        <f>IEX!M89</f>
        <v>0.44</v>
      </c>
      <c r="Z89" s="34">
        <f>IEX!S89</f>
        <v>0</v>
      </c>
      <c r="AA89" s="75">
        <f>STOA!M89</f>
        <v>0</v>
      </c>
      <c r="AB89" s="75">
        <f>-STOA!S89</f>
        <v>0</v>
      </c>
      <c r="AC89">
        <f t="shared" si="3"/>
        <v>0.1982064</v>
      </c>
      <c r="AD89">
        <f t="shared" si="4"/>
        <v>23.3977936</v>
      </c>
      <c r="AE89">
        <v>0</v>
      </c>
      <c r="AF89" s="24"/>
      <c r="AG89">
        <f t="shared" si="5"/>
        <v>23.3977936</v>
      </c>
      <c r="AI89" s="34">
        <f>PXIL!M89</f>
        <v>0</v>
      </c>
      <c r="AJ89" s="34">
        <f>PXIL!S89</f>
        <v>0</v>
      </c>
      <c r="AK89" s="34">
        <f>RTM_IEX!M89</f>
        <v>3.77</v>
      </c>
      <c r="AL89" s="34">
        <f>RTM_IEX!S89</f>
        <v>0</v>
      </c>
      <c r="AM89" s="34">
        <f>RTM_PXI!M89</f>
        <v>0</v>
      </c>
      <c r="AN89" s="34">
        <f>RTM_PXI!S89</f>
        <v>0</v>
      </c>
      <c r="AO89" s="147">
        <f>GDAM_IEX!M89</f>
        <v>7.0000000000000007E-2</v>
      </c>
      <c r="AP89" s="147">
        <f>GDAM_IEX!S89</f>
        <v>0</v>
      </c>
      <c r="AQ89" s="147">
        <f>GDAM_PXI!M89</f>
        <v>0</v>
      </c>
      <c r="AR89" s="147">
        <f>GDAM_PXI!S89</f>
        <v>0</v>
      </c>
      <c r="AS89">
        <f>HPX!M89</f>
        <v>0</v>
      </c>
      <c r="AT89">
        <f>HPX!S89</f>
        <v>0</v>
      </c>
      <c r="AU89">
        <f>RTM_HPX!M89</f>
        <v>0</v>
      </c>
      <c r="AV89">
        <f>RTM_HPX!S89</f>
        <v>0</v>
      </c>
    </row>
    <row r="90" spans="1:48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19.315999999999999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SUMPRODUCT(LTA!J90:AN90,LTA!J$101:AN$101,LTA!J$108:AN$108)</f>
        <v>0</v>
      </c>
      <c r="U90" s="37">
        <f>SUMPRODUCT(LTA!J90:AN90,LTA!J$102:AN$102,LTA!J$108:AN$108)</f>
        <v>0</v>
      </c>
      <c r="V90" s="66">
        <f>SUMPRODUCT(MTOA!B90:G90,MTOA!B$102:G$102,MTOA!B$108:G$108)</f>
        <v>0</v>
      </c>
      <c r="W90" s="66">
        <f>SUMPRODUCT(MTOA!B90:G90,MTOA!B$101:G$101,MTOA!B$108:G$108)</f>
        <v>0</v>
      </c>
      <c r="X90">
        <v>0</v>
      </c>
      <c r="Y90" s="34">
        <f>IEX!M90</f>
        <v>0.08</v>
      </c>
      <c r="Z90" s="34">
        <f>IEX!S90</f>
        <v>0</v>
      </c>
      <c r="AA90" s="75">
        <f>STOA!M90</f>
        <v>0</v>
      </c>
      <c r="AB90" s="75">
        <f>-STOA!S90</f>
        <v>0</v>
      </c>
      <c r="AC90">
        <f t="shared" si="3"/>
        <v>0.17031839999999998</v>
      </c>
      <c r="AD90">
        <f t="shared" si="4"/>
        <v>20.1056816</v>
      </c>
      <c r="AE90">
        <v>0</v>
      </c>
      <c r="AF90" s="24"/>
      <c r="AG90">
        <f t="shared" si="5"/>
        <v>20.1056816</v>
      </c>
      <c r="AI90" s="34">
        <f>PXIL!M90</f>
        <v>0</v>
      </c>
      <c r="AJ90" s="34">
        <f>PXIL!S90</f>
        <v>0</v>
      </c>
      <c r="AK90" s="34">
        <f>RTM_IEX!M90</f>
        <v>0.87</v>
      </c>
      <c r="AL90" s="34">
        <f>RTM_IEX!S90</f>
        <v>0</v>
      </c>
      <c r="AM90" s="34">
        <f>RTM_PXI!M90</f>
        <v>0</v>
      </c>
      <c r="AN90" s="34">
        <f>RTM_PXI!S90</f>
        <v>0</v>
      </c>
      <c r="AO90" s="147">
        <f>GDAM_IEX!M90</f>
        <v>0.01</v>
      </c>
      <c r="AP90" s="147">
        <f>GDAM_IEX!S90</f>
        <v>0</v>
      </c>
      <c r="AQ90" s="147">
        <f>GDAM_PXI!M90</f>
        <v>0</v>
      </c>
      <c r="AR90" s="147">
        <f>GDAM_PXI!S90</f>
        <v>0</v>
      </c>
      <c r="AS90">
        <f>HPX!M90</f>
        <v>0</v>
      </c>
      <c r="AT90">
        <f>HPX!S90</f>
        <v>0</v>
      </c>
      <c r="AU90">
        <f>RTM_HPX!M90</f>
        <v>0</v>
      </c>
      <c r="AV90">
        <f>RTM_HPX!S90</f>
        <v>0</v>
      </c>
    </row>
    <row r="91" spans="1:48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19.315999999999999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SUMPRODUCT(LTA!J91:AN91,LTA!J$101:AN$101,LTA!J$108:AN$108)</f>
        <v>0</v>
      </c>
      <c r="U91" s="37">
        <f>SUMPRODUCT(LTA!J91:AN91,LTA!J$102:AN$102,LTA!J$108:AN$108)</f>
        <v>0</v>
      </c>
      <c r="V91" s="66">
        <f>SUMPRODUCT(MTOA!B91:G91,MTOA!B$102:G$102,MTOA!B$108:G$108)</f>
        <v>0</v>
      </c>
      <c r="W91" s="66">
        <f>SUMPRODUCT(MTOA!B91:G91,MTOA!B$101:G$101,MTOA!B$108:G$108)</f>
        <v>0</v>
      </c>
      <c r="X91">
        <v>0</v>
      </c>
      <c r="Y91" s="34">
        <f>IEX!M91</f>
        <v>0</v>
      </c>
      <c r="Z91" s="34">
        <f>IEX!S91</f>
        <v>0</v>
      </c>
      <c r="AA91" s="75">
        <f>STOA!M91</f>
        <v>0</v>
      </c>
      <c r="AB91" s="75">
        <f>-STOA!S91</f>
        <v>0</v>
      </c>
      <c r="AC91">
        <f t="shared" si="3"/>
        <v>0.16225439999999999</v>
      </c>
      <c r="AD91">
        <f t="shared" si="4"/>
        <v>19.153745600000001</v>
      </c>
      <c r="AE91">
        <v>0</v>
      </c>
      <c r="AF91" s="24"/>
      <c r="AG91">
        <f t="shared" si="5"/>
        <v>19.153745600000001</v>
      </c>
      <c r="AI91" s="34">
        <f>PXIL!M91</f>
        <v>0</v>
      </c>
      <c r="AJ91" s="34">
        <f>PXIL!S91</f>
        <v>0</v>
      </c>
      <c r="AK91" s="34">
        <f>RTM_IEX!M91</f>
        <v>0</v>
      </c>
      <c r="AL91" s="34">
        <f>RTM_IEX!S91</f>
        <v>0</v>
      </c>
      <c r="AM91" s="34">
        <f>RTM_PXI!M91</f>
        <v>0</v>
      </c>
      <c r="AN91" s="34">
        <f>RTM_PXI!S91</f>
        <v>0</v>
      </c>
      <c r="AO91" s="147">
        <f>GDAM_IEX!M91</f>
        <v>0</v>
      </c>
      <c r="AP91" s="147">
        <f>GDAM_IEX!S91</f>
        <v>0</v>
      </c>
      <c r="AQ91" s="147">
        <f>GDAM_PXI!M91</f>
        <v>0</v>
      </c>
      <c r="AR91" s="147">
        <f>GDAM_PXI!S91</f>
        <v>0</v>
      </c>
      <c r="AS91">
        <f>HPX!M91</f>
        <v>0</v>
      </c>
      <c r="AT91">
        <f>HPX!S91</f>
        <v>0</v>
      </c>
      <c r="AU91">
        <f>RTM_HPX!M91</f>
        <v>0</v>
      </c>
      <c r="AV91">
        <f>RTM_HPX!S91</f>
        <v>0</v>
      </c>
    </row>
    <row r="92" spans="1:48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19.315999999999999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SUMPRODUCT(LTA!J92:AN92,LTA!J$101:AN$101,LTA!J$108:AN$108)</f>
        <v>0</v>
      </c>
      <c r="U92" s="37">
        <f>SUMPRODUCT(LTA!J92:AN92,LTA!J$102:AN$102,LTA!J$108:AN$108)</f>
        <v>0</v>
      </c>
      <c r="V92" s="66">
        <f>SUMPRODUCT(MTOA!B92:G92,MTOA!B$102:G$102,MTOA!B$108:G$108)</f>
        <v>0</v>
      </c>
      <c r="W92" s="66">
        <f>SUMPRODUCT(MTOA!B92:G92,MTOA!B$101:G$101,MTOA!B$108:G$108)</f>
        <v>0</v>
      </c>
      <c r="X92">
        <v>0</v>
      </c>
      <c r="Y92" s="34">
        <f>IEX!M92</f>
        <v>0</v>
      </c>
      <c r="Z92" s="34">
        <f>IEX!S92</f>
        <v>0</v>
      </c>
      <c r="AA92" s="75">
        <f>STOA!M92</f>
        <v>0</v>
      </c>
      <c r="AB92" s="75">
        <f>-STOA!S92</f>
        <v>0</v>
      </c>
      <c r="AC92">
        <f t="shared" si="3"/>
        <v>0.16225439999999999</v>
      </c>
      <c r="AD92">
        <f t="shared" si="4"/>
        <v>19.153745600000001</v>
      </c>
      <c r="AE92">
        <v>0</v>
      </c>
      <c r="AF92" s="24"/>
      <c r="AG92">
        <f t="shared" si="5"/>
        <v>19.153745600000001</v>
      </c>
      <c r="AI92" s="34">
        <f>PXIL!M92</f>
        <v>0</v>
      </c>
      <c r="AJ92" s="34">
        <f>PXIL!S92</f>
        <v>0</v>
      </c>
      <c r="AK92" s="34">
        <f>RTM_IEX!M92</f>
        <v>0</v>
      </c>
      <c r="AL92" s="34">
        <f>RTM_IEX!S92</f>
        <v>0</v>
      </c>
      <c r="AM92" s="34">
        <f>RTM_PXI!M92</f>
        <v>0</v>
      </c>
      <c r="AN92" s="34">
        <f>RTM_PXI!S92</f>
        <v>0</v>
      </c>
      <c r="AO92" s="147">
        <f>GDAM_IEX!M92</f>
        <v>0</v>
      </c>
      <c r="AP92" s="147">
        <f>GDAM_IEX!S92</f>
        <v>0</v>
      </c>
      <c r="AQ92" s="147">
        <f>GDAM_PXI!M92</f>
        <v>0</v>
      </c>
      <c r="AR92" s="147">
        <f>GDAM_PXI!S92</f>
        <v>0</v>
      </c>
      <c r="AS92">
        <f>HPX!M92</f>
        <v>0</v>
      </c>
      <c r="AT92">
        <f>HPX!S92</f>
        <v>0</v>
      </c>
      <c r="AU92">
        <f>RTM_HPX!M92</f>
        <v>0</v>
      </c>
      <c r="AV92">
        <f>RTM_HPX!S92</f>
        <v>0</v>
      </c>
    </row>
    <row r="93" spans="1:48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19.315999999999999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SUMPRODUCT(LTA!J93:AN93,LTA!J$101:AN$101,LTA!J$108:AN$108)</f>
        <v>0</v>
      </c>
      <c r="U93" s="37">
        <f>SUMPRODUCT(LTA!J93:AN93,LTA!J$102:AN$102,LTA!J$108:AN$108)</f>
        <v>0</v>
      </c>
      <c r="V93" s="66">
        <f>SUMPRODUCT(MTOA!B93:G93,MTOA!B$102:G$102,MTOA!B$108:G$108)</f>
        <v>0</v>
      </c>
      <c r="W93" s="66">
        <f>SUMPRODUCT(MTOA!B93:G93,MTOA!B$101:G$101,MTOA!B$108:G$108)</f>
        <v>0</v>
      </c>
      <c r="X93">
        <v>0</v>
      </c>
      <c r="Y93" s="34">
        <f>IEX!M93</f>
        <v>0.01</v>
      </c>
      <c r="Z93" s="34">
        <f>IEX!S93</f>
        <v>0</v>
      </c>
      <c r="AA93" s="75">
        <f>STOA!M93</f>
        <v>0</v>
      </c>
      <c r="AB93" s="75">
        <f>-STOA!S93</f>
        <v>0</v>
      </c>
      <c r="AC93">
        <f t="shared" si="3"/>
        <v>0.1697304</v>
      </c>
      <c r="AD93">
        <f t="shared" si="4"/>
        <v>20.036269600000004</v>
      </c>
      <c r="AE93">
        <v>0</v>
      </c>
      <c r="AF93" s="24"/>
      <c r="AG93">
        <f t="shared" si="5"/>
        <v>20.036269600000004</v>
      </c>
      <c r="AI93" s="34">
        <f>PXIL!M93</f>
        <v>0</v>
      </c>
      <c r="AJ93" s="34">
        <f>PXIL!S93</f>
        <v>0</v>
      </c>
      <c r="AK93" s="34">
        <f>RTM_IEX!M93</f>
        <v>0.87</v>
      </c>
      <c r="AL93" s="34">
        <f>RTM_IEX!S93</f>
        <v>0</v>
      </c>
      <c r="AM93" s="34">
        <f>RTM_PXI!M93</f>
        <v>0</v>
      </c>
      <c r="AN93" s="34">
        <f>RTM_PXI!S93</f>
        <v>0</v>
      </c>
      <c r="AO93" s="147">
        <f>GDAM_IEX!M93</f>
        <v>0.01</v>
      </c>
      <c r="AP93" s="147">
        <f>GDAM_IEX!S93</f>
        <v>0</v>
      </c>
      <c r="AQ93" s="147">
        <f>GDAM_PXI!M93</f>
        <v>0</v>
      </c>
      <c r="AR93" s="147">
        <f>GDAM_PXI!S93</f>
        <v>0</v>
      </c>
      <c r="AS93">
        <f>HPX!M93</f>
        <v>0</v>
      </c>
      <c r="AT93">
        <f>HPX!S93</f>
        <v>0</v>
      </c>
      <c r="AU93">
        <f>RTM_HPX!M93</f>
        <v>0</v>
      </c>
      <c r="AV93">
        <f>RTM_HPX!S93</f>
        <v>0</v>
      </c>
    </row>
    <row r="94" spans="1:48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19.315999999999999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SUMPRODUCT(LTA!J94:AN94,LTA!J$101:AN$101,LTA!J$108:AN$108)</f>
        <v>0</v>
      </c>
      <c r="U94" s="37">
        <f>SUMPRODUCT(LTA!J94:AN94,LTA!J$102:AN$102,LTA!J$108:AN$108)</f>
        <v>0</v>
      </c>
      <c r="V94" s="66">
        <f>SUMPRODUCT(MTOA!B94:G94,MTOA!B$102:G$102,MTOA!B$108:G$108)</f>
        <v>0</v>
      </c>
      <c r="W94" s="66">
        <f>SUMPRODUCT(MTOA!B94:G94,MTOA!B$101:G$101,MTOA!B$108:G$108)</f>
        <v>0</v>
      </c>
      <c r="X94">
        <v>0</v>
      </c>
      <c r="Y94" s="34">
        <f>IEX!M94</f>
        <v>0.01</v>
      </c>
      <c r="Z94" s="34">
        <f>IEX!S94</f>
        <v>0</v>
      </c>
      <c r="AA94" s="75">
        <f>STOA!M94</f>
        <v>0</v>
      </c>
      <c r="AB94" s="75">
        <f>-STOA!S94</f>
        <v>0</v>
      </c>
      <c r="AC94">
        <f t="shared" si="3"/>
        <v>0.1885464</v>
      </c>
      <c r="AD94">
        <f t="shared" si="4"/>
        <v>22.257453600000002</v>
      </c>
      <c r="AE94">
        <v>0</v>
      </c>
      <c r="AF94" s="24"/>
      <c r="AG94">
        <f t="shared" si="5"/>
        <v>22.257453600000002</v>
      </c>
      <c r="AI94" s="34">
        <f>PXIL!M94</f>
        <v>0</v>
      </c>
      <c r="AJ94" s="34">
        <f>PXIL!S94</f>
        <v>0</v>
      </c>
      <c r="AK94" s="34">
        <f>RTM_IEX!M94</f>
        <v>3.09</v>
      </c>
      <c r="AL94" s="34">
        <f>RTM_IEX!S94</f>
        <v>0</v>
      </c>
      <c r="AM94" s="34">
        <f>RTM_PXI!M94</f>
        <v>0</v>
      </c>
      <c r="AN94" s="34">
        <f>RTM_PXI!S94</f>
        <v>0</v>
      </c>
      <c r="AO94" s="147">
        <f>GDAM_IEX!M94</f>
        <v>0.03</v>
      </c>
      <c r="AP94" s="147">
        <f>GDAM_IEX!S94</f>
        <v>0</v>
      </c>
      <c r="AQ94" s="147">
        <f>GDAM_PXI!M94</f>
        <v>0</v>
      </c>
      <c r="AR94" s="147">
        <f>GDAM_PXI!S94</f>
        <v>0</v>
      </c>
      <c r="AS94">
        <f>HPX!M94</f>
        <v>0</v>
      </c>
      <c r="AT94">
        <f>HPX!S94</f>
        <v>0</v>
      </c>
      <c r="AU94">
        <f>RTM_HPX!M94</f>
        <v>0</v>
      </c>
      <c r="AV94">
        <f>RTM_HPX!S94</f>
        <v>0</v>
      </c>
    </row>
    <row r="95" spans="1:48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19.315999999999999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SUMPRODUCT(LTA!J95:AN95,LTA!J$101:AN$101,LTA!J$108:AN$108)</f>
        <v>0</v>
      </c>
      <c r="U95" s="37">
        <f>SUMPRODUCT(LTA!J95:AN95,LTA!J$102:AN$102,LTA!J$108:AN$108)</f>
        <v>0</v>
      </c>
      <c r="V95" s="66">
        <f>SUMPRODUCT(MTOA!B95:G95,MTOA!B$102:G$102,MTOA!B$108:G$108)</f>
        <v>0</v>
      </c>
      <c r="W95" s="66">
        <f>SUMPRODUCT(MTOA!B95:G95,MTOA!B$101:G$101,MTOA!B$108:G$108)</f>
        <v>0</v>
      </c>
      <c r="X95">
        <v>0</v>
      </c>
      <c r="Y95" s="34">
        <f>IEX!M95</f>
        <v>0.02</v>
      </c>
      <c r="Z95" s="34">
        <f>IEX!S95</f>
        <v>0</v>
      </c>
      <c r="AA95" s="75">
        <f>STOA!M95</f>
        <v>0</v>
      </c>
      <c r="AB95" s="75">
        <f>-STOA!S95</f>
        <v>0</v>
      </c>
      <c r="AC95">
        <f t="shared" si="3"/>
        <v>0.21374639999999998</v>
      </c>
      <c r="AD95">
        <f t="shared" si="4"/>
        <v>25.2322536</v>
      </c>
      <c r="AE95">
        <v>0</v>
      </c>
      <c r="AF95" s="24"/>
      <c r="AG95">
        <f t="shared" si="5"/>
        <v>25.2322536</v>
      </c>
      <c r="AI95" s="34">
        <f>PXIL!M95</f>
        <v>0</v>
      </c>
      <c r="AJ95" s="34">
        <f>PXIL!S95</f>
        <v>0</v>
      </c>
      <c r="AK95" s="34">
        <f>RTM_IEX!M95</f>
        <v>5.99</v>
      </c>
      <c r="AL95" s="34">
        <f>RTM_IEX!S95</f>
        <v>0</v>
      </c>
      <c r="AM95" s="34">
        <f>RTM_PXI!M95</f>
        <v>0</v>
      </c>
      <c r="AN95" s="34">
        <f>RTM_PXI!S95</f>
        <v>0</v>
      </c>
      <c r="AO95" s="147">
        <f>GDAM_IEX!M95</f>
        <v>0.12</v>
      </c>
      <c r="AP95" s="147">
        <f>GDAM_IEX!S95</f>
        <v>0</v>
      </c>
      <c r="AQ95" s="147">
        <f>GDAM_PXI!M95</f>
        <v>0</v>
      </c>
      <c r="AR95" s="147">
        <f>GDAM_PXI!S95</f>
        <v>0</v>
      </c>
      <c r="AS95">
        <f>HPX!M95</f>
        <v>0</v>
      </c>
      <c r="AT95">
        <f>HPX!S95</f>
        <v>0</v>
      </c>
      <c r="AU95">
        <f>RTM_HPX!M95</f>
        <v>0</v>
      </c>
      <c r="AV95">
        <f>RTM_HPX!S95</f>
        <v>0</v>
      </c>
    </row>
    <row r="96" spans="1:48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19.315999999999999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SUMPRODUCT(LTA!J96:AN96,LTA!J$101:AN$101,LTA!J$108:AN$108)</f>
        <v>0</v>
      </c>
      <c r="U96" s="37">
        <f>SUMPRODUCT(LTA!J96:AN96,LTA!J$102:AN$102,LTA!J$108:AN$108)</f>
        <v>0</v>
      </c>
      <c r="V96" s="66">
        <f>SUMPRODUCT(MTOA!B96:G96,MTOA!B$102:G$102,MTOA!B$108:G$108)</f>
        <v>0</v>
      </c>
      <c r="W96" s="66">
        <f>SUMPRODUCT(MTOA!B96:G96,MTOA!B$101:G$101,MTOA!B$108:G$108)</f>
        <v>0</v>
      </c>
      <c r="X96">
        <v>0</v>
      </c>
      <c r="Y96" s="34">
        <f>IEX!M96</f>
        <v>0.01</v>
      </c>
      <c r="Z96" s="34">
        <f>IEX!S96</f>
        <v>0</v>
      </c>
      <c r="AA96" s="75">
        <f>STOA!M96</f>
        <v>0</v>
      </c>
      <c r="AB96" s="75">
        <f>-STOA!S96</f>
        <v>0</v>
      </c>
      <c r="AC96">
        <f t="shared" si="3"/>
        <v>0.1908144</v>
      </c>
      <c r="AD96">
        <f t="shared" si="4"/>
        <v>22.5251856</v>
      </c>
      <c r="AE96">
        <v>0</v>
      </c>
      <c r="AF96" s="24"/>
      <c r="AG96">
        <f t="shared" si="5"/>
        <v>22.5251856</v>
      </c>
      <c r="AI96" s="34">
        <f>PXIL!M96</f>
        <v>0</v>
      </c>
      <c r="AJ96" s="34">
        <f>PXIL!S96</f>
        <v>0</v>
      </c>
      <c r="AK96" s="34">
        <f>RTM_IEX!M96</f>
        <v>3.28</v>
      </c>
      <c r="AL96" s="34">
        <f>RTM_IEX!S96</f>
        <v>0</v>
      </c>
      <c r="AM96" s="34">
        <f>RTM_PXI!M96</f>
        <v>0</v>
      </c>
      <c r="AN96" s="34">
        <f>RTM_PXI!S96</f>
        <v>0</v>
      </c>
      <c r="AO96" s="147">
        <f>GDAM_IEX!M96</f>
        <v>0.11</v>
      </c>
      <c r="AP96" s="147">
        <f>GDAM_IEX!S96</f>
        <v>0</v>
      </c>
      <c r="AQ96" s="147">
        <f>GDAM_PXI!M96</f>
        <v>0</v>
      </c>
      <c r="AR96" s="147">
        <f>GDAM_PXI!S96</f>
        <v>0</v>
      </c>
      <c r="AS96">
        <f>HPX!M96</f>
        <v>0</v>
      </c>
      <c r="AT96">
        <f>HPX!S96</f>
        <v>0</v>
      </c>
      <c r="AU96">
        <f>RTM_HPX!M96</f>
        <v>0</v>
      </c>
      <c r="AV96">
        <f>RTM_HPX!S96</f>
        <v>0</v>
      </c>
    </row>
    <row r="97" spans="1:48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19.315999999999999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SUMPRODUCT(LTA!J97:AN97,LTA!J$101:AN$101,LTA!J$108:AN$108)</f>
        <v>0</v>
      </c>
      <c r="U97" s="37">
        <f>SUMPRODUCT(LTA!J97:AN97,LTA!J$102:AN$102,LTA!J$108:AN$108)</f>
        <v>0</v>
      </c>
      <c r="V97" s="66">
        <f>SUMPRODUCT(MTOA!B97:G97,MTOA!B$102:G$102,MTOA!B$108:G$108)</f>
        <v>0</v>
      </c>
      <c r="W97" s="66">
        <f>SUMPRODUCT(MTOA!B97:G97,MTOA!B$101:G$101,MTOA!B$108:G$108)</f>
        <v>0</v>
      </c>
      <c r="X97">
        <v>0</v>
      </c>
      <c r="Y97" s="34">
        <f>IEX!M97</f>
        <v>0.01</v>
      </c>
      <c r="Z97" s="34">
        <f>IEX!S97</f>
        <v>0</v>
      </c>
      <c r="AA97" s="75">
        <f>STOA!M97</f>
        <v>0</v>
      </c>
      <c r="AB97" s="75">
        <f>-STOA!S97</f>
        <v>0</v>
      </c>
      <c r="AC97">
        <f t="shared" si="3"/>
        <v>0.2160144</v>
      </c>
      <c r="AD97">
        <f t="shared" si="4"/>
        <v>25.499985600000002</v>
      </c>
      <c r="AE97">
        <v>0</v>
      </c>
      <c r="AF97" s="24"/>
      <c r="AG97">
        <f t="shared" si="5"/>
        <v>25.499985600000002</v>
      </c>
      <c r="AI97" s="34">
        <f>PXIL!M97</f>
        <v>0</v>
      </c>
      <c r="AJ97" s="34">
        <f>PXIL!S97</f>
        <v>0</v>
      </c>
      <c r="AK97" s="34">
        <f>RTM_IEX!M97</f>
        <v>6.18</v>
      </c>
      <c r="AL97" s="34">
        <f>RTM_IEX!S97</f>
        <v>0</v>
      </c>
      <c r="AM97" s="34">
        <f>RTM_PXI!M97</f>
        <v>0</v>
      </c>
      <c r="AN97" s="34">
        <f>RTM_PXI!S97</f>
        <v>0</v>
      </c>
      <c r="AO97" s="147">
        <f>GDAM_IEX!M97</f>
        <v>0.21</v>
      </c>
      <c r="AP97" s="147">
        <f>GDAM_IEX!S97</f>
        <v>0</v>
      </c>
      <c r="AQ97" s="147">
        <f>GDAM_PXI!M97</f>
        <v>0</v>
      </c>
      <c r="AR97" s="147">
        <f>GDAM_PXI!S97</f>
        <v>0</v>
      </c>
      <c r="AS97">
        <f>HPX!M97</f>
        <v>0</v>
      </c>
      <c r="AT97">
        <f>HPX!S97</f>
        <v>0</v>
      </c>
      <c r="AU97">
        <f>RTM_HPX!M97</f>
        <v>0</v>
      </c>
      <c r="AV97">
        <f>RTM_HPX!S97</f>
        <v>0</v>
      </c>
    </row>
    <row r="98" spans="1:48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19.315999999999999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SUMPRODUCT(LTA!J98:AN98,LTA!J$101:AN$101,LTA!J$108:AN$108)</f>
        <v>0</v>
      </c>
      <c r="U98" s="37">
        <f>SUMPRODUCT(LTA!J98:AN98,LTA!J$102:AN$102,LTA!J$108:AN$108)</f>
        <v>0</v>
      </c>
      <c r="V98" s="66">
        <f>SUMPRODUCT(MTOA!B98:G98,MTOA!B$102:G$102,MTOA!B$108:G$108)</f>
        <v>0</v>
      </c>
      <c r="W98" s="66">
        <f>SUMPRODUCT(MTOA!B98:G98,MTOA!B$101:G$101,MTOA!B$108:G$108)</f>
        <v>0</v>
      </c>
      <c r="X98">
        <v>0</v>
      </c>
      <c r="Y98" s="34">
        <f>IEX!M98</f>
        <v>0</v>
      </c>
      <c r="Z98" s="34">
        <f>IEX!S98</f>
        <v>0</v>
      </c>
      <c r="AA98" s="75">
        <f>STOA!M98</f>
        <v>0</v>
      </c>
      <c r="AB98" s="75">
        <f>-STOA!S98</f>
        <v>0</v>
      </c>
      <c r="AC98">
        <f t="shared" si="3"/>
        <v>0.1755264</v>
      </c>
      <c r="AD98">
        <f t="shared" si="4"/>
        <v>20.720473600000002</v>
      </c>
      <c r="AE98">
        <v>0</v>
      </c>
      <c r="AF98" s="24"/>
      <c r="AG98">
        <f t="shared" si="5"/>
        <v>20.720473600000002</v>
      </c>
      <c r="AI98" s="34">
        <f>PXIL!M98</f>
        <v>0</v>
      </c>
      <c r="AJ98" s="34">
        <f>PXIL!S98</f>
        <v>0</v>
      </c>
      <c r="AK98" s="34">
        <f>RTM_IEX!M98</f>
        <v>1.55</v>
      </c>
      <c r="AL98" s="34">
        <f>RTM_IEX!S98</f>
        <v>0</v>
      </c>
      <c r="AM98" s="34">
        <f>RTM_PXI!M98</f>
        <v>0</v>
      </c>
      <c r="AN98" s="34">
        <f>RTM_PXI!S98</f>
        <v>0</v>
      </c>
      <c r="AO98" s="147">
        <f>GDAM_IEX!M98</f>
        <v>0.03</v>
      </c>
      <c r="AP98" s="147">
        <f>GDAM_IEX!S98</f>
        <v>0</v>
      </c>
      <c r="AQ98" s="147">
        <f>GDAM_PXI!M98</f>
        <v>0</v>
      </c>
      <c r="AR98" s="147">
        <f>GDAM_PXI!S98</f>
        <v>0</v>
      </c>
      <c r="AS98">
        <f>HPX!M98</f>
        <v>0</v>
      </c>
      <c r="AT98">
        <f>HPX!S98</f>
        <v>0</v>
      </c>
      <c r="AU98">
        <f>RTM_HPX!M98</f>
        <v>0</v>
      </c>
      <c r="AV98">
        <f>RTM_HPX!S98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0.46358400000000044</v>
      </c>
      <c r="P99" s="36">
        <f t="shared" ref="P99:X99" si="7">SUM(P3:P98)/4000</f>
        <v>0</v>
      </c>
      <c r="Q99" s="36">
        <f t="shared" si="7"/>
        <v>0</v>
      </c>
      <c r="R99" s="38">
        <f t="shared" si="7"/>
        <v>0</v>
      </c>
      <c r="S99" s="38">
        <f t="shared" si="7"/>
        <v>0</v>
      </c>
      <c r="T99" s="37">
        <f t="shared" si="7"/>
        <v>0</v>
      </c>
      <c r="U99" s="37">
        <f t="shared" si="7"/>
        <v>0</v>
      </c>
      <c r="V99" s="66">
        <f t="shared" si="7"/>
        <v>0</v>
      </c>
      <c r="W99" s="66">
        <f t="shared" si="7"/>
        <v>0</v>
      </c>
      <c r="X99">
        <f t="shared" si="7"/>
        <v>0</v>
      </c>
      <c r="Y99" s="34">
        <f t="shared" si="6"/>
        <v>1.4367499999999998E-2</v>
      </c>
      <c r="Z99" s="34">
        <f t="shared" si="6"/>
        <v>0</v>
      </c>
      <c r="AA99" s="75">
        <f t="shared" si="6"/>
        <v>0</v>
      </c>
      <c r="AB99" s="75">
        <f t="shared" si="6"/>
        <v>0</v>
      </c>
      <c r="AC99">
        <f t="shared" si="6"/>
        <v>4.6540955999999981E-3</v>
      </c>
      <c r="AD99">
        <f t="shared" si="6"/>
        <v>0.5494049044</v>
      </c>
      <c r="AE99">
        <f t="shared" ref="AE99:AT99" si="8">SUM(AE3:AE98)/4000</f>
        <v>0</v>
      </c>
      <c r="AG99">
        <f t="shared" si="8"/>
        <v>0.5494049044</v>
      </c>
      <c r="AI99">
        <f t="shared" si="8"/>
        <v>0</v>
      </c>
      <c r="AJ99">
        <f t="shared" si="8"/>
        <v>0</v>
      </c>
      <c r="AK99">
        <f t="shared" si="8"/>
        <v>2.1874999999999995E-2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5.4232499999999996E-2</v>
      </c>
      <c r="AP99">
        <f t="shared" si="8"/>
        <v>0</v>
      </c>
      <c r="AQ99">
        <f t="shared" si="8"/>
        <v>0</v>
      </c>
      <c r="AR99">
        <f t="shared" si="8"/>
        <v>0</v>
      </c>
      <c r="AS99">
        <f t="shared" si="8"/>
        <v>0</v>
      </c>
      <c r="AT99">
        <f t="shared" si="8"/>
        <v>0</v>
      </c>
      <c r="AU99">
        <f t="shared" ref="AU99:AV99" si="9">SUM(AU3:AU98)/4000</f>
        <v>0</v>
      </c>
      <c r="AV99">
        <f t="shared" si="9"/>
        <v>0</v>
      </c>
    </row>
  </sheetData>
  <mergeCells count="40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R3" sqref="R3"/>
    </sheetView>
  </sheetViews>
  <sheetFormatPr defaultRowHeight="15"/>
  <cols>
    <col min="1" max="1" width="13.28515625" bestFit="1" customWidth="1"/>
    <col min="18" max="18" width="12.28515625" customWidth="1"/>
  </cols>
  <sheetData>
    <row r="1" spans="1:18" ht="39">
      <c r="A1" s="190">
        <f>Allocation_SG!A1</f>
        <v>45448</v>
      </c>
      <c r="B1" s="3" t="s">
        <v>172</v>
      </c>
      <c r="C1" s="4" t="s">
        <v>172</v>
      </c>
      <c r="D1" s="4" t="s">
        <v>172</v>
      </c>
      <c r="E1" s="4" t="s">
        <v>172</v>
      </c>
      <c r="F1" s="5" t="s">
        <v>153</v>
      </c>
      <c r="G1" s="3" t="s">
        <v>173</v>
      </c>
      <c r="H1" s="4" t="s">
        <v>173</v>
      </c>
      <c r="I1" s="4" t="s">
        <v>173</v>
      </c>
      <c r="J1" s="4" t="s">
        <v>173</v>
      </c>
      <c r="K1" s="5" t="s">
        <v>173</v>
      </c>
      <c r="L1" s="6" t="s">
        <v>155</v>
      </c>
      <c r="M1" s="4" t="s">
        <v>174</v>
      </c>
      <c r="N1" s="4" t="s">
        <v>174</v>
      </c>
      <c r="O1" s="4" t="s">
        <v>174</v>
      </c>
      <c r="P1" s="4" t="s">
        <v>174</v>
      </c>
      <c r="Q1" s="5" t="s">
        <v>174</v>
      </c>
      <c r="R1" s="5" t="s">
        <v>536</v>
      </c>
    </row>
    <row r="2" spans="1:18" ht="26.25">
      <c r="A2" s="9" t="s">
        <v>160</v>
      </c>
      <c r="B2" s="10" t="s">
        <v>161</v>
      </c>
      <c r="C2" s="11" t="s">
        <v>162</v>
      </c>
      <c r="D2" s="11" t="s">
        <v>165</v>
      </c>
      <c r="E2" s="11" t="s">
        <v>166</v>
      </c>
      <c r="F2" s="12" t="s">
        <v>183</v>
      </c>
      <c r="G2" s="10" t="s">
        <v>161</v>
      </c>
      <c r="H2" s="11" t="s">
        <v>162</v>
      </c>
      <c r="I2" s="11" t="s">
        <v>165</v>
      </c>
      <c r="J2" s="11" t="s">
        <v>166</v>
      </c>
      <c r="K2" s="12" t="s">
        <v>183</v>
      </c>
      <c r="L2" s="13" t="s">
        <v>168</v>
      </c>
      <c r="M2" s="11" t="s">
        <v>161</v>
      </c>
      <c r="N2" s="11" t="s">
        <v>162</v>
      </c>
      <c r="O2" s="11" t="s">
        <v>165</v>
      </c>
      <c r="P2" s="11" t="s">
        <v>166</v>
      </c>
      <c r="Q2" s="12" t="s">
        <v>183</v>
      </c>
      <c r="R2" s="12" t="s">
        <v>534</v>
      </c>
    </row>
    <row r="3" spans="1:18">
      <c r="A3" s="8" t="s">
        <v>45</v>
      </c>
      <c r="B3" s="15">
        <f>'[1]05'!B5</f>
        <v>290</v>
      </c>
      <c r="C3" s="16">
        <f>'[1]05'!C5</f>
        <v>0</v>
      </c>
      <c r="D3" s="16">
        <f>'[1]05'!D5</f>
        <v>0</v>
      </c>
      <c r="E3" s="16">
        <f>'[1]05'!E5</f>
        <v>0</v>
      </c>
      <c r="F3" s="15">
        <f>SUM(B3:E3)</f>
        <v>290</v>
      </c>
      <c r="G3" s="15">
        <f>'[1]05'!H5</f>
        <v>290</v>
      </c>
      <c r="H3" s="16">
        <f>'[1]05'!I5</f>
        <v>0</v>
      </c>
      <c r="I3" s="16">
        <f>'[1]05'!J5</f>
        <v>0</v>
      </c>
      <c r="J3" s="16">
        <f>'[1]05'!K5</f>
        <v>0</v>
      </c>
      <c r="K3" s="15">
        <f>SUM(G3:J3)</f>
        <v>290</v>
      </c>
      <c r="L3" s="18">
        <f>frq!C3</f>
        <v>1</v>
      </c>
      <c r="M3" s="16">
        <f t="shared" ref="M3:M34" si="0">IF($L3=1,G3,IF(AND($L3=0.985,G3&gt;0.985*B3),B3*0.985,IF(AND($L3=0.965,G3&gt;0.965*B3),0.965*B3,G3)))</f>
        <v>290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290</v>
      </c>
      <c r="R3" s="17"/>
    </row>
    <row r="4" spans="1:18">
      <c r="A4" s="8" t="s">
        <v>46</v>
      </c>
      <c r="B4" s="15">
        <f>'[1]05'!B6</f>
        <v>290</v>
      </c>
      <c r="C4" s="16">
        <f>'[1]05'!C6</f>
        <v>0</v>
      </c>
      <c r="D4" s="16">
        <f>'[1]05'!D6</f>
        <v>0</v>
      </c>
      <c r="E4" s="16">
        <f>'[1]05'!E6</f>
        <v>0</v>
      </c>
      <c r="F4" s="15">
        <f>SUM(B4:E4)</f>
        <v>290</v>
      </c>
      <c r="G4" s="15">
        <f>'[1]05'!H6</f>
        <v>290</v>
      </c>
      <c r="H4" s="16">
        <f>'[1]05'!I6</f>
        <v>0</v>
      </c>
      <c r="I4" s="16">
        <f>'[1]05'!J6</f>
        <v>0</v>
      </c>
      <c r="J4" s="16">
        <f>'[1]05'!K6</f>
        <v>0</v>
      </c>
      <c r="K4" s="15">
        <f t="shared" ref="K4:K67" si="4">SUM(G4:J4)</f>
        <v>290</v>
      </c>
      <c r="L4" s="18">
        <f>frq!C4</f>
        <v>1</v>
      </c>
      <c r="M4" s="16">
        <f t="shared" si="0"/>
        <v>290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290</v>
      </c>
      <c r="R4" s="17"/>
    </row>
    <row r="5" spans="1:18">
      <c r="A5" s="8" t="s">
        <v>47</v>
      </c>
      <c r="B5" s="15">
        <f>'[1]05'!B7</f>
        <v>290</v>
      </c>
      <c r="C5" s="16">
        <f>'[1]05'!C7</f>
        <v>0</v>
      </c>
      <c r="D5" s="16">
        <f>'[1]05'!D7</f>
        <v>0</v>
      </c>
      <c r="E5" s="16">
        <f>'[1]05'!E7</f>
        <v>0</v>
      </c>
      <c r="F5" s="15">
        <f t="shared" ref="F5:F68" si="6">SUM(B5:E5)</f>
        <v>290</v>
      </c>
      <c r="G5" s="15">
        <f>'[1]05'!H7</f>
        <v>290</v>
      </c>
      <c r="H5" s="16">
        <f>'[1]05'!I7</f>
        <v>0</v>
      </c>
      <c r="I5" s="16">
        <f>'[1]05'!J7</f>
        <v>0</v>
      </c>
      <c r="J5" s="16">
        <f>'[1]05'!K7</f>
        <v>0</v>
      </c>
      <c r="K5" s="15">
        <f t="shared" si="4"/>
        <v>290</v>
      </c>
      <c r="L5" s="18">
        <f>frq!C5</f>
        <v>1</v>
      </c>
      <c r="M5" s="16">
        <f t="shared" si="0"/>
        <v>290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290</v>
      </c>
      <c r="R5" s="17"/>
    </row>
    <row r="6" spans="1:18">
      <c r="A6" s="8" t="s">
        <v>48</v>
      </c>
      <c r="B6" s="15">
        <f>'[1]05'!B8</f>
        <v>290</v>
      </c>
      <c r="C6" s="16">
        <f>'[1]05'!C8</f>
        <v>0</v>
      </c>
      <c r="D6" s="16">
        <f>'[1]05'!D8</f>
        <v>0</v>
      </c>
      <c r="E6" s="16">
        <f>'[1]05'!E8</f>
        <v>0</v>
      </c>
      <c r="F6" s="15">
        <f t="shared" si="6"/>
        <v>290</v>
      </c>
      <c r="G6" s="15">
        <f>'[1]05'!H8</f>
        <v>290</v>
      </c>
      <c r="H6" s="16">
        <f>'[1]05'!I8</f>
        <v>0</v>
      </c>
      <c r="I6" s="16">
        <f>'[1]05'!J8</f>
        <v>0</v>
      </c>
      <c r="J6" s="16">
        <f>'[1]05'!K8</f>
        <v>0</v>
      </c>
      <c r="K6" s="15">
        <f t="shared" si="4"/>
        <v>290</v>
      </c>
      <c r="L6" s="18">
        <f>frq!C6</f>
        <v>1</v>
      </c>
      <c r="M6" s="16">
        <f t="shared" si="0"/>
        <v>290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290</v>
      </c>
      <c r="R6" s="17"/>
    </row>
    <row r="7" spans="1:18">
      <c r="A7" s="8" t="s">
        <v>49</v>
      </c>
      <c r="B7" s="15">
        <f>'[1]05'!B9</f>
        <v>290</v>
      </c>
      <c r="C7" s="16">
        <f>'[1]05'!C9</f>
        <v>0</v>
      </c>
      <c r="D7" s="16">
        <f>'[1]05'!D9</f>
        <v>0</v>
      </c>
      <c r="E7" s="16">
        <f>'[1]05'!E9</f>
        <v>0</v>
      </c>
      <c r="F7" s="15">
        <f t="shared" si="6"/>
        <v>290</v>
      </c>
      <c r="G7" s="15">
        <f>'[1]05'!H9</f>
        <v>290</v>
      </c>
      <c r="H7" s="16">
        <f>'[1]05'!I9</f>
        <v>0</v>
      </c>
      <c r="I7" s="16">
        <f>'[1]05'!J9</f>
        <v>0</v>
      </c>
      <c r="J7" s="16">
        <f>'[1]05'!K9</f>
        <v>0</v>
      </c>
      <c r="K7" s="15">
        <f t="shared" si="4"/>
        <v>290</v>
      </c>
      <c r="L7" s="18">
        <f>frq!C7</f>
        <v>1</v>
      </c>
      <c r="M7" s="16">
        <f t="shared" si="0"/>
        <v>290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290</v>
      </c>
      <c r="R7" s="17"/>
    </row>
    <row r="8" spans="1:18">
      <c r="A8" s="8" t="s">
        <v>50</v>
      </c>
      <c r="B8" s="15">
        <f>'[1]05'!B10</f>
        <v>290</v>
      </c>
      <c r="C8" s="16">
        <f>'[1]05'!C10</f>
        <v>0</v>
      </c>
      <c r="D8" s="16">
        <f>'[1]05'!D10</f>
        <v>0</v>
      </c>
      <c r="E8" s="16">
        <f>'[1]05'!E10</f>
        <v>0</v>
      </c>
      <c r="F8" s="15">
        <f t="shared" si="6"/>
        <v>290</v>
      </c>
      <c r="G8" s="15">
        <f>'[1]05'!H10</f>
        <v>290</v>
      </c>
      <c r="H8" s="16">
        <f>'[1]05'!I10</f>
        <v>0</v>
      </c>
      <c r="I8" s="16">
        <f>'[1]05'!J10</f>
        <v>0</v>
      </c>
      <c r="J8" s="16">
        <f>'[1]05'!K10</f>
        <v>0</v>
      </c>
      <c r="K8" s="15">
        <f t="shared" si="4"/>
        <v>290</v>
      </c>
      <c r="L8" s="18">
        <f>frq!C8</f>
        <v>1</v>
      </c>
      <c r="M8" s="16">
        <f t="shared" si="0"/>
        <v>290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290</v>
      </c>
      <c r="R8" s="17"/>
    </row>
    <row r="9" spans="1:18">
      <c r="A9" s="8" t="s">
        <v>51</v>
      </c>
      <c r="B9" s="15">
        <f>'[1]05'!B11</f>
        <v>290</v>
      </c>
      <c r="C9" s="16">
        <f>'[1]05'!C11</f>
        <v>0</v>
      </c>
      <c r="D9" s="16">
        <f>'[1]05'!D11</f>
        <v>0</v>
      </c>
      <c r="E9" s="16">
        <f>'[1]05'!E11</f>
        <v>0</v>
      </c>
      <c r="F9" s="15">
        <f t="shared" si="6"/>
        <v>290</v>
      </c>
      <c r="G9" s="15">
        <f>'[1]05'!H11</f>
        <v>290</v>
      </c>
      <c r="H9" s="16">
        <f>'[1]05'!I11</f>
        <v>0</v>
      </c>
      <c r="I9" s="16">
        <f>'[1]05'!J11</f>
        <v>0</v>
      </c>
      <c r="J9" s="16">
        <f>'[1]05'!K11</f>
        <v>0</v>
      </c>
      <c r="K9" s="15">
        <f t="shared" si="4"/>
        <v>290</v>
      </c>
      <c r="L9" s="18">
        <f>frq!C9</f>
        <v>1</v>
      </c>
      <c r="M9" s="16">
        <f t="shared" si="0"/>
        <v>290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290</v>
      </c>
      <c r="R9" s="17"/>
    </row>
    <row r="10" spans="1:18">
      <c r="A10" s="8" t="s">
        <v>52</v>
      </c>
      <c r="B10" s="15">
        <f>'[1]05'!B12</f>
        <v>290</v>
      </c>
      <c r="C10" s="16">
        <f>'[1]05'!C12</f>
        <v>0</v>
      </c>
      <c r="D10" s="16">
        <f>'[1]05'!D12</f>
        <v>0</v>
      </c>
      <c r="E10" s="16">
        <f>'[1]05'!E12</f>
        <v>0</v>
      </c>
      <c r="F10" s="15">
        <f t="shared" si="6"/>
        <v>290</v>
      </c>
      <c r="G10" s="15">
        <f>'[1]05'!H12</f>
        <v>290</v>
      </c>
      <c r="H10" s="16">
        <f>'[1]05'!I12</f>
        <v>0</v>
      </c>
      <c r="I10" s="16">
        <f>'[1]05'!J12</f>
        <v>0</v>
      </c>
      <c r="J10" s="16">
        <f>'[1]05'!K12</f>
        <v>0</v>
      </c>
      <c r="K10" s="15">
        <f t="shared" si="4"/>
        <v>290</v>
      </c>
      <c r="L10" s="18">
        <f>frq!C10</f>
        <v>1</v>
      </c>
      <c r="M10" s="16">
        <f t="shared" si="0"/>
        <v>290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290</v>
      </c>
      <c r="R10" s="17"/>
    </row>
    <row r="11" spans="1:18">
      <c r="A11" s="8" t="s">
        <v>53</v>
      </c>
      <c r="B11" s="15">
        <f>'[1]05'!B13</f>
        <v>290</v>
      </c>
      <c r="C11" s="16">
        <f>'[1]05'!C13</f>
        <v>0</v>
      </c>
      <c r="D11" s="16">
        <f>'[1]05'!D13</f>
        <v>0</v>
      </c>
      <c r="E11" s="16">
        <f>'[1]05'!E13</f>
        <v>0</v>
      </c>
      <c r="F11" s="15">
        <f t="shared" si="6"/>
        <v>290</v>
      </c>
      <c r="G11" s="15">
        <f>'[1]05'!H13</f>
        <v>290</v>
      </c>
      <c r="H11" s="16">
        <f>'[1]05'!I13</f>
        <v>0</v>
      </c>
      <c r="I11" s="16">
        <f>'[1]05'!J13</f>
        <v>0</v>
      </c>
      <c r="J11" s="16">
        <f>'[1]05'!K13</f>
        <v>0</v>
      </c>
      <c r="K11" s="15">
        <f t="shared" si="4"/>
        <v>290</v>
      </c>
      <c r="L11" s="18">
        <f>frq!C11</f>
        <v>1</v>
      </c>
      <c r="M11" s="16">
        <f t="shared" si="0"/>
        <v>290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290</v>
      </c>
      <c r="R11" s="17"/>
    </row>
    <row r="12" spans="1:18">
      <c r="A12" s="8" t="s">
        <v>54</v>
      </c>
      <c r="B12" s="15">
        <f>'[1]05'!B14</f>
        <v>290</v>
      </c>
      <c r="C12" s="16">
        <f>'[1]05'!C14</f>
        <v>0</v>
      </c>
      <c r="D12" s="16">
        <f>'[1]05'!D14</f>
        <v>0</v>
      </c>
      <c r="E12" s="16">
        <f>'[1]05'!E14</f>
        <v>0</v>
      </c>
      <c r="F12" s="15">
        <f t="shared" si="6"/>
        <v>290</v>
      </c>
      <c r="G12" s="15">
        <f>'[1]05'!H14</f>
        <v>290</v>
      </c>
      <c r="H12" s="16">
        <f>'[1]05'!I14</f>
        <v>0</v>
      </c>
      <c r="I12" s="16">
        <f>'[1]05'!J14</f>
        <v>0</v>
      </c>
      <c r="J12" s="16">
        <f>'[1]05'!K14</f>
        <v>0</v>
      </c>
      <c r="K12" s="15">
        <f t="shared" si="4"/>
        <v>290</v>
      </c>
      <c r="L12" s="18">
        <f>frq!C12</f>
        <v>1</v>
      </c>
      <c r="M12" s="16">
        <f t="shared" si="0"/>
        <v>290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290</v>
      </c>
      <c r="R12" s="17"/>
    </row>
    <row r="13" spans="1:18">
      <c r="A13" s="8" t="s">
        <v>55</v>
      </c>
      <c r="B13" s="15">
        <f>'[1]05'!B15</f>
        <v>290</v>
      </c>
      <c r="C13" s="16">
        <f>'[1]05'!C15</f>
        <v>0</v>
      </c>
      <c r="D13" s="16">
        <f>'[1]05'!D15</f>
        <v>0</v>
      </c>
      <c r="E13" s="16">
        <f>'[1]05'!E15</f>
        <v>0</v>
      </c>
      <c r="F13" s="15">
        <f t="shared" si="6"/>
        <v>290</v>
      </c>
      <c r="G13" s="15">
        <f>'[1]05'!H15</f>
        <v>290</v>
      </c>
      <c r="H13" s="16">
        <f>'[1]05'!I15</f>
        <v>0</v>
      </c>
      <c r="I13" s="16">
        <f>'[1]05'!J15</f>
        <v>0</v>
      </c>
      <c r="J13" s="16">
        <f>'[1]05'!K15</f>
        <v>0</v>
      </c>
      <c r="K13" s="15">
        <f t="shared" si="4"/>
        <v>290</v>
      </c>
      <c r="L13" s="18">
        <f>frq!C13</f>
        <v>1</v>
      </c>
      <c r="M13" s="16">
        <f t="shared" si="0"/>
        <v>290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290</v>
      </c>
      <c r="R13" s="17"/>
    </row>
    <row r="14" spans="1:18">
      <c r="A14" s="8" t="s">
        <v>56</v>
      </c>
      <c r="B14" s="15">
        <f>'[1]05'!B16</f>
        <v>290</v>
      </c>
      <c r="C14" s="16">
        <f>'[1]05'!C16</f>
        <v>0</v>
      </c>
      <c r="D14" s="16">
        <f>'[1]05'!D16</f>
        <v>0</v>
      </c>
      <c r="E14" s="16">
        <f>'[1]05'!E16</f>
        <v>0</v>
      </c>
      <c r="F14" s="15">
        <f t="shared" si="6"/>
        <v>290</v>
      </c>
      <c r="G14" s="15">
        <f>'[1]05'!H16</f>
        <v>290</v>
      </c>
      <c r="H14" s="16">
        <f>'[1]05'!I16</f>
        <v>0</v>
      </c>
      <c r="I14" s="16">
        <f>'[1]05'!J16</f>
        <v>0</v>
      </c>
      <c r="J14" s="16">
        <f>'[1]05'!K16</f>
        <v>0</v>
      </c>
      <c r="K14" s="15">
        <f t="shared" si="4"/>
        <v>290</v>
      </c>
      <c r="L14" s="18">
        <f>frq!C14</f>
        <v>1</v>
      </c>
      <c r="M14" s="16">
        <f t="shared" si="0"/>
        <v>290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290</v>
      </c>
      <c r="R14" s="17"/>
    </row>
    <row r="15" spans="1:18">
      <c r="A15" s="8" t="s">
        <v>57</v>
      </c>
      <c r="B15" s="15">
        <f>'[1]05'!B17</f>
        <v>290</v>
      </c>
      <c r="C15" s="16">
        <f>'[1]05'!C17</f>
        <v>0</v>
      </c>
      <c r="D15" s="16">
        <f>'[1]05'!D17</f>
        <v>0</v>
      </c>
      <c r="E15" s="16">
        <f>'[1]05'!E17</f>
        <v>0</v>
      </c>
      <c r="F15" s="15">
        <f t="shared" si="6"/>
        <v>290</v>
      </c>
      <c r="G15" s="15">
        <f>'[1]05'!H17</f>
        <v>290</v>
      </c>
      <c r="H15" s="16">
        <f>'[1]05'!I17</f>
        <v>0</v>
      </c>
      <c r="I15" s="16">
        <f>'[1]05'!J17</f>
        <v>0</v>
      </c>
      <c r="J15" s="16">
        <f>'[1]05'!K17</f>
        <v>0</v>
      </c>
      <c r="K15" s="15">
        <f t="shared" si="4"/>
        <v>290</v>
      </c>
      <c r="L15" s="18">
        <f>frq!C15</f>
        <v>1</v>
      </c>
      <c r="M15" s="16">
        <f t="shared" si="0"/>
        <v>290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290</v>
      </c>
      <c r="R15" s="17"/>
    </row>
    <row r="16" spans="1:18">
      <c r="A16" s="8" t="s">
        <v>58</v>
      </c>
      <c r="B16" s="15">
        <f>'[1]05'!B18</f>
        <v>290</v>
      </c>
      <c r="C16" s="16">
        <f>'[1]05'!C18</f>
        <v>0</v>
      </c>
      <c r="D16" s="16">
        <f>'[1]05'!D18</f>
        <v>0</v>
      </c>
      <c r="E16" s="16">
        <f>'[1]05'!E18</f>
        <v>0</v>
      </c>
      <c r="F16" s="15">
        <f t="shared" si="6"/>
        <v>290</v>
      </c>
      <c r="G16" s="15">
        <f>'[1]05'!H18</f>
        <v>290</v>
      </c>
      <c r="H16" s="16">
        <f>'[1]05'!I18</f>
        <v>0</v>
      </c>
      <c r="I16" s="16">
        <f>'[1]05'!J18</f>
        <v>0</v>
      </c>
      <c r="J16" s="16">
        <f>'[1]05'!K18</f>
        <v>0</v>
      </c>
      <c r="K16" s="15">
        <f t="shared" si="4"/>
        <v>290</v>
      </c>
      <c r="L16" s="18">
        <f>frq!C16</f>
        <v>1</v>
      </c>
      <c r="M16" s="16">
        <f t="shared" si="0"/>
        <v>290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290</v>
      </c>
      <c r="R16" s="17"/>
    </row>
    <row r="17" spans="1:18">
      <c r="A17" s="8" t="s">
        <v>59</v>
      </c>
      <c r="B17" s="15">
        <f>'[1]05'!B19</f>
        <v>290</v>
      </c>
      <c r="C17" s="16">
        <f>'[1]05'!C19</f>
        <v>0</v>
      </c>
      <c r="D17" s="16">
        <f>'[1]05'!D19</f>
        <v>0</v>
      </c>
      <c r="E17" s="16">
        <f>'[1]05'!E19</f>
        <v>0</v>
      </c>
      <c r="F17" s="15">
        <f t="shared" si="6"/>
        <v>290</v>
      </c>
      <c r="G17" s="15">
        <f>'[1]05'!H19</f>
        <v>290</v>
      </c>
      <c r="H17" s="16">
        <f>'[1]05'!I19</f>
        <v>0</v>
      </c>
      <c r="I17" s="16">
        <f>'[1]05'!J19</f>
        <v>0</v>
      </c>
      <c r="J17" s="16">
        <f>'[1]05'!K19</f>
        <v>0</v>
      </c>
      <c r="K17" s="15">
        <f t="shared" si="4"/>
        <v>290</v>
      </c>
      <c r="L17" s="18">
        <f>frq!C17</f>
        <v>1</v>
      </c>
      <c r="M17" s="16">
        <f t="shared" si="0"/>
        <v>290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290</v>
      </c>
      <c r="R17" s="17"/>
    </row>
    <row r="18" spans="1:18">
      <c r="A18" s="8" t="s">
        <v>60</v>
      </c>
      <c r="B18" s="15">
        <f>'[1]05'!B20</f>
        <v>290</v>
      </c>
      <c r="C18" s="16">
        <f>'[1]05'!C20</f>
        <v>0</v>
      </c>
      <c r="D18" s="16">
        <f>'[1]05'!D20</f>
        <v>0</v>
      </c>
      <c r="E18" s="16">
        <f>'[1]05'!E20</f>
        <v>0</v>
      </c>
      <c r="F18" s="15">
        <f t="shared" si="6"/>
        <v>290</v>
      </c>
      <c r="G18" s="15">
        <f>'[1]05'!H20</f>
        <v>290</v>
      </c>
      <c r="H18" s="16">
        <f>'[1]05'!I20</f>
        <v>0</v>
      </c>
      <c r="I18" s="16">
        <f>'[1]05'!J20</f>
        <v>0</v>
      </c>
      <c r="J18" s="16">
        <f>'[1]05'!K20</f>
        <v>0</v>
      </c>
      <c r="K18" s="15">
        <f t="shared" si="4"/>
        <v>290</v>
      </c>
      <c r="L18" s="18">
        <f>frq!C18</f>
        <v>1</v>
      </c>
      <c r="M18" s="16">
        <f t="shared" si="0"/>
        <v>290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290</v>
      </c>
      <c r="R18" s="17"/>
    </row>
    <row r="19" spans="1:18">
      <c r="A19" s="8" t="s">
        <v>61</v>
      </c>
      <c r="B19" s="15">
        <f>'[1]05'!B21</f>
        <v>290</v>
      </c>
      <c r="C19" s="16">
        <f>'[1]05'!C21</f>
        <v>0</v>
      </c>
      <c r="D19" s="16">
        <f>'[1]05'!D21</f>
        <v>0</v>
      </c>
      <c r="E19" s="16">
        <f>'[1]05'!E21</f>
        <v>0</v>
      </c>
      <c r="F19" s="15">
        <f t="shared" si="6"/>
        <v>290</v>
      </c>
      <c r="G19" s="15">
        <f>'[1]05'!H21</f>
        <v>290</v>
      </c>
      <c r="H19" s="16">
        <f>'[1]05'!I21</f>
        <v>0</v>
      </c>
      <c r="I19" s="16">
        <f>'[1]05'!J21</f>
        <v>0</v>
      </c>
      <c r="J19" s="16">
        <f>'[1]05'!K21</f>
        <v>0</v>
      </c>
      <c r="K19" s="15">
        <f t="shared" si="4"/>
        <v>290</v>
      </c>
      <c r="L19" s="18">
        <f>frq!C19</f>
        <v>1</v>
      </c>
      <c r="M19" s="16">
        <f t="shared" si="0"/>
        <v>290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290</v>
      </c>
      <c r="R19" s="17"/>
    </row>
    <row r="20" spans="1:18">
      <c r="A20" s="8" t="s">
        <v>62</v>
      </c>
      <c r="B20" s="15">
        <f>'[1]05'!B22</f>
        <v>290</v>
      </c>
      <c r="C20" s="16">
        <f>'[1]05'!C22</f>
        <v>0</v>
      </c>
      <c r="D20" s="16">
        <f>'[1]05'!D22</f>
        <v>0</v>
      </c>
      <c r="E20" s="16">
        <f>'[1]05'!E22</f>
        <v>0</v>
      </c>
      <c r="F20" s="15">
        <f t="shared" si="6"/>
        <v>290</v>
      </c>
      <c r="G20" s="15">
        <f>'[1]05'!H22</f>
        <v>290</v>
      </c>
      <c r="H20" s="16">
        <f>'[1]05'!I22</f>
        <v>0</v>
      </c>
      <c r="I20" s="16">
        <f>'[1]05'!J22</f>
        <v>0</v>
      </c>
      <c r="J20" s="16">
        <f>'[1]05'!K22</f>
        <v>0</v>
      </c>
      <c r="K20" s="15">
        <f t="shared" si="4"/>
        <v>290</v>
      </c>
      <c r="L20" s="18">
        <f>frq!C20</f>
        <v>1</v>
      </c>
      <c r="M20" s="16">
        <f t="shared" si="0"/>
        <v>290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290</v>
      </c>
      <c r="R20" s="17"/>
    </row>
    <row r="21" spans="1:18">
      <c r="A21" s="8" t="s">
        <v>63</v>
      </c>
      <c r="B21" s="15">
        <f>'[1]05'!B23</f>
        <v>290</v>
      </c>
      <c r="C21" s="16">
        <f>'[1]05'!C23</f>
        <v>0</v>
      </c>
      <c r="D21" s="16">
        <f>'[1]05'!D23</f>
        <v>0</v>
      </c>
      <c r="E21" s="16">
        <f>'[1]05'!E23</f>
        <v>0</v>
      </c>
      <c r="F21" s="15">
        <f t="shared" si="6"/>
        <v>290</v>
      </c>
      <c r="G21" s="15">
        <f>'[1]05'!H23</f>
        <v>290</v>
      </c>
      <c r="H21" s="16">
        <f>'[1]05'!I23</f>
        <v>0</v>
      </c>
      <c r="I21" s="16">
        <f>'[1]05'!J23</f>
        <v>0</v>
      </c>
      <c r="J21" s="16">
        <f>'[1]05'!K23</f>
        <v>0</v>
      </c>
      <c r="K21" s="15">
        <f t="shared" si="4"/>
        <v>290</v>
      </c>
      <c r="L21" s="18">
        <f>frq!C21</f>
        <v>1</v>
      </c>
      <c r="M21" s="16">
        <f t="shared" si="0"/>
        <v>290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290</v>
      </c>
      <c r="R21" s="17"/>
    </row>
    <row r="22" spans="1:18">
      <c r="A22" s="8" t="s">
        <v>64</v>
      </c>
      <c r="B22" s="15">
        <f>'[1]05'!B24</f>
        <v>290</v>
      </c>
      <c r="C22" s="16">
        <f>'[1]05'!C24</f>
        <v>0</v>
      </c>
      <c r="D22" s="16">
        <f>'[1]05'!D24</f>
        <v>0</v>
      </c>
      <c r="E22" s="16">
        <f>'[1]05'!E24</f>
        <v>0</v>
      </c>
      <c r="F22" s="15">
        <f t="shared" si="6"/>
        <v>290</v>
      </c>
      <c r="G22" s="15">
        <f>'[1]05'!H24</f>
        <v>290</v>
      </c>
      <c r="H22" s="16">
        <f>'[1]05'!I24</f>
        <v>0</v>
      </c>
      <c r="I22" s="16">
        <f>'[1]05'!J24</f>
        <v>0</v>
      </c>
      <c r="J22" s="16">
        <f>'[1]05'!K24</f>
        <v>0</v>
      </c>
      <c r="K22" s="15">
        <f t="shared" si="4"/>
        <v>290</v>
      </c>
      <c r="L22" s="18">
        <f>frq!C22</f>
        <v>1</v>
      </c>
      <c r="M22" s="16">
        <f t="shared" si="0"/>
        <v>290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290</v>
      </c>
      <c r="R22" s="17"/>
    </row>
    <row r="23" spans="1:18">
      <c r="A23" s="8" t="s">
        <v>65</v>
      </c>
      <c r="B23" s="15">
        <f>'[1]05'!B25</f>
        <v>290</v>
      </c>
      <c r="C23" s="16">
        <f>'[1]05'!C25</f>
        <v>0</v>
      </c>
      <c r="D23" s="16">
        <f>'[1]05'!D25</f>
        <v>0</v>
      </c>
      <c r="E23" s="16">
        <f>'[1]05'!E25</f>
        <v>0</v>
      </c>
      <c r="F23" s="15">
        <f t="shared" si="6"/>
        <v>290</v>
      </c>
      <c r="G23" s="15">
        <f>'[1]05'!H25</f>
        <v>290</v>
      </c>
      <c r="H23" s="16">
        <f>'[1]05'!I25</f>
        <v>0</v>
      </c>
      <c r="I23" s="16">
        <f>'[1]05'!J25</f>
        <v>0</v>
      </c>
      <c r="J23" s="16">
        <f>'[1]05'!K25</f>
        <v>0</v>
      </c>
      <c r="K23" s="15">
        <f t="shared" si="4"/>
        <v>290</v>
      </c>
      <c r="L23" s="18">
        <f>frq!C23</f>
        <v>1</v>
      </c>
      <c r="M23" s="16">
        <f t="shared" si="0"/>
        <v>290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290</v>
      </c>
      <c r="R23" s="17"/>
    </row>
    <row r="24" spans="1:18">
      <c r="A24" s="8" t="s">
        <v>66</v>
      </c>
      <c r="B24" s="15">
        <f>'[1]05'!B26</f>
        <v>290</v>
      </c>
      <c r="C24" s="16">
        <f>'[1]05'!C26</f>
        <v>0</v>
      </c>
      <c r="D24" s="16">
        <f>'[1]05'!D26</f>
        <v>0</v>
      </c>
      <c r="E24" s="16">
        <f>'[1]05'!E26</f>
        <v>0</v>
      </c>
      <c r="F24" s="15">
        <f t="shared" si="6"/>
        <v>290</v>
      </c>
      <c r="G24" s="15">
        <f>'[1]05'!H26</f>
        <v>290</v>
      </c>
      <c r="H24" s="16">
        <f>'[1]05'!I26</f>
        <v>0</v>
      </c>
      <c r="I24" s="16">
        <f>'[1]05'!J26</f>
        <v>0</v>
      </c>
      <c r="J24" s="16">
        <f>'[1]05'!K26</f>
        <v>0</v>
      </c>
      <c r="K24" s="15">
        <f t="shared" si="4"/>
        <v>290</v>
      </c>
      <c r="L24" s="18">
        <f>frq!C24</f>
        <v>1</v>
      </c>
      <c r="M24" s="16">
        <f t="shared" si="0"/>
        <v>290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290</v>
      </c>
      <c r="R24" s="17"/>
    </row>
    <row r="25" spans="1:18">
      <c r="A25" s="8" t="s">
        <v>67</v>
      </c>
      <c r="B25" s="15">
        <f>'[1]05'!B27</f>
        <v>290</v>
      </c>
      <c r="C25" s="16">
        <f>'[1]05'!C27</f>
        <v>0</v>
      </c>
      <c r="D25" s="16">
        <f>'[1]05'!D27</f>
        <v>0</v>
      </c>
      <c r="E25" s="16">
        <f>'[1]05'!E27</f>
        <v>0</v>
      </c>
      <c r="F25" s="15">
        <f t="shared" si="6"/>
        <v>290</v>
      </c>
      <c r="G25" s="15">
        <f>'[1]05'!H27</f>
        <v>290</v>
      </c>
      <c r="H25" s="16">
        <f>'[1]05'!I27</f>
        <v>0</v>
      </c>
      <c r="I25" s="16">
        <f>'[1]05'!J27</f>
        <v>0</v>
      </c>
      <c r="J25" s="16">
        <f>'[1]05'!K27</f>
        <v>0</v>
      </c>
      <c r="K25" s="15">
        <f t="shared" si="4"/>
        <v>290</v>
      </c>
      <c r="L25" s="18">
        <f>frq!C25</f>
        <v>1</v>
      </c>
      <c r="M25" s="16">
        <f t="shared" si="0"/>
        <v>290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290</v>
      </c>
      <c r="R25" s="17"/>
    </row>
    <row r="26" spans="1:18">
      <c r="A26" s="8" t="s">
        <v>68</v>
      </c>
      <c r="B26" s="15">
        <f>'[1]05'!B28</f>
        <v>290</v>
      </c>
      <c r="C26" s="16">
        <f>'[1]05'!C28</f>
        <v>0</v>
      </c>
      <c r="D26" s="16">
        <f>'[1]05'!D28</f>
        <v>0</v>
      </c>
      <c r="E26" s="16">
        <f>'[1]05'!E28</f>
        <v>0</v>
      </c>
      <c r="F26" s="15">
        <f t="shared" si="6"/>
        <v>290</v>
      </c>
      <c r="G26" s="15">
        <f>'[1]05'!H28</f>
        <v>290</v>
      </c>
      <c r="H26" s="16">
        <f>'[1]05'!I28</f>
        <v>0</v>
      </c>
      <c r="I26" s="16">
        <f>'[1]05'!J28</f>
        <v>0</v>
      </c>
      <c r="J26" s="16">
        <f>'[1]05'!K28</f>
        <v>0</v>
      </c>
      <c r="K26" s="15">
        <f t="shared" si="4"/>
        <v>290</v>
      </c>
      <c r="L26" s="18">
        <f>frq!C26</f>
        <v>1</v>
      </c>
      <c r="M26" s="16">
        <f t="shared" si="0"/>
        <v>290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290</v>
      </c>
      <c r="R26" s="17"/>
    </row>
    <row r="27" spans="1:18">
      <c r="A27" s="8" t="s">
        <v>69</v>
      </c>
      <c r="B27" s="15">
        <f>'[1]05'!B29</f>
        <v>290</v>
      </c>
      <c r="C27" s="16">
        <f>'[1]05'!C29</f>
        <v>0</v>
      </c>
      <c r="D27" s="16">
        <f>'[1]05'!D29</f>
        <v>0</v>
      </c>
      <c r="E27" s="16">
        <f>'[1]05'!E29</f>
        <v>0</v>
      </c>
      <c r="F27" s="15">
        <f t="shared" si="6"/>
        <v>290</v>
      </c>
      <c r="G27" s="15">
        <f>'[1]05'!H29</f>
        <v>290</v>
      </c>
      <c r="H27" s="16">
        <f>'[1]05'!I29</f>
        <v>0</v>
      </c>
      <c r="I27" s="16">
        <f>'[1]05'!J29</f>
        <v>0</v>
      </c>
      <c r="J27" s="16">
        <f>'[1]05'!K29</f>
        <v>0</v>
      </c>
      <c r="K27" s="15">
        <f t="shared" si="4"/>
        <v>290</v>
      </c>
      <c r="L27" s="18">
        <f>frq!C27</f>
        <v>1</v>
      </c>
      <c r="M27" s="16">
        <f t="shared" si="0"/>
        <v>290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290</v>
      </c>
      <c r="R27" s="17"/>
    </row>
    <row r="28" spans="1:18">
      <c r="A28" s="8" t="s">
        <v>70</v>
      </c>
      <c r="B28" s="15">
        <f>'[1]05'!B30</f>
        <v>290</v>
      </c>
      <c r="C28" s="16">
        <f>'[1]05'!C30</f>
        <v>0</v>
      </c>
      <c r="D28" s="16">
        <f>'[1]05'!D30</f>
        <v>0</v>
      </c>
      <c r="E28" s="16">
        <f>'[1]05'!E30</f>
        <v>0</v>
      </c>
      <c r="F28" s="15">
        <f t="shared" si="6"/>
        <v>290</v>
      </c>
      <c r="G28" s="15">
        <f>'[1]05'!H30</f>
        <v>290</v>
      </c>
      <c r="H28" s="16">
        <f>'[1]05'!I30</f>
        <v>0</v>
      </c>
      <c r="I28" s="16">
        <f>'[1]05'!J30</f>
        <v>0</v>
      </c>
      <c r="J28" s="16">
        <f>'[1]05'!K30</f>
        <v>0</v>
      </c>
      <c r="K28" s="15">
        <f t="shared" si="4"/>
        <v>290</v>
      </c>
      <c r="L28" s="18">
        <f>frq!C28</f>
        <v>1</v>
      </c>
      <c r="M28" s="16">
        <f t="shared" si="0"/>
        <v>290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290</v>
      </c>
      <c r="R28" s="17"/>
    </row>
    <row r="29" spans="1:18">
      <c r="A29" s="8" t="s">
        <v>71</v>
      </c>
      <c r="B29" s="15">
        <f>'[1]05'!B31</f>
        <v>290</v>
      </c>
      <c r="C29" s="16">
        <f>'[1]05'!C31</f>
        <v>0</v>
      </c>
      <c r="D29" s="16">
        <f>'[1]05'!D31</f>
        <v>0</v>
      </c>
      <c r="E29" s="16">
        <f>'[1]05'!E31</f>
        <v>0</v>
      </c>
      <c r="F29" s="15">
        <f t="shared" si="6"/>
        <v>290</v>
      </c>
      <c r="G29" s="15">
        <f>'[1]05'!H31</f>
        <v>290</v>
      </c>
      <c r="H29" s="16">
        <f>'[1]05'!I31</f>
        <v>0</v>
      </c>
      <c r="I29" s="16">
        <f>'[1]05'!J31</f>
        <v>0</v>
      </c>
      <c r="J29" s="16">
        <f>'[1]05'!K31</f>
        <v>0</v>
      </c>
      <c r="K29" s="15">
        <f t="shared" si="4"/>
        <v>290</v>
      </c>
      <c r="L29" s="18">
        <f>frq!C29</f>
        <v>1</v>
      </c>
      <c r="M29" s="16">
        <f t="shared" si="0"/>
        <v>290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290</v>
      </c>
      <c r="R29" s="17"/>
    </row>
    <row r="30" spans="1:18">
      <c r="A30" s="8" t="s">
        <v>72</v>
      </c>
      <c r="B30" s="15">
        <f>'[1]05'!B32</f>
        <v>290</v>
      </c>
      <c r="C30" s="16">
        <f>'[1]05'!C32</f>
        <v>0</v>
      </c>
      <c r="D30" s="16">
        <f>'[1]05'!D32</f>
        <v>0</v>
      </c>
      <c r="E30" s="16">
        <f>'[1]05'!E32</f>
        <v>0</v>
      </c>
      <c r="F30" s="15">
        <f t="shared" si="6"/>
        <v>290</v>
      </c>
      <c r="G30" s="15">
        <f>'[1]05'!H32</f>
        <v>290</v>
      </c>
      <c r="H30" s="16">
        <f>'[1]05'!I32</f>
        <v>0</v>
      </c>
      <c r="I30" s="16">
        <f>'[1]05'!J32</f>
        <v>0</v>
      </c>
      <c r="J30" s="16">
        <f>'[1]05'!K32</f>
        <v>0</v>
      </c>
      <c r="K30" s="15">
        <f t="shared" si="4"/>
        <v>290</v>
      </c>
      <c r="L30" s="18">
        <f>frq!C30</f>
        <v>1</v>
      </c>
      <c r="M30" s="16">
        <f t="shared" si="0"/>
        <v>290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290</v>
      </c>
      <c r="R30" s="17"/>
    </row>
    <row r="31" spans="1:18">
      <c r="A31" s="8" t="s">
        <v>73</v>
      </c>
      <c r="B31" s="15">
        <f>'[1]05'!B33</f>
        <v>290</v>
      </c>
      <c r="C31" s="16">
        <f>'[1]05'!C33</f>
        <v>0</v>
      </c>
      <c r="D31" s="16">
        <f>'[1]05'!D33</f>
        <v>0</v>
      </c>
      <c r="E31" s="16">
        <f>'[1]05'!E33</f>
        <v>0</v>
      </c>
      <c r="F31" s="15">
        <f t="shared" si="6"/>
        <v>290</v>
      </c>
      <c r="G31" s="15">
        <f>'[1]05'!H33</f>
        <v>290</v>
      </c>
      <c r="H31" s="16">
        <f>'[1]05'!I33</f>
        <v>0</v>
      </c>
      <c r="I31" s="16">
        <f>'[1]05'!J33</f>
        <v>0</v>
      </c>
      <c r="J31" s="16">
        <f>'[1]05'!K33</f>
        <v>0</v>
      </c>
      <c r="K31" s="15">
        <f t="shared" si="4"/>
        <v>290</v>
      </c>
      <c r="L31" s="18">
        <f>frq!C31</f>
        <v>1</v>
      </c>
      <c r="M31" s="16">
        <f t="shared" si="0"/>
        <v>290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290</v>
      </c>
      <c r="R31" s="17"/>
    </row>
    <row r="32" spans="1:18">
      <c r="A32" s="8" t="s">
        <v>74</v>
      </c>
      <c r="B32" s="15">
        <f>'[1]05'!B34</f>
        <v>290</v>
      </c>
      <c r="C32" s="16">
        <f>'[1]05'!C34</f>
        <v>0</v>
      </c>
      <c r="D32" s="16">
        <f>'[1]05'!D34</f>
        <v>0</v>
      </c>
      <c r="E32" s="16">
        <f>'[1]05'!E34</f>
        <v>0</v>
      </c>
      <c r="F32" s="15">
        <f t="shared" si="6"/>
        <v>290</v>
      </c>
      <c r="G32" s="15">
        <f>'[1]05'!H34</f>
        <v>290</v>
      </c>
      <c r="H32" s="16">
        <f>'[1]05'!I34</f>
        <v>0</v>
      </c>
      <c r="I32" s="16">
        <f>'[1]05'!J34</f>
        <v>0</v>
      </c>
      <c r="J32" s="16">
        <f>'[1]05'!K34</f>
        <v>0</v>
      </c>
      <c r="K32" s="15">
        <f t="shared" si="4"/>
        <v>290</v>
      </c>
      <c r="L32" s="18">
        <f>frq!C32</f>
        <v>1</v>
      </c>
      <c r="M32" s="16">
        <f t="shared" si="0"/>
        <v>290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290</v>
      </c>
      <c r="R32" s="17"/>
    </row>
    <row r="33" spans="1:18">
      <c r="A33" s="8" t="s">
        <v>75</v>
      </c>
      <c r="B33" s="15">
        <f>'[1]05'!B35</f>
        <v>290</v>
      </c>
      <c r="C33" s="16">
        <f>'[1]05'!C35</f>
        <v>0</v>
      </c>
      <c r="D33" s="16">
        <f>'[1]05'!D35</f>
        <v>0</v>
      </c>
      <c r="E33" s="16">
        <f>'[1]05'!E35</f>
        <v>0</v>
      </c>
      <c r="F33" s="15">
        <f t="shared" si="6"/>
        <v>290</v>
      </c>
      <c r="G33" s="15">
        <f>'[1]05'!H35</f>
        <v>290</v>
      </c>
      <c r="H33" s="16">
        <f>'[1]05'!I35</f>
        <v>0</v>
      </c>
      <c r="I33" s="16">
        <f>'[1]05'!J35</f>
        <v>0</v>
      </c>
      <c r="J33" s="16">
        <f>'[1]05'!K35</f>
        <v>0</v>
      </c>
      <c r="K33" s="15">
        <f t="shared" si="4"/>
        <v>290</v>
      </c>
      <c r="L33" s="18">
        <f>frq!C33</f>
        <v>1</v>
      </c>
      <c r="M33" s="16">
        <f t="shared" si="0"/>
        <v>290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290</v>
      </c>
      <c r="R33" s="17"/>
    </row>
    <row r="34" spans="1:18">
      <c r="A34" s="8" t="s">
        <v>76</v>
      </c>
      <c r="B34" s="15">
        <f>'[1]05'!B36</f>
        <v>290</v>
      </c>
      <c r="C34" s="16">
        <f>'[1]05'!C36</f>
        <v>0</v>
      </c>
      <c r="D34" s="16">
        <f>'[1]05'!D36</f>
        <v>0</v>
      </c>
      <c r="E34" s="16">
        <f>'[1]05'!E36</f>
        <v>0</v>
      </c>
      <c r="F34" s="15">
        <f t="shared" si="6"/>
        <v>290</v>
      </c>
      <c r="G34" s="15">
        <f>'[1]05'!H36</f>
        <v>290</v>
      </c>
      <c r="H34" s="16">
        <f>'[1]05'!I36</f>
        <v>0</v>
      </c>
      <c r="I34" s="16">
        <f>'[1]05'!J36</f>
        <v>0</v>
      </c>
      <c r="J34" s="16">
        <f>'[1]05'!K36</f>
        <v>0</v>
      </c>
      <c r="K34" s="15">
        <f t="shared" si="4"/>
        <v>290</v>
      </c>
      <c r="L34" s="18">
        <f>frq!C34</f>
        <v>1</v>
      </c>
      <c r="M34" s="16">
        <f t="shared" si="0"/>
        <v>290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290</v>
      </c>
      <c r="R34" s="17"/>
    </row>
    <row r="35" spans="1:18">
      <c r="A35" s="8" t="s">
        <v>77</v>
      </c>
      <c r="B35" s="15">
        <f>'[1]05'!B37</f>
        <v>290</v>
      </c>
      <c r="C35" s="16">
        <f>'[1]05'!C37</f>
        <v>0</v>
      </c>
      <c r="D35" s="16">
        <f>'[1]05'!D37</f>
        <v>0</v>
      </c>
      <c r="E35" s="16">
        <f>'[1]05'!E37</f>
        <v>0</v>
      </c>
      <c r="F35" s="15">
        <f t="shared" si="6"/>
        <v>290</v>
      </c>
      <c r="G35" s="15">
        <f>'[1]05'!H37</f>
        <v>290</v>
      </c>
      <c r="H35" s="16">
        <f>'[1]05'!I37</f>
        <v>0</v>
      </c>
      <c r="I35" s="16">
        <f>'[1]05'!J37</f>
        <v>0</v>
      </c>
      <c r="J35" s="16">
        <f>'[1]05'!K37</f>
        <v>0</v>
      </c>
      <c r="K35" s="15">
        <f t="shared" si="4"/>
        <v>290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290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290</v>
      </c>
      <c r="R35" s="17"/>
    </row>
    <row r="36" spans="1:18">
      <c r="A36" s="8" t="s">
        <v>78</v>
      </c>
      <c r="B36" s="15">
        <f>'[1]05'!B38</f>
        <v>290</v>
      </c>
      <c r="C36" s="16">
        <f>'[1]05'!C38</f>
        <v>0</v>
      </c>
      <c r="D36" s="16">
        <f>'[1]05'!D38</f>
        <v>0</v>
      </c>
      <c r="E36" s="16">
        <f>'[1]05'!E38</f>
        <v>0</v>
      </c>
      <c r="F36" s="15">
        <f t="shared" si="6"/>
        <v>290</v>
      </c>
      <c r="G36" s="15">
        <f>'[1]05'!H38</f>
        <v>290</v>
      </c>
      <c r="H36" s="16">
        <f>'[1]05'!I38</f>
        <v>0</v>
      </c>
      <c r="I36" s="16">
        <f>'[1]05'!J38</f>
        <v>0</v>
      </c>
      <c r="J36" s="16">
        <f>'[1]05'!K38</f>
        <v>0</v>
      </c>
      <c r="K36" s="15">
        <f t="shared" si="4"/>
        <v>290</v>
      </c>
      <c r="L36" s="18">
        <f>frq!C36</f>
        <v>1</v>
      </c>
      <c r="M36" s="16">
        <f t="shared" si="7"/>
        <v>290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290</v>
      </c>
      <c r="R36" s="17"/>
    </row>
    <row r="37" spans="1:18">
      <c r="A37" s="8" t="s">
        <v>79</v>
      </c>
      <c r="B37" s="15">
        <f>'[1]05'!B39</f>
        <v>290</v>
      </c>
      <c r="C37" s="16">
        <f>'[1]05'!C39</f>
        <v>0</v>
      </c>
      <c r="D37" s="16">
        <f>'[1]05'!D39</f>
        <v>0</v>
      </c>
      <c r="E37" s="16">
        <f>'[1]05'!E39</f>
        <v>0</v>
      </c>
      <c r="F37" s="15">
        <f t="shared" si="6"/>
        <v>290</v>
      </c>
      <c r="G37" s="15">
        <f>'[1]05'!H39</f>
        <v>290</v>
      </c>
      <c r="H37" s="16">
        <f>'[1]05'!I39</f>
        <v>0</v>
      </c>
      <c r="I37" s="16">
        <f>'[1]05'!J39</f>
        <v>0</v>
      </c>
      <c r="J37" s="16">
        <f>'[1]05'!K39</f>
        <v>0</v>
      </c>
      <c r="K37" s="15">
        <f t="shared" si="4"/>
        <v>290</v>
      </c>
      <c r="L37" s="18">
        <f>frq!C37</f>
        <v>1</v>
      </c>
      <c r="M37" s="16">
        <f t="shared" si="7"/>
        <v>290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290</v>
      </c>
      <c r="R37" s="17"/>
    </row>
    <row r="38" spans="1:18">
      <c r="A38" s="8" t="s">
        <v>80</v>
      </c>
      <c r="B38" s="15">
        <f>'[1]05'!B40</f>
        <v>290</v>
      </c>
      <c r="C38" s="16">
        <f>'[1]05'!C40</f>
        <v>0</v>
      </c>
      <c r="D38" s="16">
        <f>'[1]05'!D40</f>
        <v>0</v>
      </c>
      <c r="E38" s="16">
        <f>'[1]05'!E40</f>
        <v>0</v>
      </c>
      <c r="F38" s="15">
        <f t="shared" si="6"/>
        <v>290</v>
      </c>
      <c r="G38" s="15">
        <f>'[1]05'!H40</f>
        <v>290</v>
      </c>
      <c r="H38" s="16">
        <f>'[1]05'!I40</f>
        <v>0</v>
      </c>
      <c r="I38" s="16">
        <f>'[1]05'!J40</f>
        <v>0</v>
      </c>
      <c r="J38" s="16">
        <f>'[1]05'!K40</f>
        <v>0</v>
      </c>
      <c r="K38" s="15">
        <f t="shared" si="4"/>
        <v>290</v>
      </c>
      <c r="L38" s="18">
        <f>frq!C38</f>
        <v>1</v>
      </c>
      <c r="M38" s="16">
        <f t="shared" si="7"/>
        <v>290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290</v>
      </c>
      <c r="R38" s="17"/>
    </row>
    <row r="39" spans="1:18">
      <c r="A39" s="8" t="s">
        <v>81</v>
      </c>
      <c r="B39" s="15">
        <f>'[1]05'!B41</f>
        <v>290</v>
      </c>
      <c r="C39" s="16">
        <f>'[1]05'!C41</f>
        <v>0</v>
      </c>
      <c r="D39" s="16">
        <f>'[1]05'!D41</f>
        <v>0</v>
      </c>
      <c r="E39" s="16">
        <f>'[1]05'!E41</f>
        <v>0</v>
      </c>
      <c r="F39" s="15">
        <f t="shared" si="6"/>
        <v>290</v>
      </c>
      <c r="G39" s="15">
        <f>'[1]05'!H41</f>
        <v>290</v>
      </c>
      <c r="H39" s="16">
        <f>'[1]05'!I41</f>
        <v>0</v>
      </c>
      <c r="I39" s="16">
        <f>'[1]05'!J41</f>
        <v>0</v>
      </c>
      <c r="J39" s="16">
        <f>'[1]05'!K41</f>
        <v>0</v>
      </c>
      <c r="K39" s="15">
        <f t="shared" si="4"/>
        <v>290</v>
      </c>
      <c r="L39" s="18">
        <f>frq!C39</f>
        <v>1</v>
      </c>
      <c r="M39" s="16">
        <f t="shared" si="7"/>
        <v>290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290</v>
      </c>
      <c r="R39" s="17"/>
    </row>
    <row r="40" spans="1:18">
      <c r="A40" s="8" t="s">
        <v>82</v>
      </c>
      <c r="B40" s="15">
        <f>'[1]05'!B42</f>
        <v>290</v>
      </c>
      <c r="C40" s="16">
        <f>'[1]05'!C42</f>
        <v>0</v>
      </c>
      <c r="D40" s="16">
        <f>'[1]05'!D42</f>
        <v>0</v>
      </c>
      <c r="E40" s="16">
        <f>'[1]05'!E42</f>
        <v>0</v>
      </c>
      <c r="F40" s="15">
        <f t="shared" si="6"/>
        <v>290</v>
      </c>
      <c r="G40" s="15">
        <f>'[1]05'!H42</f>
        <v>290</v>
      </c>
      <c r="H40" s="16">
        <f>'[1]05'!I42</f>
        <v>0</v>
      </c>
      <c r="I40" s="16">
        <f>'[1]05'!J42</f>
        <v>0</v>
      </c>
      <c r="J40" s="16">
        <f>'[1]05'!K42</f>
        <v>0</v>
      </c>
      <c r="K40" s="15">
        <f t="shared" si="4"/>
        <v>290</v>
      </c>
      <c r="L40" s="18">
        <f>frq!C40</f>
        <v>1</v>
      </c>
      <c r="M40" s="16">
        <f t="shared" si="7"/>
        <v>290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290</v>
      </c>
      <c r="R40" s="17"/>
    </row>
    <row r="41" spans="1:18">
      <c r="A41" s="8" t="s">
        <v>83</v>
      </c>
      <c r="B41" s="15">
        <f>'[1]05'!B43</f>
        <v>290</v>
      </c>
      <c r="C41" s="16">
        <f>'[1]05'!C43</f>
        <v>0</v>
      </c>
      <c r="D41" s="16">
        <f>'[1]05'!D43</f>
        <v>0</v>
      </c>
      <c r="E41" s="16">
        <f>'[1]05'!E43</f>
        <v>0</v>
      </c>
      <c r="F41" s="15">
        <f t="shared" si="6"/>
        <v>290</v>
      </c>
      <c r="G41" s="15">
        <f>'[1]05'!H43</f>
        <v>290</v>
      </c>
      <c r="H41" s="16">
        <f>'[1]05'!I43</f>
        <v>0</v>
      </c>
      <c r="I41" s="16">
        <f>'[1]05'!J43</f>
        <v>0</v>
      </c>
      <c r="J41" s="16">
        <f>'[1]05'!K43</f>
        <v>0</v>
      </c>
      <c r="K41" s="15">
        <f t="shared" si="4"/>
        <v>290</v>
      </c>
      <c r="L41" s="18">
        <f>frq!C41</f>
        <v>1</v>
      </c>
      <c r="M41" s="16">
        <f t="shared" si="7"/>
        <v>290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290</v>
      </c>
      <c r="R41" s="17"/>
    </row>
    <row r="42" spans="1:18">
      <c r="A42" s="8" t="s">
        <v>84</v>
      </c>
      <c r="B42" s="15">
        <f>'[1]05'!B44</f>
        <v>290</v>
      </c>
      <c r="C42" s="16">
        <f>'[1]05'!C44</f>
        <v>0</v>
      </c>
      <c r="D42" s="16">
        <f>'[1]05'!D44</f>
        <v>0</v>
      </c>
      <c r="E42" s="16">
        <f>'[1]05'!E44</f>
        <v>0</v>
      </c>
      <c r="F42" s="15">
        <f t="shared" si="6"/>
        <v>290</v>
      </c>
      <c r="G42" s="15">
        <f>'[1]05'!H44</f>
        <v>290</v>
      </c>
      <c r="H42" s="16">
        <f>'[1]05'!I44</f>
        <v>0</v>
      </c>
      <c r="I42" s="16">
        <f>'[1]05'!J44</f>
        <v>0</v>
      </c>
      <c r="J42" s="16">
        <f>'[1]05'!K44</f>
        <v>0</v>
      </c>
      <c r="K42" s="15">
        <f t="shared" si="4"/>
        <v>290</v>
      </c>
      <c r="L42" s="18">
        <f>frq!C42</f>
        <v>1</v>
      </c>
      <c r="M42" s="16">
        <f t="shared" si="7"/>
        <v>290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290</v>
      </c>
      <c r="R42" s="17"/>
    </row>
    <row r="43" spans="1:18">
      <c r="A43" s="8" t="s">
        <v>85</v>
      </c>
      <c r="B43" s="15">
        <f>'[1]05'!B45</f>
        <v>290</v>
      </c>
      <c r="C43" s="16">
        <f>'[1]05'!C45</f>
        <v>0</v>
      </c>
      <c r="D43" s="16">
        <f>'[1]05'!D45</f>
        <v>0</v>
      </c>
      <c r="E43" s="16">
        <f>'[1]05'!E45</f>
        <v>0</v>
      </c>
      <c r="F43" s="15">
        <f t="shared" si="6"/>
        <v>290</v>
      </c>
      <c r="G43" s="15">
        <f>'[1]05'!H45</f>
        <v>290</v>
      </c>
      <c r="H43" s="16">
        <f>'[1]05'!I45</f>
        <v>0</v>
      </c>
      <c r="I43" s="16">
        <f>'[1]05'!J45</f>
        <v>0</v>
      </c>
      <c r="J43" s="16">
        <f>'[1]05'!K45</f>
        <v>0</v>
      </c>
      <c r="K43" s="15">
        <f t="shared" si="4"/>
        <v>290</v>
      </c>
      <c r="L43" s="18">
        <f>frq!C43</f>
        <v>1</v>
      </c>
      <c r="M43" s="16">
        <f t="shared" si="7"/>
        <v>290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290</v>
      </c>
      <c r="R43" s="17"/>
    </row>
    <row r="44" spans="1:18">
      <c r="A44" s="8" t="s">
        <v>86</v>
      </c>
      <c r="B44" s="15">
        <f>'[1]05'!B46</f>
        <v>290</v>
      </c>
      <c r="C44" s="16">
        <f>'[1]05'!C46</f>
        <v>0</v>
      </c>
      <c r="D44" s="16">
        <f>'[1]05'!D46</f>
        <v>0</v>
      </c>
      <c r="E44" s="16">
        <f>'[1]05'!E46</f>
        <v>0</v>
      </c>
      <c r="F44" s="15">
        <f t="shared" si="6"/>
        <v>290</v>
      </c>
      <c r="G44" s="15">
        <f>'[1]05'!H46</f>
        <v>290</v>
      </c>
      <c r="H44" s="16">
        <f>'[1]05'!I46</f>
        <v>0</v>
      </c>
      <c r="I44" s="16">
        <f>'[1]05'!J46</f>
        <v>0</v>
      </c>
      <c r="J44" s="16">
        <f>'[1]05'!K46</f>
        <v>0</v>
      </c>
      <c r="K44" s="15">
        <f t="shared" si="4"/>
        <v>290</v>
      </c>
      <c r="L44" s="18">
        <f>frq!C44</f>
        <v>1</v>
      </c>
      <c r="M44" s="16">
        <f t="shared" si="7"/>
        <v>290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290</v>
      </c>
      <c r="R44" s="17"/>
    </row>
    <row r="45" spans="1:18">
      <c r="A45" s="8" t="s">
        <v>87</v>
      </c>
      <c r="B45" s="15">
        <f>'[1]05'!B47</f>
        <v>290</v>
      </c>
      <c r="C45" s="16">
        <f>'[1]05'!C47</f>
        <v>0</v>
      </c>
      <c r="D45" s="16">
        <f>'[1]05'!D47</f>
        <v>0</v>
      </c>
      <c r="E45" s="16">
        <f>'[1]05'!E47</f>
        <v>0</v>
      </c>
      <c r="F45" s="15">
        <f t="shared" si="6"/>
        <v>290</v>
      </c>
      <c r="G45" s="15">
        <f>'[1]05'!H47</f>
        <v>290</v>
      </c>
      <c r="H45" s="16">
        <f>'[1]05'!I47</f>
        <v>0</v>
      </c>
      <c r="I45" s="16">
        <f>'[1]05'!J47</f>
        <v>0</v>
      </c>
      <c r="J45" s="16">
        <f>'[1]05'!K47</f>
        <v>0</v>
      </c>
      <c r="K45" s="15">
        <f t="shared" si="4"/>
        <v>290</v>
      </c>
      <c r="L45" s="18">
        <f>frq!C45</f>
        <v>1</v>
      </c>
      <c r="M45" s="16">
        <f t="shared" si="7"/>
        <v>290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290</v>
      </c>
      <c r="R45" s="17"/>
    </row>
    <row r="46" spans="1:18">
      <c r="A46" s="8" t="s">
        <v>88</v>
      </c>
      <c r="B46" s="15">
        <f>'[1]05'!B48</f>
        <v>290</v>
      </c>
      <c r="C46" s="16">
        <f>'[1]05'!C48</f>
        <v>0</v>
      </c>
      <c r="D46" s="16">
        <f>'[1]05'!D48</f>
        <v>0</v>
      </c>
      <c r="E46" s="16">
        <f>'[1]05'!E48</f>
        <v>0</v>
      </c>
      <c r="F46" s="15">
        <f t="shared" si="6"/>
        <v>290</v>
      </c>
      <c r="G46" s="15">
        <f>'[1]05'!H48</f>
        <v>290</v>
      </c>
      <c r="H46" s="16">
        <f>'[1]05'!I48</f>
        <v>0</v>
      </c>
      <c r="I46" s="16">
        <f>'[1]05'!J48</f>
        <v>0</v>
      </c>
      <c r="J46" s="16">
        <f>'[1]05'!K48</f>
        <v>0</v>
      </c>
      <c r="K46" s="15">
        <f t="shared" si="4"/>
        <v>290</v>
      </c>
      <c r="L46" s="18">
        <f>frq!C46</f>
        <v>1</v>
      </c>
      <c r="M46" s="16">
        <f t="shared" si="7"/>
        <v>290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290</v>
      </c>
      <c r="R46" s="17"/>
    </row>
    <row r="47" spans="1:18">
      <c r="A47" s="8" t="s">
        <v>89</v>
      </c>
      <c r="B47" s="15">
        <f>'[1]05'!B49</f>
        <v>290</v>
      </c>
      <c r="C47" s="16">
        <f>'[1]05'!C49</f>
        <v>0</v>
      </c>
      <c r="D47" s="16">
        <f>'[1]05'!D49</f>
        <v>0</v>
      </c>
      <c r="E47" s="16">
        <f>'[1]05'!E49</f>
        <v>0</v>
      </c>
      <c r="F47" s="15">
        <f t="shared" si="6"/>
        <v>290</v>
      </c>
      <c r="G47" s="15">
        <f>'[1]05'!H49</f>
        <v>290</v>
      </c>
      <c r="H47" s="16">
        <f>'[1]05'!I49</f>
        <v>0</v>
      </c>
      <c r="I47" s="16">
        <f>'[1]05'!J49</f>
        <v>0</v>
      </c>
      <c r="J47" s="16">
        <f>'[1]05'!K49</f>
        <v>0</v>
      </c>
      <c r="K47" s="15">
        <f t="shared" si="4"/>
        <v>290</v>
      </c>
      <c r="L47" s="18">
        <f>frq!C47</f>
        <v>1</v>
      </c>
      <c r="M47" s="16">
        <f t="shared" si="7"/>
        <v>290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290</v>
      </c>
      <c r="R47" s="17"/>
    </row>
    <row r="48" spans="1:18">
      <c r="A48" s="8" t="s">
        <v>90</v>
      </c>
      <c r="B48" s="15">
        <f>'[1]05'!B50</f>
        <v>290</v>
      </c>
      <c r="C48" s="16">
        <f>'[1]05'!C50</f>
        <v>0</v>
      </c>
      <c r="D48" s="16">
        <f>'[1]05'!D50</f>
        <v>0</v>
      </c>
      <c r="E48" s="16">
        <f>'[1]05'!E50</f>
        <v>0</v>
      </c>
      <c r="F48" s="15">
        <f t="shared" si="6"/>
        <v>290</v>
      </c>
      <c r="G48" s="15">
        <f>'[1]05'!H50</f>
        <v>290</v>
      </c>
      <c r="H48" s="16">
        <f>'[1]05'!I50</f>
        <v>0</v>
      </c>
      <c r="I48" s="16">
        <f>'[1]05'!J50</f>
        <v>0</v>
      </c>
      <c r="J48" s="16">
        <f>'[1]05'!K50</f>
        <v>0</v>
      </c>
      <c r="K48" s="15">
        <f t="shared" si="4"/>
        <v>290</v>
      </c>
      <c r="L48" s="18">
        <f>frq!C48</f>
        <v>1</v>
      </c>
      <c r="M48" s="16">
        <f t="shared" si="7"/>
        <v>290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290</v>
      </c>
      <c r="R48" s="17"/>
    </row>
    <row r="49" spans="1:18">
      <c r="A49" s="8" t="s">
        <v>91</v>
      </c>
      <c r="B49" s="15">
        <f>'[1]05'!B51</f>
        <v>290</v>
      </c>
      <c r="C49" s="16">
        <f>'[1]05'!C51</f>
        <v>0</v>
      </c>
      <c r="D49" s="16">
        <f>'[1]05'!D51</f>
        <v>0</v>
      </c>
      <c r="E49" s="16">
        <f>'[1]05'!E51</f>
        <v>0</v>
      </c>
      <c r="F49" s="15">
        <f t="shared" si="6"/>
        <v>290</v>
      </c>
      <c r="G49" s="15">
        <f>'[1]05'!H51</f>
        <v>290</v>
      </c>
      <c r="H49" s="16">
        <f>'[1]05'!I51</f>
        <v>0</v>
      </c>
      <c r="I49" s="16">
        <f>'[1]05'!J51</f>
        <v>0</v>
      </c>
      <c r="J49" s="16">
        <f>'[1]05'!K51</f>
        <v>0</v>
      </c>
      <c r="K49" s="15">
        <f t="shared" si="4"/>
        <v>290</v>
      </c>
      <c r="L49" s="18">
        <f>frq!C49</f>
        <v>1</v>
      </c>
      <c r="M49" s="16">
        <f t="shared" si="7"/>
        <v>290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290</v>
      </c>
      <c r="R49" s="17"/>
    </row>
    <row r="50" spans="1:18">
      <c r="A50" s="8" t="s">
        <v>92</v>
      </c>
      <c r="B50" s="15">
        <f>'[1]05'!B52</f>
        <v>290</v>
      </c>
      <c r="C50" s="16">
        <f>'[1]05'!C52</f>
        <v>0</v>
      </c>
      <c r="D50" s="16">
        <f>'[1]05'!D52</f>
        <v>0</v>
      </c>
      <c r="E50" s="16">
        <f>'[1]05'!E52</f>
        <v>0</v>
      </c>
      <c r="F50" s="15">
        <f t="shared" si="6"/>
        <v>290</v>
      </c>
      <c r="G50" s="15">
        <f>'[1]05'!H52</f>
        <v>290</v>
      </c>
      <c r="H50" s="16">
        <f>'[1]05'!I52</f>
        <v>0</v>
      </c>
      <c r="I50" s="16">
        <f>'[1]05'!J52</f>
        <v>0</v>
      </c>
      <c r="J50" s="16">
        <f>'[1]05'!K52</f>
        <v>0</v>
      </c>
      <c r="K50" s="15">
        <f t="shared" si="4"/>
        <v>290</v>
      </c>
      <c r="L50" s="18">
        <f>frq!C50</f>
        <v>1</v>
      </c>
      <c r="M50" s="16">
        <f t="shared" si="7"/>
        <v>290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290</v>
      </c>
      <c r="R50" s="17"/>
    </row>
    <row r="51" spans="1:18">
      <c r="A51" s="8" t="s">
        <v>93</v>
      </c>
      <c r="B51" s="15">
        <f>'[1]05'!B53</f>
        <v>290</v>
      </c>
      <c r="C51" s="16">
        <f>'[1]05'!C53</f>
        <v>0</v>
      </c>
      <c r="D51" s="16">
        <f>'[1]05'!D53</f>
        <v>0</v>
      </c>
      <c r="E51" s="16">
        <f>'[1]05'!E53</f>
        <v>0</v>
      </c>
      <c r="F51" s="15">
        <f t="shared" si="6"/>
        <v>290</v>
      </c>
      <c r="G51" s="15">
        <f>'[1]05'!H53</f>
        <v>290</v>
      </c>
      <c r="H51" s="16">
        <f>'[1]05'!I53</f>
        <v>0</v>
      </c>
      <c r="I51" s="16">
        <f>'[1]05'!J53</f>
        <v>0</v>
      </c>
      <c r="J51" s="16">
        <f>'[1]05'!K53</f>
        <v>0</v>
      </c>
      <c r="K51" s="15">
        <f t="shared" si="4"/>
        <v>290</v>
      </c>
      <c r="L51" s="18">
        <f>frq!C51</f>
        <v>1</v>
      </c>
      <c r="M51" s="16">
        <f t="shared" si="7"/>
        <v>290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290</v>
      </c>
      <c r="R51" s="17"/>
    </row>
    <row r="52" spans="1:18">
      <c r="A52" s="8" t="s">
        <v>94</v>
      </c>
      <c r="B52" s="15">
        <f>'[1]05'!B54</f>
        <v>290</v>
      </c>
      <c r="C52" s="16">
        <f>'[1]05'!C54</f>
        <v>0</v>
      </c>
      <c r="D52" s="16">
        <f>'[1]05'!D54</f>
        <v>0</v>
      </c>
      <c r="E52" s="16">
        <f>'[1]05'!E54</f>
        <v>0</v>
      </c>
      <c r="F52" s="15">
        <f t="shared" si="6"/>
        <v>290</v>
      </c>
      <c r="G52" s="15">
        <f>'[1]05'!H54</f>
        <v>290</v>
      </c>
      <c r="H52" s="16">
        <f>'[1]05'!I54</f>
        <v>0</v>
      </c>
      <c r="I52" s="16">
        <f>'[1]05'!J54</f>
        <v>0</v>
      </c>
      <c r="J52" s="16">
        <f>'[1]05'!K54</f>
        <v>0</v>
      </c>
      <c r="K52" s="15">
        <f t="shared" si="4"/>
        <v>290</v>
      </c>
      <c r="L52" s="18">
        <f>frq!C52</f>
        <v>1</v>
      </c>
      <c r="M52" s="16">
        <f t="shared" si="7"/>
        <v>290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290</v>
      </c>
      <c r="R52" s="17"/>
    </row>
    <row r="53" spans="1:18">
      <c r="A53" s="8" t="s">
        <v>95</v>
      </c>
      <c r="B53" s="15">
        <f>'[1]05'!B55</f>
        <v>290</v>
      </c>
      <c r="C53" s="16">
        <f>'[1]05'!C55</f>
        <v>0</v>
      </c>
      <c r="D53" s="16">
        <f>'[1]05'!D55</f>
        <v>0</v>
      </c>
      <c r="E53" s="16">
        <f>'[1]05'!E55</f>
        <v>0</v>
      </c>
      <c r="F53" s="15">
        <f t="shared" si="6"/>
        <v>290</v>
      </c>
      <c r="G53" s="15">
        <f>'[1]05'!H55</f>
        <v>290</v>
      </c>
      <c r="H53" s="16">
        <f>'[1]05'!I55</f>
        <v>0</v>
      </c>
      <c r="I53" s="16">
        <f>'[1]05'!J55</f>
        <v>0</v>
      </c>
      <c r="J53" s="16">
        <f>'[1]05'!K55</f>
        <v>0</v>
      </c>
      <c r="K53" s="15">
        <f t="shared" si="4"/>
        <v>290</v>
      </c>
      <c r="L53" s="18">
        <f>frq!C53</f>
        <v>1</v>
      </c>
      <c r="M53" s="16">
        <f t="shared" si="7"/>
        <v>290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290</v>
      </c>
      <c r="R53" s="17"/>
    </row>
    <row r="54" spans="1:18">
      <c r="A54" s="8" t="s">
        <v>96</v>
      </c>
      <c r="B54" s="15">
        <f>'[1]05'!B56</f>
        <v>290</v>
      </c>
      <c r="C54" s="16">
        <f>'[1]05'!C56</f>
        <v>0</v>
      </c>
      <c r="D54" s="16">
        <f>'[1]05'!D56</f>
        <v>0</v>
      </c>
      <c r="E54" s="16">
        <f>'[1]05'!E56</f>
        <v>0</v>
      </c>
      <c r="F54" s="15">
        <f t="shared" si="6"/>
        <v>290</v>
      </c>
      <c r="G54" s="15">
        <f>'[1]05'!H56</f>
        <v>290</v>
      </c>
      <c r="H54" s="16">
        <f>'[1]05'!I56</f>
        <v>0</v>
      </c>
      <c r="I54" s="16">
        <f>'[1]05'!J56</f>
        <v>0</v>
      </c>
      <c r="J54" s="16">
        <f>'[1]05'!K56</f>
        <v>0</v>
      </c>
      <c r="K54" s="15">
        <f t="shared" si="4"/>
        <v>290</v>
      </c>
      <c r="L54" s="18">
        <f>frq!C54</f>
        <v>1</v>
      </c>
      <c r="M54" s="16">
        <f t="shared" si="7"/>
        <v>290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290</v>
      </c>
      <c r="R54" s="17"/>
    </row>
    <row r="55" spans="1:18">
      <c r="A55" s="8" t="s">
        <v>97</v>
      </c>
      <c r="B55" s="15">
        <f>'[1]05'!B57</f>
        <v>290</v>
      </c>
      <c r="C55" s="16">
        <f>'[1]05'!C57</f>
        <v>0</v>
      </c>
      <c r="D55" s="16">
        <f>'[1]05'!D57</f>
        <v>0</v>
      </c>
      <c r="E55" s="16">
        <f>'[1]05'!E57</f>
        <v>0</v>
      </c>
      <c r="F55" s="15">
        <f t="shared" si="6"/>
        <v>290</v>
      </c>
      <c r="G55" s="15">
        <f>'[1]05'!H57</f>
        <v>290</v>
      </c>
      <c r="H55" s="16">
        <f>'[1]05'!I57</f>
        <v>0</v>
      </c>
      <c r="I55" s="16">
        <f>'[1]05'!J57</f>
        <v>0</v>
      </c>
      <c r="J55" s="16">
        <f>'[1]05'!K57</f>
        <v>0</v>
      </c>
      <c r="K55" s="15">
        <f t="shared" si="4"/>
        <v>290</v>
      </c>
      <c r="L55" s="18">
        <f>frq!C55</f>
        <v>1</v>
      </c>
      <c r="M55" s="16">
        <f t="shared" si="7"/>
        <v>290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290</v>
      </c>
      <c r="R55" s="17"/>
    </row>
    <row r="56" spans="1:18">
      <c r="A56" s="8" t="s">
        <v>98</v>
      </c>
      <c r="B56" s="15">
        <f>'[1]05'!B58</f>
        <v>290</v>
      </c>
      <c r="C56" s="16">
        <f>'[1]05'!C58</f>
        <v>0</v>
      </c>
      <c r="D56" s="16">
        <f>'[1]05'!D58</f>
        <v>0</v>
      </c>
      <c r="E56" s="16">
        <f>'[1]05'!E58</f>
        <v>0</v>
      </c>
      <c r="F56" s="15">
        <f t="shared" si="6"/>
        <v>290</v>
      </c>
      <c r="G56" s="15">
        <f>'[1]05'!H58</f>
        <v>290</v>
      </c>
      <c r="H56" s="16">
        <f>'[1]05'!I58</f>
        <v>0</v>
      </c>
      <c r="I56" s="16">
        <f>'[1]05'!J58</f>
        <v>0</v>
      </c>
      <c r="J56" s="16">
        <f>'[1]05'!K58</f>
        <v>0</v>
      </c>
      <c r="K56" s="15">
        <f t="shared" si="4"/>
        <v>290</v>
      </c>
      <c r="L56" s="18">
        <f>frq!C56</f>
        <v>1</v>
      </c>
      <c r="M56" s="16">
        <f t="shared" si="7"/>
        <v>290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290</v>
      </c>
      <c r="R56" s="17"/>
    </row>
    <row r="57" spans="1:18">
      <c r="A57" s="8" t="s">
        <v>99</v>
      </c>
      <c r="B57" s="15">
        <f>'[1]05'!B59</f>
        <v>290</v>
      </c>
      <c r="C57" s="16">
        <f>'[1]05'!C59</f>
        <v>0</v>
      </c>
      <c r="D57" s="16">
        <f>'[1]05'!D59</f>
        <v>0</v>
      </c>
      <c r="E57" s="16">
        <f>'[1]05'!E59</f>
        <v>0</v>
      </c>
      <c r="F57" s="15">
        <f t="shared" si="6"/>
        <v>290</v>
      </c>
      <c r="G57" s="15">
        <f>'[1]05'!H59</f>
        <v>290</v>
      </c>
      <c r="H57" s="16">
        <f>'[1]05'!I59</f>
        <v>0</v>
      </c>
      <c r="I57" s="16">
        <f>'[1]05'!J59</f>
        <v>0</v>
      </c>
      <c r="J57" s="16">
        <f>'[1]05'!K59</f>
        <v>0</v>
      </c>
      <c r="K57" s="15">
        <f t="shared" si="4"/>
        <v>290</v>
      </c>
      <c r="L57" s="18">
        <f>frq!C57</f>
        <v>1</v>
      </c>
      <c r="M57" s="16">
        <f t="shared" si="7"/>
        <v>290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290</v>
      </c>
      <c r="R57" s="17"/>
    </row>
    <row r="58" spans="1:18">
      <c r="A58" s="8" t="s">
        <v>100</v>
      </c>
      <c r="B58" s="15">
        <f>'[1]05'!B60</f>
        <v>290</v>
      </c>
      <c r="C58" s="16">
        <f>'[1]05'!C60</f>
        <v>0</v>
      </c>
      <c r="D58" s="16">
        <f>'[1]05'!D60</f>
        <v>0</v>
      </c>
      <c r="E58" s="16">
        <f>'[1]05'!E60</f>
        <v>0</v>
      </c>
      <c r="F58" s="15">
        <f t="shared" si="6"/>
        <v>290</v>
      </c>
      <c r="G58" s="15">
        <f>'[1]05'!H60</f>
        <v>290</v>
      </c>
      <c r="H58" s="16">
        <f>'[1]05'!I60</f>
        <v>0</v>
      </c>
      <c r="I58" s="16">
        <f>'[1]05'!J60</f>
        <v>0</v>
      </c>
      <c r="J58" s="16">
        <f>'[1]05'!K60</f>
        <v>0</v>
      </c>
      <c r="K58" s="15">
        <f t="shared" si="4"/>
        <v>290</v>
      </c>
      <c r="L58" s="18">
        <f>frq!C58</f>
        <v>1</v>
      </c>
      <c r="M58" s="16">
        <f t="shared" si="7"/>
        <v>290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290</v>
      </c>
      <c r="R58" s="17"/>
    </row>
    <row r="59" spans="1:18">
      <c r="A59" s="8" t="s">
        <v>101</v>
      </c>
      <c r="B59" s="15">
        <f>'[1]05'!B61</f>
        <v>290</v>
      </c>
      <c r="C59" s="16">
        <f>'[1]05'!C61</f>
        <v>0</v>
      </c>
      <c r="D59" s="16">
        <f>'[1]05'!D61</f>
        <v>0</v>
      </c>
      <c r="E59" s="16">
        <f>'[1]05'!E61</f>
        <v>0</v>
      </c>
      <c r="F59" s="15">
        <f t="shared" si="6"/>
        <v>290</v>
      </c>
      <c r="G59" s="15">
        <f>'[1]05'!H61</f>
        <v>290</v>
      </c>
      <c r="H59" s="16">
        <f>'[1]05'!I61</f>
        <v>0</v>
      </c>
      <c r="I59" s="16">
        <f>'[1]05'!J61</f>
        <v>0</v>
      </c>
      <c r="J59" s="16">
        <f>'[1]05'!K61</f>
        <v>0</v>
      </c>
      <c r="K59" s="15">
        <f t="shared" si="4"/>
        <v>290</v>
      </c>
      <c r="L59" s="18">
        <f>frq!C59</f>
        <v>1</v>
      </c>
      <c r="M59" s="16">
        <f t="shared" si="7"/>
        <v>290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290</v>
      </c>
      <c r="R59" s="17"/>
    </row>
    <row r="60" spans="1:18">
      <c r="A60" s="8" t="s">
        <v>102</v>
      </c>
      <c r="B60" s="15">
        <f>'[1]05'!B62</f>
        <v>290</v>
      </c>
      <c r="C60" s="16">
        <f>'[1]05'!C62</f>
        <v>0</v>
      </c>
      <c r="D60" s="16">
        <f>'[1]05'!D62</f>
        <v>0</v>
      </c>
      <c r="E60" s="16">
        <f>'[1]05'!E62</f>
        <v>0</v>
      </c>
      <c r="F60" s="15">
        <f t="shared" si="6"/>
        <v>290</v>
      </c>
      <c r="G60" s="15">
        <f>'[1]05'!H62</f>
        <v>290</v>
      </c>
      <c r="H60" s="16">
        <f>'[1]05'!I62</f>
        <v>0</v>
      </c>
      <c r="I60" s="16">
        <f>'[1]05'!J62</f>
        <v>0</v>
      </c>
      <c r="J60" s="16">
        <f>'[1]05'!K62</f>
        <v>0</v>
      </c>
      <c r="K60" s="15">
        <f t="shared" si="4"/>
        <v>290</v>
      </c>
      <c r="L60" s="18">
        <f>frq!C60</f>
        <v>1</v>
      </c>
      <c r="M60" s="16">
        <f t="shared" si="7"/>
        <v>290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290</v>
      </c>
      <c r="R60" s="17"/>
    </row>
    <row r="61" spans="1:18">
      <c r="A61" s="8" t="s">
        <v>103</v>
      </c>
      <c r="B61" s="15">
        <f>'[1]05'!B63</f>
        <v>290</v>
      </c>
      <c r="C61" s="16">
        <f>'[1]05'!C63</f>
        <v>0</v>
      </c>
      <c r="D61" s="16">
        <f>'[1]05'!D63</f>
        <v>0</v>
      </c>
      <c r="E61" s="16">
        <f>'[1]05'!E63</f>
        <v>0</v>
      </c>
      <c r="F61" s="15">
        <f t="shared" si="6"/>
        <v>290</v>
      </c>
      <c r="G61" s="15">
        <f>'[1]05'!H63</f>
        <v>290</v>
      </c>
      <c r="H61" s="16">
        <f>'[1]05'!I63</f>
        <v>0</v>
      </c>
      <c r="I61" s="16">
        <f>'[1]05'!J63</f>
        <v>0</v>
      </c>
      <c r="J61" s="16">
        <f>'[1]05'!K63</f>
        <v>0</v>
      </c>
      <c r="K61" s="15">
        <f t="shared" si="4"/>
        <v>290</v>
      </c>
      <c r="L61" s="18">
        <f>frq!C61</f>
        <v>1</v>
      </c>
      <c r="M61" s="16">
        <f t="shared" si="7"/>
        <v>290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290</v>
      </c>
      <c r="R61" s="17"/>
    </row>
    <row r="62" spans="1:18">
      <c r="A62" s="8" t="s">
        <v>104</v>
      </c>
      <c r="B62" s="15">
        <f>'[1]05'!B64</f>
        <v>290</v>
      </c>
      <c r="C62" s="16">
        <f>'[1]05'!C64</f>
        <v>0</v>
      </c>
      <c r="D62" s="16">
        <f>'[1]05'!D64</f>
        <v>0</v>
      </c>
      <c r="E62" s="16">
        <f>'[1]05'!E64</f>
        <v>0</v>
      </c>
      <c r="F62" s="15">
        <f t="shared" si="6"/>
        <v>290</v>
      </c>
      <c r="G62" s="15">
        <f>'[1]05'!H64</f>
        <v>290</v>
      </c>
      <c r="H62" s="16">
        <f>'[1]05'!I64</f>
        <v>0</v>
      </c>
      <c r="I62" s="16">
        <f>'[1]05'!J64</f>
        <v>0</v>
      </c>
      <c r="J62" s="16">
        <f>'[1]05'!K64</f>
        <v>0</v>
      </c>
      <c r="K62" s="15">
        <f t="shared" si="4"/>
        <v>290</v>
      </c>
      <c r="L62" s="18">
        <f>frq!C62</f>
        <v>1</v>
      </c>
      <c r="M62" s="16">
        <f t="shared" si="7"/>
        <v>290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290</v>
      </c>
      <c r="R62" s="17"/>
    </row>
    <row r="63" spans="1:18">
      <c r="A63" s="8" t="s">
        <v>105</v>
      </c>
      <c r="B63" s="15">
        <f>'[1]05'!B65</f>
        <v>290</v>
      </c>
      <c r="C63" s="16">
        <f>'[1]05'!C65</f>
        <v>0</v>
      </c>
      <c r="D63" s="16">
        <f>'[1]05'!D65</f>
        <v>0</v>
      </c>
      <c r="E63" s="16">
        <f>'[1]05'!E65</f>
        <v>0</v>
      </c>
      <c r="F63" s="15">
        <f t="shared" si="6"/>
        <v>290</v>
      </c>
      <c r="G63" s="15">
        <f>'[1]05'!H65</f>
        <v>290</v>
      </c>
      <c r="H63" s="16">
        <f>'[1]05'!I65</f>
        <v>0</v>
      </c>
      <c r="I63" s="16">
        <f>'[1]05'!J65</f>
        <v>0</v>
      </c>
      <c r="J63" s="16">
        <f>'[1]05'!K65</f>
        <v>0</v>
      </c>
      <c r="K63" s="15">
        <f t="shared" si="4"/>
        <v>290</v>
      </c>
      <c r="L63" s="18">
        <f>frq!C63</f>
        <v>1</v>
      </c>
      <c r="M63" s="16">
        <f t="shared" si="7"/>
        <v>290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290</v>
      </c>
      <c r="R63" s="17"/>
    </row>
    <row r="64" spans="1:18">
      <c r="A64" s="8" t="s">
        <v>106</v>
      </c>
      <c r="B64" s="15">
        <f>'[1]05'!B66</f>
        <v>290</v>
      </c>
      <c r="C64" s="16">
        <f>'[1]05'!C66</f>
        <v>0</v>
      </c>
      <c r="D64" s="16">
        <f>'[1]05'!D66</f>
        <v>0</v>
      </c>
      <c r="E64" s="16">
        <f>'[1]05'!E66</f>
        <v>0</v>
      </c>
      <c r="F64" s="15">
        <f t="shared" si="6"/>
        <v>290</v>
      </c>
      <c r="G64" s="15">
        <f>'[1]05'!H66</f>
        <v>290</v>
      </c>
      <c r="H64" s="16">
        <f>'[1]05'!I66</f>
        <v>0</v>
      </c>
      <c r="I64" s="16">
        <f>'[1]05'!J66</f>
        <v>0</v>
      </c>
      <c r="J64" s="16">
        <f>'[1]05'!K66</f>
        <v>0</v>
      </c>
      <c r="K64" s="15">
        <f t="shared" si="4"/>
        <v>290</v>
      </c>
      <c r="L64" s="18">
        <f>frq!C64</f>
        <v>1</v>
      </c>
      <c r="M64" s="16">
        <f t="shared" si="7"/>
        <v>290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290</v>
      </c>
      <c r="R64" s="17"/>
    </row>
    <row r="65" spans="1:19">
      <c r="A65" s="8" t="s">
        <v>107</v>
      </c>
      <c r="B65" s="15">
        <f>'[1]05'!B67</f>
        <v>282</v>
      </c>
      <c r="C65" s="16">
        <f>'[1]05'!C67</f>
        <v>0</v>
      </c>
      <c r="D65" s="16">
        <f>'[1]05'!D67</f>
        <v>0</v>
      </c>
      <c r="E65" s="16">
        <f>'[1]05'!E67</f>
        <v>0</v>
      </c>
      <c r="F65" s="15">
        <f t="shared" si="6"/>
        <v>282</v>
      </c>
      <c r="G65" s="15">
        <f>'[1]05'!H67</f>
        <v>282</v>
      </c>
      <c r="H65" s="16">
        <f>'[1]05'!I67</f>
        <v>0</v>
      </c>
      <c r="I65" s="16">
        <f>'[1]05'!J67</f>
        <v>0</v>
      </c>
      <c r="J65" s="16">
        <f>'[1]05'!K67</f>
        <v>0</v>
      </c>
      <c r="K65" s="15">
        <f t="shared" si="4"/>
        <v>282</v>
      </c>
      <c r="L65" s="18">
        <f>frq!C65</f>
        <v>1</v>
      </c>
      <c r="M65" s="16">
        <f t="shared" si="7"/>
        <v>282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282</v>
      </c>
      <c r="R65" s="17"/>
    </row>
    <row r="66" spans="1:19">
      <c r="A66" s="8" t="s">
        <v>108</v>
      </c>
      <c r="B66" s="15">
        <f>'[1]05'!B68</f>
        <v>282</v>
      </c>
      <c r="C66" s="16">
        <f>'[1]05'!C68</f>
        <v>0</v>
      </c>
      <c r="D66" s="16">
        <f>'[1]05'!D68</f>
        <v>0</v>
      </c>
      <c r="E66" s="16">
        <f>'[1]05'!E68</f>
        <v>0</v>
      </c>
      <c r="F66" s="15">
        <f t="shared" si="6"/>
        <v>282</v>
      </c>
      <c r="G66" s="15">
        <f>'[1]05'!H68</f>
        <v>282</v>
      </c>
      <c r="H66" s="16">
        <f>'[1]05'!I68</f>
        <v>0</v>
      </c>
      <c r="I66" s="16">
        <f>'[1]05'!J68</f>
        <v>0</v>
      </c>
      <c r="J66" s="16">
        <f>'[1]05'!K68</f>
        <v>0</v>
      </c>
      <c r="K66" s="15">
        <f t="shared" si="4"/>
        <v>282</v>
      </c>
      <c r="L66" s="18">
        <f>frq!C66</f>
        <v>1</v>
      </c>
      <c r="M66" s="16">
        <f t="shared" si="7"/>
        <v>282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282</v>
      </c>
      <c r="R66" s="17"/>
    </row>
    <row r="67" spans="1:19">
      <c r="A67" s="8" t="s">
        <v>109</v>
      </c>
      <c r="B67" s="15">
        <f>'[1]05'!B69</f>
        <v>282</v>
      </c>
      <c r="C67" s="16">
        <f>'[1]05'!C69</f>
        <v>0</v>
      </c>
      <c r="D67" s="16">
        <f>'[1]05'!D69</f>
        <v>0</v>
      </c>
      <c r="E67" s="16">
        <f>'[1]05'!E69</f>
        <v>0</v>
      </c>
      <c r="F67" s="15">
        <f t="shared" si="6"/>
        <v>282</v>
      </c>
      <c r="G67" s="15">
        <f>'[1]05'!H69</f>
        <v>282</v>
      </c>
      <c r="H67" s="16">
        <f>'[1]05'!I69</f>
        <v>0</v>
      </c>
      <c r="I67" s="16">
        <f>'[1]05'!J69</f>
        <v>0</v>
      </c>
      <c r="J67" s="16">
        <f>'[1]05'!K69</f>
        <v>0</v>
      </c>
      <c r="K67" s="15">
        <f t="shared" si="4"/>
        <v>282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282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282</v>
      </c>
      <c r="R67" s="17"/>
    </row>
    <row r="68" spans="1:19">
      <c r="A68" s="8" t="s">
        <v>110</v>
      </c>
      <c r="B68" s="15">
        <f>'[1]05'!B70</f>
        <v>282</v>
      </c>
      <c r="C68" s="16">
        <f>'[1]05'!C70</f>
        <v>0</v>
      </c>
      <c r="D68" s="16">
        <f>'[1]05'!D70</f>
        <v>0</v>
      </c>
      <c r="E68" s="16">
        <f>'[1]05'!E70</f>
        <v>0</v>
      </c>
      <c r="F68" s="15">
        <f t="shared" si="6"/>
        <v>282</v>
      </c>
      <c r="G68" s="15">
        <f>'[1]05'!H70</f>
        <v>282</v>
      </c>
      <c r="H68" s="16">
        <f>'[1]05'!I70</f>
        <v>0</v>
      </c>
      <c r="I68" s="16">
        <f>'[1]05'!J70</f>
        <v>0</v>
      </c>
      <c r="J68" s="16">
        <f>'[1]05'!K70</f>
        <v>0</v>
      </c>
      <c r="K68" s="15">
        <f t="shared" ref="K68:K98" si="15">SUM(G68:J68)</f>
        <v>282</v>
      </c>
      <c r="L68" s="18">
        <f>frq!C68</f>
        <v>1</v>
      </c>
      <c r="M68" s="16">
        <f t="shared" si="11"/>
        <v>282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282</v>
      </c>
      <c r="R68" s="17"/>
    </row>
    <row r="69" spans="1:19">
      <c r="A69" s="8" t="s">
        <v>111</v>
      </c>
      <c r="B69" s="15">
        <f>'[1]05'!B71</f>
        <v>282</v>
      </c>
      <c r="C69" s="16">
        <f>'[1]05'!C71</f>
        <v>0</v>
      </c>
      <c r="D69" s="16">
        <f>'[1]05'!D71</f>
        <v>0</v>
      </c>
      <c r="E69" s="16">
        <f>'[1]05'!E71</f>
        <v>0</v>
      </c>
      <c r="F69" s="15">
        <f t="shared" ref="F69:F98" si="17">SUM(B69:E69)</f>
        <v>282</v>
      </c>
      <c r="G69" s="15">
        <f>'[1]05'!H71</f>
        <v>282</v>
      </c>
      <c r="H69" s="16">
        <f>'[1]05'!I71</f>
        <v>0</v>
      </c>
      <c r="I69" s="16">
        <f>'[1]05'!J71</f>
        <v>0</v>
      </c>
      <c r="J69" s="16">
        <f>'[1]05'!K71</f>
        <v>0</v>
      </c>
      <c r="K69" s="15">
        <f t="shared" si="15"/>
        <v>282</v>
      </c>
      <c r="L69" s="18">
        <f>frq!C69</f>
        <v>1</v>
      </c>
      <c r="M69" s="16">
        <f t="shared" si="11"/>
        <v>282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282</v>
      </c>
      <c r="R69" s="17"/>
      <c r="S69">
        <f>96*4</f>
        <v>384</v>
      </c>
    </row>
    <row r="70" spans="1:19">
      <c r="A70" s="8" t="s">
        <v>112</v>
      </c>
      <c r="B70" s="15">
        <f>'[1]05'!B72</f>
        <v>282</v>
      </c>
      <c r="C70" s="16">
        <f>'[1]05'!C72</f>
        <v>0</v>
      </c>
      <c r="D70" s="16">
        <f>'[1]05'!D72</f>
        <v>0</v>
      </c>
      <c r="E70" s="16">
        <f>'[1]05'!E72</f>
        <v>0</v>
      </c>
      <c r="F70" s="15">
        <f t="shared" si="17"/>
        <v>282</v>
      </c>
      <c r="G70" s="15">
        <f>'[1]05'!H72</f>
        <v>282</v>
      </c>
      <c r="H70" s="16">
        <f>'[1]05'!I72</f>
        <v>0</v>
      </c>
      <c r="I70" s="16">
        <f>'[1]05'!J72</f>
        <v>0</v>
      </c>
      <c r="J70" s="16">
        <f>'[1]05'!K72</f>
        <v>0</v>
      </c>
      <c r="K70" s="15">
        <f t="shared" si="15"/>
        <v>282</v>
      </c>
      <c r="L70" s="18">
        <f>frq!C70</f>
        <v>1</v>
      </c>
      <c r="M70" s="16">
        <f t="shared" si="11"/>
        <v>282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282</v>
      </c>
      <c r="R70" s="17"/>
    </row>
    <row r="71" spans="1:19">
      <c r="A71" s="8" t="s">
        <v>113</v>
      </c>
      <c r="B71" s="15">
        <f>'[1]05'!B73</f>
        <v>282</v>
      </c>
      <c r="C71" s="16">
        <f>'[1]05'!C73</f>
        <v>0</v>
      </c>
      <c r="D71" s="16">
        <f>'[1]05'!D73</f>
        <v>0</v>
      </c>
      <c r="E71" s="16">
        <f>'[1]05'!E73</f>
        <v>0</v>
      </c>
      <c r="F71" s="15">
        <f t="shared" si="17"/>
        <v>282</v>
      </c>
      <c r="G71" s="15">
        <f>'[1]05'!H73</f>
        <v>282</v>
      </c>
      <c r="H71" s="16">
        <f>'[1]05'!I73</f>
        <v>0</v>
      </c>
      <c r="I71" s="16">
        <f>'[1]05'!J73</f>
        <v>0</v>
      </c>
      <c r="J71" s="16">
        <f>'[1]05'!K73</f>
        <v>0</v>
      </c>
      <c r="K71" s="15">
        <f t="shared" si="15"/>
        <v>282</v>
      </c>
      <c r="L71" s="18">
        <f>frq!C71</f>
        <v>1</v>
      </c>
      <c r="M71" s="16">
        <f t="shared" si="11"/>
        <v>282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282</v>
      </c>
      <c r="R71" s="17"/>
    </row>
    <row r="72" spans="1:19">
      <c r="A72" s="8" t="s">
        <v>114</v>
      </c>
      <c r="B72" s="15">
        <f>'[1]05'!B74</f>
        <v>282</v>
      </c>
      <c r="C72" s="16">
        <f>'[1]05'!C74</f>
        <v>0</v>
      </c>
      <c r="D72" s="16">
        <f>'[1]05'!D74</f>
        <v>0</v>
      </c>
      <c r="E72" s="16">
        <f>'[1]05'!E74</f>
        <v>0</v>
      </c>
      <c r="F72" s="15">
        <f t="shared" si="17"/>
        <v>282</v>
      </c>
      <c r="G72" s="15">
        <f>'[1]05'!H74</f>
        <v>282</v>
      </c>
      <c r="H72" s="16">
        <f>'[1]05'!I74</f>
        <v>0</v>
      </c>
      <c r="I72" s="16">
        <f>'[1]05'!J74</f>
        <v>0</v>
      </c>
      <c r="J72" s="16">
        <f>'[1]05'!K74</f>
        <v>0</v>
      </c>
      <c r="K72" s="15">
        <f t="shared" si="15"/>
        <v>282</v>
      </c>
      <c r="L72" s="18">
        <f>frq!C72</f>
        <v>1</v>
      </c>
      <c r="M72" s="16">
        <f t="shared" si="11"/>
        <v>282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282</v>
      </c>
      <c r="R72" s="17"/>
    </row>
    <row r="73" spans="1:19">
      <c r="A73" s="8" t="s">
        <v>115</v>
      </c>
      <c r="B73" s="15">
        <f>'[1]05'!B75</f>
        <v>282</v>
      </c>
      <c r="C73" s="16">
        <f>'[1]05'!C75</f>
        <v>0</v>
      </c>
      <c r="D73" s="16">
        <f>'[1]05'!D75</f>
        <v>0</v>
      </c>
      <c r="E73" s="16">
        <f>'[1]05'!E75</f>
        <v>0</v>
      </c>
      <c r="F73" s="15">
        <f t="shared" si="17"/>
        <v>282</v>
      </c>
      <c r="G73" s="15">
        <f>'[1]05'!H75</f>
        <v>282</v>
      </c>
      <c r="H73" s="16">
        <f>'[1]05'!I75</f>
        <v>0</v>
      </c>
      <c r="I73" s="16">
        <f>'[1]05'!J75</f>
        <v>0</v>
      </c>
      <c r="J73" s="16">
        <f>'[1]05'!K75</f>
        <v>0</v>
      </c>
      <c r="K73" s="15">
        <f t="shared" si="15"/>
        <v>282</v>
      </c>
      <c r="L73" s="18">
        <f>frq!C73</f>
        <v>1</v>
      </c>
      <c r="M73" s="16">
        <f t="shared" si="11"/>
        <v>282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282</v>
      </c>
      <c r="R73" s="17"/>
    </row>
    <row r="74" spans="1:19">
      <c r="A74" s="8" t="s">
        <v>116</v>
      </c>
      <c r="B74" s="15">
        <f>'[1]05'!B76</f>
        <v>282</v>
      </c>
      <c r="C74" s="16">
        <f>'[1]05'!C76</f>
        <v>0</v>
      </c>
      <c r="D74" s="16">
        <f>'[1]05'!D76</f>
        <v>0</v>
      </c>
      <c r="E74" s="16">
        <f>'[1]05'!E76</f>
        <v>0</v>
      </c>
      <c r="F74" s="15">
        <f t="shared" si="17"/>
        <v>282</v>
      </c>
      <c r="G74" s="15">
        <f>'[1]05'!H76</f>
        <v>282</v>
      </c>
      <c r="H74" s="16">
        <f>'[1]05'!I76</f>
        <v>0</v>
      </c>
      <c r="I74" s="16">
        <f>'[1]05'!J76</f>
        <v>0</v>
      </c>
      <c r="J74" s="16">
        <f>'[1]05'!K76</f>
        <v>0</v>
      </c>
      <c r="K74" s="15">
        <f t="shared" si="15"/>
        <v>282</v>
      </c>
      <c r="L74" s="18">
        <f>frq!C74</f>
        <v>1</v>
      </c>
      <c r="M74" s="16">
        <f t="shared" si="11"/>
        <v>282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282</v>
      </c>
      <c r="R74" s="17"/>
    </row>
    <row r="75" spans="1:19">
      <c r="A75" s="8" t="s">
        <v>117</v>
      </c>
      <c r="B75" s="15">
        <f>'[1]05'!B77</f>
        <v>285</v>
      </c>
      <c r="C75" s="16">
        <f>'[1]05'!C77</f>
        <v>0</v>
      </c>
      <c r="D75" s="16">
        <f>'[1]05'!D77</f>
        <v>0</v>
      </c>
      <c r="E75" s="16">
        <f>'[1]05'!E77</f>
        <v>0</v>
      </c>
      <c r="F75" s="15">
        <f t="shared" si="17"/>
        <v>285</v>
      </c>
      <c r="G75" s="15">
        <f>'[1]05'!H77</f>
        <v>285</v>
      </c>
      <c r="H75" s="16">
        <f>'[1]05'!I77</f>
        <v>0</v>
      </c>
      <c r="I75" s="16">
        <f>'[1]05'!J77</f>
        <v>0</v>
      </c>
      <c r="J75" s="16">
        <f>'[1]05'!K77</f>
        <v>0</v>
      </c>
      <c r="K75" s="15">
        <f t="shared" si="15"/>
        <v>285</v>
      </c>
      <c r="L75" s="18">
        <f>frq!C75</f>
        <v>1</v>
      </c>
      <c r="M75" s="16">
        <f t="shared" si="11"/>
        <v>285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285</v>
      </c>
      <c r="R75" s="17"/>
    </row>
    <row r="76" spans="1:19">
      <c r="A76" s="8" t="s">
        <v>118</v>
      </c>
      <c r="B76" s="15">
        <f>'[1]05'!B78</f>
        <v>285</v>
      </c>
      <c r="C76" s="16">
        <f>'[1]05'!C78</f>
        <v>0</v>
      </c>
      <c r="D76" s="16">
        <f>'[1]05'!D78</f>
        <v>0</v>
      </c>
      <c r="E76" s="16">
        <f>'[1]05'!E78</f>
        <v>0</v>
      </c>
      <c r="F76" s="15">
        <f t="shared" si="17"/>
        <v>285</v>
      </c>
      <c r="G76" s="15">
        <f>'[1]05'!H78</f>
        <v>285</v>
      </c>
      <c r="H76" s="16">
        <f>'[1]05'!I78</f>
        <v>0</v>
      </c>
      <c r="I76" s="16">
        <f>'[1]05'!J78</f>
        <v>0</v>
      </c>
      <c r="J76" s="16">
        <f>'[1]05'!K78</f>
        <v>0</v>
      </c>
      <c r="K76" s="15">
        <f t="shared" si="15"/>
        <v>285</v>
      </c>
      <c r="L76" s="18">
        <f>frq!C76</f>
        <v>1</v>
      </c>
      <c r="M76" s="16">
        <f t="shared" si="11"/>
        <v>285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285</v>
      </c>
      <c r="R76" s="17"/>
    </row>
    <row r="77" spans="1:19">
      <c r="A77" s="8" t="s">
        <v>119</v>
      </c>
      <c r="B77" s="15">
        <f>'[1]05'!B79</f>
        <v>285</v>
      </c>
      <c r="C77" s="16">
        <f>'[1]05'!C79</f>
        <v>0</v>
      </c>
      <c r="D77" s="16">
        <f>'[1]05'!D79</f>
        <v>0</v>
      </c>
      <c r="E77" s="16">
        <f>'[1]05'!E79</f>
        <v>0</v>
      </c>
      <c r="F77" s="15">
        <f t="shared" si="17"/>
        <v>285</v>
      </c>
      <c r="G77" s="15">
        <f>'[1]05'!H79</f>
        <v>285</v>
      </c>
      <c r="H77" s="16">
        <f>'[1]05'!I79</f>
        <v>0</v>
      </c>
      <c r="I77" s="16">
        <f>'[1]05'!J79</f>
        <v>0</v>
      </c>
      <c r="J77" s="16">
        <f>'[1]05'!K79</f>
        <v>0</v>
      </c>
      <c r="K77" s="15">
        <f t="shared" si="15"/>
        <v>285</v>
      </c>
      <c r="L77" s="18">
        <f>frq!C77</f>
        <v>1</v>
      </c>
      <c r="M77" s="16">
        <f t="shared" si="11"/>
        <v>285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285</v>
      </c>
      <c r="R77" s="17"/>
    </row>
    <row r="78" spans="1:19">
      <c r="A78" s="8" t="s">
        <v>120</v>
      </c>
      <c r="B78" s="15">
        <f>'[1]05'!B80</f>
        <v>285</v>
      </c>
      <c r="C78" s="16">
        <f>'[1]05'!C80</f>
        <v>0</v>
      </c>
      <c r="D78" s="16">
        <f>'[1]05'!D80</f>
        <v>0</v>
      </c>
      <c r="E78" s="16">
        <f>'[1]05'!E80</f>
        <v>0</v>
      </c>
      <c r="F78" s="15">
        <f t="shared" si="17"/>
        <v>285</v>
      </c>
      <c r="G78" s="15">
        <f>'[1]05'!H80</f>
        <v>285</v>
      </c>
      <c r="H78" s="16">
        <f>'[1]05'!I80</f>
        <v>0</v>
      </c>
      <c r="I78" s="16">
        <f>'[1]05'!J80</f>
        <v>0</v>
      </c>
      <c r="J78" s="16">
        <f>'[1]05'!K80</f>
        <v>0</v>
      </c>
      <c r="K78" s="15">
        <f t="shared" si="15"/>
        <v>285</v>
      </c>
      <c r="L78" s="18">
        <f>frq!C78</f>
        <v>1</v>
      </c>
      <c r="M78" s="16">
        <f t="shared" si="11"/>
        <v>285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285</v>
      </c>
      <c r="R78" s="17"/>
    </row>
    <row r="79" spans="1:19">
      <c r="A79" s="8" t="s">
        <v>121</v>
      </c>
      <c r="B79" s="15">
        <f>'[1]05'!B81</f>
        <v>285</v>
      </c>
      <c r="C79" s="16">
        <f>'[1]05'!C81</f>
        <v>0</v>
      </c>
      <c r="D79" s="16">
        <f>'[1]05'!D81</f>
        <v>0</v>
      </c>
      <c r="E79" s="16">
        <f>'[1]05'!E81</f>
        <v>0</v>
      </c>
      <c r="F79" s="15">
        <f t="shared" si="17"/>
        <v>285</v>
      </c>
      <c r="G79" s="15">
        <f>'[1]05'!H81</f>
        <v>285</v>
      </c>
      <c r="H79" s="16">
        <f>'[1]05'!I81</f>
        <v>0</v>
      </c>
      <c r="I79" s="16">
        <f>'[1]05'!J81</f>
        <v>0</v>
      </c>
      <c r="J79" s="16">
        <f>'[1]05'!K81</f>
        <v>0</v>
      </c>
      <c r="K79" s="15">
        <f t="shared" si="15"/>
        <v>285</v>
      </c>
      <c r="L79" s="18">
        <f>frq!C79</f>
        <v>1</v>
      </c>
      <c r="M79" s="16">
        <f t="shared" si="11"/>
        <v>285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285</v>
      </c>
      <c r="R79" s="17"/>
    </row>
    <row r="80" spans="1:19">
      <c r="A80" s="8" t="s">
        <v>122</v>
      </c>
      <c r="B80" s="15">
        <f>'[1]05'!B82</f>
        <v>285</v>
      </c>
      <c r="C80" s="16">
        <f>'[1]05'!C82</f>
        <v>0</v>
      </c>
      <c r="D80" s="16">
        <f>'[1]05'!D82</f>
        <v>0</v>
      </c>
      <c r="E80" s="16">
        <f>'[1]05'!E82</f>
        <v>0</v>
      </c>
      <c r="F80" s="15">
        <f t="shared" si="17"/>
        <v>285</v>
      </c>
      <c r="G80" s="15">
        <f>'[1]05'!H82</f>
        <v>285</v>
      </c>
      <c r="H80" s="16">
        <f>'[1]05'!I82</f>
        <v>0</v>
      </c>
      <c r="I80" s="16">
        <f>'[1]05'!J82</f>
        <v>0</v>
      </c>
      <c r="J80" s="16">
        <f>'[1]05'!K82</f>
        <v>0</v>
      </c>
      <c r="K80" s="15">
        <f t="shared" si="15"/>
        <v>285</v>
      </c>
      <c r="L80" s="18">
        <f>frq!C80</f>
        <v>1</v>
      </c>
      <c r="M80" s="16">
        <f t="shared" si="11"/>
        <v>285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285</v>
      </c>
      <c r="R80" s="17"/>
    </row>
    <row r="81" spans="1:18">
      <c r="A81" s="8" t="s">
        <v>123</v>
      </c>
      <c r="B81" s="15">
        <f>'[1]05'!B83</f>
        <v>285</v>
      </c>
      <c r="C81" s="16">
        <f>'[1]05'!C83</f>
        <v>0</v>
      </c>
      <c r="D81" s="16">
        <f>'[1]05'!D83</f>
        <v>0</v>
      </c>
      <c r="E81" s="16">
        <f>'[1]05'!E83</f>
        <v>0</v>
      </c>
      <c r="F81" s="15">
        <f t="shared" si="17"/>
        <v>285</v>
      </c>
      <c r="G81" s="15">
        <f>'[1]05'!H83</f>
        <v>285</v>
      </c>
      <c r="H81" s="16">
        <f>'[1]05'!I83</f>
        <v>0</v>
      </c>
      <c r="I81" s="16">
        <f>'[1]05'!J83</f>
        <v>0</v>
      </c>
      <c r="J81" s="16">
        <f>'[1]05'!K83</f>
        <v>0</v>
      </c>
      <c r="K81" s="15">
        <f t="shared" si="15"/>
        <v>285</v>
      </c>
      <c r="L81" s="18">
        <f>frq!C81</f>
        <v>1</v>
      </c>
      <c r="M81" s="16">
        <f t="shared" si="11"/>
        <v>285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285</v>
      </c>
      <c r="R81" s="17"/>
    </row>
    <row r="82" spans="1:18">
      <c r="A82" s="8" t="s">
        <v>124</v>
      </c>
      <c r="B82" s="15">
        <f>'[1]05'!B84</f>
        <v>285</v>
      </c>
      <c r="C82" s="16">
        <f>'[1]05'!C84</f>
        <v>0</v>
      </c>
      <c r="D82" s="16">
        <f>'[1]05'!D84</f>
        <v>0</v>
      </c>
      <c r="E82" s="16">
        <f>'[1]05'!E84</f>
        <v>0</v>
      </c>
      <c r="F82" s="15">
        <f t="shared" si="17"/>
        <v>285</v>
      </c>
      <c r="G82" s="15">
        <f>'[1]05'!H84</f>
        <v>285</v>
      </c>
      <c r="H82" s="16">
        <f>'[1]05'!I84</f>
        <v>0</v>
      </c>
      <c r="I82" s="16">
        <f>'[1]05'!J84</f>
        <v>0</v>
      </c>
      <c r="J82" s="16">
        <f>'[1]05'!K84</f>
        <v>0</v>
      </c>
      <c r="K82" s="15">
        <f t="shared" si="15"/>
        <v>285</v>
      </c>
      <c r="L82" s="18">
        <f>frq!C82</f>
        <v>1</v>
      </c>
      <c r="M82" s="16">
        <f t="shared" si="11"/>
        <v>285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285</v>
      </c>
      <c r="R82" s="17"/>
    </row>
    <row r="83" spans="1:18">
      <c r="A83" s="8" t="s">
        <v>125</v>
      </c>
      <c r="B83" s="15">
        <f>'[1]05'!B85</f>
        <v>290</v>
      </c>
      <c r="C83" s="16">
        <f>'[1]05'!C85</f>
        <v>0</v>
      </c>
      <c r="D83" s="16">
        <f>'[1]05'!D85</f>
        <v>0</v>
      </c>
      <c r="E83" s="16">
        <f>'[1]05'!E85</f>
        <v>0</v>
      </c>
      <c r="F83" s="15">
        <f t="shared" si="17"/>
        <v>290</v>
      </c>
      <c r="G83" s="15">
        <f>'[1]05'!H85</f>
        <v>290</v>
      </c>
      <c r="H83" s="16">
        <f>'[1]05'!I85</f>
        <v>0</v>
      </c>
      <c r="I83" s="16">
        <f>'[1]05'!J85</f>
        <v>0</v>
      </c>
      <c r="J83" s="16">
        <f>'[1]05'!K85</f>
        <v>0</v>
      </c>
      <c r="K83" s="15">
        <f t="shared" si="15"/>
        <v>290</v>
      </c>
      <c r="L83" s="18">
        <f>frq!C83</f>
        <v>1</v>
      </c>
      <c r="M83" s="16">
        <f t="shared" si="11"/>
        <v>290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290</v>
      </c>
      <c r="R83" s="17"/>
    </row>
    <row r="84" spans="1:18">
      <c r="A84" s="8" t="s">
        <v>126</v>
      </c>
      <c r="B84" s="15">
        <f>'[1]05'!B86</f>
        <v>290</v>
      </c>
      <c r="C84" s="16">
        <f>'[1]05'!C86</f>
        <v>0</v>
      </c>
      <c r="D84" s="16">
        <f>'[1]05'!D86</f>
        <v>0</v>
      </c>
      <c r="E84" s="16">
        <f>'[1]05'!E86</f>
        <v>0</v>
      </c>
      <c r="F84" s="15">
        <f t="shared" si="17"/>
        <v>290</v>
      </c>
      <c r="G84" s="15">
        <f>'[1]05'!H86</f>
        <v>290</v>
      </c>
      <c r="H84" s="16">
        <f>'[1]05'!I86</f>
        <v>0</v>
      </c>
      <c r="I84" s="16">
        <f>'[1]05'!J86</f>
        <v>0</v>
      </c>
      <c r="J84" s="16">
        <f>'[1]05'!K86</f>
        <v>0</v>
      </c>
      <c r="K84" s="15">
        <f t="shared" si="15"/>
        <v>290</v>
      </c>
      <c r="L84" s="18">
        <f>frq!C84</f>
        <v>1</v>
      </c>
      <c r="M84" s="16">
        <f t="shared" si="11"/>
        <v>290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290</v>
      </c>
      <c r="R84" s="17"/>
    </row>
    <row r="85" spans="1:18">
      <c r="A85" s="8" t="s">
        <v>127</v>
      </c>
      <c r="B85" s="15">
        <f>'[1]05'!B87</f>
        <v>285</v>
      </c>
      <c r="C85" s="16">
        <f>'[1]05'!C87</f>
        <v>0</v>
      </c>
      <c r="D85" s="16">
        <f>'[1]05'!D87</f>
        <v>0</v>
      </c>
      <c r="E85" s="16">
        <f>'[1]05'!E87</f>
        <v>0</v>
      </c>
      <c r="F85" s="15">
        <f t="shared" si="17"/>
        <v>285</v>
      </c>
      <c r="G85" s="15">
        <f>'[1]05'!H87</f>
        <v>285</v>
      </c>
      <c r="H85" s="16">
        <f>'[1]05'!I87</f>
        <v>0</v>
      </c>
      <c r="I85" s="16">
        <f>'[1]05'!J87</f>
        <v>0</v>
      </c>
      <c r="J85" s="16">
        <f>'[1]05'!K87</f>
        <v>0</v>
      </c>
      <c r="K85" s="15">
        <f t="shared" si="15"/>
        <v>285</v>
      </c>
      <c r="L85" s="18">
        <f>frq!C85</f>
        <v>1</v>
      </c>
      <c r="M85" s="16">
        <f t="shared" si="11"/>
        <v>285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285</v>
      </c>
      <c r="R85" s="17"/>
    </row>
    <row r="86" spans="1:18">
      <c r="A86" s="8" t="s">
        <v>128</v>
      </c>
      <c r="B86" s="15">
        <f>'[1]05'!B88</f>
        <v>290</v>
      </c>
      <c r="C86" s="16">
        <f>'[1]05'!C88</f>
        <v>0</v>
      </c>
      <c r="D86" s="16">
        <f>'[1]05'!D88</f>
        <v>0</v>
      </c>
      <c r="E86" s="16">
        <f>'[1]05'!E88</f>
        <v>0</v>
      </c>
      <c r="F86" s="15">
        <f t="shared" si="17"/>
        <v>290</v>
      </c>
      <c r="G86" s="15">
        <f>'[1]05'!H88</f>
        <v>290</v>
      </c>
      <c r="H86" s="16">
        <f>'[1]05'!I88</f>
        <v>0</v>
      </c>
      <c r="I86" s="16">
        <f>'[1]05'!J88</f>
        <v>0</v>
      </c>
      <c r="J86" s="16">
        <f>'[1]05'!K88</f>
        <v>0</v>
      </c>
      <c r="K86" s="15">
        <f t="shared" si="15"/>
        <v>290</v>
      </c>
      <c r="L86" s="18">
        <f>frq!C86</f>
        <v>1</v>
      </c>
      <c r="M86" s="16">
        <f t="shared" si="11"/>
        <v>290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290</v>
      </c>
      <c r="R86" s="17"/>
    </row>
    <row r="87" spans="1:18">
      <c r="A87" s="8" t="s">
        <v>129</v>
      </c>
      <c r="B87" s="15">
        <f>'[1]05'!B89</f>
        <v>290</v>
      </c>
      <c r="C87" s="16">
        <f>'[1]05'!C89</f>
        <v>0</v>
      </c>
      <c r="D87" s="16">
        <f>'[1]05'!D89</f>
        <v>0</v>
      </c>
      <c r="E87" s="16">
        <f>'[1]05'!E89</f>
        <v>0</v>
      </c>
      <c r="F87" s="15">
        <f t="shared" si="17"/>
        <v>290</v>
      </c>
      <c r="G87" s="15">
        <f>'[1]05'!H89</f>
        <v>290</v>
      </c>
      <c r="H87" s="16">
        <f>'[1]05'!I89</f>
        <v>0</v>
      </c>
      <c r="I87" s="16">
        <f>'[1]05'!J89</f>
        <v>0</v>
      </c>
      <c r="J87" s="16">
        <f>'[1]05'!K89</f>
        <v>0</v>
      </c>
      <c r="K87" s="15">
        <f t="shared" si="15"/>
        <v>290</v>
      </c>
      <c r="L87" s="18">
        <f>frq!C87</f>
        <v>1</v>
      </c>
      <c r="M87" s="16">
        <f t="shared" si="11"/>
        <v>290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290</v>
      </c>
      <c r="R87" s="17"/>
    </row>
    <row r="88" spans="1:18">
      <c r="A88" s="8" t="s">
        <v>130</v>
      </c>
      <c r="B88" s="15">
        <f>'[1]05'!B90</f>
        <v>290</v>
      </c>
      <c r="C88" s="16">
        <f>'[1]05'!C90</f>
        <v>0</v>
      </c>
      <c r="D88" s="16">
        <f>'[1]05'!D90</f>
        <v>0</v>
      </c>
      <c r="E88" s="16">
        <f>'[1]05'!E90</f>
        <v>0</v>
      </c>
      <c r="F88" s="15">
        <f t="shared" si="17"/>
        <v>290</v>
      </c>
      <c r="G88" s="15">
        <f>'[1]05'!H90</f>
        <v>290</v>
      </c>
      <c r="H88" s="16">
        <f>'[1]05'!I90</f>
        <v>0</v>
      </c>
      <c r="I88" s="16">
        <f>'[1]05'!J90</f>
        <v>0</v>
      </c>
      <c r="J88" s="16">
        <f>'[1]05'!K90</f>
        <v>0</v>
      </c>
      <c r="K88" s="15">
        <f t="shared" si="15"/>
        <v>290</v>
      </c>
      <c r="L88" s="18">
        <f>frq!C88</f>
        <v>1</v>
      </c>
      <c r="M88" s="16">
        <f t="shared" si="11"/>
        <v>290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290</v>
      </c>
      <c r="R88" s="17"/>
    </row>
    <row r="89" spans="1:18">
      <c r="A89" s="8" t="s">
        <v>131</v>
      </c>
      <c r="B89" s="15">
        <f>'[1]05'!B91</f>
        <v>290</v>
      </c>
      <c r="C89" s="16">
        <f>'[1]05'!C91</f>
        <v>0</v>
      </c>
      <c r="D89" s="16">
        <f>'[1]05'!D91</f>
        <v>0</v>
      </c>
      <c r="E89" s="16">
        <f>'[1]05'!E91</f>
        <v>0</v>
      </c>
      <c r="F89" s="15">
        <f t="shared" si="17"/>
        <v>290</v>
      </c>
      <c r="G89" s="15">
        <f>'[1]05'!H91</f>
        <v>290</v>
      </c>
      <c r="H89" s="16">
        <f>'[1]05'!I91</f>
        <v>0</v>
      </c>
      <c r="I89" s="16">
        <f>'[1]05'!J91</f>
        <v>0</v>
      </c>
      <c r="J89" s="16">
        <f>'[1]05'!K91</f>
        <v>0</v>
      </c>
      <c r="K89" s="15">
        <f t="shared" si="15"/>
        <v>290</v>
      </c>
      <c r="L89" s="18">
        <f>frq!C89</f>
        <v>1</v>
      </c>
      <c r="M89" s="16">
        <f t="shared" si="11"/>
        <v>290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290</v>
      </c>
      <c r="R89" s="17"/>
    </row>
    <row r="90" spans="1:18">
      <c r="A90" s="8" t="s">
        <v>132</v>
      </c>
      <c r="B90" s="15">
        <f>'[1]05'!B92</f>
        <v>290</v>
      </c>
      <c r="C90" s="16">
        <f>'[1]05'!C92</f>
        <v>0</v>
      </c>
      <c r="D90" s="16">
        <f>'[1]05'!D92</f>
        <v>0</v>
      </c>
      <c r="E90" s="16">
        <f>'[1]05'!E92</f>
        <v>0</v>
      </c>
      <c r="F90" s="15">
        <f t="shared" si="17"/>
        <v>290</v>
      </c>
      <c r="G90" s="15">
        <f>'[1]05'!H92</f>
        <v>290</v>
      </c>
      <c r="H90" s="16">
        <f>'[1]05'!I92</f>
        <v>0</v>
      </c>
      <c r="I90" s="16">
        <f>'[1]05'!J92</f>
        <v>0</v>
      </c>
      <c r="J90" s="16">
        <f>'[1]05'!K92</f>
        <v>0</v>
      </c>
      <c r="K90" s="15">
        <f t="shared" si="15"/>
        <v>290</v>
      </c>
      <c r="L90" s="18">
        <f>frq!C90</f>
        <v>1</v>
      </c>
      <c r="M90" s="16">
        <f t="shared" si="11"/>
        <v>290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290</v>
      </c>
      <c r="R90" s="17"/>
    </row>
    <row r="91" spans="1:18">
      <c r="A91" s="8" t="s">
        <v>133</v>
      </c>
      <c r="B91" s="15">
        <f>'[1]05'!B93</f>
        <v>290</v>
      </c>
      <c r="C91" s="16">
        <f>'[1]05'!C93</f>
        <v>0</v>
      </c>
      <c r="D91" s="16">
        <f>'[1]05'!D93</f>
        <v>0</v>
      </c>
      <c r="E91" s="16">
        <f>'[1]05'!E93</f>
        <v>0</v>
      </c>
      <c r="F91" s="15">
        <f t="shared" si="17"/>
        <v>290</v>
      </c>
      <c r="G91" s="15">
        <f>'[1]05'!H93</f>
        <v>290</v>
      </c>
      <c r="H91" s="16">
        <f>'[1]05'!I93</f>
        <v>0</v>
      </c>
      <c r="I91" s="16">
        <f>'[1]05'!J93</f>
        <v>0</v>
      </c>
      <c r="J91" s="16">
        <f>'[1]05'!K93</f>
        <v>0</v>
      </c>
      <c r="K91" s="15">
        <f t="shared" si="15"/>
        <v>290</v>
      </c>
      <c r="L91" s="18">
        <f>frq!C91</f>
        <v>1</v>
      </c>
      <c r="M91" s="16">
        <f t="shared" si="11"/>
        <v>290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290</v>
      </c>
      <c r="R91" s="17"/>
    </row>
    <row r="92" spans="1:18">
      <c r="A92" s="8" t="s">
        <v>134</v>
      </c>
      <c r="B92" s="15">
        <f>'[1]05'!B94</f>
        <v>290</v>
      </c>
      <c r="C92" s="16">
        <f>'[1]05'!C94</f>
        <v>0</v>
      </c>
      <c r="D92" s="16">
        <f>'[1]05'!D94</f>
        <v>0</v>
      </c>
      <c r="E92" s="16">
        <f>'[1]05'!E94</f>
        <v>0</v>
      </c>
      <c r="F92" s="15">
        <f t="shared" si="17"/>
        <v>290</v>
      </c>
      <c r="G92" s="15">
        <f>'[1]05'!H94</f>
        <v>290</v>
      </c>
      <c r="H92" s="16">
        <f>'[1]05'!I94</f>
        <v>0</v>
      </c>
      <c r="I92" s="16">
        <f>'[1]05'!J94</f>
        <v>0</v>
      </c>
      <c r="J92" s="16">
        <f>'[1]05'!K94</f>
        <v>0</v>
      </c>
      <c r="K92" s="15">
        <f t="shared" si="15"/>
        <v>290</v>
      </c>
      <c r="L92" s="18">
        <f>frq!C92</f>
        <v>1</v>
      </c>
      <c r="M92" s="16">
        <f t="shared" si="11"/>
        <v>290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290</v>
      </c>
      <c r="R92" s="17"/>
    </row>
    <row r="93" spans="1:18">
      <c r="A93" s="8" t="s">
        <v>135</v>
      </c>
      <c r="B93" s="15">
        <f>'[1]05'!B95</f>
        <v>290</v>
      </c>
      <c r="C93" s="16">
        <f>'[1]05'!C95</f>
        <v>0</v>
      </c>
      <c r="D93" s="16">
        <f>'[1]05'!D95</f>
        <v>0</v>
      </c>
      <c r="E93" s="16">
        <f>'[1]05'!E95</f>
        <v>0</v>
      </c>
      <c r="F93" s="15">
        <f t="shared" si="17"/>
        <v>290</v>
      </c>
      <c r="G93" s="15">
        <f>'[1]05'!H95</f>
        <v>290</v>
      </c>
      <c r="H93" s="16">
        <f>'[1]05'!I95</f>
        <v>0</v>
      </c>
      <c r="I93" s="16">
        <f>'[1]05'!J95</f>
        <v>0</v>
      </c>
      <c r="J93" s="16">
        <f>'[1]05'!K95</f>
        <v>0</v>
      </c>
      <c r="K93" s="15">
        <f t="shared" si="15"/>
        <v>290</v>
      </c>
      <c r="L93" s="18">
        <f>frq!C93</f>
        <v>1</v>
      </c>
      <c r="M93" s="16">
        <f t="shared" si="11"/>
        <v>290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290</v>
      </c>
      <c r="R93" s="17"/>
    </row>
    <row r="94" spans="1:18">
      <c r="A94" s="8" t="s">
        <v>136</v>
      </c>
      <c r="B94" s="15">
        <f>'[1]05'!B96</f>
        <v>290</v>
      </c>
      <c r="C94" s="16">
        <f>'[1]05'!C96</f>
        <v>0</v>
      </c>
      <c r="D94" s="16">
        <f>'[1]05'!D96</f>
        <v>0</v>
      </c>
      <c r="E94" s="16">
        <f>'[1]05'!E96</f>
        <v>0</v>
      </c>
      <c r="F94" s="15">
        <f t="shared" si="17"/>
        <v>290</v>
      </c>
      <c r="G94" s="15">
        <f>'[1]05'!H96</f>
        <v>290</v>
      </c>
      <c r="H94" s="16">
        <f>'[1]05'!I96</f>
        <v>0</v>
      </c>
      <c r="I94" s="16">
        <f>'[1]05'!J96</f>
        <v>0</v>
      </c>
      <c r="J94" s="16">
        <f>'[1]05'!K96</f>
        <v>0</v>
      </c>
      <c r="K94" s="15">
        <f t="shared" si="15"/>
        <v>290</v>
      </c>
      <c r="L94" s="18">
        <f>frq!C94</f>
        <v>1</v>
      </c>
      <c r="M94" s="16">
        <f t="shared" si="11"/>
        <v>290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290</v>
      </c>
      <c r="R94" s="17"/>
    </row>
    <row r="95" spans="1:18">
      <c r="A95" s="8" t="s">
        <v>137</v>
      </c>
      <c r="B95" s="15">
        <f>'[1]05'!B97</f>
        <v>290</v>
      </c>
      <c r="C95" s="16">
        <f>'[1]05'!C97</f>
        <v>0</v>
      </c>
      <c r="D95" s="16">
        <f>'[1]05'!D97</f>
        <v>0</v>
      </c>
      <c r="E95" s="16">
        <f>'[1]05'!E97</f>
        <v>0</v>
      </c>
      <c r="F95" s="15">
        <f t="shared" si="17"/>
        <v>290</v>
      </c>
      <c r="G95" s="15">
        <f>'[1]05'!H97</f>
        <v>290</v>
      </c>
      <c r="H95" s="16">
        <f>'[1]05'!I97</f>
        <v>0</v>
      </c>
      <c r="I95" s="16">
        <f>'[1]05'!J97</f>
        <v>0</v>
      </c>
      <c r="J95" s="16">
        <f>'[1]05'!K97</f>
        <v>0</v>
      </c>
      <c r="K95" s="15">
        <f t="shared" si="15"/>
        <v>290</v>
      </c>
      <c r="L95" s="18">
        <f>frq!C95</f>
        <v>1</v>
      </c>
      <c r="M95" s="16">
        <f t="shared" si="11"/>
        <v>290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290</v>
      </c>
      <c r="R95" s="17"/>
    </row>
    <row r="96" spans="1:18">
      <c r="A96" s="8" t="s">
        <v>138</v>
      </c>
      <c r="B96" s="15">
        <f>'[1]05'!B98</f>
        <v>290</v>
      </c>
      <c r="C96" s="16">
        <f>'[1]05'!C98</f>
        <v>0</v>
      </c>
      <c r="D96" s="16">
        <f>'[1]05'!D98</f>
        <v>0</v>
      </c>
      <c r="E96" s="16">
        <f>'[1]05'!E98</f>
        <v>0</v>
      </c>
      <c r="F96" s="15">
        <f t="shared" si="17"/>
        <v>290</v>
      </c>
      <c r="G96" s="15">
        <f>'[1]05'!H98</f>
        <v>290</v>
      </c>
      <c r="H96" s="16">
        <f>'[1]05'!I98</f>
        <v>0</v>
      </c>
      <c r="I96" s="16">
        <f>'[1]05'!J98</f>
        <v>0</v>
      </c>
      <c r="J96" s="16">
        <f>'[1]05'!K98</f>
        <v>0</v>
      </c>
      <c r="K96" s="15">
        <f t="shared" si="15"/>
        <v>290</v>
      </c>
      <c r="L96" s="18">
        <f>frq!C96</f>
        <v>1</v>
      </c>
      <c r="M96" s="16">
        <f t="shared" si="11"/>
        <v>290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290</v>
      </c>
      <c r="R96" s="17"/>
    </row>
    <row r="97" spans="1:18">
      <c r="A97" s="8" t="s">
        <v>139</v>
      </c>
      <c r="B97" s="15">
        <f>'[1]05'!B99</f>
        <v>290</v>
      </c>
      <c r="C97" s="16">
        <f>'[1]05'!C99</f>
        <v>0</v>
      </c>
      <c r="D97" s="16">
        <f>'[1]05'!D99</f>
        <v>0</v>
      </c>
      <c r="E97" s="16">
        <f>'[1]05'!E99</f>
        <v>0</v>
      </c>
      <c r="F97" s="15">
        <f t="shared" si="17"/>
        <v>290</v>
      </c>
      <c r="G97" s="15">
        <f>'[1]05'!H99</f>
        <v>290</v>
      </c>
      <c r="H97" s="16">
        <f>'[1]05'!I99</f>
        <v>0</v>
      </c>
      <c r="I97" s="16">
        <f>'[1]05'!J99</f>
        <v>0</v>
      </c>
      <c r="J97" s="16">
        <f>'[1]05'!K99</f>
        <v>0</v>
      </c>
      <c r="K97" s="15">
        <f t="shared" si="15"/>
        <v>290</v>
      </c>
      <c r="L97" s="18">
        <f>frq!C97</f>
        <v>1</v>
      </c>
      <c r="M97" s="16">
        <f t="shared" si="11"/>
        <v>290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290</v>
      </c>
      <c r="R97" s="17"/>
    </row>
    <row r="98" spans="1:18">
      <c r="A98" s="8" t="s">
        <v>140</v>
      </c>
      <c r="B98" s="15">
        <f>'[1]05'!B100</f>
        <v>290</v>
      </c>
      <c r="C98" s="16">
        <f>'[1]05'!C100</f>
        <v>0</v>
      </c>
      <c r="D98" s="16">
        <f>'[1]05'!D100</f>
        <v>0</v>
      </c>
      <c r="E98" s="16">
        <f>'[1]05'!E100</f>
        <v>0</v>
      </c>
      <c r="F98" s="15">
        <f t="shared" si="17"/>
        <v>290</v>
      </c>
      <c r="G98" s="15">
        <f>'[1]05'!H100</f>
        <v>290</v>
      </c>
      <c r="H98" s="16">
        <f>'[1]05'!I100</f>
        <v>0</v>
      </c>
      <c r="I98" s="16">
        <f>'[1]05'!J100</f>
        <v>0</v>
      </c>
      <c r="J98" s="16">
        <f>'[1]05'!K100</f>
        <v>0</v>
      </c>
      <c r="K98" s="15">
        <f t="shared" si="15"/>
        <v>290</v>
      </c>
      <c r="L98" s="18">
        <f>frq!C98</f>
        <v>1</v>
      </c>
      <c r="M98" s="16">
        <f t="shared" si="11"/>
        <v>290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290</v>
      </c>
      <c r="R98" s="17"/>
    </row>
    <row r="99" spans="1:18">
      <c r="A99" s="8" t="s">
        <v>171</v>
      </c>
      <c r="B99" s="15">
        <f t="shared" ref="B99:R99" si="18">SUM(B3:B98)/4000</f>
        <v>6.92875</v>
      </c>
      <c r="C99" s="15">
        <f t="shared" si="18"/>
        <v>0</v>
      </c>
      <c r="D99" s="15">
        <f t="shared" si="18"/>
        <v>0</v>
      </c>
      <c r="E99" s="15">
        <f t="shared" si="18"/>
        <v>0</v>
      </c>
      <c r="F99" s="15">
        <f t="shared" si="18"/>
        <v>6.92875</v>
      </c>
      <c r="G99" s="15">
        <f t="shared" si="18"/>
        <v>6.92875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6.92875</v>
      </c>
      <c r="L99" s="15">
        <f t="shared" si="18"/>
        <v>2.4E-2</v>
      </c>
      <c r="M99" s="15">
        <f t="shared" si="18"/>
        <v>6.92875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6.92875</v>
      </c>
      <c r="R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tabSelected="1" workbookViewId="0">
      <selection activeCell="S3" sqref="S3:S98"/>
    </sheetView>
  </sheetViews>
  <sheetFormatPr defaultRowHeight="15"/>
  <cols>
    <col min="1" max="1" width="13.28515625" bestFit="1" customWidth="1"/>
  </cols>
  <sheetData>
    <row r="1" spans="1:19" ht="39">
      <c r="A1" s="191">
        <f>Allocation_SG!A1</f>
        <v>45448</v>
      </c>
      <c r="B1" s="3" t="s">
        <v>175</v>
      </c>
      <c r="C1" s="4" t="s">
        <v>175</v>
      </c>
      <c r="D1" s="4" t="s">
        <v>175</v>
      </c>
      <c r="E1" s="4" t="s">
        <v>175</v>
      </c>
      <c r="F1" s="5" t="s">
        <v>153</v>
      </c>
      <c r="G1" s="3" t="s">
        <v>176</v>
      </c>
      <c r="H1" s="4" t="s">
        <v>176</v>
      </c>
      <c r="I1" s="4" t="s">
        <v>176</v>
      </c>
      <c r="J1" s="4" t="s">
        <v>176</v>
      </c>
      <c r="K1" s="5" t="s">
        <v>176</v>
      </c>
      <c r="L1" s="6" t="s">
        <v>155</v>
      </c>
      <c r="M1" s="3" t="s">
        <v>177</v>
      </c>
      <c r="N1" s="4" t="s">
        <v>177</v>
      </c>
      <c r="O1" s="4" t="s">
        <v>177</v>
      </c>
      <c r="P1" s="4" t="s">
        <v>177</v>
      </c>
      <c r="Q1" s="4" t="s">
        <v>177</v>
      </c>
      <c r="R1" s="6" t="s">
        <v>178</v>
      </c>
      <c r="S1" s="6" t="s">
        <v>535</v>
      </c>
    </row>
    <row r="2" spans="1:19" ht="27" thickBot="1">
      <c r="A2" s="120" t="s">
        <v>160</v>
      </c>
      <c r="B2" s="120" t="s">
        <v>161</v>
      </c>
      <c r="C2" s="121" t="s">
        <v>162</v>
      </c>
      <c r="D2" s="121" t="s">
        <v>165</v>
      </c>
      <c r="E2" s="121" t="s">
        <v>166</v>
      </c>
      <c r="F2" s="122" t="s">
        <v>184</v>
      </c>
      <c r="G2" s="120" t="s">
        <v>161</v>
      </c>
      <c r="H2" s="121" t="s">
        <v>162</v>
      </c>
      <c r="I2" s="121" t="s">
        <v>165</v>
      </c>
      <c r="J2" s="121" t="s">
        <v>166</v>
      </c>
      <c r="K2" s="122" t="s">
        <v>184</v>
      </c>
      <c r="L2" s="123" t="s">
        <v>168</v>
      </c>
      <c r="M2" s="120" t="s">
        <v>161</v>
      </c>
      <c r="N2" s="121" t="s">
        <v>162</v>
      </c>
      <c r="O2" s="121" t="s">
        <v>165</v>
      </c>
      <c r="P2" s="121" t="s">
        <v>166</v>
      </c>
      <c r="Q2" s="121" t="s">
        <v>184</v>
      </c>
      <c r="R2" s="123" t="s">
        <v>332</v>
      </c>
      <c r="S2" s="123" t="s">
        <v>534</v>
      </c>
    </row>
    <row r="3" spans="1:19">
      <c r="A3" s="8" t="s">
        <v>45</v>
      </c>
      <c r="B3" s="199">
        <f>'[2]05'!B5</f>
        <v>75</v>
      </c>
      <c r="C3" s="200">
        <f>'[2]05'!C5</f>
        <v>0</v>
      </c>
      <c r="D3" s="200">
        <f>'[2]05'!D5</f>
        <v>0</v>
      </c>
      <c r="E3" s="200">
        <f>'[2]05'!E5</f>
        <v>0</v>
      </c>
      <c r="F3" s="15">
        <f>SUM(B3:E3)</f>
        <v>75</v>
      </c>
      <c r="G3" s="199">
        <f>'[2]05'!H5</f>
        <v>34.17</v>
      </c>
      <c r="H3" s="200">
        <f>'[2]05'!I5</f>
        <v>0</v>
      </c>
      <c r="I3" s="200">
        <f>'[2]05'!J5</f>
        <v>0</v>
      </c>
      <c r="J3" s="200">
        <f>'[2]05'!K5</f>
        <v>0</v>
      </c>
      <c r="K3" s="15">
        <f>SUM(G3:J3)</f>
        <v>34.17</v>
      </c>
      <c r="L3" s="18">
        <f>frq!C3</f>
        <v>1</v>
      </c>
      <c r="M3" s="124">
        <f>IF($L3=1,G3,IF(AND($L3=0.985,G3&gt;0.985*B3),B3*0.985,IF(AND($L3=0.965,G3&gt;0.965*B3),0.965*B3,G3)))-R3</f>
        <v>33.770000000000003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33.770000000000003</v>
      </c>
      <c r="R3" s="18">
        <v>0.4</v>
      </c>
      <c r="S3" s="18">
        <v>35</v>
      </c>
    </row>
    <row r="4" spans="1:19">
      <c r="A4" s="8" t="s">
        <v>46</v>
      </c>
      <c r="B4" s="199">
        <f>'[2]05'!B6</f>
        <v>75</v>
      </c>
      <c r="C4" s="200">
        <f>'[2]05'!C6</f>
        <v>0</v>
      </c>
      <c r="D4" s="200">
        <f>'[2]05'!D6</f>
        <v>0</v>
      </c>
      <c r="E4" s="200">
        <f>'[2]05'!E6</f>
        <v>0</v>
      </c>
      <c r="F4" s="15">
        <f>SUM(B4:E4)</f>
        <v>75</v>
      </c>
      <c r="G4" s="199">
        <f>'[2]05'!H6</f>
        <v>34.17</v>
      </c>
      <c r="H4" s="200">
        <f>'[2]05'!I6</f>
        <v>0</v>
      </c>
      <c r="I4" s="200">
        <f>'[2]05'!J6</f>
        <v>0</v>
      </c>
      <c r="J4" s="200">
        <f>'[2]05'!K6</f>
        <v>0</v>
      </c>
      <c r="K4" s="15">
        <f t="shared" ref="K4:K67" si="3">SUM(G4:J4)</f>
        <v>34.17</v>
      </c>
      <c r="L4" s="18">
        <f>frq!C4</f>
        <v>1</v>
      </c>
      <c r="M4" s="124">
        <f t="shared" ref="M4:M67" si="4">IF($L4=1,G4,IF(AND($L4=0.985,G4&gt;0.985*B4),B4*0.985,IF(AND($L4=0.965,G4&gt;0.965*B4),0.965*B4,G4)))-R4</f>
        <v>33.770000000000003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33.770000000000003</v>
      </c>
      <c r="R4" s="18">
        <v>0.4</v>
      </c>
      <c r="S4" s="18">
        <v>35</v>
      </c>
    </row>
    <row r="5" spans="1:19">
      <c r="A5" s="8" t="s">
        <v>47</v>
      </c>
      <c r="B5" s="199">
        <f>'[2]05'!B7</f>
        <v>75</v>
      </c>
      <c r="C5" s="200">
        <f>'[2]05'!C7</f>
        <v>0</v>
      </c>
      <c r="D5" s="200">
        <f>'[2]05'!D7</f>
        <v>0</v>
      </c>
      <c r="E5" s="200">
        <f>'[2]05'!E7</f>
        <v>0</v>
      </c>
      <c r="F5" s="15">
        <f t="shared" ref="F5:F68" si="6">SUM(B5:E5)</f>
        <v>75</v>
      </c>
      <c r="G5" s="199">
        <f>'[2]05'!H7</f>
        <v>34.17</v>
      </c>
      <c r="H5" s="200">
        <f>'[2]05'!I7</f>
        <v>0</v>
      </c>
      <c r="I5" s="200">
        <f>'[2]05'!J7</f>
        <v>0</v>
      </c>
      <c r="J5" s="200">
        <f>'[2]05'!K7</f>
        <v>0</v>
      </c>
      <c r="K5" s="15">
        <f t="shared" si="3"/>
        <v>34.17</v>
      </c>
      <c r="L5" s="18">
        <f>frq!C5</f>
        <v>1</v>
      </c>
      <c r="M5" s="124">
        <f t="shared" si="4"/>
        <v>33.770000000000003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33.770000000000003</v>
      </c>
      <c r="R5" s="18">
        <v>0.4</v>
      </c>
      <c r="S5" s="18">
        <v>35</v>
      </c>
    </row>
    <row r="6" spans="1:19">
      <c r="A6" s="8" t="s">
        <v>48</v>
      </c>
      <c r="B6" s="199">
        <f>'[2]05'!B8</f>
        <v>75</v>
      </c>
      <c r="C6" s="200">
        <f>'[2]05'!C8</f>
        <v>0</v>
      </c>
      <c r="D6" s="200">
        <f>'[2]05'!D8</f>
        <v>0</v>
      </c>
      <c r="E6" s="200">
        <f>'[2]05'!E8</f>
        <v>0</v>
      </c>
      <c r="F6" s="15">
        <f t="shared" si="6"/>
        <v>75</v>
      </c>
      <c r="G6" s="199">
        <f>'[2]05'!H8</f>
        <v>34.17</v>
      </c>
      <c r="H6" s="200">
        <f>'[2]05'!I8</f>
        <v>0</v>
      </c>
      <c r="I6" s="200">
        <f>'[2]05'!J8</f>
        <v>0</v>
      </c>
      <c r="J6" s="200">
        <f>'[2]05'!K8</f>
        <v>0</v>
      </c>
      <c r="K6" s="15">
        <f t="shared" si="3"/>
        <v>34.17</v>
      </c>
      <c r="L6" s="18">
        <f>frq!C6</f>
        <v>1</v>
      </c>
      <c r="M6" s="124">
        <f t="shared" si="4"/>
        <v>33.770000000000003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33.770000000000003</v>
      </c>
      <c r="R6" s="18">
        <v>0.4</v>
      </c>
      <c r="S6" s="18">
        <v>35</v>
      </c>
    </row>
    <row r="7" spans="1:19">
      <c r="A7" s="8" t="s">
        <v>49</v>
      </c>
      <c r="B7" s="199">
        <f>'[2]05'!B9</f>
        <v>75</v>
      </c>
      <c r="C7" s="200">
        <f>'[2]05'!C9</f>
        <v>0</v>
      </c>
      <c r="D7" s="200">
        <f>'[2]05'!D9</f>
        <v>0</v>
      </c>
      <c r="E7" s="200">
        <f>'[2]05'!E9</f>
        <v>0</v>
      </c>
      <c r="F7" s="15">
        <f t="shared" si="6"/>
        <v>75</v>
      </c>
      <c r="G7" s="199">
        <f>'[2]05'!H9</f>
        <v>34.17</v>
      </c>
      <c r="H7" s="200">
        <f>'[2]05'!I9</f>
        <v>0</v>
      </c>
      <c r="I7" s="200">
        <f>'[2]05'!J9</f>
        <v>0</v>
      </c>
      <c r="J7" s="200">
        <f>'[2]05'!K9</f>
        <v>0</v>
      </c>
      <c r="K7" s="15">
        <f t="shared" si="3"/>
        <v>34.17</v>
      </c>
      <c r="L7" s="18">
        <f>frq!C7</f>
        <v>1</v>
      </c>
      <c r="M7" s="124">
        <f t="shared" si="4"/>
        <v>33.770000000000003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33.770000000000003</v>
      </c>
      <c r="R7" s="18">
        <v>0.4</v>
      </c>
      <c r="S7" s="18">
        <v>35</v>
      </c>
    </row>
    <row r="8" spans="1:19">
      <c r="A8" s="8" t="s">
        <v>50</v>
      </c>
      <c r="B8" s="199">
        <f>'[2]05'!B10</f>
        <v>75</v>
      </c>
      <c r="C8" s="200">
        <f>'[2]05'!C10</f>
        <v>0</v>
      </c>
      <c r="D8" s="200">
        <f>'[2]05'!D10</f>
        <v>0</v>
      </c>
      <c r="E8" s="200">
        <f>'[2]05'!E10</f>
        <v>0</v>
      </c>
      <c r="F8" s="15">
        <f t="shared" si="6"/>
        <v>75</v>
      </c>
      <c r="G8" s="199">
        <f>'[2]05'!H10</f>
        <v>34.17</v>
      </c>
      <c r="H8" s="200">
        <f>'[2]05'!I10</f>
        <v>0</v>
      </c>
      <c r="I8" s="200">
        <f>'[2]05'!J10</f>
        <v>0</v>
      </c>
      <c r="J8" s="200">
        <f>'[2]05'!K10</f>
        <v>0</v>
      </c>
      <c r="K8" s="15">
        <f t="shared" si="3"/>
        <v>34.17</v>
      </c>
      <c r="L8" s="18">
        <f>frq!C8</f>
        <v>1</v>
      </c>
      <c r="M8" s="124">
        <f t="shared" si="4"/>
        <v>33.770000000000003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33.770000000000003</v>
      </c>
      <c r="R8" s="18">
        <v>0.4</v>
      </c>
      <c r="S8" s="18">
        <v>35</v>
      </c>
    </row>
    <row r="9" spans="1:19">
      <c r="A9" s="8" t="s">
        <v>51</v>
      </c>
      <c r="B9" s="199">
        <f>'[2]05'!B11</f>
        <v>75</v>
      </c>
      <c r="C9" s="200">
        <f>'[2]05'!C11</f>
        <v>0</v>
      </c>
      <c r="D9" s="200">
        <f>'[2]05'!D11</f>
        <v>0</v>
      </c>
      <c r="E9" s="200">
        <f>'[2]05'!E11</f>
        <v>0</v>
      </c>
      <c r="F9" s="15">
        <f t="shared" si="6"/>
        <v>75</v>
      </c>
      <c r="G9" s="199">
        <f>'[2]05'!H11</f>
        <v>35</v>
      </c>
      <c r="H9" s="200">
        <f>'[2]05'!I11</f>
        <v>0</v>
      </c>
      <c r="I9" s="200">
        <f>'[2]05'!J11</f>
        <v>0</v>
      </c>
      <c r="J9" s="200">
        <f>'[2]05'!K11</f>
        <v>0</v>
      </c>
      <c r="K9" s="15">
        <f t="shared" si="3"/>
        <v>35</v>
      </c>
      <c r="L9" s="18">
        <f>frq!C9</f>
        <v>1</v>
      </c>
      <c r="M9" s="124">
        <f t="shared" si="4"/>
        <v>34.6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34.6</v>
      </c>
      <c r="R9" s="18">
        <v>0.4</v>
      </c>
      <c r="S9" s="18">
        <v>34</v>
      </c>
    </row>
    <row r="10" spans="1:19">
      <c r="A10" s="8" t="s">
        <v>52</v>
      </c>
      <c r="B10" s="199">
        <f>'[2]05'!B12</f>
        <v>75</v>
      </c>
      <c r="C10" s="200">
        <f>'[2]05'!C12</f>
        <v>0</v>
      </c>
      <c r="D10" s="200">
        <f>'[2]05'!D12</f>
        <v>0</v>
      </c>
      <c r="E10" s="200">
        <f>'[2]05'!E12</f>
        <v>0</v>
      </c>
      <c r="F10" s="15">
        <f t="shared" si="6"/>
        <v>75</v>
      </c>
      <c r="G10" s="199">
        <f>'[2]05'!H12</f>
        <v>35</v>
      </c>
      <c r="H10" s="200">
        <f>'[2]05'!I12</f>
        <v>0</v>
      </c>
      <c r="I10" s="200">
        <f>'[2]05'!J12</f>
        <v>0</v>
      </c>
      <c r="J10" s="200">
        <f>'[2]05'!K12</f>
        <v>0</v>
      </c>
      <c r="K10" s="15">
        <f t="shared" si="3"/>
        <v>35</v>
      </c>
      <c r="L10" s="18">
        <f>frq!C10</f>
        <v>1</v>
      </c>
      <c r="M10" s="124">
        <f t="shared" si="4"/>
        <v>34.6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34.6</v>
      </c>
      <c r="R10" s="18">
        <v>0.4</v>
      </c>
      <c r="S10" s="18">
        <v>35</v>
      </c>
    </row>
    <row r="11" spans="1:19">
      <c r="A11" s="8" t="s">
        <v>53</v>
      </c>
      <c r="B11" s="199">
        <f>'[2]05'!B13</f>
        <v>75</v>
      </c>
      <c r="C11" s="200">
        <f>'[2]05'!C13</f>
        <v>0</v>
      </c>
      <c r="D11" s="200">
        <f>'[2]05'!D13</f>
        <v>0</v>
      </c>
      <c r="E11" s="200">
        <f>'[2]05'!E13</f>
        <v>0</v>
      </c>
      <c r="F11" s="15">
        <f t="shared" si="6"/>
        <v>75</v>
      </c>
      <c r="G11" s="199">
        <f>'[2]05'!H13</f>
        <v>35</v>
      </c>
      <c r="H11" s="200">
        <f>'[2]05'!I13</f>
        <v>0</v>
      </c>
      <c r="I11" s="200">
        <f>'[2]05'!J13</f>
        <v>0</v>
      </c>
      <c r="J11" s="200">
        <f>'[2]05'!K13</f>
        <v>0</v>
      </c>
      <c r="K11" s="15">
        <f t="shared" si="3"/>
        <v>35</v>
      </c>
      <c r="L11" s="18">
        <f>frq!C11</f>
        <v>1</v>
      </c>
      <c r="M11" s="124">
        <f t="shared" si="4"/>
        <v>34.6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34.6</v>
      </c>
      <c r="R11" s="18">
        <v>0.4</v>
      </c>
      <c r="S11" s="18">
        <v>35</v>
      </c>
    </row>
    <row r="12" spans="1:19">
      <c r="A12" s="8" t="s">
        <v>54</v>
      </c>
      <c r="B12" s="199">
        <f>'[2]05'!B14</f>
        <v>75</v>
      </c>
      <c r="C12" s="200">
        <f>'[2]05'!C14</f>
        <v>0</v>
      </c>
      <c r="D12" s="200">
        <f>'[2]05'!D14</f>
        <v>0</v>
      </c>
      <c r="E12" s="200">
        <f>'[2]05'!E14</f>
        <v>0</v>
      </c>
      <c r="F12" s="15">
        <f t="shared" si="6"/>
        <v>75</v>
      </c>
      <c r="G12" s="199">
        <f>'[2]05'!H14</f>
        <v>35</v>
      </c>
      <c r="H12" s="200">
        <f>'[2]05'!I14</f>
        <v>0</v>
      </c>
      <c r="I12" s="200">
        <f>'[2]05'!J14</f>
        <v>0</v>
      </c>
      <c r="J12" s="200">
        <f>'[2]05'!K14</f>
        <v>0</v>
      </c>
      <c r="K12" s="15">
        <f t="shared" si="3"/>
        <v>35</v>
      </c>
      <c r="L12" s="18">
        <f>frq!C12</f>
        <v>1</v>
      </c>
      <c r="M12" s="124">
        <f t="shared" si="4"/>
        <v>34.6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34.6</v>
      </c>
      <c r="R12" s="18">
        <v>0.4</v>
      </c>
      <c r="S12" s="18">
        <v>35</v>
      </c>
    </row>
    <row r="13" spans="1:19">
      <c r="A13" s="8" t="s">
        <v>55</v>
      </c>
      <c r="B13" s="199">
        <f>'[2]05'!B15</f>
        <v>75</v>
      </c>
      <c r="C13" s="200">
        <f>'[2]05'!C15</f>
        <v>0</v>
      </c>
      <c r="D13" s="200">
        <f>'[2]05'!D15</f>
        <v>0</v>
      </c>
      <c r="E13" s="200">
        <f>'[2]05'!E15</f>
        <v>0</v>
      </c>
      <c r="F13" s="15">
        <f t="shared" si="6"/>
        <v>75</v>
      </c>
      <c r="G13" s="199">
        <f>'[2]05'!H15</f>
        <v>35</v>
      </c>
      <c r="H13" s="200">
        <f>'[2]05'!I15</f>
        <v>0</v>
      </c>
      <c r="I13" s="200">
        <f>'[2]05'!J15</f>
        <v>0</v>
      </c>
      <c r="J13" s="200">
        <f>'[2]05'!K15</f>
        <v>0</v>
      </c>
      <c r="K13" s="15">
        <f t="shared" si="3"/>
        <v>35</v>
      </c>
      <c r="L13" s="18">
        <f>frq!C13</f>
        <v>1</v>
      </c>
      <c r="M13" s="124">
        <f t="shared" si="4"/>
        <v>34.6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34.6</v>
      </c>
      <c r="R13" s="18">
        <v>0.4</v>
      </c>
      <c r="S13" s="18">
        <v>35</v>
      </c>
    </row>
    <row r="14" spans="1:19">
      <c r="A14" s="8" t="s">
        <v>56</v>
      </c>
      <c r="B14" s="199">
        <f>'[2]05'!B16</f>
        <v>75</v>
      </c>
      <c r="C14" s="200">
        <f>'[2]05'!C16</f>
        <v>0</v>
      </c>
      <c r="D14" s="200">
        <f>'[2]05'!D16</f>
        <v>0</v>
      </c>
      <c r="E14" s="200">
        <f>'[2]05'!E16</f>
        <v>0</v>
      </c>
      <c r="F14" s="15">
        <f t="shared" si="6"/>
        <v>75</v>
      </c>
      <c r="G14" s="199">
        <f>'[2]05'!H16</f>
        <v>35</v>
      </c>
      <c r="H14" s="200">
        <f>'[2]05'!I16</f>
        <v>0</v>
      </c>
      <c r="I14" s="200">
        <f>'[2]05'!J16</f>
        <v>0</v>
      </c>
      <c r="J14" s="200">
        <f>'[2]05'!K16</f>
        <v>0</v>
      </c>
      <c r="K14" s="15">
        <f t="shared" si="3"/>
        <v>35</v>
      </c>
      <c r="L14" s="18">
        <f>frq!C14</f>
        <v>1</v>
      </c>
      <c r="M14" s="124">
        <f t="shared" si="4"/>
        <v>34.6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34.6</v>
      </c>
      <c r="R14" s="18">
        <v>0.4</v>
      </c>
      <c r="S14" s="18">
        <v>35</v>
      </c>
    </row>
    <row r="15" spans="1:19">
      <c r="A15" s="8" t="s">
        <v>57</v>
      </c>
      <c r="B15" s="199">
        <f>'[2]05'!B17</f>
        <v>75</v>
      </c>
      <c r="C15" s="200">
        <f>'[2]05'!C17</f>
        <v>0</v>
      </c>
      <c r="D15" s="200">
        <f>'[2]05'!D17</f>
        <v>0</v>
      </c>
      <c r="E15" s="200">
        <f>'[2]05'!E17</f>
        <v>0</v>
      </c>
      <c r="F15" s="15">
        <f t="shared" si="6"/>
        <v>75</v>
      </c>
      <c r="G15" s="199">
        <f>'[2]05'!H17</f>
        <v>35</v>
      </c>
      <c r="H15" s="200">
        <f>'[2]05'!I17</f>
        <v>0</v>
      </c>
      <c r="I15" s="200">
        <f>'[2]05'!J17</f>
        <v>0</v>
      </c>
      <c r="J15" s="200">
        <f>'[2]05'!K17</f>
        <v>0</v>
      </c>
      <c r="K15" s="15">
        <f t="shared" si="3"/>
        <v>35</v>
      </c>
      <c r="L15" s="18">
        <f>frq!C15</f>
        <v>1</v>
      </c>
      <c r="M15" s="124">
        <f t="shared" si="4"/>
        <v>34.6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34.6</v>
      </c>
      <c r="R15" s="18">
        <v>0.4</v>
      </c>
      <c r="S15" s="18">
        <v>35</v>
      </c>
    </row>
    <row r="16" spans="1:19">
      <c r="A16" s="8" t="s">
        <v>58</v>
      </c>
      <c r="B16" s="199">
        <f>'[2]05'!B18</f>
        <v>75</v>
      </c>
      <c r="C16" s="200">
        <f>'[2]05'!C18</f>
        <v>0</v>
      </c>
      <c r="D16" s="200">
        <f>'[2]05'!D18</f>
        <v>0</v>
      </c>
      <c r="E16" s="200">
        <f>'[2]05'!E18</f>
        <v>0</v>
      </c>
      <c r="F16" s="15">
        <f t="shared" si="6"/>
        <v>75</v>
      </c>
      <c r="G16" s="199">
        <f>'[2]05'!H18</f>
        <v>35</v>
      </c>
      <c r="H16" s="200">
        <f>'[2]05'!I18</f>
        <v>0</v>
      </c>
      <c r="I16" s="200">
        <f>'[2]05'!J18</f>
        <v>0</v>
      </c>
      <c r="J16" s="200">
        <f>'[2]05'!K18</f>
        <v>0</v>
      </c>
      <c r="K16" s="15">
        <f t="shared" si="3"/>
        <v>35</v>
      </c>
      <c r="L16" s="18">
        <f>frq!C16</f>
        <v>1</v>
      </c>
      <c r="M16" s="124">
        <f t="shared" si="4"/>
        <v>34.6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34.6</v>
      </c>
      <c r="R16" s="18">
        <v>0.4</v>
      </c>
      <c r="S16" s="18">
        <v>35</v>
      </c>
    </row>
    <row r="17" spans="1:19">
      <c r="A17" s="8" t="s">
        <v>59</v>
      </c>
      <c r="B17" s="199">
        <f>'[2]05'!B19</f>
        <v>75</v>
      </c>
      <c r="C17" s="200">
        <f>'[2]05'!C19</f>
        <v>0</v>
      </c>
      <c r="D17" s="200">
        <f>'[2]05'!D19</f>
        <v>0</v>
      </c>
      <c r="E17" s="200">
        <f>'[2]05'!E19</f>
        <v>0</v>
      </c>
      <c r="F17" s="15">
        <f t="shared" si="6"/>
        <v>75</v>
      </c>
      <c r="G17" s="199">
        <f>'[2]05'!H19</f>
        <v>35</v>
      </c>
      <c r="H17" s="200">
        <f>'[2]05'!I19</f>
        <v>0</v>
      </c>
      <c r="I17" s="200">
        <f>'[2]05'!J19</f>
        <v>0</v>
      </c>
      <c r="J17" s="200">
        <f>'[2]05'!K19</f>
        <v>0</v>
      </c>
      <c r="K17" s="15">
        <f t="shared" si="3"/>
        <v>35</v>
      </c>
      <c r="L17" s="18">
        <f>frq!C17</f>
        <v>1</v>
      </c>
      <c r="M17" s="124">
        <f t="shared" si="4"/>
        <v>34.6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34.6</v>
      </c>
      <c r="R17" s="18">
        <v>0.4</v>
      </c>
      <c r="S17" s="18">
        <v>35</v>
      </c>
    </row>
    <row r="18" spans="1:19">
      <c r="A18" s="8" t="s">
        <v>60</v>
      </c>
      <c r="B18" s="199">
        <f>'[2]05'!B20</f>
        <v>75</v>
      </c>
      <c r="C18" s="200">
        <f>'[2]05'!C20</f>
        <v>0</v>
      </c>
      <c r="D18" s="200">
        <f>'[2]05'!D20</f>
        <v>0</v>
      </c>
      <c r="E18" s="200">
        <f>'[2]05'!E20</f>
        <v>0</v>
      </c>
      <c r="F18" s="15">
        <f t="shared" si="6"/>
        <v>75</v>
      </c>
      <c r="G18" s="199">
        <f>'[2]05'!H20</f>
        <v>35</v>
      </c>
      <c r="H18" s="200">
        <f>'[2]05'!I20</f>
        <v>0</v>
      </c>
      <c r="I18" s="200">
        <f>'[2]05'!J20</f>
        <v>0</v>
      </c>
      <c r="J18" s="200">
        <f>'[2]05'!K20</f>
        <v>0</v>
      </c>
      <c r="K18" s="15">
        <f t="shared" si="3"/>
        <v>35</v>
      </c>
      <c r="L18" s="18">
        <f>frq!C18</f>
        <v>1</v>
      </c>
      <c r="M18" s="124">
        <f t="shared" si="4"/>
        <v>34.6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34.6</v>
      </c>
      <c r="R18" s="18">
        <v>0.4</v>
      </c>
      <c r="S18" s="18">
        <v>35</v>
      </c>
    </row>
    <row r="19" spans="1:19">
      <c r="A19" s="8" t="s">
        <v>61</v>
      </c>
      <c r="B19" s="199">
        <f>'[2]05'!B21</f>
        <v>75</v>
      </c>
      <c r="C19" s="200">
        <f>'[2]05'!C21</f>
        <v>0</v>
      </c>
      <c r="D19" s="200">
        <f>'[2]05'!D21</f>
        <v>0</v>
      </c>
      <c r="E19" s="200">
        <f>'[2]05'!E21</f>
        <v>0</v>
      </c>
      <c r="F19" s="15">
        <f t="shared" si="6"/>
        <v>75</v>
      </c>
      <c r="G19" s="199">
        <f>'[2]05'!H21</f>
        <v>35</v>
      </c>
      <c r="H19" s="200">
        <f>'[2]05'!I21</f>
        <v>0</v>
      </c>
      <c r="I19" s="200">
        <f>'[2]05'!J21</f>
        <v>0</v>
      </c>
      <c r="J19" s="200">
        <f>'[2]05'!K21</f>
        <v>0</v>
      </c>
      <c r="K19" s="15">
        <f t="shared" si="3"/>
        <v>35</v>
      </c>
      <c r="L19" s="18">
        <f>frq!C19</f>
        <v>1</v>
      </c>
      <c r="M19" s="124">
        <f t="shared" si="4"/>
        <v>34.6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34.6</v>
      </c>
      <c r="R19" s="18">
        <v>0.4</v>
      </c>
      <c r="S19" s="18">
        <v>35</v>
      </c>
    </row>
    <row r="20" spans="1:19">
      <c r="A20" s="8" t="s">
        <v>62</v>
      </c>
      <c r="B20" s="199">
        <f>'[2]05'!B22</f>
        <v>75</v>
      </c>
      <c r="C20" s="200">
        <f>'[2]05'!C22</f>
        <v>0</v>
      </c>
      <c r="D20" s="200">
        <f>'[2]05'!D22</f>
        <v>0</v>
      </c>
      <c r="E20" s="200">
        <f>'[2]05'!E22</f>
        <v>0</v>
      </c>
      <c r="F20" s="15">
        <f t="shared" si="6"/>
        <v>75</v>
      </c>
      <c r="G20" s="199">
        <f>'[2]05'!H22</f>
        <v>35</v>
      </c>
      <c r="H20" s="200">
        <f>'[2]05'!I22</f>
        <v>0</v>
      </c>
      <c r="I20" s="200">
        <f>'[2]05'!J22</f>
        <v>0</v>
      </c>
      <c r="J20" s="200">
        <f>'[2]05'!K22</f>
        <v>0</v>
      </c>
      <c r="K20" s="15">
        <f t="shared" si="3"/>
        <v>35</v>
      </c>
      <c r="L20" s="18">
        <f>frq!C20</f>
        <v>1</v>
      </c>
      <c r="M20" s="124">
        <f t="shared" si="4"/>
        <v>34.6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34.6</v>
      </c>
      <c r="R20" s="18">
        <v>0.4</v>
      </c>
      <c r="S20" s="18">
        <v>35</v>
      </c>
    </row>
    <row r="21" spans="1:19">
      <c r="A21" s="8" t="s">
        <v>63</v>
      </c>
      <c r="B21" s="199">
        <f>'[2]05'!B23</f>
        <v>75</v>
      </c>
      <c r="C21" s="200">
        <f>'[2]05'!C23</f>
        <v>0</v>
      </c>
      <c r="D21" s="200">
        <f>'[2]05'!D23</f>
        <v>0</v>
      </c>
      <c r="E21" s="200">
        <f>'[2]05'!E23</f>
        <v>0</v>
      </c>
      <c r="F21" s="15">
        <f t="shared" si="6"/>
        <v>75</v>
      </c>
      <c r="G21" s="199">
        <f>'[2]05'!H23</f>
        <v>35</v>
      </c>
      <c r="H21" s="200">
        <f>'[2]05'!I23</f>
        <v>0</v>
      </c>
      <c r="I21" s="200">
        <f>'[2]05'!J23</f>
        <v>0</v>
      </c>
      <c r="J21" s="200">
        <f>'[2]05'!K23</f>
        <v>0</v>
      </c>
      <c r="K21" s="15">
        <f t="shared" si="3"/>
        <v>35</v>
      </c>
      <c r="L21" s="18">
        <f>frq!C21</f>
        <v>1</v>
      </c>
      <c r="M21" s="124">
        <f t="shared" si="4"/>
        <v>34.6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34.6</v>
      </c>
      <c r="R21" s="18">
        <v>0.4</v>
      </c>
      <c r="S21" s="18">
        <v>35</v>
      </c>
    </row>
    <row r="22" spans="1:19">
      <c r="A22" s="8" t="s">
        <v>64</v>
      </c>
      <c r="B22" s="199">
        <f>'[2]05'!B24</f>
        <v>75</v>
      </c>
      <c r="C22" s="200">
        <f>'[2]05'!C24</f>
        <v>0</v>
      </c>
      <c r="D22" s="200">
        <f>'[2]05'!D24</f>
        <v>0</v>
      </c>
      <c r="E22" s="200">
        <f>'[2]05'!E24</f>
        <v>0</v>
      </c>
      <c r="F22" s="15">
        <f t="shared" si="6"/>
        <v>75</v>
      </c>
      <c r="G22" s="199">
        <f>'[2]05'!H24</f>
        <v>35</v>
      </c>
      <c r="H22" s="200">
        <f>'[2]05'!I24</f>
        <v>0</v>
      </c>
      <c r="I22" s="200">
        <f>'[2]05'!J24</f>
        <v>0</v>
      </c>
      <c r="J22" s="200">
        <f>'[2]05'!K24</f>
        <v>0</v>
      </c>
      <c r="K22" s="15">
        <f t="shared" si="3"/>
        <v>35</v>
      </c>
      <c r="L22" s="18">
        <f>frq!C22</f>
        <v>1</v>
      </c>
      <c r="M22" s="124">
        <f t="shared" si="4"/>
        <v>34.6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34.6</v>
      </c>
      <c r="R22" s="18">
        <v>0.4</v>
      </c>
      <c r="S22" s="18">
        <v>35</v>
      </c>
    </row>
    <row r="23" spans="1:19">
      <c r="A23" s="8" t="s">
        <v>65</v>
      </c>
      <c r="B23" s="199">
        <f>'[2]05'!B25</f>
        <v>75</v>
      </c>
      <c r="C23" s="200">
        <f>'[2]05'!C25</f>
        <v>0</v>
      </c>
      <c r="D23" s="200">
        <f>'[2]05'!D25</f>
        <v>0</v>
      </c>
      <c r="E23" s="200">
        <f>'[2]05'!E25</f>
        <v>0</v>
      </c>
      <c r="F23" s="15">
        <f t="shared" si="6"/>
        <v>75</v>
      </c>
      <c r="G23" s="199">
        <f>'[2]05'!H25</f>
        <v>35</v>
      </c>
      <c r="H23" s="200">
        <f>'[2]05'!I25</f>
        <v>0</v>
      </c>
      <c r="I23" s="200">
        <f>'[2]05'!J25</f>
        <v>0</v>
      </c>
      <c r="J23" s="200">
        <f>'[2]05'!K25</f>
        <v>0</v>
      </c>
      <c r="K23" s="15">
        <f t="shared" si="3"/>
        <v>35</v>
      </c>
      <c r="L23" s="18">
        <f>frq!C23</f>
        <v>1</v>
      </c>
      <c r="M23" s="124">
        <f t="shared" si="4"/>
        <v>34.6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34.6</v>
      </c>
      <c r="R23" s="18">
        <v>0.4</v>
      </c>
      <c r="S23" s="18">
        <v>35</v>
      </c>
    </row>
    <row r="24" spans="1:19">
      <c r="A24" s="8" t="s">
        <v>66</v>
      </c>
      <c r="B24" s="199">
        <f>'[2]05'!B26</f>
        <v>75</v>
      </c>
      <c r="C24" s="200">
        <f>'[2]05'!C26</f>
        <v>0</v>
      </c>
      <c r="D24" s="200">
        <f>'[2]05'!D26</f>
        <v>0</v>
      </c>
      <c r="E24" s="200">
        <f>'[2]05'!E26</f>
        <v>0</v>
      </c>
      <c r="F24" s="15">
        <f t="shared" si="6"/>
        <v>75</v>
      </c>
      <c r="G24" s="199">
        <f>'[2]05'!H26</f>
        <v>35</v>
      </c>
      <c r="H24" s="200">
        <f>'[2]05'!I26</f>
        <v>0</v>
      </c>
      <c r="I24" s="200">
        <f>'[2]05'!J26</f>
        <v>0</v>
      </c>
      <c r="J24" s="200">
        <f>'[2]05'!K26</f>
        <v>0</v>
      </c>
      <c r="K24" s="15">
        <f t="shared" si="3"/>
        <v>35</v>
      </c>
      <c r="L24" s="18">
        <f>frq!C24</f>
        <v>1</v>
      </c>
      <c r="M24" s="124">
        <f t="shared" si="4"/>
        <v>34.6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34.6</v>
      </c>
      <c r="R24" s="18">
        <v>0.4</v>
      </c>
      <c r="S24" s="18">
        <v>35</v>
      </c>
    </row>
    <row r="25" spans="1:19">
      <c r="A25" s="8" t="s">
        <v>67</v>
      </c>
      <c r="B25" s="199">
        <f>'[2]05'!B27</f>
        <v>75</v>
      </c>
      <c r="C25" s="200">
        <f>'[2]05'!C27</f>
        <v>0</v>
      </c>
      <c r="D25" s="200">
        <f>'[2]05'!D27</f>
        <v>0</v>
      </c>
      <c r="E25" s="200">
        <f>'[2]05'!E27</f>
        <v>0</v>
      </c>
      <c r="F25" s="15">
        <f t="shared" si="6"/>
        <v>75</v>
      </c>
      <c r="G25" s="199">
        <f>'[2]05'!H27</f>
        <v>35</v>
      </c>
      <c r="H25" s="200">
        <f>'[2]05'!I27</f>
        <v>0</v>
      </c>
      <c r="I25" s="200">
        <f>'[2]05'!J27</f>
        <v>0</v>
      </c>
      <c r="J25" s="200">
        <f>'[2]05'!K27</f>
        <v>0</v>
      </c>
      <c r="K25" s="15">
        <f t="shared" si="3"/>
        <v>35</v>
      </c>
      <c r="L25" s="18">
        <f>frq!C25</f>
        <v>1</v>
      </c>
      <c r="M25" s="124">
        <f t="shared" si="4"/>
        <v>34.6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34.6</v>
      </c>
      <c r="R25" s="18">
        <v>0.4</v>
      </c>
      <c r="S25" s="18">
        <v>35</v>
      </c>
    </row>
    <row r="26" spans="1:19">
      <c r="A26" s="8" t="s">
        <v>68</v>
      </c>
      <c r="B26" s="199">
        <f>'[2]05'!B28</f>
        <v>75</v>
      </c>
      <c r="C26" s="200">
        <f>'[2]05'!C28</f>
        <v>0</v>
      </c>
      <c r="D26" s="200">
        <f>'[2]05'!D28</f>
        <v>0</v>
      </c>
      <c r="E26" s="200">
        <f>'[2]05'!E28</f>
        <v>0</v>
      </c>
      <c r="F26" s="15">
        <f t="shared" si="6"/>
        <v>75</v>
      </c>
      <c r="G26" s="199">
        <f>'[2]05'!H28</f>
        <v>35</v>
      </c>
      <c r="H26" s="200">
        <f>'[2]05'!I28</f>
        <v>0</v>
      </c>
      <c r="I26" s="200">
        <f>'[2]05'!J28</f>
        <v>0</v>
      </c>
      <c r="J26" s="200">
        <f>'[2]05'!K28</f>
        <v>0</v>
      </c>
      <c r="K26" s="15">
        <f t="shared" si="3"/>
        <v>35</v>
      </c>
      <c r="L26" s="18">
        <f>frq!C26</f>
        <v>1</v>
      </c>
      <c r="M26" s="124">
        <f t="shared" si="4"/>
        <v>34.6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34.6</v>
      </c>
      <c r="R26" s="18">
        <v>0.4</v>
      </c>
      <c r="S26" s="18">
        <v>35</v>
      </c>
    </row>
    <row r="27" spans="1:19">
      <c r="A27" s="8" t="s">
        <v>69</v>
      </c>
      <c r="B27" s="199">
        <f>'[2]05'!B29</f>
        <v>75</v>
      </c>
      <c r="C27" s="200">
        <f>'[2]05'!C29</f>
        <v>0</v>
      </c>
      <c r="D27" s="200">
        <f>'[2]05'!D29</f>
        <v>0</v>
      </c>
      <c r="E27" s="200">
        <f>'[2]05'!E29</f>
        <v>0</v>
      </c>
      <c r="F27" s="15">
        <f t="shared" si="6"/>
        <v>75</v>
      </c>
      <c r="G27" s="199">
        <f>'[2]05'!H29</f>
        <v>35</v>
      </c>
      <c r="H27" s="200">
        <f>'[2]05'!I29</f>
        <v>0</v>
      </c>
      <c r="I27" s="200">
        <f>'[2]05'!J29</f>
        <v>0</v>
      </c>
      <c r="J27" s="200">
        <f>'[2]05'!K29</f>
        <v>0</v>
      </c>
      <c r="K27" s="15">
        <f t="shared" si="3"/>
        <v>35</v>
      </c>
      <c r="L27" s="18">
        <f>frq!C27</f>
        <v>1</v>
      </c>
      <c r="M27" s="124">
        <f t="shared" si="4"/>
        <v>34.6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34.6</v>
      </c>
      <c r="R27" s="18">
        <v>0.4</v>
      </c>
      <c r="S27" s="18">
        <v>35</v>
      </c>
    </row>
    <row r="28" spans="1:19">
      <c r="A28" s="8" t="s">
        <v>70</v>
      </c>
      <c r="B28" s="199">
        <f>'[2]05'!B30</f>
        <v>75</v>
      </c>
      <c r="C28" s="200">
        <f>'[2]05'!C30</f>
        <v>0</v>
      </c>
      <c r="D28" s="200">
        <f>'[2]05'!D30</f>
        <v>0</v>
      </c>
      <c r="E28" s="200">
        <f>'[2]05'!E30</f>
        <v>0</v>
      </c>
      <c r="F28" s="15">
        <f t="shared" si="6"/>
        <v>75</v>
      </c>
      <c r="G28" s="199">
        <f>'[2]05'!H30</f>
        <v>35</v>
      </c>
      <c r="H28" s="200">
        <f>'[2]05'!I30</f>
        <v>0</v>
      </c>
      <c r="I28" s="200">
        <f>'[2]05'!J30</f>
        <v>0</v>
      </c>
      <c r="J28" s="200">
        <f>'[2]05'!K30</f>
        <v>0</v>
      </c>
      <c r="K28" s="15">
        <f t="shared" si="3"/>
        <v>35</v>
      </c>
      <c r="L28" s="18">
        <f>frq!C28</f>
        <v>1</v>
      </c>
      <c r="M28" s="124">
        <f t="shared" si="4"/>
        <v>34.6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34.6</v>
      </c>
      <c r="R28" s="18">
        <v>0.4</v>
      </c>
      <c r="S28" s="18">
        <v>35</v>
      </c>
    </row>
    <row r="29" spans="1:19">
      <c r="A29" s="8" t="s">
        <v>71</v>
      </c>
      <c r="B29" s="199">
        <f>'[2]05'!B31</f>
        <v>75</v>
      </c>
      <c r="C29" s="200">
        <f>'[2]05'!C31</f>
        <v>0</v>
      </c>
      <c r="D29" s="200">
        <f>'[2]05'!D31</f>
        <v>0</v>
      </c>
      <c r="E29" s="200">
        <f>'[2]05'!E31</f>
        <v>0</v>
      </c>
      <c r="F29" s="15">
        <f t="shared" si="6"/>
        <v>75</v>
      </c>
      <c r="G29" s="199">
        <f>'[2]05'!H31</f>
        <v>35</v>
      </c>
      <c r="H29" s="200">
        <f>'[2]05'!I31</f>
        <v>0</v>
      </c>
      <c r="I29" s="200">
        <f>'[2]05'!J31</f>
        <v>0</v>
      </c>
      <c r="J29" s="200">
        <f>'[2]05'!K31</f>
        <v>0</v>
      </c>
      <c r="K29" s="15">
        <f t="shared" si="3"/>
        <v>35</v>
      </c>
      <c r="L29" s="18">
        <f>frq!C29</f>
        <v>1</v>
      </c>
      <c r="M29" s="124">
        <f t="shared" si="4"/>
        <v>34.6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34.6</v>
      </c>
      <c r="R29" s="18">
        <v>0.4</v>
      </c>
      <c r="S29" s="18">
        <v>35</v>
      </c>
    </row>
    <row r="30" spans="1:19">
      <c r="A30" s="8" t="s">
        <v>72</v>
      </c>
      <c r="B30" s="199">
        <f>'[2]05'!B32</f>
        <v>75</v>
      </c>
      <c r="C30" s="200">
        <f>'[2]05'!C32</f>
        <v>0</v>
      </c>
      <c r="D30" s="200">
        <f>'[2]05'!D32</f>
        <v>0</v>
      </c>
      <c r="E30" s="200">
        <f>'[2]05'!E32</f>
        <v>0</v>
      </c>
      <c r="F30" s="15">
        <f t="shared" si="6"/>
        <v>75</v>
      </c>
      <c r="G30" s="199">
        <f>'[2]05'!H32</f>
        <v>35</v>
      </c>
      <c r="H30" s="200">
        <f>'[2]05'!I32</f>
        <v>0</v>
      </c>
      <c r="I30" s="200">
        <f>'[2]05'!J32</f>
        <v>0</v>
      </c>
      <c r="J30" s="200">
        <f>'[2]05'!K32</f>
        <v>0</v>
      </c>
      <c r="K30" s="15">
        <f t="shared" si="3"/>
        <v>35</v>
      </c>
      <c r="L30" s="18">
        <f>frq!C30</f>
        <v>1</v>
      </c>
      <c r="M30" s="124">
        <f t="shared" si="4"/>
        <v>34.6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34.6</v>
      </c>
      <c r="R30" s="18">
        <v>0.4</v>
      </c>
      <c r="S30" s="18">
        <v>35</v>
      </c>
    </row>
    <row r="31" spans="1:19">
      <c r="A31" s="8" t="s">
        <v>73</v>
      </c>
      <c r="B31" s="199">
        <f>'[2]05'!B33</f>
        <v>75</v>
      </c>
      <c r="C31" s="200">
        <f>'[2]05'!C33</f>
        <v>0</v>
      </c>
      <c r="D31" s="200">
        <f>'[2]05'!D33</f>
        <v>0</v>
      </c>
      <c r="E31" s="200">
        <f>'[2]05'!E33</f>
        <v>0</v>
      </c>
      <c r="F31" s="15">
        <f t="shared" si="6"/>
        <v>75</v>
      </c>
      <c r="G31" s="199">
        <f>'[2]05'!H33</f>
        <v>35</v>
      </c>
      <c r="H31" s="200">
        <f>'[2]05'!I33</f>
        <v>0</v>
      </c>
      <c r="I31" s="200">
        <f>'[2]05'!J33</f>
        <v>0</v>
      </c>
      <c r="J31" s="200">
        <f>'[2]05'!K33</f>
        <v>0</v>
      </c>
      <c r="K31" s="15">
        <f t="shared" si="3"/>
        <v>35</v>
      </c>
      <c r="L31" s="18">
        <f>frq!C31</f>
        <v>1</v>
      </c>
      <c r="M31" s="124">
        <f t="shared" si="4"/>
        <v>34.6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34.6</v>
      </c>
      <c r="R31" s="18">
        <v>0.4</v>
      </c>
      <c r="S31" s="18">
        <v>35</v>
      </c>
    </row>
    <row r="32" spans="1:19">
      <c r="A32" s="8" t="s">
        <v>74</v>
      </c>
      <c r="B32" s="199">
        <f>'[2]05'!B34</f>
        <v>75</v>
      </c>
      <c r="C32" s="200">
        <f>'[2]05'!C34</f>
        <v>0</v>
      </c>
      <c r="D32" s="200">
        <f>'[2]05'!D34</f>
        <v>0</v>
      </c>
      <c r="E32" s="200">
        <f>'[2]05'!E34</f>
        <v>0</v>
      </c>
      <c r="F32" s="15">
        <f t="shared" si="6"/>
        <v>75</v>
      </c>
      <c r="G32" s="199">
        <f>'[2]05'!H34</f>
        <v>35</v>
      </c>
      <c r="H32" s="200">
        <f>'[2]05'!I34</f>
        <v>0</v>
      </c>
      <c r="I32" s="200">
        <f>'[2]05'!J34</f>
        <v>0</v>
      </c>
      <c r="J32" s="200">
        <f>'[2]05'!K34</f>
        <v>0</v>
      </c>
      <c r="K32" s="15">
        <f t="shared" si="3"/>
        <v>35</v>
      </c>
      <c r="L32" s="18">
        <f>frq!C32</f>
        <v>1</v>
      </c>
      <c r="M32" s="124">
        <f t="shared" si="4"/>
        <v>34.6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34.6</v>
      </c>
      <c r="R32" s="18">
        <v>0.4</v>
      </c>
      <c r="S32" s="18">
        <v>35</v>
      </c>
    </row>
    <row r="33" spans="1:19">
      <c r="A33" s="8" t="s">
        <v>75</v>
      </c>
      <c r="B33" s="199">
        <f>'[2]05'!B35</f>
        <v>75</v>
      </c>
      <c r="C33" s="200">
        <f>'[2]05'!C35</f>
        <v>0</v>
      </c>
      <c r="D33" s="200">
        <f>'[2]05'!D35</f>
        <v>0</v>
      </c>
      <c r="E33" s="200">
        <f>'[2]05'!E35</f>
        <v>0</v>
      </c>
      <c r="F33" s="15">
        <f t="shared" si="6"/>
        <v>75</v>
      </c>
      <c r="G33" s="199">
        <f>'[2]05'!H35</f>
        <v>35</v>
      </c>
      <c r="H33" s="200">
        <f>'[2]05'!I35</f>
        <v>0</v>
      </c>
      <c r="I33" s="200">
        <f>'[2]05'!J35</f>
        <v>0</v>
      </c>
      <c r="J33" s="200">
        <f>'[2]05'!K35</f>
        <v>0</v>
      </c>
      <c r="K33" s="15">
        <f t="shared" si="3"/>
        <v>35</v>
      </c>
      <c r="L33" s="18">
        <f>frq!C33</f>
        <v>1</v>
      </c>
      <c r="M33" s="124">
        <f t="shared" si="4"/>
        <v>34.6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34.6</v>
      </c>
      <c r="R33" s="18">
        <v>0.4</v>
      </c>
      <c r="S33" s="18">
        <v>35</v>
      </c>
    </row>
    <row r="34" spans="1:19">
      <c r="A34" s="8" t="s">
        <v>76</v>
      </c>
      <c r="B34" s="199">
        <f>'[2]05'!B36</f>
        <v>75</v>
      </c>
      <c r="C34" s="200">
        <f>'[2]05'!C36</f>
        <v>0</v>
      </c>
      <c r="D34" s="200">
        <f>'[2]05'!D36</f>
        <v>0</v>
      </c>
      <c r="E34" s="200">
        <f>'[2]05'!E36</f>
        <v>0</v>
      </c>
      <c r="F34" s="15">
        <f t="shared" si="6"/>
        <v>75</v>
      </c>
      <c r="G34" s="199">
        <f>'[2]05'!H36</f>
        <v>35</v>
      </c>
      <c r="H34" s="200">
        <f>'[2]05'!I36</f>
        <v>0</v>
      </c>
      <c r="I34" s="200">
        <f>'[2]05'!J36</f>
        <v>0</v>
      </c>
      <c r="J34" s="200">
        <f>'[2]05'!K36</f>
        <v>0</v>
      </c>
      <c r="K34" s="15">
        <f t="shared" si="3"/>
        <v>35</v>
      </c>
      <c r="L34" s="18">
        <f>frq!C34</f>
        <v>1</v>
      </c>
      <c r="M34" s="124">
        <f t="shared" si="4"/>
        <v>34.6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34.6</v>
      </c>
      <c r="R34" s="18">
        <v>0.4</v>
      </c>
      <c r="S34" s="18">
        <v>35</v>
      </c>
    </row>
    <row r="35" spans="1:19">
      <c r="A35" s="8" t="s">
        <v>77</v>
      </c>
      <c r="B35" s="199">
        <f>'[2]05'!B37</f>
        <v>75</v>
      </c>
      <c r="C35" s="200">
        <f>'[2]05'!C37</f>
        <v>0</v>
      </c>
      <c r="D35" s="200">
        <f>'[2]05'!D37</f>
        <v>0</v>
      </c>
      <c r="E35" s="200">
        <f>'[2]05'!E37</f>
        <v>0</v>
      </c>
      <c r="F35" s="15">
        <f t="shared" si="6"/>
        <v>75</v>
      </c>
      <c r="G35" s="199">
        <f>'[2]05'!H37</f>
        <v>35</v>
      </c>
      <c r="H35" s="200">
        <f>'[2]05'!I37</f>
        <v>0</v>
      </c>
      <c r="I35" s="200">
        <f>'[2]05'!J37</f>
        <v>0</v>
      </c>
      <c r="J35" s="200">
        <f>'[2]05'!K37</f>
        <v>0</v>
      </c>
      <c r="K35" s="15">
        <f t="shared" si="3"/>
        <v>35</v>
      </c>
      <c r="L35" s="18">
        <f>frq!C35</f>
        <v>1</v>
      </c>
      <c r="M35" s="124">
        <f t="shared" si="4"/>
        <v>34.6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34.6</v>
      </c>
      <c r="R35" s="18">
        <v>0.4</v>
      </c>
      <c r="S35" s="18">
        <v>35</v>
      </c>
    </row>
    <row r="36" spans="1:19">
      <c r="A36" s="8" t="s">
        <v>78</v>
      </c>
      <c r="B36" s="199">
        <f>'[2]05'!B38</f>
        <v>75</v>
      </c>
      <c r="C36" s="200">
        <f>'[2]05'!C38</f>
        <v>0</v>
      </c>
      <c r="D36" s="200">
        <f>'[2]05'!D38</f>
        <v>0</v>
      </c>
      <c r="E36" s="200">
        <f>'[2]05'!E38</f>
        <v>0</v>
      </c>
      <c r="F36" s="15">
        <f t="shared" si="6"/>
        <v>75</v>
      </c>
      <c r="G36" s="199">
        <f>'[2]05'!H38</f>
        <v>35</v>
      </c>
      <c r="H36" s="200">
        <f>'[2]05'!I38</f>
        <v>0</v>
      </c>
      <c r="I36" s="200">
        <f>'[2]05'!J38</f>
        <v>0</v>
      </c>
      <c r="J36" s="200">
        <f>'[2]05'!K38</f>
        <v>0</v>
      </c>
      <c r="K36" s="15">
        <f t="shared" si="3"/>
        <v>35</v>
      </c>
      <c r="L36" s="18">
        <f>frq!C36</f>
        <v>1</v>
      </c>
      <c r="M36" s="124">
        <f t="shared" si="4"/>
        <v>34.6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34.6</v>
      </c>
      <c r="R36" s="18">
        <v>0.4</v>
      </c>
      <c r="S36" s="18">
        <v>35</v>
      </c>
    </row>
    <row r="37" spans="1:19">
      <c r="A37" s="8" t="s">
        <v>79</v>
      </c>
      <c r="B37" s="199">
        <f>'[2]05'!B39</f>
        <v>75</v>
      </c>
      <c r="C37" s="200">
        <f>'[2]05'!C39</f>
        <v>0</v>
      </c>
      <c r="D37" s="200">
        <f>'[2]05'!D39</f>
        <v>0</v>
      </c>
      <c r="E37" s="200">
        <f>'[2]05'!E39</f>
        <v>0</v>
      </c>
      <c r="F37" s="15">
        <f t="shared" si="6"/>
        <v>75</v>
      </c>
      <c r="G37" s="199">
        <f>'[2]05'!H39</f>
        <v>35</v>
      </c>
      <c r="H37" s="200">
        <f>'[2]05'!I39</f>
        <v>0</v>
      </c>
      <c r="I37" s="200">
        <f>'[2]05'!J39</f>
        <v>0</v>
      </c>
      <c r="J37" s="200">
        <f>'[2]05'!K39</f>
        <v>0</v>
      </c>
      <c r="K37" s="15">
        <f t="shared" si="3"/>
        <v>35</v>
      </c>
      <c r="L37" s="18">
        <f>frq!C37</f>
        <v>1</v>
      </c>
      <c r="M37" s="124">
        <f t="shared" si="4"/>
        <v>34.6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34.6</v>
      </c>
      <c r="R37" s="18">
        <v>0.4</v>
      </c>
      <c r="S37" s="18">
        <v>35</v>
      </c>
    </row>
    <row r="38" spans="1:19">
      <c r="A38" s="8" t="s">
        <v>80</v>
      </c>
      <c r="B38" s="199">
        <f>'[2]05'!B40</f>
        <v>75</v>
      </c>
      <c r="C38" s="200">
        <f>'[2]05'!C40</f>
        <v>0</v>
      </c>
      <c r="D38" s="200">
        <f>'[2]05'!D40</f>
        <v>0</v>
      </c>
      <c r="E38" s="200">
        <f>'[2]05'!E40</f>
        <v>0</v>
      </c>
      <c r="F38" s="15">
        <f t="shared" si="6"/>
        <v>75</v>
      </c>
      <c r="G38" s="199">
        <f>'[2]05'!H40</f>
        <v>35</v>
      </c>
      <c r="H38" s="200">
        <f>'[2]05'!I40</f>
        <v>0</v>
      </c>
      <c r="I38" s="200">
        <f>'[2]05'!J40</f>
        <v>0</v>
      </c>
      <c r="J38" s="200">
        <f>'[2]05'!K40</f>
        <v>0</v>
      </c>
      <c r="K38" s="15">
        <f t="shared" si="3"/>
        <v>35</v>
      </c>
      <c r="L38" s="18">
        <f>frq!C38</f>
        <v>1</v>
      </c>
      <c r="M38" s="124">
        <f t="shared" si="4"/>
        <v>34.6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34.6</v>
      </c>
      <c r="R38" s="18">
        <v>0.4</v>
      </c>
      <c r="S38" s="18">
        <v>35</v>
      </c>
    </row>
    <row r="39" spans="1:19">
      <c r="A39" s="8" t="s">
        <v>81</v>
      </c>
      <c r="B39" s="199">
        <f>'[2]05'!B41</f>
        <v>75</v>
      </c>
      <c r="C39" s="200">
        <f>'[2]05'!C41</f>
        <v>0</v>
      </c>
      <c r="D39" s="200">
        <f>'[2]05'!D41</f>
        <v>0</v>
      </c>
      <c r="E39" s="200">
        <f>'[2]05'!E41</f>
        <v>0</v>
      </c>
      <c r="F39" s="15">
        <f t="shared" si="6"/>
        <v>75</v>
      </c>
      <c r="G39" s="199">
        <f>'[2]05'!H41</f>
        <v>35</v>
      </c>
      <c r="H39" s="200">
        <f>'[2]05'!I41</f>
        <v>0</v>
      </c>
      <c r="I39" s="200">
        <f>'[2]05'!J41</f>
        <v>0</v>
      </c>
      <c r="J39" s="200">
        <f>'[2]05'!K41</f>
        <v>0</v>
      </c>
      <c r="K39" s="15">
        <f t="shared" si="3"/>
        <v>35</v>
      </c>
      <c r="L39" s="18">
        <f>frq!C39</f>
        <v>1</v>
      </c>
      <c r="M39" s="124">
        <f t="shared" si="4"/>
        <v>34.299999999999997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34.299999999999997</v>
      </c>
      <c r="R39" s="18">
        <v>0.7</v>
      </c>
      <c r="S39" s="18">
        <v>35</v>
      </c>
    </row>
    <row r="40" spans="1:19">
      <c r="A40" s="8" t="s">
        <v>82</v>
      </c>
      <c r="B40" s="199">
        <f>'[2]05'!B42</f>
        <v>75</v>
      </c>
      <c r="C40" s="200">
        <f>'[2]05'!C42</f>
        <v>0</v>
      </c>
      <c r="D40" s="200">
        <f>'[2]05'!D42</f>
        <v>0</v>
      </c>
      <c r="E40" s="200">
        <f>'[2]05'!E42</f>
        <v>0</v>
      </c>
      <c r="F40" s="15">
        <f t="shared" si="6"/>
        <v>75</v>
      </c>
      <c r="G40" s="199">
        <f>'[2]05'!H42</f>
        <v>35</v>
      </c>
      <c r="H40" s="200">
        <f>'[2]05'!I42</f>
        <v>0</v>
      </c>
      <c r="I40" s="200">
        <f>'[2]05'!J42</f>
        <v>0</v>
      </c>
      <c r="J40" s="200">
        <f>'[2]05'!K42</f>
        <v>0</v>
      </c>
      <c r="K40" s="15">
        <f t="shared" si="3"/>
        <v>35</v>
      </c>
      <c r="L40" s="18">
        <f>frq!C40</f>
        <v>1</v>
      </c>
      <c r="M40" s="124">
        <f t="shared" si="4"/>
        <v>34.299999999999997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34.299999999999997</v>
      </c>
      <c r="R40" s="18">
        <v>0.7</v>
      </c>
      <c r="S40" s="18">
        <v>33</v>
      </c>
    </row>
    <row r="41" spans="1:19">
      <c r="A41" s="8" t="s">
        <v>83</v>
      </c>
      <c r="B41" s="199">
        <f>'[2]05'!B43</f>
        <v>75</v>
      </c>
      <c r="C41" s="200">
        <f>'[2]05'!C43</f>
        <v>0</v>
      </c>
      <c r="D41" s="200">
        <f>'[2]05'!D43</f>
        <v>0</v>
      </c>
      <c r="E41" s="200">
        <f>'[2]05'!E43</f>
        <v>0</v>
      </c>
      <c r="F41" s="15">
        <f t="shared" si="6"/>
        <v>75</v>
      </c>
      <c r="G41" s="199">
        <f>'[2]05'!H43</f>
        <v>35</v>
      </c>
      <c r="H41" s="200">
        <f>'[2]05'!I43</f>
        <v>0</v>
      </c>
      <c r="I41" s="200">
        <f>'[2]05'!J43</f>
        <v>0</v>
      </c>
      <c r="J41" s="200">
        <f>'[2]05'!K43</f>
        <v>0</v>
      </c>
      <c r="K41" s="15">
        <f t="shared" si="3"/>
        <v>35</v>
      </c>
      <c r="L41" s="18">
        <f>frq!C41</f>
        <v>1</v>
      </c>
      <c r="M41" s="124">
        <f t="shared" si="4"/>
        <v>34.299999999999997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34.299999999999997</v>
      </c>
      <c r="R41" s="18">
        <v>0.7</v>
      </c>
      <c r="S41" s="18">
        <v>33</v>
      </c>
    </row>
    <row r="42" spans="1:19">
      <c r="A42" s="8" t="s">
        <v>84</v>
      </c>
      <c r="B42" s="199">
        <f>'[2]05'!B44</f>
        <v>75</v>
      </c>
      <c r="C42" s="200">
        <f>'[2]05'!C44</f>
        <v>0</v>
      </c>
      <c r="D42" s="200">
        <f>'[2]05'!D44</f>
        <v>0</v>
      </c>
      <c r="E42" s="200">
        <f>'[2]05'!E44</f>
        <v>0</v>
      </c>
      <c r="F42" s="15">
        <f t="shared" si="6"/>
        <v>75</v>
      </c>
      <c r="G42" s="199">
        <f>'[2]05'!H44</f>
        <v>35</v>
      </c>
      <c r="H42" s="200">
        <f>'[2]05'!I44</f>
        <v>0</v>
      </c>
      <c r="I42" s="200">
        <f>'[2]05'!J44</f>
        <v>0</v>
      </c>
      <c r="J42" s="200">
        <f>'[2]05'!K44</f>
        <v>0</v>
      </c>
      <c r="K42" s="15">
        <f t="shared" si="3"/>
        <v>35</v>
      </c>
      <c r="L42" s="18">
        <f>frq!C42</f>
        <v>1</v>
      </c>
      <c r="M42" s="124">
        <f t="shared" si="4"/>
        <v>34.299999999999997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34.299999999999997</v>
      </c>
      <c r="R42" s="18">
        <v>0.7</v>
      </c>
      <c r="S42" s="18">
        <v>33</v>
      </c>
    </row>
    <row r="43" spans="1:19">
      <c r="A43" s="8" t="s">
        <v>85</v>
      </c>
      <c r="B43" s="199">
        <f>'[2]05'!B45</f>
        <v>75</v>
      </c>
      <c r="C43" s="200">
        <f>'[2]05'!C45</f>
        <v>0</v>
      </c>
      <c r="D43" s="200">
        <f>'[2]05'!D45</f>
        <v>0</v>
      </c>
      <c r="E43" s="200">
        <f>'[2]05'!E45</f>
        <v>0</v>
      </c>
      <c r="F43" s="15">
        <f t="shared" si="6"/>
        <v>75</v>
      </c>
      <c r="G43" s="199">
        <f>'[2]05'!H45</f>
        <v>35</v>
      </c>
      <c r="H43" s="200">
        <f>'[2]05'!I45</f>
        <v>0</v>
      </c>
      <c r="I43" s="200">
        <f>'[2]05'!J45</f>
        <v>0</v>
      </c>
      <c r="J43" s="200">
        <f>'[2]05'!K45</f>
        <v>0</v>
      </c>
      <c r="K43" s="15">
        <f t="shared" si="3"/>
        <v>35</v>
      </c>
      <c r="L43" s="18">
        <f>frq!C43</f>
        <v>1</v>
      </c>
      <c r="M43" s="124">
        <f t="shared" si="4"/>
        <v>34.299999999999997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34.299999999999997</v>
      </c>
      <c r="R43" s="18">
        <v>0.7</v>
      </c>
      <c r="S43" s="18">
        <v>33</v>
      </c>
    </row>
    <row r="44" spans="1:19">
      <c r="A44" s="8" t="s">
        <v>86</v>
      </c>
      <c r="B44" s="199">
        <f>'[2]05'!B46</f>
        <v>75</v>
      </c>
      <c r="C44" s="200">
        <f>'[2]05'!C46</f>
        <v>0</v>
      </c>
      <c r="D44" s="200">
        <f>'[2]05'!D46</f>
        <v>0</v>
      </c>
      <c r="E44" s="200">
        <f>'[2]05'!E46</f>
        <v>0</v>
      </c>
      <c r="F44" s="15">
        <f t="shared" si="6"/>
        <v>75</v>
      </c>
      <c r="G44" s="199">
        <f>'[2]05'!H46</f>
        <v>35</v>
      </c>
      <c r="H44" s="200">
        <f>'[2]05'!I46</f>
        <v>0</v>
      </c>
      <c r="I44" s="200">
        <f>'[2]05'!J46</f>
        <v>0</v>
      </c>
      <c r="J44" s="200">
        <f>'[2]05'!K46</f>
        <v>0</v>
      </c>
      <c r="K44" s="15">
        <f t="shared" si="3"/>
        <v>35</v>
      </c>
      <c r="L44" s="18">
        <f>frq!C44</f>
        <v>1</v>
      </c>
      <c r="M44" s="124">
        <f t="shared" si="4"/>
        <v>34.299999999999997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34.299999999999997</v>
      </c>
      <c r="R44" s="18">
        <v>0.7</v>
      </c>
      <c r="S44" s="18">
        <v>33</v>
      </c>
    </row>
    <row r="45" spans="1:19">
      <c r="A45" s="8" t="s">
        <v>87</v>
      </c>
      <c r="B45" s="199">
        <f>'[2]05'!B47</f>
        <v>75</v>
      </c>
      <c r="C45" s="200">
        <f>'[2]05'!C47</f>
        <v>0</v>
      </c>
      <c r="D45" s="200">
        <f>'[2]05'!D47</f>
        <v>0</v>
      </c>
      <c r="E45" s="200">
        <f>'[2]05'!E47</f>
        <v>0</v>
      </c>
      <c r="F45" s="15">
        <f t="shared" si="6"/>
        <v>75</v>
      </c>
      <c r="G45" s="199">
        <f>'[2]05'!H47</f>
        <v>35</v>
      </c>
      <c r="H45" s="200">
        <f>'[2]05'!I47</f>
        <v>0</v>
      </c>
      <c r="I45" s="200">
        <f>'[2]05'!J47</f>
        <v>0</v>
      </c>
      <c r="J45" s="200">
        <f>'[2]05'!K47</f>
        <v>0</v>
      </c>
      <c r="K45" s="15">
        <f t="shared" si="3"/>
        <v>35</v>
      </c>
      <c r="L45" s="18">
        <f>frq!C45</f>
        <v>1</v>
      </c>
      <c r="M45" s="124">
        <f t="shared" si="4"/>
        <v>34.299999999999997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34.299999999999997</v>
      </c>
      <c r="R45" s="18">
        <v>0.7</v>
      </c>
      <c r="S45" s="18">
        <v>33</v>
      </c>
    </row>
    <row r="46" spans="1:19">
      <c r="A46" s="8" t="s">
        <v>88</v>
      </c>
      <c r="B46" s="199">
        <f>'[2]05'!B48</f>
        <v>75</v>
      </c>
      <c r="C46" s="200">
        <f>'[2]05'!C48</f>
        <v>0</v>
      </c>
      <c r="D46" s="200">
        <f>'[2]05'!D48</f>
        <v>0</v>
      </c>
      <c r="E46" s="200">
        <f>'[2]05'!E48</f>
        <v>0</v>
      </c>
      <c r="F46" s="15">
        <f t="shared" si="6"/>
        <v>75</v>
      </c>
      <c r="G46" s="199">
        <f>'[2]05'!H48</f>
        <v>35</v>
      </c>
      <c r="H46" s="200">
        <f>'[2]05'!I48</f>
        <v>0</v>
      </c>
      <c r="I46" s="200">
        <f>'[2]05'!J48</f>
        <v>0</v>
      </c>
      <c r="J46" s="200">
        <f>'[2]05'!K48</f>
        <v>0</v>
      </c>
      <c r="K46" s="15">
        <f t="shared" si="3"/>
        <v>35</v>
      </c>
      <c r="L46" s="18">
        <f>frq!C46</f>
        <v>1</v>
      </c>
      <c r="M46" s="124">
        <f t="shared" si="4"/>
        <v>34.299999999999997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34.299999999999997</v>
      </c>
      <c r="R46" s="18">
        <v>0.7</v>
      </c>
      <c r="S46" s="18">
        <v>33</v>
      </c>
    </row>
    <row r="47" spans="1:19">
      <c r="A47" s="8" t="s">
        <v>89</v>
      </c>
      <c r="B47" s="199">
        <f>'[2]05'!B49</f>
        <v>75</v>
      </c>
      <c r="C47" s="200">
        <f>'[2]05'!C49</f>
        <v>0</v>
      </c>
      <c r="D47" s="200">
        <f>'[2]05'!D49</f>
        <v>0</v>
      </c>
      <c r="E47" s="200">
        <f>'[2]05'!E49</f>
        <v>0</v>
      </c>
      <c r="F47" s="15">
        <f t="shared" si="6"/>
        <v>75</v>
      </c>
      <c r="G47" s="199">
        <f>'[2]05'!H49</f>
        <v>35</v>
      </c>
      <c r="H47" s="200">
        <f>'[2]05'!I49</f>
        <v>0</v>
      </c>
      <c r="I47" s="200">
        <f>'[2]05'!J49</f>
        <v>0</v>
      </c>
      <c r="J47" s="200">
        <f>'[2]05'!K49</f>
        <v>0</v>
      </c>
      <c r="K47" s="15">
        <f t="shared" si="3"/>
        <v>35</v>
      </c>
      <c r="L47" s="18">
        <f>frq!C47</f>
        <v>1</v>
      </c>
      <c r="M47" s="124">
        <f t="shared" si="4"/>
        <v>34.299999999999997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34.299999999999997</v>
      </c>
      <c r="R47" s="18">
        <v>0.7</v>
      </c>
      <c r="S47" s="18">
        <v>33</v>
      </c>
    </row>
    <row r="48" spans="1:19">
      <c r="A48" s="8" t="s">
        <v>90</v>
      </c>
      <c r="B48" s="199">
        <f>'[2]05'!B50</f>
        <v>75</v>
      </c>
      <c r="C48" s="200">
        <f>'[2]05'!C50</f>
        <v>0</v>
      </c>
      <c r="D48" s="200">
        <f>'[2]05'!D50</f>
        <v>0</v>
      </c>
      <c r="E48" s="200">
        <f>'[2]05'!E50</f>
        <v>0</v>
      </c>
      <c r="F48" s="15">
        <f t="shared" si="6"/>
        <v>75</v>
      </c>
      <c r="G48" s="199">
        <f>'[2]05'!H50</f>
        <v>35</v>
      </c>
      <c r="H48" s="200">
        <f>'[2]05'!I50</f>
        <v>0</v>
      </c>
      <c r="I48" s="200">
        <f>'[2]05'!J50</f>
        <v>0</v>
      </c>
      <c r="J48" s="200">
        <f>'[2]05'!K50</f>
        <v>0</v>
      </c>
      <c r="K48" s="15">
        <f t="shared" si="3"/>
        <v>35</v>
      </c>
      <c r="L48" s="18">
        <f>frq!C48</f>
        <v>1</v>
      </c>
      <c r="M48" s="124">
        <f t="shared" si="4"/>
        <v>34.299999999999997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34.299999999999997</v>
      </c>
      <c r="R48" s="18">
        <v>0.7</v>
      </c>
      <c r="S48" s="18">
        <v>33</v>
      </c>
    </row>
    <row r="49" spans="1:19">
      <c r="A49" s="8" t="s">
        <v>91</v>
      </c>
      <c r="B49" s="199">
        <f>'[2]05'!B51</f>
        <v>75</v>
      </c>
      <c r="C49" s="200">
        <f>'[2]05'!C51</f>
        <v>0</v>
      </c>
      <c r="D49" s="200">
        <f>'[2]05'!D51</f>
        <v>0</v>
      </c>
      <c r="E49" s="200">
        <f>'[2]05'!E51</f>
        <v>0</v>
      </c>
      <c r="F49" s="15">
        <f t="shared" si="6"/>
        <v>75</v>
      </c>
      <c r="G49" s="199">
        <f>'[2]05'!H51</f>
        <v>35</v>
      </c>
      <c r="H49" s="200">
        <f>'[2]05'!I51</f>
        <v>0</v>
      </c>
      <c r="I49" s="200">
        <f>'[2]05'!J51</f>
        <v>0</v>
      </c>
      <c r="J49" s="200">
        <f>'[2]05'!K51</f>
        <v>0</v>
      </c>
      <c r="K49" s="15">
        <f t="shared" si="3"/>
        <v>35</v>
      </c>
      <c r="L49" s="18">
        <f>frq!C49</f>
        <v>1</v>
      </c>
      <c r="M49" s="124">
        <f t="shared" si="4"/>
        <v>34.299999999999997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34.299999999999997</v>
      </c>
      <c r="R49" s="18">
        <v>0.7</v>
      </c>
      <c r="S49" s="18">
        <v>33</v>
      </c>
    </row>
    <row r="50" spans="1:19">
      <c r="A50" s="8" t="s">
        <v>92</v>
      </c>
      <c r="B50" s="199">
        <f>'[2]05'!B52</f>
        <v>75</v>
      </c>
      <c r="C50" s="200">
        <f>'[2]05'!C52</f>
        <v>0</v>
      </c>
      <c r="D50" s="200">
        <f>'[2]05'!D52</f>
        <v>0</v>
      </c>
      <c r="E50" s="200">
        <f>'[2]05'!E52</f>
        <v>0</v>
      </c>
      <c r="F50" s="15">
        <f t="shared" si="6"/>
        <v>75</v>
      </c>
      <c r="G50" s="199">
        <f>'[2]05'!H52</f>
        <v>35</v>
      </c>
      <c r="H50" s="200">
        <f>'[2]05'!I52</f>
        <v>0</v>
      </c>
      <c r="I50" s="200">
        <f>'[2]05'!J52</f>
        <v>0</v>
      </c>
      <c r="J50" s="200">
        <f>'[2]05'!K52</f>
        <v>0</v>
      </c>
      <c r="K50" s="15">
        <f t="shared" si="3"/>
        <v>35</v>
      </c>
      <c r="L50" s="18">
        <f>frq!C50</f>
        <v>1</v>
      </c>
      <c r="M50" s="124">
        <f t="shared" si="4"/>
        <v>34.299999999999997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34.299999999999997</v>
      </c>
      <c r="R50" s="18">
        <v>0.7</v>
      </c>
      <c r="S50" s="18">
        <v>33</v>
      </c>
    </row>
    <row r="51" spans="1:19">
      <c r="A51" s="8" t="s">
        <v>93</v>
      </c>
      <c r="B51" s="199">
        <f>'[2]05'!B53</f>
        <v>75</v>
      </c>
      <c r="C51" s="200">
        <f>'[2]05'!C53</f>
        <v>0</v>
      </c>
      <c r="D51" s="200">
        <f>'[2]05'!D53</f>
        <v>0</v>
      </c>
      <c r="E51" s="200">
        <f>'[2]05'!E53</f>
        <v>0</v>
      </c>
      <c r="F51" s="15">
        <f t="shared" si="6"/>
        <v>75</v>
      </c>
      <c r="G51" s="199">
        <f>'[2]05'!H53</f>
        <v>35</v>
      </c>
      <c r="H51" s="200">
        <f>'[2]05'!I53</f>
        <v>0</v>
      </c>
      <c r="I51" s="200">
        <f>'[2]05'!J53</f>
        <v>0</v>
      </c>
      <c r="J51" s="200">
        <f>'[2]05'!K53</f>
        <v>0</v>
      </c>
      <c r="K51" s="15">
        <f t="shared" si="3"/>
        <v>35</v>
      </c>
      <c r="L51" s="18">
        <f>frq!C51</f>
        <v>1</v>
      </c>
      <c r="M51" s="124">
        <f t="shared" si="4"/>
        <v>34.299999999999997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34.299999999999997</v>
      </c>
      <c r="R51" s="18">
        <v>0.7</v>
      </c>
      <c r="S51" s="18">
        <v>33</v>
      </c>
    </row>
    <row r="52" spans="1:19">
      <c r="A52" s="8" t="s">
        <v>94</v>
      </c>
      <c r="B52" s="199">
        <f>'[2]05'!B54</f>
        <v>75</v>
      </c>
      <c r="C52" s="200">
        <f>'[2]05'!C54</f>
        <v>0</v>
      </c>
      <c r="D52" s="200">
        <f>'[2]05'!D54</f>
        <v>0</v>
      </c>
      <c r="E52" s="200">
        <f>'[2]05'!E54</f>
        <v>0</v>
      </c>
      <c r="F52" s="15">
        <f t="shared" si="6"/>
        <v>75</v>
      </c>
      <c r="G52" s="199">
        <f>'[2]05'!H54</f>
        <v>35</v>
      </c>
      <c r="H52" s="200">
        <f>'[2]05'!I54</f>
        <v>0</v>
      </c>
      <c r="I52" s="200">
        <f>'[2]05'!J54</f>
        <v>0</v>
      </c>
      <c r="J52" s="200">
        <f>'[2]05'!K54</f>
        <v>0</v>
      </c>
      <c r="K52" s="15">
        <f t="shared" si="3"/>
        <v>35</v>
      </c>
      <c r="L52" s="18">
        <f>frq!C52</f>
        <v>1</v>
      </c>
      <c r="M52" s="124">
        <f t="shared" si="4"/>
        <v>34.299999999999997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34.299999999999997</v>
      </c>
      <c r="R52" s="18">
        <v>0.7</v>
      </c>
      <c r="S52" s="18">
        <v>33</v>
      </c>
    </row>
    <row r="53" spans="1:19">
      <c r="A53" s="8" t="s">
        <v>95</v>
      </c>
      <c r="B53" s="199">
        <f>'[2]05'!B55</f>
        <v>75</v>
      </c>
      <c r="C53" s="200">
        <f>'[2]05'!C55</f>
        <v>0</v>
      </c>
      <c r="D53" s="200">
        <f>'[2]05'!D55</f>
        <v>0</v>
      </c>
      <c r="E53" s="200">
        <f>'[2]05'!E55</f>
        <v>0</v>
      </c>
      <c r="F53" s="15">
        <f t="shared" si="6"/>
        <v>75</v>
      </c>
      <c r="G53" s="199">
        <f>'[2]05'!H55</f>
        <v>35</v>
      </c>
      <c r="H53" s="200">
        <f>'[2]05'!I55</f>
        <v>0</v>
      </c>
      <c r="I53" s="200">
        <f>'[2]05'!J55</f>
        <v>0</v>
      </c>
      <c r="J53" s="200">
        <f>'[2]05'!K55</f>
        <v>0</v>
      </c>
      <c r="K53" s="15">
        <f t="shared" si="3"/>
        <v>35</v>
      </c>
      <c r="L53" s="18">
        <f>frq!C53</f>
        <v>1</v>
      </c>
      <c r="M53" s="124">
        <f t="shared" si="4"/>
        <v>34.299999999999997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34.299999999999997</v>
      </c>
      <c r="R53" s="18">
        <v>0.7</v>
      </c>
      <c r="S53" s="18">
        <v>33</v>
      </c>
    </row>
    <row r="54" spans="1:19">
      <c r="A54" s="8" t="s">
        <v>96</v>
      </c>
      <c r="B54" s="199">
        <f>'[2]05'!B56</f>
        <v>75</v>
      </c>
      <c r="C54" s="200">
        <f>'[2]05'!C56</f>
        <v>0</v>
      </c>
      <c r="D54" s="200">
        <f>'[2]05'!D56</f>
        <v>0</v>
      </c>
      <c r="E54" s="200">
        <f>'[2]05'!E56</f>
        <v>0</v>
      </c>
      <c r="F54" s="15">
        <f t="shared" si="6"/>
        <v>75</v>
      </c>
      <c r="G54" s="199">
        <f>'[2]05'!H56</f>
        <v>35</v>
      </c>
      <c r="H54" s="200">
        <f>'[2]05'!I56</f>
        <v>0</v>
      </c>
      <c r="I54" s="200">
        <f>'[2]05'!J56</f>
        <v>0</v>
      </c>
      <c r="J54" s="200">
        <f>'[2]05'!K56</f>
        <v>0</v>
      </c>
      <c r="K54" s="15">
        <f t="shared" si="3"/>
        <v>35</v>
      </c>
      <c r="L54" s="18">
        <f>frq!C54</f>
        <v>1</v>
      </c>
      <c r="M54" s="124">
        <f t="shared" si="4"/>
        <v>34.299999999999997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34.299999999999997</v>
      </c>
      <c r="R54" s="18">
        <v>0.7</v>
      </c>
      <c r="S54" s="18">
        <v>33</v>
      </c>
    </row>
    <row r="55" spans="1:19">
      <c r="A55" s="8" t="s">
        <v>97</v>
      </c>
      <c r="B55" s="199">
        <f>'[2]05'!B57</f>
        <v>75</v>
      </c>
      <c r="C55" s="200">
        <f>'[2]05'!C57</f>
        <v>0</v>
      </c>
      <c r="D55" s="200">
        <f>'[2]05'!D57</f>
        <v>0</v>
      </c>
      <c r="E55" s="200">
        <f>'[2]05'!E57</f>
        <v>0</v>
      </c>
      <c r="F55" s="15">
        <f t="shared" si="6"/>
        <v>75</v>
      </c>
      <c r="G55" s="199">
        <f>'[2]05'!H57</f>
        <v>35</v>
      </c>
      <c r="H55" s="200">
        <f>'[2]05'!I57</f>
        <v>0</v>
      </c>
      <c r="I55" s="200">
        <f>'[2]05'!J57</f>
        <v>0</v>
      </c>
      <c r="J55" s="200">
        <f>'[2]05'!K57</f>
        <v>0</v>
      </c>
      <c r="K55" s="15">
        <f t="shared" si="3"/>
        <v>35</v>
      </c>
      <c r="L55" s="18">
        <f>frq!C55</f>
        <v>1</v>
      </c>
      <c r="M55" s="124">
        <f t="shared" si="4"/>
        <v>34.299999999999997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34.299999999999997</v>
      </c>
      <c r="R55" s="18">
        <v>0.7</v>
      </c>
      <c r="S55" s="18">
        <v>33</v>
      </c>
    </row>
    <row r="56" spans="1:19">
      <c r="A56" s="8" t="s">
        <v>98</v>
      </c>
      <c r="B56" s="199">
        <f>'[2]05'!B58</f>
        <v>75</v>
      </c>
      <c r="C56" s="200">
        <f>'[2]05'!C58</f>
        <v>0</v>
      </c>
      <c r="D56" s="200">
        <f>'[2]05'!D58</f>
        <v>0</v>
      </c>
      <c r="E56" s="200">
        <f>'[2]05'!E58</f>
        <v>0</v>
      </c>
      <c r="F56" s="15">
        <f t="shared" si="6"/>
        <v>75</v>
      </c>
      <c r="G56" s="199">
        <f>'[2]05'!H58</f>
        <v>35</v>
      </c>
      <c r="H56" s="200">
        <f>'[2]05'!I58</f>
        <v>0</v>
      </c>
      <c r="I56" s="200">
        <f>'[2]05'!J58</f>
        <v>0</v>
      </c>
      <c r="J56" s="200">
        <f>'[2]05'!K58</f>
        <v>0</v>
      </c>
      <c r="K56" s="15">
        <f t="shared" si="3"/>
        <v>35</v>
      </c>
      <c r="L56" s="18">
        <f>frq!C56</f>
        <v>1</v>
      </c>
      <c r="M56" s="124">
        <f t="shared" si="4"/>
        <v>34.299999999999997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34.299999999999997</v>
      </c>
      <c r="R56" s="18">
        <v>0.7</v>
      </c>
      <c r="S56" s="18">
        <v>33</v>
      </c>
    </row>
    <row r="57" spans="1:19">
      <c r="A57" s="8" t="s">
        <v>99</v>
      </c>
      <c r="B57" s="199">
        <f>'[2]05'!B59</f>
        <v>75</v>
      </c>
      <c r="C57" s="200">
        <f>'[2]05'!C59</f>
        <v>0</v>
      </c>
      <c r="D57" s="200">
        <f>'[2]05'!D59</f>
        <v>0</v>
      </c>
      <c r="E57" s="200">
        <f>'[2]05'!E59</f>
        <v>0</v>
      </c>
      <c r="F57" s="15">
        <f t="shared" si="6"/>
        <v>75</v>
      </c>
      <c r="G57" s="199">
        <f>'[2]05'!H59</f>
        <v>35</v>
      </c>
      <c r="H57" s="200">
        <f>'[2]05'!I59</f>
        <v>0</v>
      </c>
      <c r="I57" s="200">
        <f>'[2]05'!J59</f>
        <v>0</v>
      </c>
      <c r="J57" s="200">
        <f>'[2]05'!K59</f>
        <v>0</v>
      </c>
      <c r="K57" s="15">
        <f t="shared" si="3"/>
        <v>35</v>
      </c>
      <c r="L57" s="18">
        <f>frq!C57</f>
        <v>1</v>
      </c>
      <c r="M57" s="124">
        <f t="shared" si="4"/>
        <v>34.299999999999997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34.299999999999997</v>
      </c>
      <c r="R57" s="18">
        <v>0.7</v>
      </c>
      <c r="S57" s="18">
        <v>33</v>
      </c>
    </row>
    <row r="58" spans="1:19">
      <c r="A58" s="8" t="s">
        <v>100</v>
      </c>
      <c r="B58" s="199">
        <f>'[2]05'!B60</f>
        <v>75</v>
      </c>
      <c r="C58" s="200">
        <f>'[2]05'!C60</f>
        <v>0</v>
      </c>
      <c r="D58" s="200">
        <f>'[2]05'!D60</f>
        <v>0</v>
      </c>
      <c r="E58" s="200">
        <f>'[2]05'!E60</f>
        <v>0</v>
      </c>
      <c r="F58" s="15">
        <f t="shared" si="6"/>
        <v>75</v>
      </c>
      <c r="G58" s="199">
        <f>'[2]05'!H60</f>
        <v>35</v>
      </c>
      <c r="H58" s="200">
        <f>'[2]05'!I60</f>
        <v>0</v>
      </c>
      <c r="I58" s="200">
        <f>'[2]05'!J60</f>
        <v>0</v>
      </c>
      <c r="J58" s="200">
        <f>'[2]05'!K60</f>
        <v>0</v>
      </c>
      <c r="K58" s="15">
        <f t="shared" si="3"/>
        <v>35</v>
      </c>
      <c r="L58" s="18">
        <f>frq!C58</f>
        <v>1</v>
      </c>
      <c r="M58" s="124">
        <f t="shared" si="4"/>
        <v>34.299999999999997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34.299999999999997</v>
      </c>
      <c r="R58" s="18">
        <v>0.7</v>
      </c>
      <c r="S58" s="18">
        <v>33</v>
      </c>
    </row>
    <row r="59" spans="1:19">
      <c r="A59" s="8" t="s">
        <v>101</v>
      </c>
      <c r="B59" s="199">
        <f>'[2]05'!B61</f>
        <v>75</v>
      </c>
      <c r="C59" s="200">
        <f>'[2]05'!C61</f>
        <v>0</v>
      </c>
      <c r="D59" s="200">
        <f>'[2]05'!D61</f>
        <v>0</v>
      </c>
      <c r="E59" s="200">
        <f>'[2]05'!E61</f>
        <v>0</v>
      </c>
      <c r="F59" s="15">
        <f t="shared" si="6"/>
        <v>75</v>
      </c>
      <c r="G59" s="199">
        <f>'[2]05'!H61</f>
        <v>35</v>
      </c>
      <c r="H59" s="200">
        <f>'[2]05'!I61</f>
        <v>0</v>
      </c>
      <c r="I59" s="200">
        <f>'[2]05'!J61</f>
        <v>0</v>
      </c>
      <c r="J59" s="200">
        <f>'[2]05'!K61</f>
        <v>0</v>
      </c>
      <c r="K59" s="15">
        <f t="shared" si="3"/>
        <v>35</v>
      </c>
      <c r="L59" s="18">
        <f>frq!C59</f>
        <v>1</v>
      </c>
      <c r="M59" s="124">
        <f t="shared" si="4"/>
        <v>34.299999999999997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34.299999999999997</v>
      </c>
      <c r="R59" s="18">
        <v>0.7</v>
      </c>
      <c r="S59" s="18">
        <v>29</v>
      </c>
    </row>
    <row r="60" spans="1:19">
      <c r="A60" s="8" t="s">
        <v>102</v>
      </c>
      <c r="B60" s="199">
        <f>'[2]05'!B62</f>
        <v>75</v>
      </c>
      <c r="C60" s="200">
        <f>'[2]05'!C62</f>
        <v>0</v>
      </c>
      <c r="D60" s="200">
        <f>'[2]05'!D62</f>
        <v>0</v>
      </c>
      <c r="E60" s="200">
        <f>'[2]05'!E62</f>
        <v>0</v>
      </c>
      <c r="F60" s="15">
        <f t="shared" si="6"/>
        <v>75</v>
      </c>
      <c r="G60" s="199">
        <f>'[2]05'!H62</f>
        <v>35</v>
      </c>
      <c r="H60" s="200">
        <f>'[2]05'!I62</f>
        <v>0</v>
      </c>
      <c r="I60" s="200">
        <f>'[2]05'!J62</f>
        <v>0</v>
      </c>
      <c r="J60" s="200">
        <f>'[2]05'!K62</f>
        <v>0</v>
      </c>
      <c r="K60" s="15">
        <f t="shared" si="3"/>
        <v>35</v>
      </c>
      <c r="L60" s="18">
        <f>frq!C60</f>
        <v>1</v>
      </c>
      <c r="M60" s="124">
        <f t="shared" si="4"/>
        <v>34.299999999999997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34.299999999999997</v>
      </c>
      <c r="R60" s="18">
        <v>0.7</v>
      </c>
      <c r="S60" s="18">
        <v>29</v>
      </c>
    </row>
    <row r="61" spans="1:19">
      <c r="A61" s="8" t="s">
        <v>103</v>
      </c>
      <c r="B61" s="199">
        <f>'[2]05'!B63</f>
        <v>75</v>
      </c>
      <c r="C61" s="200">
        <f>'[2]05'!C63</f>
        <v>0</v>
      </c>
      <c r="D61" s="200">
        <f>'[2]05'!D63</f>
        <v>0</v>
      </c>
      <c r="E61" s="200">
        <f>'[2]05'!E63</f>
        <v>0</v>
      </c>
      <c r="F61" s="15">
        <f t="shared" si="6"/>
        <v>75</v>
      </c>
      <c r="G61" s="199">
        <f>'[2]05'!H63</f>
        <v>35</v>
      </c>
      <c r="H61" s="200">
        <f>'[2]05'!I63</f>
        <v>0</v>
      </c>
      <c r="I61" s="200">
        <f>'[2]05'!J63</f>
        <v>0</v>
      </c>
      <c r="J61" s="200">
        <f>'[2]05'!K63</f>
        <v>0</v>
      </c>
      <c r="K61" s="15">
        <f t="shared" si="3"/>
        <v>35</v>
      </c>
      <c r="L61" s="18">
        <f>frq!C61</f>
        <v>1</v>
      </c>
      <c r="M61" s="124">
        <f t="shared" si="4"/>
        <v>34.299999999999997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34.299999999999997</v>
      </c>
      <c r="R61" s="18">
        <v>0.7</v>
      </c>
      <c r="S61" s="18">
        <v>29</v>
      </c>
    </row>
    <row r="62" spans="1:19">
      <c r="A62" s="8" t="s">
        <v>104</v>
      </c>
      <c r="B62" s="199">
        <f>'[2]05'!B64</f>
        <v>75</v>
      </c>
      <c r="C62" s="200">
        <f>'[2]05'!C64</f>
        <v>0</v>
      </c>
      <c r="D62" s="200">
        <f>'[2]05'!D64</f>
        <v>0</v>
      </c>
      <c r="E62" s="200">
        <f>'[2]05'!E64</f>
        <v>0</v>
      </c>
      <c r="F62" s="15">
        <f t="shared" si="6"/>
        <v>75</v>
      </c>
      <c r="G62" s="199">
        <f>'[2]05'!H64</f>
        <v>35</v>
      </c>
      <c r="H62" s="200">
        <f>'[2]05'!I64</f>
        <v>0</v>
      </c>
      <c r="I62" s="200">
        <f>'[2]05'!J64</f>
        <v>0</v>
      </c>
      <c r="J62" s="200">
        <f>'[2]05'!K64</f>
        <v>0</v>
      </c>
      <c r="K62" s="15">
        <f t="shared" si="3"/>
        <v>35</v>
      </c>
      <c r="L62" s="18">
        <f>frq!C62</f>
        <v>1</v>
      </c>
      <c r="M62" s="124">
        <f t="shared" si="4"/>
        <v>34.299999999999997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34.299999999999997</v>
      </c>
      <c r="R62" s="18">
        <v>0.7</v>
      </c>
      <c r="S62" s="18">
        <v>29</v>
      </c>
    </row>
    <row r="63" spans="1:19">
      <c r="A63" s="8" t="s">
        <v>105</v>
      </c>
      <c r="B63" s="199">
        <f>'[2]05'!B65</f>
        <v>75</v>
      </c>
      <c r="C63" s="200">
        <f>'[2]05'!C65</f>
        <v>0</v>
      </c>
      <c r="D63" s="200">
        <f>'[2]05'!D65</f>
        <v>0</v>
      </c>
      <c r="E63" s="200">
        <f>'[2]05'!E65</f>
        <v>0</v>
      </c>
      <c r="F63" s="15">
        <f t="shared" si="6"/>
        <v>75</v>
      </c>
      <c r="G63" s="199">
        <f>'[2]05'!H65</f>
        <v>35</v>
      </c>
      <c r="H63" s="200">
        <f>'[2]05'!I65</f>
        <v>0</v>
      </c>
      <c r="I63" s="200">
        <f>'[2]05'!J65</f>
        <v>0</v>
      </c>
      <c r="J63" s="200">
        <f>'[2]05'!K65</f>
        <v>0</v>
      </c>
      <c r="K63" s="15">
        <f t="shared" si="3"/>
        <v>35</v>
      </c>
      <c r="L63" s="18">
        <f>frq!C63</f>
        <v>1</v>
      </c>
      <c r="M63" s="124">
        <f t="shared" si="4"/>
        <v>34.299999999999997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34.299999999999997</v>
      </c>
      <c r="R63" s="18">
        <v>0.7</v>
      </c>
      <c r="S63" s="18">
        <v>29</v>
      </c>
    </row>
    <row r="64" spans="1:19">
      <c r="A64" s="8" t="s">
        <v>106</v>
      </c>
      <c r="B64" s="199">
        <f>'[2]05'!B66</f>
        <v>75</v>
      </c>
      <c r="C64" s="200">
        <f>'[2]05'!C66</f>
        <v>0</v>
      </c>
      <c r="D64" s="200">
        <f>'[2]05'!D66</f>
        <v>0</v>
      </c>
      <c r="E64" s="200">
        <f>'[2]05'!E66</f>
        <v>0</v>
      </c>
      <c r="F64" s="15">
        <f t="shared" si="6"/>
        <v>75</v>
      </c>
      <c r="G64" s="199">
        <f>'[2]05'!H66</f>
        <v>35</v>
      </c>
      <c r="H64" s="200">
        <f>'[2]05'!I66</f>
        <v>0</v>
      </c>
      <c r="I64" s="200">
        <f>'[2]05'!J66</f>
        <v>0</v>
      </c>
      <c r="J64" s="200">
        <f>'[2]05'!K66</f>
        <v>0</v>
      </c>
      <c r="K64" s="15">
        <f t="shared" si="3"/>
        <v>35</v>
      </c>
      <c r="L64" s="18">
        <f>frq!C64</f>
        <v>1</v>
      </c>
      <c r="M64" s="124">
        <f t="shared" si="4"/>
        <v>34.299999999999997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34.299999999999997</v>
      </c>
      <c r="R64" s="18">
        <v>0.7</v>
      </c>
      <c r="S64" s="18">
        <v>29</v>
      </c>
    </row>
    <row r="65" spans="1:19">
      <c r="A65" s="8" t="s">
        <v>107</v>
      </c>
      <c r="B65" s="199">
        <f>'[2]05'!B67</f>
        <v>75</v>
      </c>
      <c r="C65" s="200">
        <f>'[2]05'!C67</f>
        <v>0</v>
      </c>
      <c r="D65" s="200">
        <f>'[2]05'!D67</f>
        <v>0</v>
      </c>
      <c r="E65" s="200">
        <f>'[2]05'!E67</f>
        <v>0</v>
      </c>
      <c r="F65" s="15">
        <f t="shared" si="6"/>
        <v>75</v>
      </c>
      <c r="G65" s="199">
        <f>'[2]05'!H67</f>
        <v>35</v>
      </c>
      <c r="H65" s="200">
        <f>'[2]05'!I67</f>
        <v>0</v>
      </c>
      <c r="I65" s="200">
        <f>'[2]05'!J67</f>
        <v>0</v>
      </c>
      <c r="J65" s="200">
        <f>'[2]05'!K67</f>
        <v>0</v>
      </c>
      <c r="K65" s="15">
        <f t="shared" si="3"/>
        <v>35</v>
      </c>
      <c r="L65" s="18">
        <f>frq!C65</f>
        <v>1</v>
      </c>
      <c r="M65" s="124">
        <f t="shared" si="4"/>
        <v>34.299999999999997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34.299999999999997</v>
      </c>
      <c r="R65" s="18">
        <v>0.7</v>
      </c>
      <c r="S65" s="18">
        <v>29</v>
      </c>
    </row>
    <row r="66" spans="1:19">
      <c r="A66" s="8" t="s">
        <v>108</v>
      </c>
      <c r="B66" s="199">
        <f>'[2]05'!B68</f>
        <v>75</v>
      </c>
      <c r="C66" s="200">
        <f>'[2]05'!C68</f>
        <v>0</v>
      </c>
      <c r="D66" s="200">
        <f>'[2]05'!D68</f>
        <v>0</v>
      </c>
      <c r="E66" s="200">
        <f>'[2]05'!E68</f>
        <v>0</v>
      </c>
      <c r="F66" s="15">
        <f t="shared" si="6"/>
        <v>75</v>
      </c>
      <c r="G66" s="199">
        <f>'[2]05'!H68</f>
        <v>35</v>
      </c>
      <c r="H66" s="200">
        <f>'[2]05'!I68</f>
        <v>0</v>
      </c>
      <c r="I66" s="200">
        <f>'[2]05'!J68</f>
        <v>0</v>
      </c>
      <c r="J66" s="200">
        <f>'[2]05'!K68</f>
        <v>0</v>
      </c>
      <c r="K66" s="15">
        <f t="shared" si="3"/>
        <v>35</v>
      </c>
      <c r="L66" s="18">
        <f>frq!C66</f>
        <v>1</v>
      </c>
      <c r="M66" s="124">
        <f t="shared" si="4"/>
        <v>34.299999999999997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34.299999999999997</v>
      </c>
      <c r="R66" s="18">
        <v>0.7</v>
      </c>
      <c r="S66" s="18">
        <v>29</v>
      </c>
    </row>
    <row r="67" spans="1:19">
      <c r="A67" s="8" t="s">
        <v>109</v>
      </c>
      <c r="B67" s="199">
        <f>'[2]05'!B69</f>
        <v>75</v>
      </c>
      <c r="C67" s="200">
        <f>'[2]05'!C69</f>
        <v>0</v>
      </c>
      <c r="D67" s="200">
        <f>'[2]05'!D69</f>
        <v>0</v>
      </c>
      <c r="E67" s="200">
        <f>'[2]05'!E69</f>
        <v>0</v>
      </c>
      <c r="F67" s="15">
        <f t="shared" si="6"/>
        <v>75</v>
      </c>
      <c r="G67" s="199">
        <f>'[2]05'!H69</f>
        <v>35</v>
      </c>
      <c r="H67" s="200">
        <f>'[2]05'!I69</f>
        <v>0</v>
      </c>
      <c r="I67" s="200">
        <f>'[2]05'!J69</f>
        <v>0</v>
      </c>
      <c r="J67" s="200">
        <f>'[2]05'!K69</f>
        <v>0</v>
      </c>
      <c r="K67" s="15">
        <f t="shared" si="3"/>
        <v>35</v>
      </c>
      <c r="L67" s="18">
        <f>frq!C67</f>
        <v>1</v>
      </c>
      <c r="M67" s="124">
        <f t="shared" si="4"/>
        <v>34.299999999999997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34.299999999999997</v>
      </c>
      <c r="R67" s="18">
        <v>0.7</v>
      </c>
      <c r="S67" s="18">
        <v>29</v>
      </c>
    </row>
    <row r="68" spans="1:19">
      <c r="A68" s="8" t="s">
        <v>110</v>
      </c>
      <c r="B68" s="199">
        <f>'[2]05'!B70</f>
        <v>75</v>
      </c>
      <c r="C68" s="200">
        <f>'[2]05'!C70</f>
        <v>0</v>
      </c>
      <c r="D68" s="200">
        <f>'[2]05'!D70</f>
        <v>0</v>
      </c>
      <c r="E68" s="200">
        <f>'[2]05'!E70</f>
        <v>0</v>
      </c>
      <c r="F68" s="15">
        <f t="shared" si="6"/>
        <v>75</v>
      </c>
      <c r="G68" s="199">
        <f>'[2]05'!H70</f>
        <v>35</v>
      </c>
      <c r="H68" s="200">
        <f>'[2]05'!I70</f>
        <v>0</v>
      </c>
      <c r="I68" s="200">
        <f>'[2]05'!J70</f>
        <v>0</v>
      </c>
      <c r="J68" s="200">
        <f>'[2]05'!K70</f>
        <v>0</v>
      </c>
      <c r="K68" s="15">
        <f t="shared" ref="K68:K98" si="13">SUM(G68:J68)</f>
        <v>35</v>
      </c>
      <c r="L68" s="18">
        <f>frq!C68</f>
        <v>1</v>
      </c>
      <c r="M68" s="124">
        <f t="shared" ref="M68:M98" si="14">IF($L68=1,G68,IF(AND($L68=0.985,G68&gt;0.985*B68),B68*0.985,IF(AND($L68=0.965,G68&gt;0.965*B68),0.965*B68,G68)))-R68</f>
        <v>34.299999999999997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34.299999999999997</v>
      </c>
      <c r="R68" s="18">
        <v>0.7</v>
      </c>
      <c r="S68" s="18">
        <v>29</v>
      </c>
    </row>
    <row r="69" spans="1:19">
      <c r="A69" s="8" t="s">
        <v>111</v>
      </c>
      <c r="B69" s="199">
        <f>'[2]05'!B71</f>
        <v>75</v>
      </c>
      <c r="C69" s="200">
        <f>'[2]05'!C71</f>
        <v>0</v>
      </c>
      <c r="D69" s="200">
        <f>'[2]05'!D71</f>
        <v>0</v>
      </c>
      <c r="E69" s="200">
        <f>'[2]05'!E71</f>
        <v>0</v>
      </c>
      <c r="F69" s="15">
        <f t="shared" ref="F69:F98" si="16">SUM(B69:E69)</f>
        <v>75</v>
      </c>
      <c r="G69" s="199">
        <f>'[2]05'!H71</f>
        <v>35</v>
      </c>
      <c r="H69" s="200">
        <f>'[2]05'!I71</f>
        <v>0</v>
      </c>
      <c r="I69" s="200">
        <f>'[2]05'!J71</f>
        <v>0</v>
      </c>
      <c r="J69" s="200">
        <f>'[2]05'!K71</f>
        <v>0</v>
      </c>
      <c r="K69" s="15">
        <f t="shared" si="13"/>
        <v>35</v>
      </c>
      <c r="L69" s="18">
        <f>frq!C69</f>
        <v>1</v>
      </c>
      <c r="M69" s="124">
        <f t="shared" si="14"/>
        <v>34.299999999999997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34.299999999999997</v>
      </c>
      <c r="R69" s="18">
        <v>0.7</v>
      </c>
      <c r="S69" s="18">
        <v>29</v>
      </c>
    </row>
    <row r="70" spans="1:19">
      <c r="A70" s="8" t="s">
        <v>112</v>
      </c>
      <c r="B70" s="199">
        <f>'[2]05'!B72</f>
        <v>75</v>
      </c>
      <c r="C70" s="200">
        <f>'[2]05'!C72</f>
        <v>0</v>
      </c>
      <c r="D70" s="200">
        <f>'[2]05'!D72</f>
        <v>0</v>
      </c>
      <c r="E70" s="200">
        <f>'[2]05'!E72</f>
        <v>0</v>
      </c>
      <c r="F70" s="15">
        <f t="shared" si="16"/>
        <v>75</v>
      </c>
      <c r="G70" s="199">
        <f>'[2]05'!H72</f>
        <v>35</v>
      </c>
      <c r="H70" s="200">
        <f>'[2]05'!I72</f>
        <v>0</v>
      </c>
      <c r="I70" s="200">
        <f>'[2]05'!J72</f>
        <v>0</v>
      </c>
      <c r="J70" s="200">
        <f>'[2]05'!K72</f>
        <v>0</v>
      </c>
      <c r="K70" s="15">
        <f t="shared" si="13"/>
        <v>35</v>
      </c>
      <c r="L70" s="18">
        <f>frq!C70</f>
        <v>1</v>
      </c>
      <c r="M70" s="124">
        <f t="shared" si="14"/>
        <v>34.299999999999997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34.299999999999997</v>
      </c>
      <c r="R70" s="18">
        <v>0.7</v>
      </c>
      <c r="S70" s="18">
        <v>29</v>
      </c>
    </row>
    <row r="71" spans="1:19">
      <c r="A71" s="8" t="s">
        <v>113</v>
      </c>
      <c r="B71" s="199">
        <f>'[2]05'!B73</f>
        <v>75</v>
      </c>
      <c r="C71" s="200">
        <f>'[2]05'!C73</f>
        <v>0</v>
      </c>
      <c r="D71" s="200">
        <f>'[2]05'!D73</f>
        <v>0</v>
      </c>
      <c r="E71" s="200">
        <f>'[2]05'!E73</f>
        <v>0</v>
      </c>
      <c r="F71" s="15">
        <f t="shared" si="16"/>
        <v>75</v>
      </c>
      <c r="G71" s="199">
        <f>'[2]05'!H73</f>
        <v>35</v>
      </c>
      <c r="H71" s="200">
        <f>'[2]05'!I73</f>
        <v>0</v>
      </c>
      <c r="I71" s="200">
        <f>'[2]05'!J73</f>
        <v>0</v>
      </c>
      <c r="J71" s="200">
        <f>'[2]05'!K73</f>
        <v>0</v>
      </c>
      <c r="K71" s="15">
        <f t="shared" si="13"/>
        <v>35</v>
      </c>
      <c r="L71" s="18">
        <f>frq!C71</f>
        <v>1</v>
      </c>
      <c r="M71" s="124">
        <f t="shared" si="14"/>
        <v>34.299999999999997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34.299999999999997</v>
      </c>
      <c r="R71" s="18">
        <v>0.7</v>
      </c>
      <c r="S71" s="18">
        <v>29</v>
      </c>
    </row>
    <row r="72" spans="1:19">
      <c r="A72" s="8" t="s">
        <v>114</v>
      </c>
      <c r="B72" s="199">
        <f>'[2]05'!B74</f>
        <v>75</v>
      </c>
      <c r="C72" s="200">
        <f>'[2]05'!C74</f>
        <v>0</v>
      </c>
      <c r="D72" s="200">
        <f>'[2]05'!D74</f>
        <v>0</v>
      </c>
      <c r="E72" s="200">
        <f>'[2]05'!E74</f>
        <v>0</v>
      </c>
      <c r="F72" s="15">
        <f t="shared" si="16"/>
        <v>75</v>
      </c>
      <c r="G72" s="199">
        <f>'[2]05'!H74</f>
        <v>35</v>
      </c>
      <c r="H72" s="200">
        <f>'[2]05'!I74</f>
        <v>0</v>
      </c>
      <c r="I72" s="200">
        <f>'[2]05'!J74</f>
        <v>0</v>
      </c>
      <c r="J72" s="200">
        <f>'[2]05'!K74</f>
        <v>0</v>
      </c>
      <c r="K72" s="15">
        <f t="shared" si="13"/>
        <v>35</v>
      </c>
      <c r="L72" s="18">
        <f>frq!C72</f>
        <v>1</v>
      </c>
      <c r="M72" s="124">
        <f t="shared" si="14"/>
        <v>34.299999999999997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34.299999999999997</v>
      </c>
      <c r="R72" s="18">
        <v>0.7</v>
      </c>
      <c r="S72" s="18">
        <v>29</v>
      </c>
    </row>
    <row r="73" spans="1:19">
      <c r="A73" s="8" t="s">
        <v>115</v>
      </c>
      <c r="B73" s="199">
        <f>'[2]05'!B75</f>
        <v>75</v>
      </c>
      <c r="C73" s="200">
        <f>'[2]05'!C75</f>
        <v>0</v>
      </c>
      <c r="D73" s="200">
        <f>'[2]05'!D75</f>
        <v>0</v>
      </c>
      <c r="E73" s="200">
        <f>'[2]05'!E75</f>
        <v>0</v>
      </c>
      <c r="F73" s="15">
        <f t="shared" si="16"/>
        <v>75</v>
      </c>
      <c r="G73" s="199">
        <f>'[2]05'!H75</f>
        <v>35</v>
      </c>
      <c r="H73" s="200">
        <f>'[2]05'!I75</f>
        <v>0</v>
      </c>
      <c r="I73" s="200">
        <f>'[2]05'!J75</f>
        <v>0</v>
      </c>
      <c r="J73" s="200">
        <f>'[2]05'!K75</f>
        <v>0</v>
      </c>
      <c r="K73" s="15">
        <f t="shared" si="13"/>
        <v>35</v>
      </c>
      <c r="L73" s="18">
        <f>frq!C73</f>
        <v>1</v>
      </c>
      <c r="M73" s="124">
        <f t="shared" si="14"/>
        <v>34.299999999999997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34.299999999999997</v>
      </c>
      <c r="R73" s="18">
        <v>0.7</v>
      </c>
      <c r="S73" s="18">
        <v>29</v>
      </c>
    </row>
    <row r="74" spans="1:19">
      <c r="A74" s="8" t="s">
        <v>116</v>
      </c>
      <c r="B74" s="199">
        <f>'[2]05'!B76</f>
        <v>75</v>
      </c>
      <c r="C74" s="200">
        <f>'[2]05'!C76</f>
        <v>0</v>
      </c>
      <c r="D74" s="200">
        <f>'[2]05'!D76</f>
        <v>0</v>
      </c>
      <c r="E74" s="200">
        <f>'[2]05'!E76</f>
        <v>0</v>
      </c>
      <c r="F74" s="15">
        <f t="shared" si="16"/>
        <v>75</v>
      </c>
      <c r="G74" s="199">
        <f>'[2]05'!H76</f>
        <v>35</v>
      </c>
      <c r="H74" s="200">
        <f>'[2]05'!I76</f>
        <v>0</v>
      </c>
      <c r="I74" s="200">
        <f>'[2]05'!J76</f>
        <v>0</v>
      </c>
      <c r="J74" s="200">
        <f>'[2]05'!K76</f>
        <v>0</v>
      </c>
      <c r="K74" s="15">
        <f t="shared" si="13"/>
        <v>35</v>
      </c>
      <c r="L74" s="18">
        <f>frq!C74</f>
        <v>1</v>
      </c>
      <c r="M74" s="124">
        <f t="shared" si="14"/>
        <v>34.299999999999997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34.299999999999997</v>
      </c>
      <c r="R74" s="18">
        <v>0.7</v>
      </c>
      <c r="S74" s="18">
        <v>29</v>
      </c>
    </row>
    <row r="75" spans="1:19">
      <c r="A75" s="8" t="s">
        <v>117</v>
      </c>
      <c r="B75" s="199">
        <f>'[2]05'!B77</f>
        <v>75</v>
      </c>
      <c r="C75" s="200">
        <f>'[2]05'!C77</f>
        <v>0</v>
      </c>
      <c r="D75" s="200">
        <f>'[2]05'!D77</f>
        <v>0</v>
      </c>
      <c r="E75" s="200">
        <f>'[2]05'!E77</f>
        <v>0</v>
      </c>
      <c r="F75" s="15">
        <f t="shared" si="16"/>
        <v>75</v>
      </c>
      <c r="G75" s="199">
        <f>'[2]05'!H77</f>
        <v>35</v>
      </c>
      <c r="H75" s="200">
        <f>'[2]05'!I77</f>
        <v>0</v>
      </c>
      <c r="I75" s="200">
        <f>'[2]05'!J77</f>
        <v>0</v>
      </c>
      <c r="J75" s="200">
        <f>'[2]05'!K77</f>
        <v>0</v>
      </c>
      <c r="K75" s="15">
        <f t="shared" si="13"/>
        <v>35</v>
      </c>
      <c r="L75" s="18">
        <f>frq!C75</f>
        <v>1</v>
      </c>
      <c r="M75" s="124">
        <f t="shared" si="14"/>
        <v>34.6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34.6</v>
      </c>
      <c r="R75" s="18">
        <v>0.4</v>
      </c>
      <c r="S75" s="18">
        <v>29</v>
      </c>
    </row>
    <row r="76" spans="1:19">
      <c r="A76" s="8" t="s">
        <v>118</v>
      </c>
      <c r="B76" s="199">
        <f>'[2]05'!B78</f>
        <v>75</v>
      </c>
      <c r="C76" s="200">
        <f>'[2]05'!C78</f>
        <v>0</v>
      </c>
      <c r="D76" s="200">
        <f>'[2]05'!D78</f>
        <v>0</v>
      </c>
      <c r="E76" s="200">
        <f>'[2]05'!E78</f>
        <v>0</v>
      </c>
      <c r="F76" s="15">
        <f t="shared" si="16"/>
        <v>75</v>
      </c>
      <c r="G76" s="199">
        <f>'[2]05'!H78</f>
        <v>35</v>
      </c>
      <c r="H76" s="200">
        <f>'[2]05'!I78</f>
        <v>0</v>
      </c>
      <c r="I76" s="200">
        <f>'[2]05'!J78</f>
        <v>0</v>
      </c>
      <c r="J76" s="200">
        <f>'[2]05'!K78</f>
        <v>0</v>
      </c>
      <c r="K76" s="15">
        <f t="shared" si="13"/>
        <v>35</v>
      </c>
      <c r="L76" s="18">
        <f>frq!C76</f>
        <v>1</v>
      </c>
      <c r="M76" s="124">
        <f t="shared" si="14"/>
        <v>34.6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34.6</v>
      </c>
      <c r="R76" s="18">
        <v>0.4</v>
      </c>
      <c r="S76" s="18">
        <v>29</v>
      </c>
    </row>
    <row r="77" spans="1:19">
      <c r="A77" s="8" t="s">
        <v>119</v>
      </c>
      <c r="B77" s="199">
        <f>'[2]05'!B79</f>
        <v>75</v>
      </c>
      <c r="C77" s="200">
        <f>'[2]05'!C79</f>
        <v>0</v>
      </c>
      <c r="D77" s="200">
        <f>'[2]05'!D79</f>
        <v>0</v>
      </c>
      <c r="E77" s="200">
        <f>'[2]05'!E79</f>
        <v>0</v>
      </c>
      <c r="F77" s="15">
        <f t="shared" si="16"/>
        <v>75</v>
      </c>
      <c r="G77" s="199">
        <f>'[2]05'!H79</f>
        <v>35</v>
      </c>
      <c r="H77" s="200">
        <f>'[2]05'!I79</f>
        <v>0</v>
      </c>
      <c r="I77" s="200">
        <f>'[2]05'!J79</f>
        <v>0</v>
      </c>
      <c r="J77" s="200">
        <f>'[2]05'!K79</f>
        <v>0</v>
      </c>
      <c r="K77" s="15">
        <f t="shared" si="13"/>
        <v>35</v>
      </c>
      <c r="L77" s="18">
        <f>frq!C77</f>
        <v>1</v>
      </c>
      <c r="M77" s="124">
        <f t="shared" si="14"/>
        <v>34.6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34.6</v>
      </c>
      <c r="R77" s="18">
        <v>0.4</v>
      </c>
      <c r="S77" s="18">
        <v>29</v>
      </c>
    </row>
    <row r="78" spans="1:19">
      <c r="A78" s="8" t="s">
        <v>120</v>
      </c>
      <c r="B78" s="199">
        <f>'[2]05'!B80</f>
        <v>75</v>
      </c>
      <c r="C78" s="200">
        <f>'[2]05'!C80</f>
        <v>0</v>
      </c>
      <c r="D78" s="200">
        <f>'[2]05'!D80</f>
        <v>0</v>
      </c>
      <c r="E78" s="200">
        <f>'[2]05'!E80</f>
        <v>0</v>
      </c>
      <c r="F78" s="15">
        <f t="shared" si="16"/>
        <v>75</v>
      </c>
      <c r="G78" s="199">
        <f>'[2]05'!H80</f>
        <v>34.17</v>
      </c>
      <c r="H78" s="200">
        <f>'[2]05'!I80</f>
        <v>0</v>
      </c>
      <c r="I78" s="200">
        <f>'[2]05'!J80</f>
        <v>0</v>
      </c>
      <c r="J78" s="200">
        <f>'[2]05'!K80</f>
        <v>0</v>
      </c>
      <c r="K78" s="15">
        <f t="shared" si="13"/>
        <v>34.17</v>
      </c>
      <c r="L78" s="18">
        <f>frq!C78</f>
        <v>1</v>
      </c>
      <c r="M78" s="124">
        <f t="shared" si="14"/>
        <v>33.770000000000003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33.770000000000003</v>
      </c>
      <c r="R78" s="18">
        <v>0.4</v>
      </c>
      <c r="S78" s="18">
        <v>29</v>
      </c>
    </row>
    <row r="79" spans="1:19">
      <c r="A79" s="8" t="s">
        <v>121</v>
      </c>
      <c r="B79" s="199">
        <f>'[2]05'!B81</f>
        <v>75</v>
      </c>
      <c r="C79" s="200">
        <f>'[2]05'!C81</f>
        <v>0</v>
      </c>
      <c r="D79" s="200">
        <f>'[2]05'!D81</f>
        <v>0</v>
      </c>
      <c r="E79" s="200">
        <f>'[2]05'!E81</f>
        <v>0</v>
      </c>
      <c r="F79" s="15">
        <f t="shared" si="16"/>
        <v>75</v>
      </c>
      <c r="G79" s="199">
        <f>'[2]05'!H81</f>
        <v>34.17</v>
      </c>
      <c r="H79" s="200">
        <f>'[2]05'!I81</f>
        <v>0</v>
      </c>
      <c r="I79" s="200">
        <f>'[2]05'!J81</f>
        <v>0</v>
      </c>
      <c r="J79" s="200">
        <f>'[2]05'!K81</f>
        <v>0</v>
      </c>
      <c r="K79" s="15">
        <f t="shared" si="13"/>
        <v>34.17</v>
      </c>
      <c r="L79" s="18">
        <f>frq!C79</f>
        <v>1</v>
      </c>
      <c r="M79" s="124">
        <f t="shared" si="14"/>
        <v>33.770000000000003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33.770000000000003</v>
      </c>
      <c r="R79" s="18">
        <v>0.4</v>
      </c>
      <c r="S79" s="18">
        <v>29</v>
      </c>
    </row>
    <row r="80" spans="1:19">
      <c r="A80" s="8" t="s">
        <v>122</v>
      </c>
      <c r="B80" s="199">
        <f>'[2]05'!B82</f>
        <v>75</v>
      </c>
      <c r="C80" s="200">
        <f>'[2]05'!C82</f>
        <v>0</v>
      </c>
      <c r="D80" s="200">
        <f>'[2]05'!D82</f>
        <v>0</v>
      </c>
      <c r="E80" s="200">
        <f>'[2]05'!E82</f>
        <v>0</v>
      </c>
      <c r="F80" s="15">
        <f t="shared" si="16"/>
        <v>75</v>
      </c>
      <c r="G80" s="199">
        <f>'[2]05'!H82</f>
        <v>34.17</v>
      </c>
      <c r="H80" s="200">
        <f>'[2]05'!I82</f>
        <v>0</v>
      </c>
      <c r="I80" s="200">
        <f>'[2]05'!J82</f>
        <v>0</v>
      </c>
      <c r="J80" s="200">
        <f>'[2]05'!K82</f>
        <v>0</v>
      </c>
      <c r="K80" s="15">
        <f t="shared" si="13"/>
        <v>34.17</v>
      </c>
      <c r="L80" s="18">
        <f>frq!C80</f>
        <v>1</v>
      </c>
      <c r="M80" s="124">
        <f t="shared" si="14"/>
        <v>33.770000000000003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33.770000000000003</v>
      </c>
      <c r="R80" s="18">
        <v>0.4</v>
      </c>
      <c r="S80" s="18">
        <v>29</v>
      </c>
    </row>
    <row r="81" spans="1:19">
      <c r="A81" s="8" t="s">
        <v>123</v>
      </c>
      <c r="B81" s="199">
        <f>'[2]05'!B83</f>
        <v>75</v>
      </c>
      <c r="C81" s="200">
        <f>'[2]05'!C83</f>
        <v>0</v>
      </c>
      <c r="D81" s="200">
        <f>'[2]05'!D83</f>
        <v>0</v>
      </c>
      <c r="E81" s="200">
        <f>'[2]05'!E83</f>
        <v>0</v>
      </c>
      <c r="F81" s="15">
        <f t="shared" si="16"/>
        <v>75</v>
      </c>
      <c r="G81" s="199">
        <f>'[2]05'!H83</f>
        <v>35</v>
      </c>
      <c r="H81" s="200">
        <f>'[2]05'!I83</f>
        <v>0</v>
      </c>
      <c r="I81" s="200">
        <f>'[2]05'!J83</f>
        <v>0</v>
      </c>
      <c r="J81" s="200">
        <f>'[2]05'!K83</f>
        <v>0</v>
      </c>
      <c r="K81" s="15">
        <f t="shared" si="13"/>
        <v>35</v>
      </c>
      <c r="L81" s="18">
        <f>frq!C81</f>
        <v>1</v>
      </c>
      <c r="M81" s="124">
        <f t="shared" si="14"/>
        <v>34.6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34.6</v>
      </c>
      <c r="R81" s="18">
        <v>0.4</v>
      </c>
      <c r="S81" s="18">
        <v>29</v>
      </c>
    </row>
    <row r="82" spans="1:19">
      <c r="A82" s="8" t="s">
        <v>124</v>
      </c>
      <c r="B82" s="199">
        <f>'[2]05'!B84</f>
        <v>75</v>
      </c>
      <c r="C82" s="200">
        <f>'[2]05'!C84</f>
        <v>0</v>
      </c>
      <c r="D82" s="200">
        <f>'[2]05'!D84</f>
        <v>0</v>
      </c>
      <c r="E82" s="200">
        <f>'[2]05'!E84</f>
        <v>0</v>
      </c>
      <c r="F82" s="15">
        <f t="shared" si="16"/>
        <v>75</v>
      </c>
      <c r="G82" s="199">
        <f>'[2]05'!H84</f>
        <v>35</v>
      </c>
      <c r="H82" s="200">
        <f>'[2]05'!I84</f>
        <v>0</v>
      </c>
      <c r="I82" s="200">
        <f>'[2]05'!J84</f>
        <v>0</v>
      </c>
      <c r="J82" s="200">
        <f>'[2]05'!K84</f>
        <v>0</v>
      </c>
      <c r="K82" s="15">
        <f t="shared" si="13"/>
        <v>35</v>
      </c>
      <c r="L82" s="18">
        <f>frq!C82</f>
        <v>1</v>
      </c>
      <c r="M82" s="124">
        <f t="shared" si="14"/>
        <v>34.6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34.6</v>
      </c>
      <c r="R82" s="18">
        <v>0.4</v>
      </c>
      <c r="S82" s="18">
        <v>28</v>
      </c>
    </row>
    <row r="83" spans="1:19">
      <c r="A83" s="8" t="s">
        <v>125</v>
      </c>
      <c r="B83" s="199">
        <f>'[2]05'!B85</f>
        <v>75</v>
      </c>
      <c r="C83" s="200">
        <f>'[2]05'!C85</f>
        <v>0</v>
      </c>
      <c r="D83" s="200">
        <f>'[2]05'!D85</f>
        <v>0</v>
      </c>
      <c r="E83" s="200">
        <f>'[2]05'!E85</f>
        <v>0</v>
      </c>
      <c r="F83" s="15">
        <f t="shared" si="16"/>
        <v>75</v>
      </c>
      <c r="G83" s="199">
        <f>'[2]05'!H85</f>
        <v>35</v>
      </c>
      <c r="H83" s="200">
        <f>'[2]05'!I85</f>
        <v>0</v>
      </c>
      <c r="I83" s="200">
        <f>'[2]05'!J85</f>
        <v>0</v>
      </c>
      <c r="J83" s="200">
        <f>'[2]05'!K85</f>
        <v>0</v>
      </c>
      <c r="K83" s="15">
        <f t="shared" si="13"/>
        <v>35</v>
      </c>
      <c r="L83" s="18">
        <f>frq!C83</f>
        <v>1</v>
      </c>
      <c r="M83" s="124">
        <f t="shared" si="14"/>
        <v>34.6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34.6</v>
      </c>
      <c r="R83" s="18">
        <v>0.4</v>
      </c>
      <c r="S83" s="18">
        <v>29</v>
      </c>
    </row>
    <row r="84" spans="1:19">
      <c r="A84" s="8" t="s">
        <v>126</v>
      </c>
      <c r="B84" s="199">
        <f>'[2]05'!B86</f>
        <v>75</v>
      </c>
      <c r="C84" s="200">
        <f>'[2]05'!C86</f>
        <v>0</v>
      </c>
      <c r="D84" s="200">
        <f>'[2]05'!D86</f>
        <v>0</v>
      </c>
      <c r="E84" s="200">
        <f>'[2]05'!E86</f>
        <v>0</v>
      </c>
      <c r="F84" s="15">
        <f t="shared" si="16"/>
        <v>75</v>
      </c>
      <c r="G84" s="199">
        <f>'[2]05'!H86</f>
        <v>34.17</v>
      </c>
      <c r="H84" s="200">
        <f>'[2]05'!I86</f>
        <v>0</v>
      </c>
      <c r="I84" s="200">
        <f>'[2]05'!J86</f>
        <v>0</v>
      </c>
      <c r="J84" s="200">
        <f>'[2]05'!K86</f>
        <v>0</v>
      </c>
      <c r="K84" s="15">
        <f t="shared" si="13"/>
        <v>34.17</v>
      </c>
      <c r="L84" s="18">
        <f>frq!C84</f>
        <v>1</v>
      </c>
      <c r="M84" s="124">
        <f t="shared" si="14"/>
        <v>33.770000000000003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33.770000000000003</v>
      </c>
      <c r="R84" s="18">
        <v>0.4</v>
      </c>
      <c r="S84" s="18">
        <v>29</v>
      </c>
    </row>
    <row r="85" spans="1:19">
      <c r="A85" s="8" t="s">
        <v>127</v>
      </c>
      <c r="B85" s="199">
        <f>'[2]05'!B87</f>
        <v>75</v>
      </c>
      <c r="C85" s="200">
        <f>'[2]05'!C87</f>
        <v>0</v>
      </c>
      <c r="D85" s="200">
        <f>'[2]05'!D87</f>
        <v>0</v>
      </c>
      <c r="E85" s="200">
        <f>'[2]05'!E87</f>
        <v>0</v>
      </c>
      <c r="F85" s="15">
        <f t="shared" si="16"/>
        <v>75</v>
      </c>
      <c r="G85" s="199">
        <f>'[2]05'!H87</f>
        <v>34.17</v>
      </c>
      <c r="H85" s="200">
        <f>'[2]05'!I87</f>
        <v>0</v>
      </c>
      <c r="I85" s="200">
        <f>'[2]05'!J87</f>
        <v>0</v>
      </c>
      <c r="J85" s="200">
        <f>'[2]05'!K87</f>
        <v>0</v>
      </c>
      <c r="K85" s="15">
        <f t="shared" si="13"/>
        <v>34.17</v>
      </c>
      <c r="L85" s="18">
        <f>frq!C85</f>
        <v>1</v>
      </c>
      <c r="M85" s="124">
        <f t="shared" si="14"/>
        <v>33.770000000000003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33.770000000000003</v>
      </c>
      <c r="R85" s="18">
        <v>0.4</v>
      </c>
      <c r="S85" s="18">
        <v>30</v>
      </c>
    </row>
    <row r="86" spans="1:19">
      <c r="A86" s="8" t="s">
        <v>128</v>
      </c>
      <c r="B86" s="199">
        <f>'[2]05'!B88</f>
        <v>75</v>
      </c>
      <c r="C86" s="200">
        <f>'[2]05'!C88</f>
        <v>0</v>
      </c>
      <c r="D86" s="200">
        <f>'[2]05'!D88</f>
        <v>0</v>
      </c>
      <c r="E86" s="200">
        <f>'[2]05'!E88</f>
        <v>0</v>
      </c>
      <c r="F86" s="15">
        <f t="shared" si="16"/>
        <v>75</v>
      </c>
      <c r="G86" s="199">
        <f>'[2]05'!H88</f>
        <v>35</v>
      </c>
      <c r="H86" s="200">
        <f>'[2]05'!I88</f>
        <v>0</v>
      </c>
      <c r="I86" s="200">
        <f>'[2]05'!J88</f>
        <v>0</v>
      </c>
      <c r="J86" s="200">
        <f>'[2]05'!K88</f>
        <v>0</v>
      </c>
      <c r="K86" s="15">
        <f t="shared" si="13"/>
        <v>35</v>
      </c>
      <c r="L86" s="18">
        <f>frq!C86</f>
        <v>1</v>
      </c>
      <c r="M86" s="124">
        <f t="shared" si="14"/>
        <v>34.6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34.6</v>
      </c>
      <c r="R86" s="18">
        <v>0.4</v>
      </c>
      <c r="S86" s="18">
        <v>30</v>
      </c>
    </row>
    <row r="87" spans="1:19">
      <c r="A87" s="8" t="s">
        <v>129</v>
      </c>
      <c r="B87" s="199">
        <f>'[2]05'!B89</f>
        <v>75</v>
      </c>
      <c r="C87" s="200">
        <f>'[2]05'!C89</f>
        <v>0</v>
      </c>
      <c r="D87" s="200">
        <f>'[2]05'!D89</f>
        <v>0</v>
      </c>
      <c r="E87" s="200">
        <f>'[2]05'!E89</f>
        <v>0</v>
      </c>
      <c r="F87" s="15">
        <f t="shared" si="16"/>
        <v>75</v>
      </c>
      <c r="G87" s="199">
        <f>'[2]05'!H89</f>
        <v>35</v>
      </c>
      <c r="H87" s="200">
        <f>'[2]05'!I89</f>
        <v>0</v>
      </c>
      <c r="I87" s="200">
        <f>'[2]05'!J89</f>
        <v>0</v>
      </c>
      <c r="J87" s="200">
        <f>'[2]05'!K89</f>
        <v>0</v>
      </c>
      <c r="K87" s="15">
        <f t="shared" si="13"/>
        <v>35</v>
      </c>
      <c r="L87" s="18">
        <f>frq!C87</f>
        <v>1</v>
      </c>
      <c r="M87" s="124">
        <f t="shared" si="14"/>
        <v>34.6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34.6</v>
      </c>
      <c r="R87" s="18">
        <v>0.4</v>
      </c>
      <c r="S87" s="18">
        <v>30</v>
      </c>
    </row>
    <row r="88" spans="1:19">
      <c r="A88" s="8" t="s">
        <v>130</v>
      </c>
      <c r="B88" s="199">
        <f>'[2]05'!B90</f>
        <v>75</v>
      </c>
      <c r="C88" s="200">
        <f>'[2]05'!C90</f>
        <v>0</v>
      </c>
      <c r="D88" s="200">
        <f>'[2]05'!D90</f>
        <v>0</v>
      </c>
      <c r="E88" s="200">
        <f>'[2]05'!E90</f>
        <v>0</v>
      </c>
      <c r="F88" s="15">
        <f t="shared" si="16"/>
        <v>75</v>
      </c>
      <c r="G88" s="199">
        <f>'[2]05'!H90</f>
        <v>35</v>
      </c>
      <c r="H88" s="200">
        <f>'[2]05'!I90</f>
        <v>0</v>
      </c>
      <c r="I88" s="200">
        <f>'[2]05'!J90</f>
        <v>0</v>
      </c>
      <c r="J88" s="200">
        <f>'[2]05'!K90</f>
        <v>0</v>
      </c>
      <c r="K88" s="15">
        <f t="shared" si="13"/>
        <v>35</v>
      </c>
      <c r="L88" s="18">
        <f>frq!C88</f>
        <v>1</v>
      </c>
      <c r="M88" s="124">
        <f t="shared" si="14"/>
        <v>34.6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34.6</v>
      </c>
      <c r="R88" s="18">
        <v>0.4</v>
      </c>
      <c r="S88" s="18">
        <v>30</v>
      </c>
    </row>
    <row r="89" spans="1:19">
      <c r="A89" s="8" t="s">
        <v>131</v>
      </c>
      <c r="B89" s="199">
        <f>'[2]05'!B91</f>
        <v>75</v>
      </c>
      <c r="C89" s="200">
        <f>'[2]05'!C91</f>
        <v>0</v>
      </c>
      <c r="D89" s="200">
        <f>'[2]05'!D91</f>
        <v>0</v>
      </c>
      <c r="E89" s="200">
        <f>'[2]05'!E91</f>
        <v>0</v>
      </c>
      <c r="F89" s="15">
        <f t="shared" si="16"/>
        <v>75</v>
      </c>
      <c r="G89" s="199">
        <f>'[2]05'!H91</f>
        <v>35</v>
      </c>
      <c r="H89" s="200">
        <f>'[2]05'!I91</f>
        <v>0</v>
      </c>
      <c r="I89" s="200">
        <f>'[2]05'!J91</f>
        <v>0</v>
      </c>
      <c r="J89" s="200">
        <f>'[2]05'!K91</f>
        <v>0</v>
      </c>
      <c r="K89" s="15">
        <f t="shared" si="13"/>
        <v>35</v>
      </c>
      <c r="L89" s="18">
        <f>frq!C89</f>
        <v>1</v>
      </c>
      <c r="M89" s="124">
        <f t="shared" si="14"/>
        <v>34.6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34.6</v>
      </c>
      <c r="R89" s="18">
        <v>0.4</v>
      </c>
      <c r="S89" s="18">
        <v>31</v>
      </c>
    </row>
    <row r="90" spans="1:19">
      <c r="A90" s="8" t="s">
        <v>132</v>
      </c>
      <c r="B90" s="199">
        <f>'[2]05'!B92</f>
        <v>75</v>
      </c>
      <c r="C90" s="200">
        <f>'[2]05'!C92</f>
        <v>0</v>
      </c>
      <c r="D90" s="200">
        <f>'[2]05'!D92</f>
        <v>0</v>
      </c>
      <c r="E90" s="200">
        <f>'[2]05'!E92</f>
        <v>0</v>
      </c>
      <c r="F90" s="15">
        <f t="shared" si="16"/>
        <v>75</v>
      </c>
      <c r="G90" s="199">
        <f>'[2]05'!H92</f>
        <v>35</v>
      </c>
      <c r="H90" s="200">
        <f>'[2]05'!I92</f>
        <v>0</v>
      </c>
      <c r="I90" s="200">
        <f>'[2]05'!J92</f>
        <v>0</v>
      </c>
      <c r="J90" s="200">
        <f>'[2]05'!K92</f>
        <v>0</v>
      </c>
      <c r="K90" s="15">
        <f t="shared" si="13"/>
        <v>35</v>
      </c>
      <c r="L90" s="18">
        <f>frq!C90</f>
        <v>1</v>
      </c>
      <c r="M90" s="124">
        <f t="shared" si="14"/>
        <v>34.6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34.6</v>
      </c>
      <c r="R90" s="18">
        <v>0.4</v>
      </c>
      <c r="S90" s="18">
        <v>32</v>
      </c>
    </row>
    <row r="91" spans="1:19">
      <c r="A91" s="8" t="s">
        <v>133</v>
      </c>
      <c r="B91" s="199">
        <f>'[2]05'!B93</f>
        <v>75</v>
      </c>
      <c r="C91" s="200">
        <f>'[2]05'!C93</f>
        <v>0</v>
      </c>
      <c r="D91" s="200">
        <f>'[2]05'!D93</f>
        <v>0</v>
      </c>
      <c r="E91" s="200">
        <f>'[2]05'!E93</f>
        <v>0</v>
      </c>
      <c r="F91" s="15">
        <f t="shared" si="16"/>
        <v>75</v>
      </c>
      <c r="G91" s="199">
        <f>'[2]05'!H93</f>
        <v>35</v>
      </c>
      <c r="H91" s="200">
        <f>'[2]05'!I93</f>
        <v>0</v>
      </c>
      <c r="I91" s="200">
        <f>'[2]05'!J93</f>
        <v>0</v>
      </c>
      <c r="J91" s="200">
        <f>'[2]05'!K93</f>
        <v>0</v>
      </c>
      <c r="K91" s="15">
        <f t="shared" si="13"/>
        <v>35</v>
      </c>
      <c r="L91" s="18">
        <f>frq!C91</f>
        <v>1</v>
      </c>
      <c r="M91" s="124">
        <f t="shared" si="14"/>
        <v>34.6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34.6</v>
      </c>
      <c r="R91" s="18">
        <v>0.4</v>
      </c>
      <c r="S91" s="18">
        <v>32</v>
      </c>
    </row>
    <row r="92" spans="1:19">
      <c r="A92" s="8" t="s">
        <v>134</v>
      </c>
      <c r="B92" s="199">
        <f>'[2]05'!B94</f>
        <v>75</v>
      </c>
      <c r="C92" s="200">
        <f>'[2]05'!C94</f>
        <v>0</v>
      </c>
      <c r="D92" s="200">
        <f>'[2]05'!D94</f>
        <v>0</v>
      </c>
      <c r="E92" s="200">
        <f>'[2]05'!E94</f>
        <v>0</v>
      </c>
      <c r="F92" s="15">
        <f t="shared" si="16"/>
        <v>75</v>
      </c>
      <c r="G92" s="199">
        <f>'[2]05'!H94</f>
        <v>35</v>
      </c>
      <c r="H92" s="200">
        <f>'[2]05'!I94</f>
        <v>0</v>
      </c>
      <c r="I92" s="200">
        <f>'[2]05'!J94</f>
        <v>0</v>
      </c>
      <c r="J92" s="200">
        <f>'[2]05'!K94</f>
        <v>0</v>
      </c>
      <c r="K92" s="15">
        <f t="shared" si="13"/>
        <v>35</v>
      </c>
      <c r="L92" s="18">
        <f>frq!C92</f>
        <v>1</v>
      </c>
      <c r="M92" s="124">
        <f t="shared" si="14"/>
        <v>34.6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34.6</v>
      </c>
      <c r="R92" s="18">
        <v>0.4</v>
      </c>
      <c r="S92" s="18">
        <v>32</v>
      </c>
    </row>
    <row r="93" spans="1:19">
      <c r="A93" s="8" t="s">
        <v>135</v>
      </c>
      <c r="B93" s="199">
        <f>'[2]05'!B95</f>
        <v>75</v>
      </c>
      <c r="C93" s="200">
        <f>'[2]05'!C95</f>
        <v>0</v>
      </c>
      <c r="D93" s="200">
        <f>'[2]05'!D95</f>
        <v>0</v>
      </c>
      <c r="E93" s="200">
        <f>'[2]05'!E95</f>
        <v>0</v>
      </c>
      <c r="F93" s="15">
        <f t="shared" si="16"/>
        <v>75</v>
      </c>
      <c r="G93" s="199">
        <f>'[2]05'!H95</f>
        <v>35</v>
      </c>
      <c r="H93" s="200">
        <f>'[2]05'!I95</f>
        <v>0</v>
      </c>
      <c r="I93" s="200">
        <f>'[2]05'!J95</f>
        <v>0</v>
      </c>
      <c r="J93" s="200">
        <f>'[2]05'!K95</f>
        <v>0</v>
      </c>
      <c r="K93" s="15">
        <f t="shared" si="13"/>
        <v>35</v>
      </c>
      <c r="L93" s="18">
        <f>frq!C93</f>
        <v>1</v>
      </c>
      <c r="M93" s="124">
        <f t="shared" si="14"/>
        <v>34.6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34.6</v>
      </c>
      <c r="R93" s="18">
        <v>0.4</v>
      </c>
      <c r="S93" s="18">
        <v>33</v>
      </c>
    </row>
    <row r="94" spans="1:19">
      <c r="A94" s="8" t="s">
        <v>136</v>
      </c>
      <c r="B94" s="199">
        <f>'[2]05'!B96</f>
        <v>75</v>
      </c>
      <c r="C94" s="200">
        <f>'[2]05'!C96</f>
        <v>0</v>
      </c>
      <c r="D94" s="200">
        <f>'[2]05'!D96</f>
        <v>0</v>
      </c>
      <c r="E94" s="200">
        <f>'[2]05'!E96</f>
        <v>0</v>
      </c>
      <c r="F94" s="15">
        <f t="shared" si="16"/>
        <v>75</v>
      </c>
      <c r="G94" s="199">
        <f>'[2]05'!H96</f>
        <v>35</v>
      </c>
      <c r="H94" s="200">
        <f>'[2]05'!I96</f>
        <v>0</v>
      </c>
      <c r="I94" s="200">
        <f>'[2]05'!J96</f>
        <v>0</v>
      </c>
      <c r="J94" s="200">
        <f>'[2]05'!K96</f>
        <v>0</v>
      </c>
      <c r="K94" s="15">
        <f t="shared" si="13"/>
        <v>35</v>
      </c>
      <c r="L94" s="18">
        <f>frq!C94</f>
        <v>1</v>
      </c>
      <c r="M94" s="124">
        <f t="shared" si="14"/>
        <v>34.6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34.6</v>
      </c>
      <c r="R94" s="18">
        <v>0.4</v>
      </c>
      <c r="S94" s="18">
        <v>35</v>
      </c>
    </row>
    <row r="95" spans="1:19">
      <c r="A95" s="8" t="s">
        <v>137</v>
      </c>
      <c r="B95" s="199">
        <f>'[2]05'!B97</f>
        <v>75</v>
      </c>
      <c r="C95" s="200">
        <f>'[2]05'!C97</f>
        <v>0</v>
      </c>
      <c r="D95" s="200">
        <f>'[2]05'!D97</f>
        <v>0</v>
      </c>
      <c r="E95" s="200">
        <f>'[2]05'!E97</f>
        <v>0</v>
      </c>
      <c r="F95" s="15">
        <f t="shared" si="16"/>
        <v>75</v>
      </c>
      <c r="G95" s="199">
        <f>'[2]05'!H97</f>
        <v>35</v>
      </c>
      <c r="H95" s="200">
        <f>'[2]05'!I97</f>
        <v>0</v>
      </c>
      <c r="I95" s="200">
        <f>'[2]05'!J97</f>
        <v>0</v>
      </c>
      <c r="J95" s="200">
        <f>'[2]05'!K97</f>
        <v>0</v>
      </c>
      <c r="K95" s="15">
        <f t="shared" si="13"/>
        <v>35</v>
      </c>
      <c r="L95" s="18">
        <f>frq!C95</f>
        <v>1</v>
      </c>
      <c r="M95" s="124">
        <f t="shared" si="14"/>
        <v>34.6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34.6</v>
      </c>
      <c r="R95" s="18">
        <v>0.4</v>
      </c>
      <c r="S95" s="18">
        <v>35</v>
      </c>
    </row>
    <row r="96" spans="1:19">
      <c r="A96" s="8" t="s">
        <v>138</v>
      </c>
      <c r="B96" s="199">
        <f>'[2]05'!B98</f>
        <v>75</v>
      </c>
      <c r="C96" s="200">
        <f>'[2]05'!C98</f>
        <v>0</v>
      </c>
      <c r="D96" s="200">
        <f>'[2]05'!D98</f>
        <v>0</v>
      </c>
      <c r="E96" s="200">
        <f>'[2]05'!E98</f>
        <v>0</v>
      </c>
      <c r="F96" s="15">
        <f t="shared" si="16"/>
        <v>75</v>
      </c>
      <c r="G96" s="199">
        <f>'[2]05'!H98</f>
        <v>35</v>
      </c>
      <c r="H96" s="200">
        <f>'[2]05'!I98</f>
        <v>0</v>
      </c>
      <c r="I96" s="200">
        <f>'[2]05'!J98</f>
        <v>0</v>
      </c>
      <c r="J96" s="200">
        <f>'[2]05'!K98</f>
        <v>0</v>
      </c>
      <c r="K96" s="15">
        <f t="shared" si="13"/>
        <v>35</v>
      </c>
      <c r="L96" s="18">
        <f>frq!C96</f>
        <v>1</v>
      </c>
      <c r="M96" s="124">
        <f t="shared" si="14"/>
        <v>34.6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34.6</v>
      </c>
      <c r="R96" s="18">
        <v>0.4</v>
      </c>
      <c r="S96" s="18">
        <v>36</v>
      </c>
    </row>
    <row r="97" spans="1:19">
      <c r="A97" s="8" t="s">
        <v>139</v>
      </c>
      <c r="B97" s="199">
        <f>'[2]05'!B99</f>
        <v>75</v>
      </c>
      <c r="C97" s="200">
        <f>'[2]05'!C99</f>
        <v>0</v>
      </c>
      <c r="D97" s="200">
        <f>'[2]05'!D99</f>
        <v>0</v>
      </c>
      <c r="E97" s="200">
        <f>'[2]05'!E99</f>
        <v>0</v>
      </c>
      <c r="F97" s="15">
        <f t="shared" si="16"/>
        <v>75</v>
      </c>
      <c r="G97" s="199">
        <f>'[2]05'!H99</f>
        <v>35</v>
      </c>
      <c r="H97" s="200">
        <f>'[2]05'!I99</f>
        <v>0</v>
      </c>
      <c r="I97" s="200">
        <f>'[2]05'!J99</f>
        <v>0</v>
      </c>
      <c r="J97" s="200">
        <f>'[2]05'!K99</f>
        <v>0</v>
      </c>
      <c r="K97" s="15">
        <f t="shared" si="13"/>
        <v>35</v>
      </c>
      <c r="L97" s="18">
        <f>frq!C97</f>
        <v>1</v>
      </c>
      <c r="M97" s="124">
        <f t="shared" si="14"/>
        <v>34.6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34.6</v>
      </c>
      <c r="R97" s="18">
        <v>0.4</v>
      </c>
      <c r="S97" s="18">
        <v>36</v>
      </c>
    </row>
    <row r="98" spans="1:19" ht="15.75" thickBot="1">
      <c r="A98" s="8" t="s">
        <v>140</v>
      </c>
      <c r="B98" s="199">
        <f>'[2]05'!B100</f>
        <v>75</v>
      </c>
      <c r="C98" s="200">
        <f>'[2]05'!C100</f>
        <v>0</v>
      </c>
      <c r="D98" s="200">
        <f>'[2]05'!D100</f>
        <v>0</v>
      </c>
      <c r="E98" s="200">
        <f>'[2]05'!E100</f>
        <v>0</v>
      </c>
      <c r="F98" s="15">
        <f t="shared" si="16"/>
        <v>75</v>
      </c>
      <c r="G98" s="199">
        <f>'[2]05'!H100</f>
        <v>35</v>
      </c>
      <c r="H98" s="200">
        <f>'[2]05'!I100</f>
        <v>0</v>
      </c>
      <c r="I98" s="200">
        <f>'[2]05'!J100</f>
        <v>0</v>
      </c>
      <c r="J98" s="200">
        <f>'[2]05'!K100</f>
        <v>0</v>
      </c>
      <c r="K98" s="15">
        <f t="shared" si="13"/>
        <v>35</v>
      </c>
      <c r="L98" s="18">
        <f>frq!C98</f>
        <v>1</v>
      </c>
      <c r="M98" s="124">
        <f t="shared" si="14"/>
        <v>34.6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34.6</v>
      </c>
      <c r="R98" s="18">
        <v>0.4</v>
      </c>
      <c r="S98" s="18">
        <v>36</v>
      </c>
    </row>
    <row r="99" spans="1:19" ht="15.75" thickBot="1">
      <c r="A99" s="127" t="s">
        <v>171</v>
      </c>
      <c r="B99" s="127">
        <f t="shared" ref="B99:S99" si="17">SUM(B3:B98)/4000</f>
        <v>1.8</v>
      </c>
      <c r="C99" s="127">
        <f t="shared" si="17"/>
        <v>0</v>
      </c>
      <c r="D99" s="127">
        <f t="shared" si="17"/>
        <v>0</v>
      </c>
      <c r="E99" s="127">
        <f t="shared" si="17"/>
        <v>0</v>
      </c>
      <c r="F99" s="127">
        <f t="shared" si="17"/>
        <v>1.8</v>
      </c>
      <c r="G99" s="127">
        <f t="shared" si="17"/>
        <v>0.83771750000000011</v>
      </c>
      <c r="H99" s="127">
        <f t="shared" si="17"/>
        <v>0</v>
      </c>
      <c r="I99" s="127">
        <f t="shared" si="17"/>
        <v>0</v>
      </c>
      <c r="J99" s="127">
        <f t="shared" si="17"/>
        <v>0</v>
      </c>
      <c r="K99" s="127">
        <f t="shared" si="17"/>
        <v>0.83771750000000011</v>
      </c>
      <c r="L99" s="127">
        <f t="shared" si="17"/>
        <v>2.4E-2</v>
      </c>
      <c r="M99" s="127">
        <f t="shared" si="17"/>
        <v>0.8254174999999998</v>
      </c>
      <c r="N99" s="127">
        <f t="shared" si="17"/>
        <v>0</v>
      </c>
      <c r="O99" s="127">
        <f t="shared" si="17"/>
        <v>0</v>
      </c>
      <c r="P99" s="127">
        <f t="shared" si="17"/>
        <v>0</v>
      </c>
      <c r="Q99" s="127">
        <f t="shared" si="17"/>
        <v>0.8254174999999998</v>
      </c>
      <c r="R99" s="128">
        <f t="shared" si="17"/>
        <v>1.2299999999999997E-2</v>
      </c>
      <c r="S99" s="128">
        <f t="shared" si="17"/>
        <v>0.78300000000000003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AL3" activePane="bottomRight" state="frozen"/>
      <selection activeCell="B3" sqref="B3"/>
      <selection pane="topRight" activeCell="B3" sqref="B3"/>
      <selection pane="bottomLeft" activeCell="B3" sqref="B3"/>
      <selection pane="bottomRight" activeCell="AV3" sqref="AV3:AV98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190">
        <f>Allocation_SG!A1</f>
        <v>45448</v>
      </c>
      <c r="B1" s="3" t="s">
        <v>152</v>
      </c>
      <c r="C1" s="4" t="s">
        <v>152</v>
      </c>
      <c r="D1" s="4" t="s">
        <v>152</v>
      </c>
      <c r="E1" s="4" t="s">
        <v>152</v>
      </c>
      <c r="F1" s="4" t="s">
        <v>152</v>
      </c>
      <c r="G1" s="4" t="s">
        <v>152</v>
      </c>
      <c r="H1" s="5" t="s">
        <v>153</v>
      </c>
      <c r="I1" s="3" t="s">
        <v>154</v>
      </c>
      <c r="J1" s="4" t="s">
        <v>154</v>
      </c>
      <c r="K1" s="4" t="s">
        <v>154</v>
      </c>
      <c r="L1" s="4" t="s">
        <v>154</v>
      </c>
      <c r="M1" s="4" t="s">
        <v>154</v>
      </c>
      <c r="N1" s="4" t="s">
        <v>154</v>
      </c>
      <c r="O1" s="5" t="s">
        <v>154</v>
      </c>
      <c r="P1" s="6" t="s">
        <v>155</v>
      </c>
      <c r="Q1" s="7" t="s">
        <v>156</v>
      </c>
      <c r="R1" s="4" t="s">
        <v>156</v>
      </c>
      <c r="S1" s="4" t="s">
        <v>156</v>
      </c>
      <c r="T1" s="4" t="s">
        <v>156</v>
      </c>
      <c r="U1" s="4" t="s">
        <v>156</v>
      </c>
      <c r="V1" s="4" t="s">
        <v>156</v>
      </c>
      <c r="W1" s="5" t="s">
        <v>156</v>
      </c>
      <c r="X1" s="3" t="s">
        <v>157</v>
      </c>
      <c r="Y1" s="4" t="s">
        <v>157</v>
      </c>
      <c r="Z1" s="4" t="s">
        <v>157</v>
      </c>
      <c r="AA1" s="4" t="s">
        <v>157</v>
      </c>
      <c r="AB1" s="4" t="s">
        <v>157</v>
      </c>
      <c r="AC1" s="4" t="s">
        <v>157</v>
      </c>
      <c r="AD1" s="5" t="s">
        <v>157</v>
      </c>
      <c r="AE1" s="3" t="s">
        <v>158</v>
      </c>
      <c r="AF1" s="4" t="s">
        <v>158</v>
      </c>
      <c r="AG1" s="4" t="s">
        <v>158</v>
      </c>
      <c r="AH1" s="4" t="s">
        <v>158</v>
      </c>
      <c r="AI1" s="4" t="s">
        <v>158</v>
      </c>
      <c r="AJ1" s="4" t="s">
        <v>158</v>
      </c>
      <c r="AK1" s="5" t="s">
        <v>158</v>
      </c>
      <c r="AL1" s="3" t="s">
        <v>159</v>
      </c>
      <c r="AM1" s="4" t="s">
        <v>159</v>
      </c>
      <c r="AN1" s="4" t="s">
        <v>159</v>
      </c>
      <c r="AO1" s="4" t="s">
        <v>159</v>
      </c>
      <c r="AP1" s="4" t="s">
        <v>159</v>
      </c>
      <c r="AQ1" s="4" t="s">
        <v>159</v>
      </c>
      <c r="AR1" s="5" t="s">
        <v>159</v>
      </c>
      <c r="AT1" t="s">
        <v>199</v>
      </c>
      <c r="AU1" t="s">
        <v>200</v>
      </c>
      <c r="AV1" s="198" t="s">
        <v>533</v>
      </c>
      <c r="AW1" s="234" t="s">
        <v>169</v>
      </c>
      <c r="AX1" s="234"/>
      <c r="AY1" s="234"/>
      <c r="AZ1" s="234"/>
      <c r="BA1" s="234"/>
      <c r="BB1" s="234"/>
      <c r="BD1" s="234" t="s">
        <v>170</v>
      </c>
      <c r="BE1" s="234"/>
      <c r="BF1" s="234"/>
      <c r="BG1" s="234"/>
      <c r="BH1" s="234"/>
      <c r="BI1" s="234"/>
      <c r="BL1" s="8" t="s">
        <v>199</v>
      </c>
      <c r="BM1" s="8" t="s">
        <v>200</v>
      </c>
      <c r="BN1" s="234" t="s">
        <v>346</v>
      </c>
      <c r="BO1" s="234"/>
      <c r="BP1" s="235" t="s">
        <v>345</v>
      </c>
      <c r="BQ1" s="235"/>
    </row>
    <row r="2" spans="1:69" ht="38.25">
      <c r="A2" s="9" t="s">
        <v>160</v>
      </c>
      <c r="B2" s="10" t="s">
        <v>161</v>
      </c>
      <c r="C2" s="11" t="s">
        <v>162</v>
      </c>
      <c r="D2" s="11" t="s">
        <v>163</v>
      </c>
      <c r="E2" s="11" t="s">
        <v>164</v>
      </c>
      <c r="F2" s="11" t="s">
        <v>165</v>
      </c>
      <c r="G2" s="11" t="s">
        <v>166</v>
      </c>
      <c r="H2" s="12" t="s">
        <v>167</v>
      </c>
      <c r="I2" s="10" t="s">
        <v>161</v>
      </c>
      <c r="J2" s="11" t="s">
        <v>162</v>
      </c>
      <c r="K2" s="11" t="s">
        <v>163</v>
      </c>
      <c r="L2" s="11" t="s">
        <v>164</v>
      </c>
      <c r="M2" s="11" t="s">
        <v>165</v>
      </c>
      <c r="N2" s="11" t="s">
        <v>166</v>
      </c>
      <c r="O2" s="12" t="s">
        <v>167</v>
      </c>
      <c r="P2" s="13" t="s">
        <v>168</v>
      </c>
      <c r="Q2" s="10" t="s">
        <v>161</v>
      </c>
      <c r="R2" s="11" t="s">
        <v>162</v>
      </c>
      <c r="S2" s="11" t="s">
        <v>163</v>
      </c>
      <c r="T2" s="11" t="s">
        <v>164</v>
      </c>
      <c r="U2" s="11" t="s">
        <v>165</v>
      </c>
      <c r="V2" s="11" t="s">
        <v>166</v>
      </c>
      <c r="W2" s="14" t="s">
        <v>167</v>
      </c>
      <c r="X2" s="10" t="s">
        <v>161</v>
      </c>
      <c r="Y2" s="11" t="s">
        <v>162</v>
      </c>
      <c r="Z2" s="11" t="s">
        <v>163</v>
      </c>
      <c r="AA2" s="11" t="s">
        <v>164</v>
      </c>
      <c r="AB2" s="11" t="s">
        <v>165</v>
      </c>
      <c r="AC2" s="11" t="s">
        <v>166</v>
      </c>
      <c r="AD2" s="12" t="s">
        <v>167</v>
      </c>
      <c r="AE2" s="10" t="s">
        <v>161</v>
      </c>
      <c r="AF2" s="11" t="s">
        <v>162</v>
      </c>
      <c r="AG2" s="11" t="s">
        <v>163</v>
      </c>
      <c r="AH2" s="11" t="s">
        <v>164</v>
      </c>
      <c r="AI2" s="11" t="s">
        <v>165</v>
      </c>
      <c r="AJ2" s="11" t="s">
        <v>166</v>
      </c>
      <c r="AK2" s="12" t="s">
        <v>167</v>
      </c>
      <c r="AL2" s="10" t="s">
        <v>161</v>
      </c>
      <c r="AM2" s="11" t="s">
        <v>162</v>
      </c>
      <c r="AN2" s="11" t="s">
        <v>163</v>
      </c>
      <c r="AO2" s="11" t="s">
        <v>164</v>
      </c>
      <c r="AP2" s="11" t="s">
        <v>165</v>
      </c>
      <c r="AQ2" s="11" t="s">
        <v>166</v>
      </c>
      <c r="AR2" s="12" t="s">
        <v>167</v>
      </c>
      <c r="AT2" s="8" t="s">
        <v>169</v>
      </c>
      <c r="AU2" s="8" t="s">
        <v>170</v>
      </c>
      <c r="AV2" s="198" t="s">
        <v>534</v>
      </c>
      <c r="AW2" s="10" t="s">
        <v>161</v>
      </c>
      <c r="AX2" s="11" t="s">
        <v>162</v>
      </c>
      <c r="AY2" s="11" t="s">
        <v>163</v>
      </c>
      <c r="AZ2" s="11" t="s">
        <v>164</v>
      </c>
      <c r="BA2" s="11" t="s">
        <v>165</v>
      </c>
      <c r="BB2" s="11" t="s">
        <v>166</v>
      </c>
      <c r="BC2" s="8" t="s">
        <v>142</v>
      </c>
      <c r="BD2" s="10" t="s">
        <v>161</v>
      </c>
      <c r="BE2" s="11" t="s">
        <v>162</v>
      </c>
      <c r="BF2" s="11" t="s">
        <v>163</v>
      </c>
      <c r="BG2" s="11" t="s">
        <v>164</v>
      </c>
      <c r="BH2" s="11" t="s">
        <v>165</v>
      </c>
      <c r="BI2" s="11" t="s">
        <v>166</v>
      </c>
      <c r="BJ2" s="8" t="s">
        <v>142</v>
      </c>
      <c r="BL2" s="8" t="s">
        <v>169</v>
      </c>
      <c r="BM2" s="8" t="s">
        <v>170</v>
      </c>
      <c r="BN2" s="8" t="s">
        <v>169</v>
      </c>
      <c r="BO2" s="8" t="s">
        <v>170</v>
      </c>
      <c r="BP2" s="136" t="s">
        <v>327</v>
      </c>
      <c r="BQ2" s="136" t="s">
        <v>328</v>
      </c>
    </row>
    <row r="3" spans="1:69">
      <c r="A3" s="8" t="s">
        <v>45</v>
      </c>
      <c r="B3" s="15">
        <f>'[3]05'!B5</f>
        <v>320</v>
      </c>
      <c r="C3" s="16">
        <f>'[3]05'!C5</f>
        <v>0</v>
      </c>
      <c r="D3" s="16">
        <f>'[3]05'!D5</f>
        <v>0</v>
      </c>
      <c r="E3" s="16">
        <f>'[3]05'!E5</f>
        <v>0</v>
      </c>
      <c r="F3" s="16">
        <f>'[3]05'!F5</f>
        <v>560</v>
      </c>
      <c r="G3" s="16">
        <f>'[3]05'!G5</f>
        <v>0</v>
      </c>
      <c r="H3" s="17">
        <f>SUM(B3:G3)</f>
        <v>880</v>
      </c>
      <c r="I3" s="15">
        <f>'[3]05'!J5</f>
        <v>256</v>
      </c>
      <c r="J3" s="16">
        <f>'[3]05'!K5</f>
        <v>0</v>
      </c>
      <c r="K3" s="16">
        <f>'[3]05'!L5</f>
        <v>0</v>
      </c>
      <c r="L3" s="16">
        <f>'[3]05'!M5</f>
        <v>0</v>
      </c>
      <c r="M3" s="16">
        <f>'[3]05'!N5</f>
        <v>509.86</v>
      </c>
      <c r="N3" s="16">
        <f>'[3]05'!O5</f>
        <v>0</v>
      </c>
      <c r="O3" s="17">
        <f>SUM(I3:N3)</f>
        <v>765.86</v>
      </c>
      <c r="P3" s="18">
        <f>frq!C3</f>
        <v>1</v>
      </c>
      <c r="Q3" s="15">
        <f t="shared" ref="Q3:V18" si="0">IF($P3=1,I3,IF(AND($P3=0.985,I3&gt;0.985*B3),B3*0.985,IF(AND($P3=0.965,I3&gt;0.965*B3),0.965*B3,I3)))</f>
        <v>256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509.86</v>
      </c>
      <c r="V3" s="16">
        <f t="shared" si="0"/>
        <v>0</v>
      </c>
      <c r="W3" s="17">
        <f>SUM(Q3:V3)</f>
        <v>765.86</v>
      </c>
      <c r="X3" s="8">
        <f>AW3</f>
        <v>32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32</v>
      </c>
      <c r="AE3" s="8">
        <f>BD3</f>
        <v>32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32</v>
      </c>
      <c r="AL3" s="8">
        <f t="shared" ref="AL3:AQ18" si="3">Q3-X3-AE3</f>
        <v>192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509.86</v>
      </c>
      <c r="AQ3" s="8">
        <f t="shared" si="3"/>
        <v>0</v>
      </c>
      <c r="AR3" s="8">
        <f>SUM(AL3:AQ3)</f>
        <v>701.86</v>
      </c>
      <c r="AT3" s="8">
        <v>30.91</v>
      </c>
      <c r="AU3" s="8">
        <v>30.91</v>
      </c>
      <c r="AV3" s="8">
        <v>60.14</v>
      </c>
      <c r="AW3" s="203">
        <v>32</v>
      </c>
      <c r="AX3" s="203">
        <v>0</v>
      </c>
      <c r="AY3" s="203">
        <v>0</v>
      </c>
      <c r="AZ3" s="203">
        <v>0</v>
      </c>
      <c r="BA3" s="203">
        <v>0</v>
      </c>
      <c r="BB3" s="203">
        <v>0</v>
      </c>
      <c r="BC3" s="8">
        <f>SUM(AW3:BB3)</f>
        <v>32</v>
      </c>
      <c r="BD3" s="203">
        <v>32</v>
      </c>
      <c r="BE3" s="203">
        <v>0</v>
      </c>
      <c r="BF3" s="203">
        <v>0</v>
      </c>
      <c r="BG3" s="203">
        <v>0</v>
      </c>
      <c r="BH3" s="203">
        <v>0</v>
      </c>
      <c r="BI3" s="203">
        <v>0</v>
      </c>
      <c r="BJ3" s="8">
        <f>SUM(BD3:BI3)</f>
        <v>32</v>
      </c>
      <c r="BL3" s="8">
        <f>AT3</f>
        <v>30.91</v>
      </c>
      <c r="BM3" s="8">
        <f>AU3</f>
        <v>30.91</v>
      </c>
      <c r="BN3" s="8">
        <f>BC3</f>
        <v>32</v>
      </c>
      <c r="BO3" s="8">
        <f>BJ3</f>
        <v>32</v>
      </c>
      <c r="BP3" s="138">
        <f>BL3-BN3</f>
        <v>-1.0899999999999999</v>
      </c>
      <c r="BQ3" s="138">
        <f>BM3-BO3</f>
        <v>-1.0899999999999999</v>
      </c>
    </row>
    <row r="4" spans="1:69">
      <c r="A4" s="8" t="s">
        <v>46</v>
      </c>
      <c r="B4" s="15">
        <f>'[3]05'!B6</f>
        <v>320</v>
      </c>
      <c r="C4" s="16">
        <f>'[3]05'!C6</f>
        <v>0</v>
      </c>
      <c r="D4" s="16">
        <f>'[3]05'!D6</f>
        <v>0</v>
      </c>
      <c r="E4" s="16">
        <f>'[3]05'!E6</f>
        <v>0</v>
      </c>
      <c r="F4" s="16">
        <f>'[3]05'!F6</f>
        <v>560</v>
      </c>
      <c r="G4" s="16">
        <f>'[3]05'!G6</f>
        <v>0</v>
      </c>
      <c r="H4" s="17">
        <f>SUM(B4:G4)</f>
        <v>880</v>
      </c>
      <c r="I4" s="15">
        <f>'[3]05'!J6</f>
        <v>256</v>
      </c>
      <c r="J4" s="16">
        <f>'[3]05'!K6</f>
        <v>0</v>
      </c>
      <c r="K4" s="16">
        <f>'[3]05'!L6</f>
        <v>0</v>
      </c>
      <c r="L4" s="16">
        <f>'[3]05'!M6</f>
        <v>0</v>
      </c>
      <c r="M4" s="16">
        <f>'[3]05'!N6</f>
        <v>509.86</v>
      </c>
      <c r="N4" s="16">
        <f>'[3]05'!O6</f>
        <v>0</v>
      </c>
      <c r="O4" s="17">
        <f>SUM(I4:N4)</f>
        <v>765.86</v>
      </c>
      <c r="P4" s="18">
        <f>frq!C4</f>
        <v>1</v>
      </c>
      <c r="Q4" s="15">
        <f>IF($P4=1,I4,IF(AND($P4=0.985,I4&gt;0.985*B4),B4*0.985,IF(AND($P4=0.965,I4&gt;0.965*B4),0.965*B4,I4)))</f>
        <v>256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509.86</v>
      </c>
      <c r="V4" s="16">
        <f>IF($P4=1,N4,IF(AND($P4=0.985,N4&gt;0.985*G4),G4*0.985,IF(AND($P4=0.965,N4&gt;0.965*G4),0.965*G4,N4)))</f>
        <v>0</v>
      </c>
      <c r="W4" s="17">
        <f>SUM(Q4:V4)</f>
        <v>765.86</v>
      </c>
      <c r="X4" s="8">
        <f t="shared" ref="X4:X67" si="4">AW4</f>
        <v>32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32</v>
      </c>
      <c r="AE4" s="8">
        <f t="shared" ref="AE4:AE67" si="11">BD4</f>
        <v>32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32</v>
      </c>
      <c r="AL4" s="8">
        <f t="shared" si="3"/>
        <v>192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509.86</v>
      </c>
      <c r="AQ4" s="8">
        <f t="shared" si="3"/>
        <v>0</v>
      </c>
      <c r="AR4" s="8">
        <f t="shared" ref="AR4:AR67" si="18">SUM(AL4:AQ4)</f>
        <v>701.86</v>
      </c>
      <c r="AT4" s="8">
        <v>30.91</v>
      </c>
      <c r="AU4" s="8">
        <v>30.91</v>
      </c>
      <c r="AV4" s="8">
        <v>60.14</v>
      </c>
      <c r="AW4" s="203">
        <v>32</v>
      </c>
      <c r="AX4" s="203">
        <v>0</v>
      </c>
      <c r="AY4" s="203">
        <v>0</v>
      </c>
      <c r="AZ4" s="203">
        <v>0</v>
      </c>
      <c r="BA4" s="203">
        <v>0</v>
      </c>
      <c r="BB4" s="203">
        <v>0</v>
      </c>
      <c r="BC4" s="8">
        <f t="shared" ref="BC4:BC67" si="19">SUM(AW4:BB4)</f>
        <v>32</v>
      </c>
      <c r="BD4" s="203">
        <v>32</v>
      </c>
      <c r="BE4" s="203">
        <v>0</v>
      </c>
      <c r="BF4" s="203">
        <v>0</v>
      </c>
      <c r="BG4" s="203">
        <v>0</v>
      </c>
      <c r="BH4" s="203">
        <v>0</v>
      </c>
      <c r="BI4" s="203">
        <v>0</v>
      </c>
      <c r="BJ4" s="8">
        <f t="shared" ref="BJ4:BJ67" si="20">SUM(BD4:BI4)</f>
        <v>32</v>
      </c>
      <c r="BL4" s="8">
        <f t="shared" ref="BL4:BL67" si="21">AT4</f>
        <v>30.91</v>
      </c>
      <c r="BM4" s="8">
        <f t="shared" ref="BM4:BM67" si="22">AU4</f>
        <v>30.91</v>
      </c>
      <c r="BN4" s="8">
        <f t="shared" ref="BN4:BN67" si="23">BC4</f>
        <v>32</v>
      </c>
      <c r="BO4" s="8">
        <f t="shared" ref="BO4:BO67" si="24">BJ4</f>
        <v>32</v>
      </c>
      <c r="BP4" s="138">
        <f t="shared" ref="BP4:BP67" si="25">BL4-BN4</f>
        <v>-1.0899999999999999</v>
      </c>
      <c r="BQ4" s="138">
        <f t="shared" ref="BQ4:BQ67" si="26">BM4-BO4</f>
        <v>-1.0899999999999999</v>
      </c>
    </row>
    <row r="5" spans="1:69">
      <c r="A5" s="8" t="s">
        <v>47</v>
      </c>
      <c r="B5" s="15">
        <f>'[3]05'!B7</f>
        <v>320</v>
      </c>
      <c r="C5" s="16">
        <f>'[3]05'!C7</f>
        <v>0</v>
      </c>
      <c r="D5" s="16">
        <f>'[3]05'!D7</f>
        <v>0</v>
      </c>
      <c r="E5" s="16">
        <f>'[3]05'!E7</f>
        <v>0</v>
      </c>
      <c r="F5" s="16">
        <f>'[3]05'!F7</f>
        <v>560</v>
      </c>
      <c r="G5" s="16">
        <f>'[3]05'!G7</f>
        <v>0</v>
      </c>
      <c r="H5" s="17">
        <f t="shared" ref="H5:H68" si="27">SUM(B5:G5)</f>
        <v>880</v>
      </c>
      <c r="I5" s="15">
        <f>'[3]05'!J7</f>
        <v>256</v>
      </c>
      <c r="J5" s="16">
        <f>'[3]05'!K7</f>
        <v>0</v>
      </c>
      <c r="K5" s="16">
        <f>'[3]05'!L7</f>
        <v>0</v>
      </c>
      <c r="L5" s="16">
        <f>'[3]05'!M7</f>
        <v>0</v>
      </c>
      <c r="M5" s="16">
        <f>'[3]05'!N7</f>
        <v>409.86</v>
      </c>
      <c r="N5" s="16">
        <f>'[3]05'!O7</f>
        <v>0</v>
      </c>
      <c r="O5" s="17">
        <f t="shared" ref="O5:O68" si="28">SUM(I5:N5)</f>
        <v>665.86</v>
      </c>
      <c r="P5" s="18">
        <f>frq!C5</f>
        <v>1</v>
      </c>
      <c r="Q5" s="15">
        <f t="shared" ref="Q5:V56" si="29">IF($P5=1,I5,IF(AND($P5=0.985,I5&gt;0.985*B5),B5*0.985,IF(AND($P5=0.965,I5&gt;0.965*B5),0.965*B5,I5)))</f>
        <v>256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409.86</v>
      </c>
      <c r="V5" s="16">
        <f t="shared" si="0"/>
        <v>0</v>
      </c>
      <c r="W5" s="17">
        <f t="shared" ref="W5:W68" si="30">SUM(Q5:V5)</f>
        <v>665.86</v>
      </c>
      <c r="X5" s="8">
        <f t="shared" si="4"/>
        <v>32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32</v>
      </c>
      <c r="AE5" s="8">
        <f t="shared" si="11"/>
        <v>32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32</v>
      </c>
      <c r="AL5" s="8">
        <f t="shared" si="3"/>
        <v>192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409.86</v>
      </c>
      <c r="AQ5" s="8">
        <f t="shared" si="3"/>
        <v>0</v>
      </c>
      <c r="AR5" s="8">
        <f t="shared" si="18"/>
        <v>601.86</v>
      </c>
      <c r="AT5" s="8">
        <v>30.91</v>
      </c>
      <c r="AU5" s="8">
        <v>30.91</v>
      </c>
      <c r="AV5" s="8">
        <v>60.14</v>
      </c>
      <c r="AW5" s="203">
        <v>32</v>
      </c>
      <c r="AX5" s="203">
        <v>0</v>
      </c>
      <c r="AY5" s="203">
        <v>0</v>
      </c>
      <c r="AZ5" s="203">
        <v>0</v>
      </c>
      <c r="BA5" s="203">
        <v>0</v>
      </c>
      <c r="BB5" s="203">
        <v>0</v>
      </c>
      <c r="BC5" s="8">
        <f t="shared" si="19"/>
        <v>32</v>
      </c>
      <c r="BD5" s="203">
        <v>32</v>
      </c>
      <c r="BE5" s="203">
        <v>0</v>
      </c>
      <c r="BF5" s="203">
        <v>0</v>
      </c>
      <c r="BG5" s="203">
        <v>0</v>
      </c>
      <c r="BH5" s="203">
        <v>0</v>
      </c>
      <c r="BI5" s="203">
        <v>0</v>
      </c>
      <c r="BJ5" s="8">
        <f t="shared" si="20"/>
        <v>32</v>
      </c>
      <c r="BL5" s="8">
        <f t="shared" si="21"/>
        <v>30.91</v>
      </c>
      <c r="BM5" s="8">
        <f t="shared" si="22"/>
        <v>30.91</v>
      </c>
      <c r="BN5" s="8">
        <f t="shared" si="23"/>
        <v>32</v>
      </c>
      <c r="BO5" s="8">
        <f t="shared" si="24"/>
        <v>32</v>
      </c>
      <c r="BP5" s="138">
        <f t="shared" si="25"/>
        <v>-1.0899999999999999</v>
      </c>
      <c r="BQ5" s="138">
        <f t="shared" si="26"/>
        <v>-1.0899999999999999</v>
      </c>
    </row>
    <row r="6" spans="1:69">
      <c r="A6" s="8" t="s">
        <v>48</v>
      </c>
      <c r="B6" s="15">
        <f>'[3]05'!B8</f>
        <v>320</v>
      </c>
      <c r="C6" s="16">
        <f>'[3]05'!C8</f>
        <v>0</v>
      </c>
      <c r="D6" s="16">
        <f>'[3]05'!D8</f>
        <v>0</v>
      </c>
      <c r="E6" s="16">
        <f>'[3]05'!E8</f>
        <v>0</v>
      </c>
      <c r="F6" s="16">
        <f>'[3]05'!F8</f>
        <v>560</v>
      </c>
      <c r="G6" s="16">
        <f>'[3]05'!G8</f>
        <v>0</v>
      </c>
      <c r="H6" s="17">
        <f t="shared" si="27"/>
        <v>880</v>
      </c>
      <c r="I6" s="15">
        <f>'[3]05'!J8</f>
        <v>256</v>
      </c>
      <c r="J6" s="16">
        <f>'[3]05'!K8</f>
        <v>0</v>
      </c>
      <c r="K6" s="16">
        <f>'[3]05'!L8</f>
        <v>0</v>
      </c>
      <c r="L6" s="16">
        <f>'[3]05'!M8</f>
        <v>0</v>
      </c>
      <c r="M6" s="16">
        <f>'[3]05'!N8</f>
        <v>373.86</v>
      </c>
      <c r="N6" s="16">
        <f>'[3]05'!O8</f>
        <v>0</v>
      </c>
      <c r="O6" s="17">
        <f t="shared" si="28"/>
        <v>629.86</v>
      </c>
      <c r="P6" s="18">
        <f>frq!C6</f>
        <v>1</v>
      </c>
      <c r="Q6" s="15">
        <f t="shared" si="29"/>
        <v>256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373.86</v>
      </c>
      <c r="V6" s="16">
        <f t="shared" si="0"/>
        <v>0</v>
      </c>
      <c r="W6" s="17">
        <f t="shared" si="30"/>
        <v>629.86</v>
      </c>
      <c r="X6" s="8">
        <f t="shared" si="4"/>
        <v>32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32</v>
      </c>
      <c r="AE6" s="8">
        <f t="shared" si="11"/>
        <v>32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32</v>
      </c>
      <c r="AL6" s="8">
        <f t="shared" si="3"/>
        <v>192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373.86</v>
      </c>
      <c r="AQ6" s="8">
        <f t="shared" si="3"/>
        <v>0</v>
      </c>
      <c r="AR6" s="8">
        <f t="shared" si="18"/>
        <v>565.86</v>
      </c>
      <c r="AT6" s="8">
        <v>30.91</v>
      </c>
      <c r="AU6" s="8">
        <v>30.91</v>
      </c>
      <c r="AV6" s="8">
        <v>46.14</v>
      </c>
      <c r="AW6" s="203">
        <v>32</v>
      </c>
      <c r="AX6" s="203">
        <v>0</v>
      </c>
      <c r="AY6" s="203">
        <v>0</v>
      </c>
      <c r="AZ6" s="203">
        <v>0</v>
      </c>
      <c r="BA6" s="203">
        <v>0</v>
      </c>
      <c r="BB6" s="203">
        <v>0</v>
      </c>
      <c r="BC6" s="8">
        <f t="shared" si="19"/>
        <v>32</v>
      </c>
      <c r="BD6" s="203">
        <v>32</v>
      </c>
      <c r="BE6" s="203">
        <v>0</v>
      </c>
      <c r="BF6" s="203">
        <v>0</v>
      </c>
      <c r="BG6" s="203">
        <v>0</v>
      </c>
      <c r="BH6" s="203">
        <v>0</v>
      </c>
      <c r="BI6" s="203">
        <v>0</v>
      </c>
      <c r="BJ6" s="8">
        <f t="shared" si="20"/>
        <v>32</v>
      </c>
      <c r="BL6" s="8">
        <f t="shared" si="21"/>
        <v>30.91</v>
      </c>
      <c r="BM6" s="8">
        <f t="shared" si="22"/>
        <v>30.91</v>
      </c>
      <c r="BN6" s="8">
        <f t="shared" si="23"/>
        <v>32</v>
      </c>
      <c r="BO6" s="8">
        <f t="shared" si="24"/>
        <v>32</v>
      </c>
      <c r="BP6" s="138">
        <f t="shared" si="25"/>
        <v>-1.0899999999999999</v>
      </c>
      <c r="BQ6" s="138">
        <f t="shared" si="26"/>
        <v>-1.0899999999999999</v>
      </c>
    </row>
    <row r="7" spans="1:69">
      <c r="A7" s="8" t="s">
        <v>49</v>
      </c>
      <c r="B7" s="15">
        <f>'[3]05'!B9</f>
        <v>320</v>
      </c>
      <c r="C7" s="16">
        <f>'[3]05'!C9</f>
        <v>0</v>
      </c>
      <c r="D7" s="16">
        <f>'[3]05'!D9</f>
        <v>0</v>
      </c>
      <c r="E7" s="16">
        <f>'[3]05'!E9</f>
        <v>0</v>
      </c>
      <c r="F7" s="16">
        <f>'[3]05'!F9</f>
        <v>560</v>
      </c>
      <c r="G7" s="16">
        <f>'[3]05'!G9</f>
        <v>0</v>
      </c>
      <c r="H7" s="17">
        <f t="shared" si="27"/>
        <v>880</v>
      </c>
      <c r="I7" s="15">
        <f>'[3]05'!J9</f>
        <v>256</v>
      </c>
      <c r="J7" s="16">
        <f>'[3]05'!K9</f>
        <v>0</v>
      </c>
      <c r="K7" s="16">
        <f>'[3]05'!L9</f>
        <v>0</v>
      </c>
      <c r="L7" s="16">
        <f>'[3]05'!M9</f>
        <v>0</v>
      </c>
      <c r="M7" s="16">
        <f>'[3]05'!N9</f>
        <v>308.66000000000003</v>
      </c>
      <c r="N7" s="16">
        <f>'[3]05'!O9</f>
        <v>0</v>
      </c>
      <c r="O7" s="17">
        <f t="shared" si="28"/>
        <v>564.66000000000008</v>
      </c>
      <c r="P7" s="18">
        <f>frq!C7</f>
        <v>1</v>
      </c>
      <c r="Q7" s="15">
        <f t="shared" si="29"/>
        <v>256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308.66000000000003</v>
      </c>
      <c r="V7" s="16">
        <f t="shared" si="0"/>
        <v>0</v>
      </c>
      <c r="W7" s="17">
        <f t="shared" si="30"/>
        <v>564.66000000000008</v>
      </c>
      <c r="X7" s="8">
        <f t="shared" si="4"/>
        <v>32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32</v>
      </c>
      <c r="AE7" s="8">
        <f t="shared" si="11"/>
        <v>32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32</v>
      </c>
      <c r="AL7" s="8">
        <f t="shared" si="3"/>
        <v>192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308.66000000000003</v>
      </c>
      <c r="AQ7" s="8">
        <f t="shared" si="3"/>
        <v>0</v>
      </c>
      <c r="AR7" s="8">
        <f t="shared" si="18"/>
        <v>500.66</v>
      </c>
      <c r="AT7" s="8">
        <v>30.91</v>
      </c>
      <c r="AU7" s="8">
        <v>30.91</v>
      </c>
      <c r="AV7" s="8">
        <v>111.34</v>
      </c>
      <c r="AW7" s="203">
        <v>32</v>
      </c>
      <c r="AX7" s="203">
        <v>0</v>
      </c>
      <c r="AY7" s="203">
        <v>0</v>
      </c>
      <c r="AZ7" s="203">
        <v>0</v>
      </c>
      <c r="BA7" s="203">
        <v>0</v>
      </c>
      <c r="BB7" s="203">
        <v>0</v>
      </c>
      <c r="BC7" s="8">
        <f t="shared" si="19"/>
        <v>32</v>
      </c>
      <c r="BD7" s="203">
        <v>32</v>
      </c>
      <c r="BE7" s="203">
        <v>0</v>
      </c>
      <c r="BF7" s="203">
        <v>0</v>
      </c>
      <c r="BG7" s="203">
        <v>0</v>
      </c>
      <c r="BH7" s="203">
        <v>0</v>
      </c>
      <c r="BI7" s="203">
        <v>0</v>
      </c>
      <c r="BJ7" s="8">
        <f t="shared" si="20"/>
        <v>32</v>
      </c>
      <c r="BL7" s="8">
        <f t="shared" si="21"/>
        <v>30.91</v>
      </c>
      <c r="BM7" s="8">
        <f t="shared" si="22"/>
        <v>30.91</v>
      </c>
      <c r="BN7" s="8">
        <f t="shared" si="23"/>
        <v>32</v>
      </c>
      <c r="BO7" s="8">
        <f t="shared" si="24"/>
        <v>32</v>
      </c>
      <c r="BP7" s="138">
        <f t="shared" si="25"/>
        <v>-1.0899999999999999</v>
      </c>
      <c r="BQ7" s="138">
        <f t="shared" si="26"/>
        <v>-1.0899999999999999</v>
      </c>
    </row>
    <row r="8" spans="1:69">
      <c r="A8" s="8" t="s">
        <v>50</v>
      </c>
      <c r="B8" s="15">
        <f>'[3]05'!B10</f>
        <v>320</v>
      </c>
      <c r="C8" s="16">
        <f>'[3]05'!C10</f>
        <v>0</v>
      </c>
      <c r="D8" s="16">
        <f>'[3]05'!D10</f>
        <v>0</v>
      </c>
      <c r="E8" s="16">
        <f>'[3]05'!E10</f>
        <v>0</v>
      </c>
      <c r="F8" s="16">
        <f>'[3]05'!F10</f>
        <v>560</v>
      </c>
      <c r="G8" s="16">
        <f>'[3]05'!G10</f>
        <v>0</v>
      </c>
      <c r="H8" s="17">
        <f t="shared" si="27"/>
        <v>880</v>
      </c>
      <c r="I8" s="15">
        <f>'[3]05'!J10</f>
        <v>256</v>
      </c>
      <c r="J8" s="16">
        <f>'[3]05'!K10</f>
        <v>0</v>
      </c>
      <c r="K8" s="16">
        <f>'[3]05'!L10</f>
        <v>0</v>
      </c>
      <c r="L8" s="16">
        <f>'[3]05'!M10</f>
        <v>0</v>
      </c>
      <c r="M8" s="16">
        <f>'[3]05'!N10</f>
        <v>308.66000000000003</v>
      </c>
      <c r="N8" s="16">
        <f>'[3]05'!O10</f>
        <v>0</v>
      </c>
      <c r="O8" s="17">
        <f t="shared" si="28"/>
        <v>564.66000000000008</v>
      </c>
      <c r="P8" s="18">
        <f>frq!C8</f>
        <v>1</v>
      </c>
      <c r="Q8" s="15">
        <f t="shared" si="29"/>
        <v>256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308.66000000000003</v>
      </c>
      <c r="V8" s="16">
        <f t="shared" si="0"/>
        <v>0</v>
      </c>
      <c r="W8" s="17">
        <f t="shared" si="30"/>
        <v>564.66000000000008</v>
      </c>
      <c r="X8" s="8">
        <f t="shared" si="4"/>
        <v>32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32</v>
      </c>
      <c r="AE8" s="8">
        <f t="shared" si="11"/>
        <v>32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32</v>
      </c>
      <c r="AL8" s="8">
        <f t="shared" si="3"/>
        <v>192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308.66000000000003</v>
      </c>
      <c r="AQ8" s="8">
        <f t="shared" si="3"/>
        <v>0</v>
      </c>
      <c r="AR8" s="8">
        <f t="shared" si="18"/>
        <v>500.66</v>
      </c>
      <c r="AT8" s="8">
        <v>30.91</v>
      </c>
      <c r="AU8" s="8">
        <v>30.91</v>
      </c>
      <c r="AV8" s="8">
        <v>111.34</v>
      </c>
      <c r="AW8" s="203">
        <v>32</v>
      </c>
      <c r="AX8" s="203">
        <v>0</v>
      </c>
      <c r="AY8" s="203">
        <v>0</v>
      </c>
      <c r="AZ8" s="203">
        <v>0</v>
      </c>
      <c r="BA8" s="203">
        <v>0</v>
      </c>
      <c r="BB8" s="203">
        <v>0</v>
      </c>
      <c r="BC8" s="8">
        <f t="shared" si="19"/>
        <v>32</v>
      </c>
      <c r="BD8" s="203">
        <v>32</v>
      </c>
      <c r="BE8" s="203">
        <v>0</v>
      </c>
      <c r="BF8" s="203">
        <v>0</v>
      </c>
      <c r="BG8" s="203">
        <v>0</v>
      </c>
      <c r="BH8" s="203">
        <v>0</v>
      </c>
      <c r="BI8" s="203">
        <v>0</v>
      </c>
      <c r="BJ8" s="8">
        <f t="shared" si="20"/>
        <v>32</v>
      </c>
      <c r="BL8" s="8">
        <f t="shared" si="21"/>
        <v>30.91</v>
      </c>
      <c r="BM8" s="8">
        <f t="shared" si="22"/>
        <v>30.91</v>
      </c>
      <c r="BN8" s="8">
        <f t="shared" si="23"/>
        <v>32</v>
      </c>
      <c r="BO8" s="8">
        <f t="shared" si="24"/>
        <v>32</v>
      </c>
      <c r="BP8" s="138">
        <f t="shared" si="25"/>
        <v>-1.0899999999999999</v>
      </c>
      <c r="BQ8" s="138">
        <f t="shared" si="26"/>
        <v>-1.0899999999999999</v>
      </c>
    </row>
    <row r="9" spans="1:69">
      <c r="A9" s="8" t="s">
        <v>51</v>
      </c>
      <c r="B9" s="15">
        <f>'[3]05'!B11</f>
        <v>320</v>
      </c>
      <c r="C9" s="16">
        <f>'[3]05'!C11</f>
        <v>0</v>
      </c>
      <c r="D9" s="16">
        <f>'[3]05'!D11</f>
        <v>0</v>
      </c>
      <c r="E9" s="16">
        <f>'[3]05'!E11</f>
        <v>0</v>
      </c>
      <c r="F9" s="16">
        <f>'[3]05'!F11</f>
        <v>560</v>
      </c>
      <c r="G9" s="16">
        <f>'[3]05'!G11</f>
        <v>0</v>
      </c>
      <c r="H9" s="17">
        <f t="shared" si="27"/>
        <v>880</v>
      </c>
      <c r="I9" s="15">
        <f>'[3]05'!J11</f>
        <v>320</v>
      </c>
      <c r="J9" s="16">
        <f>'[3]05'!K11</f>
        <v>0</v>
      </c>
      <c r="K9" s="16">
        <f>'[3]05'!L11</f>
        <v>0</v>
      </c>
      <c r="L9" s="16">
        <f>'[3]05'!M11</f>
        <v>0</v>
      </c>
      <c r="M9" s="16">
        <f>'[3]05'!N11</f>
        <v>255</v>
      </c>
      <c r="N9" s="16">
        <f>'[3]05'!O11</f>
        <v>0</v>
      </c>
      <c r="O9" s="17">
        <f t="shared" si="28"/>
        <v>575</v>
      </c>
      <c r="P9" s="18">
        <f>frq!C9</f>
        <v>1</v>
      </c>
      <c r="Q9" s="15">
        <f t="shared" si="29"/>
        <v>320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255</v>
      </c>
      <c r="V9" s="16">
        <f t="shared" si="0"/>
        <v>0</v>
      </c>
      <c r="W9" s="17">
        <f t="shared" si="30"/>
        <v>575</v>
      </c>
      <c r="X9" s="8">
        <f t="shared" si="4"/>
        <v>32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32</v>
      </c>
      <c r="AE9" s="8">
        <f t="shared" si="11"/>
        <v>32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32</v>
      </c>
      <c r="AL9" s="8">
        <f t="shared" si="3"/>
        <v>256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255</v>
      </c>
      <c r="AQ9" s="8">
        <f t="shared" si="3"/>
        <v>0</v>
      </c>
      <c r="AR9" s="8">
        <f t="shared" si="18"/>
        <v>511</v>
      </c>
      <c r="AT9" s="8">
        <v>30.91</v>
      </c>
      <c r="AU9" s="8">
        <v>30.91</v>
      </c>
      <c r="AV9" s="8">
        <v>165</v>
      </c>
      <c r="AW9" s="203">
        <v>32</v>
      </c>
      <c r="AX9" s="203">
        <v>0</v>
      </c>
      <c r="AY9" s="203">
        <v>0</v>
      </c>
      <c r="AZ9" s="203">
        <v>0</v>
      </c>
      <c r="BA9" s="203">
        <v>0</v>
      </c>
      <c r="BB9" s="203">
        <v>0</v>
      </c>
      <c r="BC9" s="8">
        <f t="shared" si="19"/>
        <v>32</v>
      </c>
      <c r="BD9" s="203">
        <v>32</v>
      </c>
      <c r="BE9" s="203">
        <v>0</v>
      </c>
      <c r="BF9" s="203">
        <v>0</v>
      </c>
      <c r="BG9" s="203">
        <v>0</v>
      </c>
      <c r="BH9" s="203">
        <v>0</v>
      </c>
      <c r="BI9" s="203">
        <v>0</v>
      </c>
      <c r="BJ9" s="8">
        <f t="shared" si="20"/>
        <v>32</v>
      </c>
      <c r="BL9" s="8">
        <f t="shared" si="21"/>
        <v>30.91</v>
      </c>
      <c r="BM9" s="8">
        <f t="shared" si="22"/>
        <v>30.91</v>
      </c>
      <c r="BN9" s="8">
        <f t="shared" si="23"/>
        <v>32</v>
      </c>
      <c r="BO9" s="8">
        <f t="shared" si="24"/>
        <v>32</v>
      </c>
      <c r="BP9" s="138">
        <f t="shared" si="25"/>
        <v>-1.0899999999999999</v>
      </c>
      <c r="BQ9" s="138">
        <f t="shared" si="26"/>
        <v>-1.0899999999999999</v>
      </c>
    </row>
    <row r="10" spans="1:69">
      <c r="A10" s="8" t="s">
        <v>52</v>
      </c>
      <c r="B10" s="15">
        <f>'[3]05'!B12</f>
        <v>320</v>
      </c>
      <c r="C10" s="16">
        <f>'[3]05'!C12</f>
        <v>0</v>
      </c>
      <c r="D10" s="16">
        <f>'[3]05'!D12</f>
        <v>0</v>
      </c>
      <c r="E10" s="16">
        <f>'[3]05'!E12</f>
        <v>0</v>
      </c>
      <c r="F10" s="16">
        <f>'[3]05'!F12</f>
        <v>560</v>
      </c>
      <c r="G10" s="16">
        <f>'[3]05'!G12</f>
        <v>0</v>
      </c>
      <c r="H10" s="17">
        <f t="shared" si="27"/>
        <v>880</v>
      </c>
      <c r="I10" s="15">
        <f>'[3]05'!J12</f>
        <v>320</v>
      </c>
      <c r="J10" s="16">
        <f>'[3]05'!K12</f>
        <v>0</v>
      </c>
      <c r="K10" s="16">
        <f>'[3]05'!L12</f>
        <v>0</v>
      </c>
      <c r="L10" s="16">
        <f>'[3]05'!M12</f>
        <v>0</v>
      </c>
      <c r="M10" s="16">
        <f>'[3]05'!N12</f>
        <v>255</v>
      </c>
      <c r="N10" s="16">
        <f>'[3]05'!O12</f>
        <v>0</v>
      </c>
      <c r="O10" s="17">
        <f t="shared" si="28"/>
        <v>575</v>
      </c>
      <c r="P10" s="18">
        <f>frq!C10</f>
        <v>1</v>
      </c>
      <c r="Q10" s="15">
        <f t="shared" si="29"/>
        <v>320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255</v>
      </c>
      <c r="V10" s="16">
        <f t="shared" si="0"/>
        <v>0</v>
      </c>
      <c r="W10" s="17">
        <f t="shared" si="30"/>
        <v>575</v>
      </c>
      <c r="X10" s="8">
        <f t="shared" si="4"/>
        <v>32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32</v>
      </c>
      <c r="AE10" s="8">
        <f t="shared" si="11"/>
        <v>32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32</v>
      </c>
      <c r="AL10" s="8">
        <f t="shared" si="3"/>
        <v>256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255</v>
      </c>
      <c r="AQ10" s="8">
        <f t="shared" si="3"/>
        <v>0</v>
      </c>
      <c r="AR10" s="8">
        <f t="shared" si="18"/>
        <v>511</v>
      </c>
      <c r="AT10" s="8">
        <v>30.91</v>
      </c>
      <c r="AU10" s="8">
        <v>30.91</v>
      </c>
      <c r="AV10" s="8">
        <v>165</v>
      </c>
      <c r="AW10" s="203">
        <v>32</v>
      </c>
      <c r="AX10" s="203">
        <v>0</v>
      </c>
      <c r="AY10" s="203">
        <v>0</v>
      </c>
      <c r="AZ10" s="203">
        <v>0</v>
      </c>
      <c r="BA10" s="203">
        <v>0</v>
      </c>
      <c r="BB10" s="203">
        <v>0</v>
      </c>
      <c r="BC10" s="8">
        <f t="shared" si="19"/>
        <v>32</v>
      </c>
      <c r="BD10" s="203">
        <v>32</v>
      </c>
      <c r="BE10" s="203">
        <v>0</v>
      </c>
      <c r="BF10" s="203">
        <v>0</v>
      </c>
      <c r="BG10" s="203">
        <v>0</v>
      </c>
      <c r="BH10" s="203">
        <v>0</v>
      </c>
      <c r="BI10" s="203">
        <v>0</v>
      </c>
      <c r="BJ10" s="8">
        <f t="shared" si="20"/>
        <v>32</v>
      </c>
      <c r="BL10" s="8">
        <f t="shared" si="21"/>
        <v>30.91</v>
      </c>
      <c r="BM10" s="8">
        <f t="shared" si="22"/>
        <v>30.91</v>
      </c>
      <c r="BN10" s="8">
        <f t="shared" si="23"/>
        <v>32</v>
      </c>
      <c r="BO10" s="8">
        <f t="shared" si="24"/>
        <v>32</v>
      </c>
      <c r="BP10" s="138">
        <f t="shared" si="25"/>
        <v>-1.0899999999999999</v>
      </c>
      <c r="BQ10" s="138">
        <f t="shared" si="26"/>
        <v>-1.0899999999999999</v>
      </c>
    </row>
    <row r="11" spans="1:69">
      <c r="A11" s="8" t="s">
        <v>53</v>
      </c>
      <c r="B11" s="15">
        <f>'[3]05'!B13</f>
        <v>320</v>
      </c>
      <c r="C11" s="16">
        <f>'[3]05'!C13</f>
        <v>0</v>
      </c>
      <c r="D11" s="16">
        <f>'[3]05'!D13</f>
        <v>0</v>
      </c>
      <c r="E11" s="16">
        <f>'[3]05'!E13</f>
        <v>0</v>
      </c>
      <c r="F11" s="16">
        <f>'[3]05'!F13</f>
        <v>580</v>
      </c>
      <c r="G11" s="16">
        <f>'[3]05'!G13</f>
        <v>0</v>
      </c>
      <c r="H11" s="17">
        <f t="shared" si="27"/>
        <v>900</v>
      </c>
      <c r="I11" s="15">
        <f>'[3]05'!J13</f>
        <v>320</v>
      </c>
      <c r="J11" s="16">
        <f>'[3]05'!K13</f>
        <v>0</v>
      </c>
      <c r="K11" s="16">
        <f>'[3]05'!L13</f>
        <v>0</v>
      </c>
      <c r="L11" s="16">
        <f>'[3]05'!M13</f>
        <v>0</v>
      </c>
      <c r="M11" s="16">
        <f>'[3]05'!N13</f>
        <v>255</v>
      </c>
      <c r="N11" s="16">
        <f>'[3]05'!O13</f>
        <v>0</v>
      </c>
      <c r="O11" s="17">
        <f t="shared" si="28"/>
        <v>575</v>
      </c>
      <c r="P11" s="18">
        <f>frq!C11</f>
        <v>1</v>
      </c>
      <c r="Q11" s="15">
        <f t="shared" si="29"/>
        <v>320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255</v>
      </c>
      <c r="V11" s="16">
        <f t="shared" si="0"/>
        <v>0</v>
      </c>
      <c r="W11" s="17">
        <f t="shared" si="30"/>
        <v>575</v>
      </c>
      <c r="X11" s="8">
        <f t="shared" si="4"/>
        <v>32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32</v>
      </c>
      <c r="AE11" s="8">
        <f t="shared" si="11"/>
        <v>32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32</v>
      </c>
      <c r="AL11" s="8">
        <f t="shared" si="3"/>
        <v>256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255</v>
      </c>
      <c r="AQ11" s="8">
        <f t="shared" si="3"/>
        <v>0</v>
      </c>
      <c r="AR11" s="8">
        <f t="shared" si="18"/>
        <v>511</v>
      </c>
      <c r="AT11" s="8">
        <v>30.91</v>
      </c>
      <c r="AU11" s="8">
        <v>30.91</v>
      </c>
      <c r="AV11" s="8">
        <v>165</v>
      </c>
      <c r="AW11" s="203">
        <v>32</v>
      </c>
      <c r="AX11" s="203">
        <v>0</v>
      </c>
      <c r="AY11" s="203">
        <v>0</v>
      </c>
      <c r="AZ11" s="203">
        <v>0</v>
      </c>
      <c r="BA11" s="203">
        <v>0</v>
      </c>
      <c r="BB11" s="203">
        <v>0</v>
      </c>
      <c r="BC11" s="8">
        <f t="shared" si="19"/>
        <v>32</v>
      </c>
      <c r="BD11" s="203">
        <v>32</v>
      </c>
      <c r="BE11" s="203">
        <v>0</v>
      </c>
      <c r="BF11" s="203">
        <v>0</v>
      </c>
      <c r="BG11" s="203">
        <v>0</v>
      </c>
      <c r="BH11" s="203">
        <v>0</v>
      </c>
      <c r="BI11" s="203">
        <v>0</v>
      </c>
      <c r="BJ11" s="8">
        <f t="shared" si="20"/>
        <v>32</v>
      </c>
      <c r="BL11" s="8">
        <f t="shared" si="21"/>
        <v>30.91</v>
      </c>
      <c r="BM11" s="8">
        <f t="shared" si="22"/>
        <v>30.91</v>
      </c>
      <c r="BN11" s="8">
        <f t="shared" si="23"/>
        <v>32</v>
      </c>
      <c r="BO11" s="8">
        <f t="shared" si="24"/>
        <v>32</v>
      </c>
      <c r="BP11" s="138">
        <f t="shared" si="25"/>
        <v>-1.0899999999999999</v>
      </c>
      <c r="BQ11" s="138">
        <f t="shared" si="26"/>
        <v>-1.0899999999999999</v>
      </c>
    </row>
    <row r="12" spans="1:69">
      <c r="A12" s="8" t="s">
        <v>54</v>
      </c>
      <c r="B12" s="15">
        <f>'[3]05'!B14</f>
        <v>320</v>
      </c>
      <c r="C12" s="16">
        <f>'[3]05'!C14</f>
        <v>0</v>
      </c>
      <c r="D12" s="16">
        <f>'[3]05'!D14</f>
        <v>0</v>
      </c>
      <c r="E12" s="16">
        <f>'[3]05'!E14</f>
        <v>0</v>
      </c>
      <c r="F12" s="16">
        <f>'[3]05'!F14</f>
        <v>580</v>
      </c>
      <c r="G12" s="16">
        <f>'[3]05'!G14</f>
        <v>0</v>
      </c>
      <c r="H12" s="17">
        <f t="shared" si="27"/>
        <v>900</v>
      </c>
      <c r="I12" s="15">
        <f>'[3]05'!J14</f>
        <v>320</v>
      </c>
      <c r="J12" s="16">
        <f>'[3]05'!K14</f>
        <v>0</v>
      </c>
      <c r="K12" s="16">
        <f>'[3]05'!L14</f>
        <v>0</v>
      </c>
      <c r="L12" s="16">
        <f>'[3]05'!M14</f>
        <v>0</v>
      </c>
      <c r="M12" s="16">
        <f>'[3]05'!N14</f>
        <v>255</v>
      </c>
      <c r="N12" s="16">
        <f>'[3]05'!O14</f>
        <v>0</v>
      </c>
      <c r="O12" s="17">
        <f t="shared" si="28"/>
        <v>575</v>
      </c>
      <c r="P12" s="18">
        <f>frq!C12</f>
        <v>1</v>
      </c>
      <c r="Q12" s="15">
        <f t="shared" si="29"/>
        <v>320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255</v>
      </c>
      <c r="V12" s="16">
        <f t="shared" si="0"/>
        <v>0</v>
      </c>
      <c r="W12" s="17">
        <f t="shared" si="30"/>
        <v>575</v>
      </c>
      <c r="X12" s="8">
        <f t="shared" si="4"/>
        <v>32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32</v>
      </c>
      <c r="AE12" s="8">
        <f t="shared" si="11"/>
        <v>32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32</v>
      </c>
      <c r="AL12" s="8">
        <f t="shared" si="3"/>
        <v>256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255</v>
      </c>
      <c r="AQ12" s="8">
        <f t="shared" si="3"/>
        <v>0</v>
      </c>
      <c r="AR12" s="8">
        <f t="shared" si="18"/>
        <v>511</v>
      </c>
      <c r="AT12" s="8">
        <v>30.91</v>
      </c>
      <c r="AU12" s="8">
        <v>30.91</v>
      </c>
      <c r="AV12" s="8">
        <v>165</v>
      </c>
      <c r="AW12" s="203">
        <v>32</v>
      </c>
      <c r="AX12" s="203">
        <v>0</v>
      </c>
      <c r="AY12" s="203">
        <v>0</v>
      </c>
      <c r="AZ12" s="203">
        <v>0</v>
      </c>
      <c r="BA12" s="203">
        <v>0</v>
      </c>
      <c r="BB12" s="203">
        <v>0</v>
      </c>
      <c r="BC12" s="8">
        <f t="shared" si="19"/>
        <v>32</v>
      </c>
      <c r="BD12" s="203">
        <v>32</v>
      </c>
      <c r="BE12" s="203">
        <v>0</v>
      </c>
      <c r="BF12" s="203">
        <v>0</v>
      </c>
      <c r="BG12" s="203">
        <v>0</v>
      </c>
      <c r="BH12" s="203">
        <v>0</v>
      </c>
      <c r="BI12" s="203">
        <v>0</v>
      </c>
      <c r="BJ12" s="8">
        <f t="shared" si="20"/>
        <v>32</v>
      </c>
      <c r="BL12" s="8">
        <f t="shared" si="21"/>
        <v>30.91</v>
      </c>
      <c r="BM12" s="8">
        <f t="shared" si="22"/>
        <v>30.91</v>
      </c>
      <c r="BN12" s="8">
        <f t="shared" si="23"/>
        <v>32</v>
      </c>
      <c r="BO12" s="8">
        <f t="shared" si="24"/>
        <v>32</v>
      </c>
      <c r="BP12" s="138">
        <f t="shared" si="25"/>
        <v>-1.0899999999999999</v>
      </c>
      <c r="BQ12" s="138">
        <f t="shared" si="26"/>
        <v>-1.0899999999999999</v>
      </c>
    </row>
    <row r="13" spans="1:69">
      <c r="A13" s="8" t="s">
        <v>55</v>
      </c>
      <c r="B13" s="15">
        <f>'[3]05'!B15</f>
        <v>320</v>
      </c>
      <c r="C13" s="16">
        <f>'[3]05'!C15</f>
        <v>0</v>
      </c>
      <c r="D13" s="16">
        <f>'[3]05'!D15</f>
        <v>0</v>
      </c>
      <c r="E13" s="16">
        <f>'[3]05'!E15</f>
        <v>0</v>
      </c>
      <c r="F13" s="16">
        <f>'[3]05'!F15</f>
        <v>580</v>
      </c>
      <c r="G13" s="16">
        <f>'[3]05'!G15</f>
        <v>0</v>
      </c>
      <c r="H13" s="17">
        <f t="shared" si="27"/>
        <v>900</v>
      </c>
      <c r="I13" s="15">
        <f>'[3]05'!J15</f>
        <v>320</v>
      </c>
      <c r="J13" s="16">
        <f>'[3]05'!K15</f>
        <v>0</v>
      </c>
      <c r="K13" s="16">
        <f>'[3]05'!L15</f>
        <v>0</v>
      </c>
      <c r="L13" s="16">
        <f>'[3]05'!M15</f>
        <v>0</v>
      </c>
      <c r="M13" s="16">
        <f>'[3]05'!N15</f>
        <v>255</v>
      </c>
      <c r="N13" s="16">
        <f>'[3]05'!O15</f>
        <v>0</v>
      </c>
      <c r="O13" s="17">
        <f t="shared" si="28"/>
        <v>575</v>
      </c>
      <c r="P13" s="18">
        <f>frq!C13</f>
        <v>1</v>
      </c>
      <c r="Q13" s="15">
        <f t="shared" si="29"/>
        <v>320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255</v>
      </c>
      <c r="V13" s="16">
        <f t="shared" si="0"/>
        <v>0</v>
      </c>
      <c r="W13" s="17">
        <f t="shared" si="30"/>
        <v>575</v>
      </c>
      <c r="X13" s="8">
        <f t="shared" si="4"/>
        <v>32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32</v>
      </c>
      <c r="AE13" s="8">
        <f t="shared" si="11"/>
        <v>32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32</v>
      </c>
      <c r="AL13" s="8">
        <f t="shared" si="3"/>
        <v>256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255</v>
      </c>
      <c r="AQ13" s="8">
        <f t="shared" si="3"/>
        <v>0</v>
      </c>
      <c r="AR13" s="8">
        <f t="shared" si="18"/>
        <v>511</v>
      </c>
      <c r="AT13" s="8">
        <v>30.91</v>
      </c>
      <c r="AU13" s="8">
        <v>30.91</v>
      </c>
      <c r="AV13" s="8">
        <v>165</v>
      </c>
      <c r="AW13" s="203">
        <v>32</v>
      </c>
      <c r="AX13" s="203">
        <v>0</v>
      </c>
      <c r="AY13" s="203">
        <v>0</v>
      </c>
      <c r="AZ13" s="203">
        <v>0</v>
      </c>
      <c r="BA13" s="203">
        <v>0</v>
      </c>
      <c r="BB13" s="203">
        <v>0</v>
      </c>
      <c r="BC13" s="8">
        <f t="shared" si="19"/>
        <v>32</v>
      </c>
      <c r="BD13" s="203">
        <v>32</v>
      </c>
      <c r="BE13" s="203">
        <v>0</v>
      </c>
      <c r="BF13" s="203">
        <v>0</v>
      </c>
      <c r="BG13" s="203">
        <v>0</v>
      </c>
      <c r="BH13" s="203">
        <v>0</v>
      </c>
      <c r="BI13" s="203">
        <v>0</v>
      </c>
      <c r="BJ13" s="8">
        <f t="shared" si="20"/>
        <v>32</v>
      </c>
      <c r="BL13" s="8">
        <f t="shared" si="21"/>
        <v>30.91</v>
      </c>
      <c r="BM13" s="8">
        <f t="shared" si="22"/>
        <v>30.91</v>
      </c>
      <c r="BN13" s="8">
        <f t="shared" si="23"/>
        <v>32</v>
      </c>
      <c r="BO13" s="8">
        <f t="shared" si="24"/>
        <v>32</v>
      </c>
      <c r="BP13" s="138">
        <f t="shared" si="25"/>
        <v>-1.0899999999999999</v>
      </c>
      <c r="BQ13" s="138">
        <f t="shared" si="26"/>
        <v>-1.0899999999999999</v>
      </c>
    </row>
    <row r="14" spans="1:69">
      <c r="A14" s="8" t="s">
        <v>56</v>
      </c>
      <c r="B14" s="15">
        <f>'[3]05'!B16</f>
        <v>320</v>
      </c>
      <c r="C14" s="16">
        <f>'[3]05'!C16</f>
        <v>0</v>
      </c>
      <c r="D14" s="16">
        <f>'[3]05'!D16</f>
        <v>0</v>
      </c>
      <c r="E14" s="16">
        <f>'[3]05'!E16</f>
        <v>0</v>
      </c>
      <c r="F14" s="16">
        <f>'[3]05'!F16</f>
        <v>580</v>
      </c>
      <c r="G14" s="16">
        <f>'[3]05'!G16</f>
        <v>0</v>
      </c>
      <c r="H14" s="17">
        <f t="shared" si="27"/>
        <v>900</v>
      </c>
      <c r="I14" s="15">
        <f>'[3]05'!J16</f>
        <v>320</v>
      </c>
      <c r="J14" s="16">
        <f>'[3]05'!K16</f>
        <v>0</v>
      </c>
      <c r="K14" s="16">
        <f>'[3]05'!L16</f>
        <v>0</v>
      </c>
      <c r="L14" s="16">
        <f>'[3]05'!M16</f>
        <v>0</v>
      </c>
      <c r="M14" s="16">
        <f>'[3]05'!N16</f>
        <v>223</v>
      </c>
      <c r="N14" s="16">
        <f>'[3]05'!O16</f>
        <v>0</v>
      </c>
      <c r="O14" s="17">
        <f t="shared" si="28"/>
        <v>543</v>
      </c>
      <c r="P14" s="18">
        <f>frq!C14</f>
        <v>1</v>
      </c>
      <c r="Q14" s="15">
        <f t="shared" si="29"/>
        <v>320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223</v>
      </c>
      <c r="V14" s="16">
        <f t="shared" si="0"/>
        <v>0</v>
      </c>
      <c r="W14" s="17">
        <f t="shared" si="30"/>
        <v>543</v>
      </c>
      <c r="X14" s="8">
        <f t="shared" si="4"/>
        <v>32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32</v>
      </c>
      <c r="AE14" s="8">
        <f t="shared" si="11"/>
        <v>32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32</v>
      </c>
      <c r="AL14" s="8">
        <f t="shared" si="3"/>
        <v>256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223</v>
      </c>
      <c r="AQ14" s="8">
        <f t="shared" si="3"/>
        <v>0</v>
      </c>
      <c r="AR14" s="8">
        <f t="shared" si="18"/>
        <v>479</v>
      </c>
      <c r="AT14" s="8">
        <v>30.91</v>
      </c>
      <c r="AU14" s="8">
        <v>30.91</v>
      </c>
      <c r="AV14" s="8">
        <v>197</v>
      </c>
      <c r="AW14" s="203">
        <v>32</v>
      </c>
      <c r="AX14" s="203">
        <v>0</v>
      </c>
      <c r="AY14" s="203">
        <v>0</v>
      </c>
      <c r="AZ14" s="203">
        <v>0</v>
      </c>
      <c r="BA14" s="203">
        <v>0</v>
      </c>
      <c r="BB14" s="203">
        <v>0</v>
      </c>
      <c r="BC14" s="8">
        <f t="shared" si="19"/>
        <v>32</v>
      </c>
      <c r="BD14" s="203">
        <v>32</v>
      </c>
      <c r="BE14" s="203">
        <v>0</v>
      </c>
      <c r="BF14" s="203">
        <v>0</v>
      </c>
      <c r="BG14" s="203">
        <v>0</v>
      </c>
      <c r="BH14" s="203">
        <v>0</v>
      </c>
      <c r="BI14" s="203">
        <v>0</v>
      </c>
      <c r="BJ14" s="8">
        <f t="shared" si="20"/>
        <v>32</v>
      </c>
      <c r="BL14" s="8">
        <f t="shared" si="21"/>
        <v>30.91</v>
      </c>
      <c r="BM14" s="8">
        <f t="shared" si="22"/>
        <v>30.91</v>
      </c>
      <c r="BN14" s="8">
        <f t="shared" si="23"/>
        <v>32</v>
      </c>
      <c r="BO14" s="8">
        <f t="shared" si="24"/>
        <v>32</v>
      </c>
      <c r="BP14" s="138">
        <f t="shared" si="25"/>
        <v>-1.0899999999999999</v>
      </c>
      <c r="BQ14" s="138">
        <f t="shared" si="26"/>
        <v>-1.0899999999999999</v>
      </c>
    </row>
    <row r="15" spans="1:69">
      <c r="A15" s="8" t="s">
        <v>57</v>
      </c>
      <c r="B15" s="15">
        <f>'[3]05'!B17</f>
        <v>320</v>
      </c>
      <c r="C15" s="16">
        <f>'[3]05'!C17</f>
        <v>0</v>
      </c>
      <c r="D15" s="16">
        <f>'[3]05'!D17</f>
        <v>0</v>
      </c>
      <c r="E15" s="16">
        <f>'[3]05'!E17</f>
        <v>0</v>
      </c>
      <c r="F15" s="16">
        <f>'[3]05'!F17</f>
        <v>580</v>
      </c>
      <c r="G15" s="16">
        <f>'[3]05'!G17</f>
        <v>0</v>
      </c>
      <c r="H15" s="17">
        <f t="shared" si="27"/>
        <v>900</v>
      </c>
      <c r="I15" s="15">
        <f>'[3]05'!J17</f>
        <v>320</v>
      </c>
      <c r="J15" s="16">
        <f>'[3]05'!K17</f>
        <v>0</v>
      </c>
      <c r="K15" s="16">
        <f>'[3]05'!L17</f>
        <v>0</v>
      </c>
      <c r="L15" s="16">
        <f>'[3]05'!M17</f>
        <v>0</v>
      </c>
      <c r="M15" s="16">
        <f>'[3]05'!N17</f>
        <v>223</v>
      </c>
      <c r="N15" s="16">
        <f>'[3]05'!O17</f>
        <v>0</v>
      </c>
      <c r="O15" s="17">
        <f t="shared" si="28"/>
        <v>543</v>
      </c>
      <c r="P15" s="18">
        <f>frq!C15</f>
        <v>1</v>
      </c>
      <c r="Q15" s="15">
        <f t="shared" si="29"/>
        <v>320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223</v>
      </c>
      <c r="V15" s="16">
        <f t="shared" si="0"/>
        <v>0</v>
      </c>
      <c r="W15" s="17">
        <f t="shared" si="30"/>
        <v>543</v>
      </c>
      <c r="X15" s="8">
        <f t="shared" si="4"/>
        <v>32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32</v>
      </c>
      <c r="AE15" s="8">
        <f t="shared" si="11"/>
        <v>32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32</v>
      </c>
      <c r="AL15" s="8">
        <f t="shared" si="3"/>
        <v>256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223</v>
      </c>
      <c r="AQ15" s="8">
        <f t="shared" si="3"/>
        <v>0</v>
      </c>
      <c r="AR15" s="8">
        <f t="shared" si="18"/>
        <v>479</v>
      </c>
      <c r="AT15" s="8">
        <v>30.91</v>
      </c>
      <c r="AU15" s="8">
        <v>30.91</v>
      </c>
      <c r="AV15" s="8">
        <v>197</v>
      </c>
      <c r="AW15" s="203">
        <v>32</v>
      </c>
      <c r="AX15" s="203">
        <v>0</v>
      </c>
      <c r="AY15" s="203">
        <v>0</v>
      </c>
      <c r="AZ15" s="203">
        <v>0</v>
      </c>
      <c r="BA15" s="203">
        <v>0</v>
      </c>
      <c r="BB15" s="203">
        <v>0</v>
      </c>
      <c r="BC15" s="8">
        <f t="shared" si="19"/>
        <v>32</v>
      </c>
      <c r="BD15" s="203">
        <v>32</v>
      </c>
      <c r="BE15" s="203">
        <v>0</v>
      </c>
      <c r="BF15" s="203">
        <v>0</v>
      </c>
      <c r="BG15" s="203">
        <v>0</v>
      </c>
      <c r="BH15" s="203">
        <v>0</v>
      </c>
      <c r="BI15" s="203">
        <v>0</v>
      </c>
      <c r="BJ15" s="8">
        <f t="shared" si="20"/>
        <v>32</v>
      </c>
      <c r="BL15" s="8">
        <f t="shared" si="21"/>
        <v>30.91</v>
      </c>
      <c r="BM15" s="8">
        <f t="shared" si="22"/>
        <v>30.91</v>
      </c>
      <c r="BN15" s="8">
        <f t="shared" si="23"/>
        <v>32</v>
      </c>
      <c r="BO15" s="8">
        <f t="shared" si="24"/>
        <v>32</v>
      </c>
      <c r="BP15" s="138">
        <f t="shared" si="25"/>
        <v>-1.0899999999999999</v>
      </c>
      <c r="BQ15" s="138">
        <f t="shared" si="26"/>
        <v>-1.0899999999999999</v>
      </c>
    </row>
    <row r="16" spans="1:69">
      <c r="A16" s="8" t="s">
        <v>58</v>
      </c>
      <c r="B16" s="15">
        <f>'[3]05'!B18</f>
        <v>320</v>
      </c>
      <c r="C16" s="16">
        <f>'[3]05'!C18</f>
        <v>0</v>
      </c>
      <c r="D16" s="16">
        <f>'[3]05'!D18</f>
        <v>0</v>
      </c>
      <c r="E16" s="16">
        <f>'[3]05'!E18</f>
        <v>0</v>
      </c>
      <c r="F16" s="16">
        <f>'[3]05'!F18</f>
        <v>580</v>
      </c>
      <c r="G16" s="16">
        <f>'[3]05'!G18</f>
        <v>0</v>
      </c>
      <c r="H16" s="17">
        <f t="shared" si="27"/>
        <v>900</v>
      </c>
      <c r="I16" s="15">
        <f>'[3]05'!J18</f>
        <v>320</v>
      </c>
      <c r="J16" s="16">
        <f>'[3]05'!K18</f>
        <v>0</v>
      </c>
      <c r="K16" s="16">
        <f>'[3]05'!L18</f>
        <v>0</v>
      </c>
      <c r="L16" s="16">
        <f>'[3]05'!M18</f>
        <v>0</v>
      </c>
      <c r="M16" s="16">
        <f>'[3]05'!N18</f>
        <v>223</v>
      </c>
      <c r="N16" s="16">
        <f>'[3]05'!O18</f>
        <v>0</v>
      </c>
      <c r="O16" s="17">
        <f t="shared" si="28"/>
        <v>543</v>
      </c>
      <c r="P16" s="18">
        <f>frq!C16</f>
        <v>1</v>
      </c>
      <c r="Q16" s="15">
        <f t="shared" si="29"/>
        <v>320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223</v>
      </c>
      <c r="V16" s="16">
        <f t="shared" si="0"/>
        <v>0</v>
      </c>
      <c r="W16" s="17">
        <f t="shared" si="30"/>
        <v>543</v>
      </c>
      <c r="X16" s="8">
        <f t="shared" si="4"/>
        <v>32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32</v>
      </c>
      <c r="AE16" s="8">
        <f t="shared" si="11"/>
        <v>32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32</v>
      </c>
      <c r="AL16" s="8">
        <f t="shared" si="3"/>
        <v>256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223</v>
      </c>
      <c r="AQ16" s="8">
        <f t="shared" si="3"/>
        <v>0</v>
      </c>
      <c r="AR16" s="8">
        <f t="shared" si="18"/>
        <v>479</v>
      </c>
      <c r="AT16" s="8">
        <v>30.91</v>
      </c>
      <c r="AU16" s="8">
        <v>30.91</v>
      </c>
      <c r="AV16" s="8">
        <v>197</v>
      </c>
      <c r="AW16" s="203">
        <v>32</v>
      </c>
      <c r="AX16" s="203">
        <v>0</v>
      </c>
      <c r="AY16" s="203">
        <v>0</v>
      </c>
      <c r="AZ16" s="203">
        <v>0</v>
      </c>
      <c r="BA16" s="203">
        <v>0</v>
      </c>
      <c r="BB16" s="203">
        <v>0</v>
      </c>
      <c r="BC16" s="8">
        <f t="shared" si="19"/>
        <v>32</v>
      </c>
      <c r="BD16" s="203">
        <v>32</v>
      </c>
      <c r="BE16" s="203">
        <v>0</v>
      </c>
      <c r="BF16" s="203">
        <v>0</v>
      </c>
      <c r="BG16" s="203">
        <v>0</v>
      </c>
      <c r="BH16" s="203">
        <v>0</v>
      </c>
      <c r="BI16" s="203">
        <v>0</v>
      </c>
      <c r="BJ16" s="8">
        <f t="shared" si="20"/>
        <v>32</v>
      </c>
      <c r="BL16" s="8">
        <f t="shared" si="21"/>
        <v>30.91</v>
      </c>
      <c r="BM16" s="8">
        <f t="shared" si="22"/>
        <v>30.91</v>
      </c>
      <c r="BN16" s="8">
        <f t="shared" si="23"/>
        <v>32</v>
      </c>
      <c r="BO16" s="8">
        <f t="shared" si="24"/>
        <v>32</v>
      </c>
      <c r="BP16" s="138">
        <f t="shared" si="25"/>
        <v>-1.0899999999999999</v>
      </c>
      <c r="BQ16" s="138">
        <f t="shared" si="26"/>
        <v>-1.0899999999999999</v>
      </c>
    </row>
    <row r="17" spans="1:69">
      <c r="A17" s="8" t="s">
        <v>59</v>
      </c>
      <c r="B17" s="15">
        <f>'[3]05'!B19</f>
        <v>320</v>
      </c>
      <c r="C17" s="16">
        <f>'[3]05'!C19</f>
        <v>0</v>
      </c>
      <c r="D17" s="16">
        <f>'[3]05'!D19</f>
        <v>0</v>
      </c>
      <c r="E17" s="16">
        <f>'[3]05'!E19</f>
        <v>0</v>
      </c>
      <c r="F17" s="16">
        <f>'[3]05'!F19</f>
        <v>580</v>
      </c>
      <c r="G17" s="16">
        <f>'[3]05'!G19</f>
        <v>0</v>
      </c>
      <c r="H17" s="17">
        <f t="shared" si="27"/>
        <v>900</v>
      </c>
      <c r="I17" s="15">
        <f>'[3]05'!J19</f>
        <v>320</v>
      </c>
      <c r="J17" s="16">
        <f>'[3]05'!K19</f>
        <v>0</v>
      </c>
      <c r="K17" s="16">
        <f>'[3]05'!L19</f>
        <v>0</v>
      </c>
      <c r="L17" s="16">
        <f>'[3]05'!M19</f>
        <v>0</v>
      </c>
      <c r="M17" s="16">
        <f>'[3]05'!N19</f>
        <v>223</v>
      </c>
      <c r="N17" s="16">
        <f>'[3]05'!O19</f>
        <v>0</v>
      </c>
      <c r="O17" s="17">
        <f t="shared" si="28"/>
        <v>543</v>
      </c>
      <c r="P17" s="18">
        <f>frq!C17</f>
        <v>1</v>
      </c>
      <c r="Q17" s="15">
        <f t="shared" si="29"/>
        <v>320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223</v>
      </c>
      <c r="V17" s="16">
        <f t="shared" si="0"/>
        <v>0</v>
      </c>
      <c r="W17" s="17">
        <f t="shared" si="30"/>
        <v>543</v>
      </c>
      <c r="X17" s="8">
        <f t="shared" si="4"/>
        <v>32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32</v>
      </c>
      <c r="AE17" s="8">
        <f t="shared" si="11"/>
        <v>32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32</v>
      </c>
      <c r="AL17" s="8">
        <f t="shared" si="3"/>
        <v>256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223</v>
      </c>
      <c r="AQ17" s="8">
        <f t="shared" si="3"/>
        <v>0</v>
      </c>
      <c r="AR17" s="8">
        <f t="shared" si="18"/>
        <v>479</v>
      </c>
      <c r="AT17" s="8">
        <v>30.91</v>
      </c>
      <c r="AU17" s="8">
        <v>30.91</v>
      </c>
      <c r="AV17" s="8">
        <v>197</v>
      </c>
      <c r="AW17" s="203">
        <v>32</v>
      </c>
      <c r="AX17" s="203">
        <v>0</v>
      </c>
      <c r="AY17" s="203">
        <v>0</v>
      </c>
      <c r="AZ17" s="203">
        <v>0</v>
      </c>
      <c r="BA17" s="203">
        <v>0</v>
      </c>
      <c r="BB17" s="203">
        <v>0</v>
      </c>
      <c r="BC17" s="8">
        <f t="shared" si="19"/>
        <v>32</v>
      </c>
      <c r="BD17" s="203">
        <v>32</v>
      </c>
      <c r="BE17" s="203">
        <v>0</v>
      </c>
      <c r="BF17" s="203">
        <v>0</v>
      </c>
      <c r="BG17" s="203">
        <v>0</v>
      </c>
      <c r="BH17" s="203">
        <v>0</v>
      </c>
      <c r="BI17" s="203">
        <v>0</v>
      </c>
      <c r="BJ17" s="8">
        <f t="shared" si="20"/>
        <v>32</v>
      </c>
      <c r="BL17" s="8">
        <f t="shared" si="21"/>
        <v>30.91</v>
      </c>
      <c r="BM17" s="8">
        <f t="shared" si="22"/>
        <v>30.91</v>
      </c>
      <c r="BN17" s="8">
        <f t="shared" si="23"/>
        <v>32</v>
      </c>
      <c r="BO17" s="8">
        <f t="shared" si="24"/>
        <v>32</v>
      </c>
      <c r="BP17" s="138">
        <f t="shared" si="25"/>
        <v>-1.0899999999999999</v>
      </c>
      <c r="BQ17" s="138">
        <f t="shared" si="26"/>
        <v>-1.0899999999999999</v>
      </c>
    </row>
    <row r="18" spans="1:69">
      <c r="A18" s="8" t="s">
        <v>60</v>
      </c>
      <c r="B18" s="15">
        <f>'[3]05'!B20</f>
        <v>320</v>
      </c>
      <c r="C18" s="16">
        <f>'[3]05'!C20</f>
        <v>0</v>
      </c>
      <c r="D18" s="16">
        <f>'[3]05'!D20</f>
        <v>0</v>
      </c>
      <c r="E18" s="16">
        <f>'[3]05'!E20</f>
        <v>0</v>
      </c>
      <c r="F18" s="16">
        <f>'[3]05'!F20</f>
        <v>580</v>
      </c>
      <c r="G18" s="16">
        <f>'[3]05'!G20</f>
        <v>0</v>
      </c>
      <c r="H18" s="17">
        <f t="shared" si="27"/>
        <v>900</v>
      </c>
      <c r="I18" s="15">
        <f>'[3]05'!J20</f>
        <v>320</v>
      </c>
      <c r="J18" s="16">
        <f>'[3]05'!K20</f>
        <v>0</v>
      </c>
      <c r="K18" s="16">
        <f>'[3]05'!L20</f>
        <v>0</v>
      </c>
      <c r="L18" s="16">
        <f>'[3]05'!M20</f>
        <v>0</v>
      </c>
      <c r="M18" s="16">
        <f>'[3]05'!N20</f>
        <v>223</v>
      </c>
      <c r="N18" s="16">
        <f>'[3]05'!O20</f>
        <v>0</v>
      </c>
      <c r="O18" s="17">
        <f t="shared" si="28"/>
        <v>543</v>
      </c>
      <c r="P18" s="18">
        <f>frq!C18</f>
        <v>1</v>
      </c>
      <c r="Q18" s="15">
        <f t="shared" si="29"/>
        <v>320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223</v>
      </c>
      <c r="V18" s="16">
        <f t="shared" si="0"/>
        <v>0</v>
      </c>
      <c r="W18" s="17">
        <f t="shared" si="30"/>
        <v>543</v>
      </c>
      <c r="X18" s="8">
        <f t="shared" si="4"/>
        <v>32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32</v>
      </c>
      <c r="AE18" s="8">
        <f t="shared" si="11"/>
        <v>32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32</v>
      </c>
      <c r="AL18" s="8">
        <f t="shared" si="3"/>
        <v>256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223</v>
      </c>
      <c r="AQ18" s="8">
        <f t="shared" si="3"/>
        <v>0</v>
      </c>
      <c r="AR18" s="8">
        <f t="shared" si="18"/>
        <v>479</v>
      </c>
      <c r="AT18" s="8">
        <v>30.91</v>
      </c>
      <c r="AU18" s="8">
        <v>30.91</v>
      </c>
      <c r="AV18" s="8">
        <v>197</v>
      </c>
      <c r="AW18" s="203">
        <v>32</v>
      </c>
      <c r="AX18" s="203">
        <v>0</v>
      </c>
      <c r="AY18" s="203">
        <v>0</v>
      </c>
      <c r="AZ18" s="203">
        <v>0</v>
      </c>
      <c r="BA18" s="203">
        <v>0</v>
      </c>
      <c r="BB18" s="203">
        <v>0</v>
      </c>
      <c r="BC18" s="8">
        <f t="shared" si="19"/>
        <v>32</v>
      </c>
      <c r="BD18" s="203">
        <v>32</v>
      </c>
      <c r="BE18" s="203">
        <v>0</v>
      </c>
      <c r="BF18" s="203">
        <v>0</v>
      </c>
      <c r="BG18" s="203">
        <v>0</v>
      </c>
      <c r="BH18" s="203">
        <v>0</v>
      </c>
      <c r="BI18" s="203">
        <v>0</v>
      </c>
      <c r="BJ18" s="8">
        <f t="shared" si="20"/>
        <v>32</v>
      </c>
      <c r="BL18" s="8">
        <f t="shared" si="21"/>
        <v>30.91</v>
      </c>
      <c r="BM18" s="8">
        <f t="shared" si="22"/>
        <v>30.91</v>
      </c>
      <c r="BN18" s="8">
        <f t="shared" si="23"/>
        <v>32</v>
      </c>
      <c r="BO18" s="8">
        <f t="shared" si="24"/>
        <v>32</v>
      </c>
      <c r="BP18" s="138">
        <f t="shared" si="25"/>
        <v>-1.0899999999999999</v>
      </c>
      <c r="BQ18" s="138">
        <f t="shared" si="26"/>
        <v>-1.0899999999999999</v>
      </c>
    </row>
    <row r="19" spans="1:69">
      <c r="A19" s="8" t="s">
        <v>61</v>
      </c>
      <c r="B19" s="15">
        <f>'[3]05'!B21</f>
        <v>320</v>
      </c>
      <c r="C19" s="16">
        <f>'[3]05'!C21</f>
        <v>0</v>
      </c>
      <c r="D19" s="16">
        <f>'[3]05'!D21</f>
        <v>0</v>
      </c>
      <c r="E19" s="16">
        <f>'[3]05'!E21</f>
        <v>0</v>
      </c>
      <c r="F19" s="16">
        <f>'[3]05'!F21</f>
        <v>580</v>
      </c>
      <c r="G19" s="16">
        <f>'[3]05'!G21</f>
        <v>0</v>
      </c>
      <c r="H19" s="17">
        <f t="shared" si="27"/>
        <v>900</v>
      </c>
      <c r="I19" s="15">
        <f>'[3]05'!J21</f>
        <v>320</v>
      </c>
      <c r="J19" s="16">
        <f>'[3]05'!K21</f>
        <v>0</v>
      </c>
      <c r="K19" s="16">
        <f>'[3]05'!L21</f>
        <v>0</v>
      </c>
      <c r="L19" s="16">
        <f>'[3]05'!M21</f>
        <v>0</v>
      </c>
      <c r="M19" s="16">
        <f>'[3]05'!N21</f>
        <v>153</v>
      </c>
      <c r="N19" s="16">
        <f>'[3]05'!O21</f>
        <v>0</v>
      </c>
      <c r="O19" s="17">
        <f t="shared" si="28"/>
        <v>473</v>
      </c>
      <c r="P19" s="18">
        <f>frq!C19</f>
        <v>1</v>
      </c>
      <c r="Q19" s="15">
        <f t="shared" si="29"/>
        <v>320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153</v>
      </c>
      <c r="V19" s="16">
        <f t="shared" si="29"/>
        <v>0</v>
      </c>
      <c r="W19" s="17">
        <f t="shared" si="30"/>
        <v>473</v>
      </c>
      <c r="X19" s="8">
        <f t="shared" si="4"/>
        <v>32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32</v>
      </c>
      <c r="AE19" s="8">
        <f t="shared" si="11"/>
        <v>32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32</v>
      </c>
      <c r="AL19" s="8">
        <f t="shared" ref="AL19:AQ61" si="31">Q19-X19-AE19</f>
        <v>256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153</v>
      </c>
      <c r="AQ19" s="8">
        <f t="shared" si="31"/>
        <v>0</v>
      </c>
      <c r="AR19" s="8">
        <f t="shared" si="18"/>
        <v>409</v>
      </c>
      <c r="AT19" s="8">
        <v>30.91</v>
      </c>
      <c r="AU19" s="8">
        <v>30.91</v>
      </c>
      <c r="AV19" s="8">
        <v>197</v>
      </c>
      <c r="AW19" s="203">
        <v>32</v>
      </c>
      <c r="AX19" s="203">
        <v>0</v>
      </c>
      <c r="AY19" s="203">
        <v>0</v>
      </c>
      <c r="AZ19" s="203">
        <v>0</v>
      </c>
      <c r="BA19" s="203">
        <v>0</v>
      </c>
      <c r="BB19" s="203">
        <v>0</v>
      </c>
      <c r="BC19" s="8">
        <f t="shared" si="19"/>
        <v>32</v>
      </c>
      <c r="BD19" s="203">
        <v>32</v>
      </c>
      <c r="BE19" s="203">
        <v>0</v>
      </c>
      <c r="BF19" s="203">
        <v>0</v>
      </c>
      <c r="BG19" s="203">
        <v>0</v>
      </c>
      <c r="BH19" s="203">
        <v>0</v>
      </c>
      <c r="BI19" s="203">
        <v>0</v>
      </c>
      <c r="BJ19" s="8">
        <f t="shared" si="20"/>
        <v>32</v>
      </c>
      <c r="BL19" s="8">
        <f t="shared" si="21"/>
        <v>30.91</v>
      </c>
      <c r="BM19" s="8">
        <f t="shared" si="22"/>
        <v>30.91</v>
      </c>
      <c r="BN19" s="8">
        <f t="shared" si="23"/>
        <v>32</v>
      </c>
      <c r="BO19" s="8">
        <f t="shared" si="24"/>
        <v>32</v>
      </c>
      <c r="BP19" s="138">
        <f t="shared" si="25"/>
        <v>-1.0899999999999999</v>
      </c>
      <c r="BQ19" s="138">
        <f t="shared" si="26"/>
        <v>-1.0899999999999999</v>
      </c>
    </row>
    <row r="20" spans="1:69">
      <c r="A20" s="8" t="s">
        <v>62</v>
      </c>
      <c r="B20" s="15">
        <f>'[3]05'!B22</f>
        <v>320</v>
      </c>
      <c r="C20" s="16">
        <f>'[3]05'!C22</f>
        <v>0</v>
      </c>
      <c r="D20" s="16">
        <f>'[3]05'!D22</f>
        <v>0</v>
      </c>
      <c r="E20" s="16">
        <f>'[3]05'!E22</f>
        <v>0</v>
      </c>
      <c r="F20" s="16">
        <f>'[3]05'!F22</f>
        <v>580</v>
      </c>
      <c r="G20" s="16">
        <f>'[3]05'!G22</f>
        <v>0</v>
      </c>
      <c r="H20" s="17">
        <f t="shared" si="27"/>
        <v>900</v>
      </c>
      <c r="I20" s="15">
        <f>'[3]05'!J22</f>
        <v>320</v>
      </c>
      <c r="J20" s="16">
        <f>'[3]05'!K22</f>
        <v>0</v>
      </c>
      <c r="K20" s="16">
        <f>'[3]05'!L22</f>
        <v>0</v>
      </c>
      <c r="L20" s="16">
        <f>'[3]05'!M22</f>
        <v>0</v>
      </c>
      <c r="M20" s="16">
        <f>'[3]05'!N22</f>
        <v>153</v>
      </c>
      <c r="N20" s="16">
        <f>'[3]05'!O22</f>
        <v>0</v>
      </c>
      <c r="O20" s="17">
        <f t="shared" si="28"/>
        <v>473</v>
      </c>
      <c r="P20" s="18">
        <f>frq!C20</f>
        <v>1</v>
      </c>
      <c r="Q20" s="15">
        <f t="shared" si="29"/>
        <v>320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153</v>
      </c>
      <c r="V20" s="16">
        <f t="shared" si="29"/>
        <v>0</v>
      </c>
      <c r="W20" s="17">
        <f t="shared" si="30"/>
        <v>473</v>
      </c>
      <c r="X20" s="8">
        <f t="shared" si="4"/>
        <v>32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32</v>
      </c>
      <c r="AE20" s="8">
        <f t="shared" si="11"/>
        <v>32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32</v>
      </c>
      <c r="AL20" s="8">
        <f t="shared" si="31"/>
        <v>256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153</v>
      </c>
      <c r="AQ20" s="8">
        <f t="shared" si="31"/>
        <v>0</v>
      </c>
      <c r="AR20" s="8">
        <f t="shared" si="18"/>
        <v>409</v>
      </c>
      <c r="AT20" s="8">
        <v>30.91</v>
      </c>
      <c r="AU20" s="8">
        <v>30.91</v>
      </c>
      <c r="AV20" s="8">
        <v>197</v>
      </c>
      <c r="AW20" s="203">
        <v>32</v>
      </c>
      <c r="AX20" s="203">
        <v>0</v>
      </c>
      <c r="AY20" s="203">
        <v>0</v>
      </c>
      <c r="AZ20" s="203">
        <v>0</v>
      </c>
      <c r="BA20" s="203">
        <v>0</v>
      </c>
      <c r="BB20" s="203">
        <v>0</v>
      </c>
      <c r="BC20" s="8">
        <f t="shared" si="19"/>
        <v>32</v>
      </c>
      <c r="BD20" s="203">
        <v>32</v>
      </c>
      <c r="BE20" s="203">
        <v>0</v>
      </c>
      <c r="BF20" s="203">
        <v>0</v>
      </c>
      <c r="BG20" s="203">
        <v>0</v>
      </c>
      <c r="BH20" s="203">
        <v>0</v>
      </c>
      <c r="BI20" s="203">
        <v>0</v>
      </c>
      <c r="BJ20" s="8">
        <f t="shared" si="20"/>
        <v>32</v>
      </c>
      <c r="BL20" s="8">
        <f t="shared" si="21"/>
        <v>30.91</v>
      </c>
      <c r="BM20" s="8">
        <f t="shared" si="22"/>
        <v>30.91</v>
      </c>
      <c r="BN20" s="8">
        <f t="shared" si="23"/>
        <v>32</v>
      </c>
      <c r="BO20" s="8">
        <f t="shared" si="24"/>
        <v>32</v>
      </c>
      <c r="BP20" s="138">
        <f t="shared" si="25"/>
        <v>-1.0899999999999999</v>
      </c>
      <c r="BQ20" s="138">
        <f t="shared" si="26"/>
        <v>-1.0899999999999999</v>
      </c>
    </row>
    <row r="21" spans="1:69">
      <c r="A21" s="8" t="s">
        <v>63</v>
      </c>
      <c r="B21" s="15">
        <f>'[3]05'!B23</f>
        <v>320</v>
      </c>
      <c r="C21" s="16">
        <f>'[3]05'!C23</f>
        <v>0</v>
      </c>
      <c r="D21" s="16">
        <f>'[3]05'!D23</f>
        <v>0</v>
      </c>
      <c r="E21" s="16">
        <f>'[3]05'!E23</f>
        <v>0</v>
      </c>
      <c r="F21" s="16">
        <f>'[3]05'!F23</f>
        <v>580</v>
      </c>
      <c r="G21" s="16">
        <f>'[3]05'!G23</f>
        <v>0</v>
      </c>
      <c r="H21" s="17">
        <f t="shared" si="27"/>
        <v>900</v>
      </c>
      <c r="I21" s="15">
        <f>'[3]05'!J23</f>
        <v>320</v>
      </c>
      <c r="J21" s="16">
        <f>'[3]05'!K23</f>
        <v>0</v>
      </c>
      <c r="K21" s="16">
        <f>'[3]05'!L23</f>
        <v>0</v>
      </c>
      <c r="L21" s="16">
        <f>'[3]05'!M23</f>
        <v>0</v>
      </c>
      <c r="M21" s="16">
        <f>'[3]05'!N23</f>
        <v>153</v>
      </c>
      <c r="N21" s="16">
        <f>'[3]05'!O23</f>
        <v>0</v>
      </c>
      <c r="O21" s="17">
        <f t="shared" si="28"/>
        <v>473</v>
      </c>
      <c r="P21" s="18">
        <f>frq!C21</f>
        <v>1</v>
      </c>
      <c r="Q21" s="15">
        <f t="shared" si="29"/>
        <v>320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153</v>
      </c>
      <c r="V21" s="16">
        <f t="shared" si="29"/>
        <v>0</v>
      </c>
      <c r="W21" s="17">
        <f t="shared" si="30"/>
        <v>473</v>
      </c>
      <c r="X21" s="8">
        <f t="shared" si="4"/>
        <v>19.63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19.63</v>
      </c>
      <c r="AE21" s="8">
        <f t="shared" si="11"/>
        <v>32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32</v>
      </c>
      <c r="AL21" s="8">
        <f t="shared" si="31"/>
        <v>268.37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153</v>
      </c>
      <c r="AQ21" s="8">
        <f t="shared" si="31"/>
        <v>0</v>
      </c>
      <c r="AR21" s="8">
        <f t="shared" si="18"/>
        <v>421.37</v>
      </c>
      <c r="AT21" s="8">
        <v>10.96</v>
      </c>
      <c r="AU21" s="8">
        <v>30.91</v>
      </c>
      <c r="AV21" s="8">
        <v>197</v>
      </c>
      <c r="AW21" s="203">
        <v>19.63</v>
      </c>
      <c r="AX21" s="203">
        <v>0</v>
      </c>
      <c r="AY21" s="203">
        <v>0</v>
      </c>
      <c r="AZ21" s="203">
        <v>0</v>
      </c>
      <c r="BA21" s="203">
        <v>0</v>
      </c>
      <c r="BB21" s="203">
        <v>0</v>
      </c>
      <c r="BC21" s="8">
        <f t="shared" si="19"/>
        <v>19.63</v>
      </c>
      <c r="BD21" s="203">
        <v>32</v>
      </c>
      <c r="BE21" s="203">
        <v>0</v>
      </c>
      <c r="BF21" s="203">
        <v>0</v>
      </c>
      <c r="BG21" s="203">
        <v>0</v>
      </c>
      <c r="BH21" s="203">
        <v>0</v>
      </c>
      <c r="BI21" s="203">
        <v>0</v>
      </c>
      <c r="BJ21" s="8">
        <f t="shared" si="20"/>
        <v>32</v>
      </c>
      <c r="BL21" s="8">
        <f t="shared" si="21"/>
        <v>10.96</v>
      </c>
      <c r="BM21" s="8">
        <f t="shared" si="22"/>
        <v>30.91</v>
      </c>
      <c r="BN21" s="8">
        <f t="shared" si="23"/>
        <v>19.63</v>
      </c>
      <c r="BO21" s="8">
        <f t="shared" si="24"/>
        <v>32</v>
      </c>
      <c r="BP21" s="138">
        <f t="shared" si="25"/>
        <v>-8.6699999999999982</v>
      </c>
      <c r="BQ21" s="138">
        <f t="shared" si="26"/>
        <v>-1.0899999999999999</v>
      </c>
    </row>
    <row r="22" spans="1:69">
      <c r="A22" s="8" t="s">
        <v>64</v>
      </c>
      <c r="B22" s="15">
        <f>'[3]05'!B24</f>
        <v>320</v>
      </c>
      <c r="C22" s="16">
        <f>'[3]05'!C24</f>
        <v>0</v>
      </c>
      <c r="D22" s="16">
        <f>'[3]05'!D24</f>
        <v>0</v>
      </c>
      <c r="E22" s="16">
        <f>'[3]05'!E24</f>
        <v>0</v>
      </c>
      <c r="F22" s="16">
        <f>'[3]05'!F24</f>
        <v>580</v>
      </c>
      <c r="G22" s="16">
        <f>'[3]05'!G24</f>
        <v>0</v>
      </c>
      <c r="H22" s="17">
        <f t="shared" si="27"/>
        <v>900</v>
      </c>
      <c r="I22" s="15">
        <f>'[3]05'!J24</f>
        <v>320</v>
      </c>
      <c r="J22" s="16">
        <f>'[3]05'!K24</f>
        <v>0</v>
      </c>
      <c r="K22" s="16">
        <f>'[3]05'!L24</f>
        <v>0</v>
      </c>
      <c r="L22" s="16">
        <f>'[3]05'!M24</f>
        <v>0</v>
      </c>
      <c r="M22" s="16">
        <f>'[3]05'!N24</f>
        <v>153</v>
      </c>
      <c r="N22" s="16">
        <f>'[3]05'!O24</f>
        <v>0</v>
      </c>
      <c r="O22" s="17">
        <f t="shared" si="28"/>
        <v>473</v>
      </c>
      <c r="P22" s="18">
        <f>frq!C22</f>
        <v>1</v>
      </c>
      <c r="Q22" s="15">
        <f t="shared" si="29"/>
        <v>320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153</v>
      </c>
      <c r="V22" s="16">
        <f t="shared" si="29"/>
        <v>0</v>
      </c>
      <c r="W22" s="17">
        <f t="shared" si="30"/>
        <v>473</v>
      </c>
      <c r="X22" s="8">
        <f t="shared" si="4"/>
        <v>19.63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19.63</v>
      </c>
      <c r="AE22" s="8">
        <f t="shared" si="11"/>
        <v>32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32</v>
      </c>
      <c r="AL22" s="8">
        <f t="shared" si="31"/>
        <v>268.37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153</v>
      </c>
      <c r="AQ22" s="8">
        <f t="shared" si="31"/>
        <v>0</v>
      </c>
      <c r="AR22" s="8">
        <f t="shared" si="18"/>
        <v>421.37</v>
      </c>
      <c r="AT22" s="8">
        <v>10.96</v>
      </c>
      <c r="AU22" s="8">
        <v>30.91</v>
      </c>
      <c r="AV22" s="8">
        <v>197</v>
      </c>
      <c r="AW22" s="203">
        <v>19.63</v>
      </c>
      <c r="AX22" s="203">
        <v>0</v>
      </c>
      <c r="AY22" s="203">
        <v>0</v>
      </c>
      <c r="AZ22" s="203">
        <v>0</v>
      </c>
      <c r="BA22" s="203">
        <v>0</v>
      </c>
      <c r="BB22" s="203">
        <v>0</v>
      </c>
      <c r="BC22" s="8">
        <f t="shared" si="19"/>
        <v>19.63</v>
      </c>
      <c r="BD22" s="203">
        <v>32</v>
      </c>
      <c r="BE22" s="203">
        <v>0</v>
      </c>
      <c r="BF22" s="203">
        <v>0</v>
      </c>
      <c r="BG22" s="203">
        <v>0</v>
      </c>
      <c r="BH22" s="203">
        <v>0</v>
      </c>
      <c r="BI22" s="203">
        <v>0</v>
      </c>
      <c r="BJ22" s="8">
        <f t="shared" si="20"/>
        <v>32</v>
      </c>
      <c r="BL22" s="8">
        <f t="shared" si="21"/>
        <v>10.96</v>
      </c>
      <c r="BM22" s="8">
        <f t="shared" si="22"/>
        <v>30.91</v>
      </c>
      <c r="BN22" s="8">
        <f t="shared" si="23"/>
        <v>19.63</v>
      </c>
      <c r="BO22" s="8">
        <f t="shared" si="24"/>
        <v>32</v>
      </c>
      <c r="BP22" s="138">
        <f t="shared" si="25"/>
        <v>-8.6699999999999982</v>
      </c>
      <c r="BQ22" s="138">
        <f t="shared" si="26"/>
        <v>-1.0899999999999999</v>
      </c>
    </row>
    <row r="23" spans="1:69">
      <c r="A23" s="8" t="s">
        <v>65</v>
      </c>
      <c r="B23" s="15">
        <f>'[3]05'!B25</f>
        <v>320</v>
      </c>
      <c r="C23" s="16">
        <f>'[3]05'!C25</f>
        <v>0</v>
      </c>
      <c r="D23" s="16">
        <f>'[3]05'!D25</f>
        <v>0</v>
      </c>
      <c r="E23" s="16">
        <f>'[3]05'!E25</f>
        <v>0</v>
      </c>
      <c r="F23" s="16">
        <f>'[3]05'!F25</f>
        <v>580</v>
      </c>
      <c r="G23" s="16">
        <f>'[3]05'!G25</f>
        <v>0</v>
      </c>
      <c r="H23" s="17">
        <f t="shared" si="27"/>
        <v>900</v>
      </c>
      <c r="I23" s="15">
        <f>'[3]05'!J25</f>
        <v>320</v>
      </c>
      <c r="J23" s="16">
        <f>'[3]05'!K25</f>
        <v>0</v>
      </c>
      <c r="K23" s="16">
        <f>'[3]05'!L25</f>
        <v>0</v>
      </c>
      <c r="L23" s="16">
        <f>'[3]05'!M25</f>
        <v>0</v>
      </c>
      <c r="M23" s="16">
        <f>'[3]05'!N25</f>
        <v>153</v>
      </c>
      <c r="N23" s="16">
        <f>'[3]05'!O25</f>
        <v>0</v>
      </c>
      <c r="O23" s="17">
        <f t="shared" si="28"/>
        <v>473</v>
      </c>
      <c r="P23" s="18">
        <f>frq!C23</f>
        <v>1</v>
      </c>
      <c r="Q23" s="15">
        <f t="shared" si="29"/>
        <v>320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153</v>
      </c>
      <c r="V23" s="16">
        <f t="shared" si="29"/>
        <v>0</v>
      </c>
      <c r="W23" s="17">
        <f t="shared" si="30"/>
        <v>473</v>
      </c>
      <c r="X23" s="8">
        <f t="shared" si="4"/>
        <v>19.63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19.63</v>
      </c>
      <c r="AE23" s="8">
        <f t="shared" si="11"/>
        <v>32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32</v>
      </c>
      <c r="AL23" s="8">
        <f t="shared" si="31"/>
        <v>268.37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153</v>
      </c>
      <c r="AQ23" s="8">
        <f t="shared" si="31"/>
        <v>0</v>
      </c>
      <c r="AR23" s="8">
        <f t="shared" si="18"/>
        <v>421.37</v>
      </c>
      <c r="AT23" s="8">
        <v>10.96</v>
      </c>
      <c r="AU23" s="8">
        <v>30.91</v>
      </c>
      <c r="AV23" s="8">
        <v>197</v>
      </c>
      <c r="AW23" s="203">
        <v>19.63</v>
      </c>
      <c r="AX23" s="203">
        <v>0</v>
      </c>
      <c r="AY23" s="203">
        <v>0</v>
      </c>
      <c r="AZ23" s="203">
        <v>0</v>
      </c>
      <c r="BA23" s="203">
        <v>0</v>
      </c>
      <c r="BB23" s="203">
        <v>0</v>
      </c>
      <c r="BC23" s="8">
        <f t="shared" si="19"/>
        <v>19.63</v>
      </c>
      <c r="BD23" s="203">
        <v>32</v>
      </c>
      <c r="BE23" s="203">
        <v>0</v>
      </c>
      <c r="BF23" s="203">
        <v>0</v>
      </c>
      <c r="BG23" s="203">
        <v>0</v>
      </c>
      <c r="BH23" s="203">
        <v>0</v>
      </c>
      <c r="BI23" s="203">
        <v>0</v>
      </c>
      <c r="BJ23" s="8">
        <f t="shared" si="20"/>
        <v>32</v>
      </c>
      <c r="BL23" s="8">
        <f t="shared" si="21"/>
        <v>10.96</v>
      </c>
      <c r="BM23" s="8">
        <f t="shared" si="22"/>
        <v>30.91</v>
      </c>
      <c r="BN23" s="8">
        <f t="shared" si="23"/>
        <v>19.63</v>
      </c>
      <c r="BO23" s="8">
        <f t="shared" si="24"/>
        <v>32</v>
      </c>
      <c r="BP23" s="138">
        <f t="shared" si="25"/>
        <v>-8.6699999999999982</v>
      </c>
      <c r="BQ23" s="138">
        <f t="shared" si="26"/>
        <v>-1.0899999999999999</v>
      </c>
    </row>
    <row r="24" spans="1:69">
      <c r="A24" s="8" t="s">
        <v>66</v>
      </c>
      <c r="B24" s="15">
        <f>'[3]05'!B26</f>
        <v>320</v>
      </c>
      <c r="C24" s="16">
        <f>'[3]05'!C26</f>
        <v>0</v>
      </c>
      <c r="D24" s="16">
        <f>'[3]05'!D26</f>
        <v>0</v>
      </c>
      <c r="E24" s="16">
        <f>'[3]05'!E26</f>
        <v>0</v>
      </c>
      <c r="F24" s="16">
        <f>'[3]05'!F26</f>
        <v>580</v>
      </c>
      <c r="G24" s="16">
        <f>'[3]05'!G26</f>
        <v>0</v>
      </c>
      <c r="H24" s="17">
        <f t="shared" si="27"/>
        <v>900</v>
      </c>
      <c r="I24" s="15">
        <f>'[3]05'!J26</f>
        <v>320</v>
      </c>
      <c r="J24" s="16">
        <f>'[3]05'!K26</f>
        <v>0</v>
      </c>
      <c r="K24" s="16">
        <f>'[3]05'!L26</f>
        <v>0</v>
      </c>
      <c r="L24" s="16">
        <f>'[3]05'!M26</f>
        <v>0</v>
      </c>
      <c r="M24" s="16">
        <f>'[3]05'!N26</f>
        <v>153</v>
      </c>
      <c r="N24" s="16">
        <f>'[3]05'!O26</f>
        <v>0</v>
      </c>
      <c r="O24" s="17">
        <f t="shared" si="28"/>
        <v>473</v>
      </c>
      <c r="P24" s="18">
        <f>frq!C24</f>
        <v>1</v>
      </c>
      <c r="Q24" s="15">
        <f t="shared" si="29"/>
        <v>320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153</v>
      </c>
      <c r="V24" s="16">
        <f t="shared" si="29"/>
        <v>0</v>
      </c>
      <c r="W24" s="17">
        <f t="shared" si="30"/>
        <v>473</v>
      </c>
      <c r="X24" s="8">
        <f t="shared" si="4"/>
        <v>19.63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19.63</v>
      </c>
      <c r="AE24" s="8">
        <f t="shared" si="11"/>
        <v>32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32</v>
      </c>
      <c r="AL24" s="8">
        <f t="shared" si="31"/>
        <v>268.37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153</v>
      </c>
      <c r="AQ24" s="8">
        <f t="shared" si="31"/>
        <v>0</v>
      </c>
      <c r="AR24" s="8">
        <f t="shared" si="18"/>
        <v>421.37</v>
      </c>
      <c r="AT24" s="8">
        <v>10.96</v>
      </c>
      <c r="AU24" s="8">
        <v>30.91</v>
      </c>
      <c r="AV24" s="8">
        <v>197</v>
      </c>
      <c r="AW24" s="203">
        <v>19.63</v>
      </c>
      <c r="AX24" s="203">
        <v>0</v>
      </c>
      <c r="AY24" s="203">
        <v>0</v>
      </c>
      <c r="AZ24" s="203">
        <v>0</v>
      </c>
      <c r="BA24" s="203">
        <v>0</v>
      </c>
      <c r="BB24" s="203">
        <v>0</v>
      </c>
      <c r="BC24" s="8">
        <f t="shared" si="19"/>
        <v>19.63</v>
      </c>
      <c r="BD24" s="203">
        <v>32</v>
      </c>
      <c r="BE24" s="203">
        <v>0</v>
      </c>
      <c r="BF24" s="203">
        <v>0</v>
      </c>
      <c r="BG24" s="203">
        <v>0</v>
      </c>
      <c r="BH24" s="203">
        <v>0</v>
      </c>
      <c r="BI24" s="203">
        <v>0</v>
      </c>
      <c r="BJ24" s="8">
        <f t="shared" si="20"/>
        <v>32</v>
      </c>
      <c r="BL24" s="8">
        <f t="shared" si="21"/>
        <v>10.96</v>
      </c>
      <c r="BM24" s="8">
        <f t="shared" si="22"/>
        <v>30.91</v>
      </c>
      <c r="BN24" s="8">
        <f t="shared" si="23"/>
        <v>19.63</v>
      </c>
      <c r="BO24" s="8">
        <f t="shared" si="24"/>
        <v>32</v>
      </c>
      <c r="BP24" s="138">
        <f t="shared" si="25"/>
        <v>-8.6699999999999982</v>
      </c>
      <c r="BQ24" s="138">
        <f t="shared" si="26"/>
        <v>-1.0899999999999999</v>
      </c>
    </row>
    <row r="25" spans="1:69">
      <c r="A25" s="8" t="s">
        <v>67</v>
      </c>
      <c r="B25" s="15">
        <f>'[3]05'!B27</f>
        <v>320</v>
      </c>
      <c r="C25" s="16">
        <f>'[3]05'!C27</f>
        <v>0</v>
      </c>
      <c r="D25" s="16">
        <f>'[3]05'!D27</f>
        <v>0</v>
      </c>
      <c r="E25" s="16">
        <f>'[3]05'!E27</f>
        <v>0</v>
      </c>
      <c r="F25" s="16">
        <f>'[3]05'!F27</f>
        <v>580</v>
      </c>
      <c r="G25" s="16">
        <f>'[3]05'!G27</f>
        <v>0</v>
      </c>
      <c r="H25" s="17">
        <f t="shared" si="27"/>
        <v>900</v>
      </c>
      <c r="I25" s="15">
        <f>'[3]05'!J27</f>
        <v>320</v>
      </c>
      <c r="J25" s="16">
        <f>'[3]05'!K27</f>
        <v>0</v>
      </c>
      <c r="K25" s="16">
        <f>'[3]05'!L27</f>
        <v>0</v>
      </c>
      <c r="L25" s="16">
        <f>'[3]05'!M27</f>
        <v>0</v>
      </c>
      <c r="M25" s="16">
        <f>'[3]05'!N27</f>
        <v>153</v>
      </c>
      <c r="N25" s="16">
        <f>'[3]05'!O27</f>
        <v>0</v>
      </c>
      <c r="O25" s="17">
        <f t="shared" si="28"/>
        <v>473</v>
      </c>
      <c r="P25" s="18">
        <f>frq!C25</f>
        <v>1</v>
      </c>
      <c r="Q25" s="15">
        <f t="shared" si="29"/>
        <v>320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153</v>
      </c>
      <c r="V25" s="16">
        <f t="shared" si="29"/>
        <v>0</v>
      </c>
      <c r="W25" s="17">
        <f t="shared" si="30"/>
        <v>473</v>
      </c>
      <c r="X25" s="8">
        <f t="shared" si="4"/>
        <v>19.63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19.63</v>
      </c>
      <c r="AE25" s="8">
        <f t="shared" si="11"/>
        <v>32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32</v>
      </c>
      <c r="AL25" s="8">
        <f t="shared" si="31"/>
        <v>268.37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153</v>
      </c>
      <c r="AQ25" s="8">
        <f t="shared" si="31"/>
        <v>0</v>
      </c>
      <c r="AR25" s="8">
        <f t="shared" si="18"/>
        <v>421.37</v>
      </c>
      <c r="AT25" s="8">
        <v>10.96</v>
      </c>
      <c r="AU25" s="8">
        <v>30.91</v>
      </c>
      <c r="AV25" s="8">
        <v>197</v>
      </c>
      <c r="AW25" s="203">
        <v>19.63</v>
      </c>
      <c r="AX25" s="203">
        <v>0</v>
      </c>
      <c r="AY25" s="203">
        <v>0</v>
      </c>
      <c r="AZ25" s="203">
        <v>0</v>
      </c>
      <c r="BA25" s="203">
        <v>0</v>
      </c>
      <c r="BB25" s="203">
        <v>0</v>
      </c>
      <c r="BC25" s="8">
        <f t="shared" si="19"/>
        <v>19.63</v>
      </c>
      <c r="BD25" s="203">
        <v>32</v>
      </c>
      <c r="BE25" s="203">
        <v>0</v>
      </c>
      <c r="BF25" s="203">
        <v>0</v>
      </c>
      <c r="BG25" s="203">
        <v>0</v>
      </c>
      <c r="BH25" s="203">
        <v>0</v>
      </c>
      <c r="BI25" s="203">
        <v>0</v>
      </c>
      <c r="BJ25" s="8">
        <f t="shared" si="20"/>
        <v>32</v>
      </c>
      <c r="BL25" s="8">
        <f t="shared" si="21"/>
        <v>10.96</v>
      </c>
      <c r="BM25" s="8">
        <f t="shared" si="22"/>
        <v>30.91</v>
      </c>
      <c r="BN25" s="8">
        <f t="shared" si="23"/>
        <v>19.63</v>
      </c>
      <c r="BO25" s="8">
        <f t="shared" si="24"/>
        <v>32</v>
      </c>
      <c r="BP25" s="138">
        <f t="shared" si="25"/>
        <v>-8.6699999999999982</v>
      </c>
      <c r="BQ25" s="138">
        <f t="shared" si="26"/>
        <v>-1.0899999999999999</v>
      </c>
    </row>
    <row r="26" spans="1:69">
      <c r="A26" s="8" t="s">
        <v>68</v>
      </c>
      <c r="B26" s="15">
        <f>'[3]05'!B28</f>
        <v>320</v>
      </c>
      <c r="C26" s="16">
        <f>'[3]05'!C28</f>
        <v>0</v>
      </c>
      <c r="D26" s="16">
        <f>'[3]05'!D28</f>
        <v>0</v>
      </c>
      <c r="E26" s="16">
        <f>'[3]05'!E28</f>
        <v>0</v>
      </c>
      <c r="F26" s="16">
        <f>'[3]05'!F28</f>
        <v>580</v>
      </c>
      <c r="G26" s="16">
        <f>'[3]05'!G28</f>
        <v>0</v>
      </c>
      <c r="H26" s="17">
        <f t="shared" si="27"/>
        <v>900</v>
      </c>
      <c r="I26" s="15">
        <f>'[3]05'!J28</f>
        <v>320</v>
      </c>
      <c r="J26" s="16">
        <f>'[3]05'!K28</f>
        <v>0</v>
      </c>
      <c r="K26" s="16">
        <f>'[3]05'!L28</f>
        <v>0</v>
      </c>
      <c r="L26" s="16">
        <f>'[3]05'!M28</f>
        <v>0</v>
      </c>
      <c r="M26" s="16">
        <f>'[3]05'!N28</f>
        <v>153</v>
      </c>
      <c r="N26" s="16">
        <f>'[3]05'!O28</f>
        <v>0</v>
      </c>
      <c r="O26" s="17">
        <f t="shared" si="28"/>
        <v>473</v>
      </c>
      <c r="P26" s="18">
        <f>frq!C26</f>
        <v>1</v>
      </c>
      <c r="Q26" s="15">
        <f t="shared" si="29"/>
        <v>320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153</v>
      </c>
      <c r="V26" s="16">
        <f t="shared" si="29"/>
        <v>0</v>
      </c>
      <c r="W26" s="17">
        <f t="shared" si="30"/>
        <v>473</v>
      </c>
      <c r="X26" s="8">
        <f t="shared" si="4"/>
        <v>19.63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19.63</v>
      </c>
      <c r="AE26" s="8">
        <f t="shared" si="11"/>
        <v>32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32</v>
      </c>
      <c r="AL26" s="8">
        <f t="shared" si="31"/>
        <v>268.37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153</v>
      </c>
      <c r="AQ26" s="8">
        <f t="shared" si="31"/>
        <v>0</v>
      </c>
      <c r="AR26" s="8">
        <f t="shared" si="18"/>
        <v>421.37</v>
      </c>
      <c r="AT26" s="8">
        <v>10.96</v>
      </c>
      <c r="AU26" s="8">
        <v>30.91</v>
      </c>
      <c r="AV26" s="8">
        <v>197</v>
      </c>
      <c r="AW26" s="203">
        <v>19.63</v>
      </c>
      <c r="AX26" s="203">
        <v>0</v>
      </c>
      <c r="AY26" s="203">
        <v>0</v>
      </c>
      <c r="AZ26" s="203">
        <v>0</v>
      </c>
      <c r="BA26" s="203">
        <v>0</v>
      </c>
      <c r="BB26" s="203">
        <v>0</v>
      </c>
      <c r="BC26" s="8">
        <f t="shared" si="19"/>
        <v>19.63</v>
      </c>
      <c r="BD26" s="203">
        <v>32</v>
      </c>
      <c r="BE26" s="203">
        <v>0</v>
      </c>
      <c r="BF26" s="203">
        <v>0</v>
      </c>
      <c r="BG26" s="203">
        <v>0</v>
      </c>
      <c r="BH26" s="203">
        <v>0</v>
      </c>
      <c r="BI26" s="203">
        <v>0</v>
      </c>
      <c r="BJ26" s="8">
        <f t="shared" si="20"/>
        <v>32</v>
      </c>
      <c r="BL26" s="8">
        <f t="shared" si="21"/>
        <v>10.96</v>
      </c>
      <c r="BM26" s="8">
        <f t="shared" si="22"/>
        <v>30.91</v>
      </c>
      <c r="BN26" s="8">
        <f t="shared" si="23"/>
        <v>19.63</v>
      </c>
      <c r="BO26" s="8">
        <f t="shared" si="24"/>
        <v>32</v>
      </c>
      <c r="BP26" s="138">
        <f t="shared" si="25"/>
        <v>-8.6699999999999982</v>
      </c>
      <c r="BQ26" s="138">
        <f t="shared" si="26"/>
        <v>-1.0899999999999999</v>
      </c>
    </row>
    <row r="27" spans="1:69">
      <c r="A27" s="8" t="s">
        <v>69</v>
      </c>
      <c r="B27" s="15">
        <f>'[3]05'!B29</f>
        <v>320</v>
      </c>
      <c r="C27" s="16">
        <f>'[3]05'!C29</f>
        <v>0</v>
      </c>
      <c r="D27" s="16">
        <f>'[3]05'!D29</f>
        <v>0</v>
      </c>
      <c r="E27" s="16">
        <f>'[3]05'!E29</f>
        <v>0</v>
      </c>
      <c r="F27" s="16">
        <f>'[3]05'!F29</f>
        <v>580</v>
      </c>
      <c r="G27" s="16">
        <f>'[3]05'!G29</f>
        <v>0</v>
      </c>
      <c r="H27" s="17">
        <f t="shared" si="27"/>
        <v>900</v>
      </c>
      <c r="I27" s="15">
        <f>'[3]05'!J29</f>
        <v>320</v>
      </c>
      <c r="J27" s="16">
        <f>'[3]05'!K29</f>
        <v>0</v>
      </c>
      <c r="K27" s="16">
        <f>'[3]05'!L29</f>
        <v>0</v>
      </c>
      <c r="L27" s="16">
        <f>'[3]05'!M29</f>
        <v>0</v>
      </c>
      <c r="M27" s="16">
        <f>'[3]05'!N29</f>
        <v>153</v>
      </c>
      <c r="N27" s="16">
        <f>'[3]05'!O29</f>
        <v>0</v>
      </c>
      <c r="O27" s="17">
        <f t="shared" si="28"/>
        <v>473</v>
      </c>
      <c r="P27" s="18">
        <f>frq!C27</f>
        <v>1</v>
      </c>
      <c r="Q27" s="15">
        <f t="shared" si="29"/>
        <v>320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153</v>
      </c>
      <c r="V27" s="16">
        <f t="shared" si="29"/>
        <v>0</v>
      </c>
      <c r="W27" s="17">
        <f t="shared" si="30"/>
        <v>473</v>
      </c>
      <c r="X27" s="8">
        <f t="shared" si="4"/>
        <v>19.63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19.63</v>
      </c>
      <c r="AE27" s="8">
        <f t="shared" si="11"/>
        <v>32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32</v>
      </c>
      <c r="AL27" s="8">
        <f t="shared" si="31"/>
        <v>268.37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153</v>
      </c>
      <c r="AQ27" s="8">
        <f t="shared" si="31"/>
        <v>0</v>
      </c>
      <c r="AR27" s="8">
        <f t="shared" si="18"/>
        <v>421.37</v>
      </c>
      <c r="AT27" s="8">
        <v>18.96</v>
      </c>
      <c r="AU27" s="8">
        <v>30.91</v>
      </c>
      <c r="AV27" s="8">
        <v>197</v>
      </c>
      <c r="AW27" s="203">
        <v>19.63</v>
      </c>
      <c r="AX27" s="203">
        <v>0</v>
      </c>
      <c r="AY27" s="203">
        <v>0</v>
      </c>
      <c r="AZ27" s="203">
        <v>0</v>
      </c>
      <c r="BA27" s="203">
        <v>0</v>
      </c>
      <c r="BB27" s="203">
        <v>0</v>
      </c>
      <c r="BC27" s="8">
        <f t="shared" si="19"/>
        <v>19.63</v>
      </c>
      <c r="BD27" s="203">
        <v>32</v>
      </c>
      <c r="BE27" s="203">
        <v>0</v>
      </c>
      <c r="BF27" s="203">
        <v>0</v>
      </c>
      <c r="BG27" s="203">
        <v>0</v>
      </c>
      <c r="BH27" s="203">
        <v>0</v>
      </c>
      <c r="BI27" s="203">
        <v>0</v>
      </c>
      <c r="BJ27" s="8">
        <f t="shared" si="20"/>
        <v>32</v>
      </c>
      <c r="BL27" s="8">
        <f t="shared" si="21"/>
        <v>18.96</v>
      </c>
      <c r="BM27" s="8">
        <f t="shared" si="22"/>
        <v>30.91</v>
      </c>
      <c r="BN27" s="8">
        <f t="shared" si="23"/>
        <v>19.63</v>
      </c>
      <c r="BO27" s="8">
        <f t="shared" si="24"/>
        <v>32</v>
      </c>
      <c r="BP27" s="138">
        <f t="shared" si="25"/>
        <v>-0.66999999999999815</v>
      </c>
      <c r="BQ27" s="138">
        <f t="shared" si="26"/>
        <v>-1.0899999999999999</v>
      </c>
    </row>
    <row r="28" spans="1:69">
      <c r="A28" s="8" t="s">
        <v>70</v>
      </c>
      <c r="B28" s="15">
        <f>'[3]05'!B30</f>
        <v>320</v>
      </c>
      <c r="C28" s="16">
        <f>'[3]05'!C30</f>
        <v>0</v>
      </c>
      <c r="D28" s="16">
        <f>'[3]05'!D30</f>
        <v>0</v>
      </c>
      <c r="E28" s="16">
        <f>'[3]05'!E30</f>
        <v>0</v>
      </c>
      <c r="F28" s="16">
        <f>'[3]05'!F30</f>
        <v>580</v>
      </c>
      <c r="G28" s="16">
        <f>'[3]05'!G30</f>
        <v>0</v>
      </c>
      <c r="H28" s="17">
        <f t="shared" si="27"/>
        <v>900</v>
      </c>
      <c r="I28" s="15">
        <f>'[3]05'!J30</f>
        <v>320</v>
      </c>
      <c r="J28" s="16">
        <f>'[3]05'!K30</f>
        <v>0</v>
      </c>
      <c r="K28" s="16">
        <f>'[3]05'!L30</f>
        <v>0</v>
      </c>
      <c r="L28" s="16">
        <f>'[3]05'!M30</f>
        <v>0</v>
      </c>
      <c r="M28" s="16">
        <f>'[3]05'!N30</f>
        <v>153</v>
      </c>
      <c r="N28" s="16">
        <f>'[3]05'!O30</f>
        <v>0</v>
      </c>
      <c r="O28" s="17">
        <f t="shared" si="28"/>
        <v>473</v>
      </c>
      <c r="P28" s="18">
        <f>frq!C28</f>
        <v>1</v>
      </c>
      <c r="Q28" s="15">
        <f t="shared" si="29"/>
        <v>320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153</v>
      </c>
      <c r="V28" s="16">
        <f t="shared" si="29"/>
        <v>0</v>
      </c>
      <c r="W28" s="17">
        <f t="shared" si="30"/>
        <v>473</v>
      </c>
      <c r="X28" s="8">
        <f t="shared" si="4"/>
        <v>19.63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19.63</v>
      </c>
      <c r="AE28" s="8">
        <f t="shared" si="11"/>
        <v>32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32</v>
      </c>
      <c r="AL28" s="8">
        <f t="shared" si="31"/>
        <v>268.37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153</v>
      </c>
      <c r="AQ28" s="8">
        <f t="shared" si="31"/>
        <v>0</v>
      </c>
      <c r="AR28" s="8">
        <f t="shared" si="18"/>
        <v>421.37</v>
      </c>
      <c r="AT28" s="8">
        <v>18.96</v>
      </c>
      <c r="AU28" s="8">
        <v>30.91</v>
      </c>
      <c r="AV28" s="8">
        <v>267</v>
      </c>
      <c r="AW28" s="203">
        <v>19.63</v>
      </c>
      <c r="AX28" s="203">
        <v>0</v>
      </c>
      <c r="AY28" s="203">
        <v>0</v>
      </c>
      <c r="AZ28" s="203">
        <v>0</v>
      </c>
      <c r="BA28" s="203">
        <v>0</v>
      </c>
      <c r="BB28" s="203">
        <v>0</v>
      </c>
      <c r="BC28" s="8">
        <f t="shared" si="19"/>
        <v>19.63</v>
      </c>
      <c r="BD28" s="203">
        <v>32</v>
      </c>
      <c r="BE28" s="203">
        <v>0</v>
      </c>
      <c r="BF28" s="203">
        <v>0</v>
      </c>
      <c r="BG28" s="203">
        <v>0</v>
      </c>
      <c r="BH28" s="203">
        <v>0</v>
      </c>
      <c r="BI28" s="203">
        <v>0</v>
      </c>
      <c r="BJ28" s="8">
        <f t="shared" si="20"/>
        <v>32</v>
      </c>
      <c r="BL28" s="8">
        <f t="shared" si="21"/>
        <v>18.96</v>
      </c>
      <c r="BM28" s="8">
        <f t="shared" si="22"/>
        <v>30.91</v>
      </c>
      <c r="BN28" s="8">
        <f t="shared" si="23"/>
        <v>19.63</v>
      </c>
      <c r="BO28" s="8">
        <f t="shared" si="24"/>
        <v>32</v>
      </c>
      <c r="BP28" s="138">
        <f t="shared" si="25"/>
        <v>-0.66999999999999815</v>
      </c>
      <c r="BQ28" s="138">
        <f t="shared" si="26"/>
        <v>-1.0899999999999999</v>
      </c>
    </row>
    <row r="29" spans="1:69">
      <c r="A29" s="8" t="s">
        <v>71</v>
      </c>
      <c r="B29" s="15">
        <f>'[3]05'!B31</f>
        <v>320</v>
      </c>
      <c r="C29" s="16">
        <f>'[3]05'!C31</f>
        <v>0</v>
      </c>
      <c r="D29" s="16">
        <f>'[3]05'!D31</f>
        <v>0</v>
      </c>
      <c r="E29" s="16">
        <f>'[3]05'!E31</f>
        <v>0</v>
      </c>
      <c r="F29" s="16">
        <f>'[3]05'!F31</f>
        <v>580</v>
      </c>
      <c r="G29" s="16">
        <f>'[3]05'!G31</f>
        <v>0</v>
      </c>
      <c r="H29" s="17">
        <f t="shared" si="27"/>
        <v>900</v>
      </c>
      <c r="I29" s="15">
        <f>'[3]05'!J31</f>
        <v>320</v>
      </c>
      <c r="J29" s="16">
        <f>'[3]05'!K31</f>
        <v>0</v>
      </c>
      <c r="K29" s="16">
        <f>'[3]05'!L31</f>
        <v>0</v>
      </c>
      <c r="L29" s="16">
        <f>'[3]05'!M31</f>
        <v>0</v>
      </c>
      <c r="M29" s="16">
        <f>'[3]05'!N31</f>
        <v>153</v>
      </c>
      <c r="N29" s="16">
        <f>'[3]05'!O31</f>
        <v>0</v>
      </c>
      <c r="O29" s="17">
        <f t="shared" si="28"/>
        <v>473</v>
      </c>
      <c r="P29" s="18">
        <f>frq!C29</f>
        <v>1</v>
      </c>
      <c r="Q29" s="15">
        <f t="shared" si="29"/>
        <v>320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153</v>
      </c>
      <c r="V29" s="16">
        <f t="shared" si="29"/>
        <v>0</v>
      </c>
      <c r="W29" s="17">
        <f t="shared" si="30"/>
        <v>473</v>
      </c>
      <c r="X29" s="8">
        <f t="shared" si="4"/>
        <v>13.85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13.85</v>
      </c>
      <c r="AE29" s="8">
        <f t="shared" si="11"/>
        <v>32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32</v>
      </c>
      <c r="AL29" s="8">
        <f t="shared" si="31"/>
        <v>274.14999999999998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153</v>
      </c>
      <c r="AQ29" s="8">
        <f t="shared" si="31"/>
        <v>0</v>
      </c>
      <c r="AR29" s="8">
        <f t="shared" si="18"/>
        <v>427.15</v>
      </c>
      <c r="AT29" s="8">
        <v>13.38</v>
      </c>
      <c r="AU29" s="8">
        <v>30.91</v>
      </c>
      <c r="AV29" s="8">
        <v>267</v>
      </c>
      <c r="AW29" s="203">
        <v>13.85</v>
      </c>
      <c r="AX29" s="203">
        <v>0</v>
      </c>
      <c r="AY29" s="203">
        <v>0</v>
      </c>
      <c r="AZ29" s="203">
        <v>0</v>
      </c>
      <c r="BA29" s="203">
        <v>0</v>
      </c>
      <c r="BB29" s="203">
        <v>0</v>
      </c>
      <c r="BC29" s="8">
        <f t="shared" si="19"/>
        <v>13.85</v>
      </c>
      <c r="BD29" s="203">
        <v>32</v>
      </c>
      <c r="BE29" s="203">
        <v>0</v>
      </c>
      <c r="BF29" s="203">
        <v>0</v>
      </c>
      <c r="BG29" s="203">
        <v>0</v>
      </c>
      <c r="BH29" s="203">
        <v>0</v>
      </c>
      <c r="BI29" s="203">
        <v>0</v>
      </c>
      <c r="BJ29" s="8">
        <f t="shared" si="20"/>
        <v>32</v>
      </c>
      <c r="BL29" s="8">
        <f t="shared" si="21"/>
        <v>13.38</v>
      </c>
      <c r="BM29" s="8">
        <f t="shared" si="22"/>
        <v>30.91</v>
      </c>
      <c r="BN29" s="8">
        <f t="shared" si="23"/>
        <v>13.85</v>
      </c>
      <c r="BO29" s="8">
        <f t="shared" si="24"/>
        <v>32</v>
      </c>
      <c r="BP29" s="138">
        <f t="shared" si="25"/>
        <v>-0.46999999999999886</v>
      </c>
      <c r="BQ29" s="138">
        <f t="shared" si="26"/>
        <v>-1.0899999999999999</v>
      </c>
    </row>
    <row r="30" spans="1:69">
      <c r="A30" s="8" t="s">
        <v>72</v>
      </c>
      <c r="B30" s="15">
        <f>'[3]05'!B32</f>
        <v>320</v>
      </c>
      <c r="C30" s="16">
        <f>'[3]05'!C32</f>
        <v>0</v>
      </c>
      <c r="D30" s="16">
        <f>'[3]05'!D32</f>
        <v>0</v>
      </c>
      <c r="E30" s="16">
        <f>'[3]05'!E32</f>
        <v>0</v>
      </c>
      <c r="F30" s="16">
        <f>'[3]05'!F32</f>
        <v>580</v>
      </c>
      <c r="G30" s="16">
        <f>'[3]05'!G32</f>
        <v>0</v>
      </c>
      <c r="H30" s="17">
        <f t="shared" si="27"/>
        <v>900</v>
      </c>
      <c r="I30" s="15">
        <f>'[3]05'!J32</f>
        <v>320</v>
      </c>
      <c r="J30" s="16">
        <f>'[3]05'!K32</f>
        <v>0</v>
      </c>
      <c r="K30" s="16">
        <f>'[3]05'!L32</f>
        <v>0</v>
      </c>
      <c r="L30" s="16">
        <f>'[3]05'!M32</f>
        <v>0</v>
      </c>
      <c r="M30" s="16">
        <f>'[3]05'!N32</f>
        <v>153</v>
      </c>
      <c r="N30" s="16">
        <f>'[3]05'!O32</f>
        <v>0</v>
      </c>
      <c r="O30" s="17">
        <f t="shared" si="28"/>
        <v>473</v>
      </c>
      <c r="P30" s="18">
        <f>frq!C30</f>
        <v>1</v>
      </c>
      <c r="Q30" s="15">
        <f t="shared" si="29"/>
        <v>320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153</v>
      </c>
      <c r="V30" s="16">
        <f t="shared" si="29"/>
        <v>0</v>
      </c>
      <c r="W30" s="17">
        <f t="shared" si="30"/>
        <v>473</v>
      </c>
      <c r="X30" s="8">
        <f t="shared" si="4"/>
        <v>19.63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19.63</v>
      </c>
      <c r="AE30" s="8">
        <f t="shared" si="11"/>
        <v>32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32</v>
      </c>
      <c r="AL30" s="8">
        <f t="shared" si="31"/>
        <v>268.37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153</v>
      </c>
      <c r="AQ30" s="8">
        <f t="shared" si="31"/>
        <v>0</v>
      </c>
      <c r="AR30" s="8">
        <f t="shared" si="18"/>
        <v>421.37</v>
      </c>
      <c r="AT30" s="8">
        <v>18.96</v>
      </c>
      <c r="AU30" s="8">
        <v>30.91</v>
      </c>
      <c r="AV30" s="8">
        <v>267</v>
      </c>
      <c r="AW30" s="203">
        <v>19.63</v>
      </c>
      <c r="AX30" s="203">
        <v>0</v>
      </c>
      <c r="AY30" s="203">
        <v>0</v>
      </c>
      <c r="AZ30" s="203">
        <v>0</v>
      </c>
      <c r="BA30" s="203">
        <v>0</v>
      </c>
      <c r="BB30" s="203">
        <v>0</v>
      </c>
      <c r="BC30" s="8">
        <f t="shared" si="19"/>
        <v>19.63</v>
      </c>
      <c r="BD30" s="203">
        <v>32</v>
      </c>
      <c r="BE30" s="203">
        <v>0</v>
      </c>
      <c r="BF30" s="203">
        <v>0</v>
      </c>
      <c r="BG30" s="203">
        <v>0</v>
      </c>
      <c r="BH30" s="203">
        <v>0</v>
      </c>
      <c r="BI30" s="203">
        <v>0</v>
      </c>
      <c r="BJ30" s="8">
        <f t="shared" si="20"/>
        <v>32</v>
      </c>
      <c r="BL30" s="8">
        <f t="shared" si="21"/>
        <v>18.96</v>
      </c>
      <c r="BM30" s="8">
        <f t="shared" si="22"/>
        <v>30.91</v>
      </c>
      <c r="BN30" s="8">
        <f t="shared" si="23"/>
        <v>19.63</v>
      </c>
      <c r="BO30" s="8">
        <f t="shared" si="24"/>
        <v>32</v>
      </c>
      <c r="BP30" s="138">
        <f t="shared" si="25"/>
        <v>-0.66999999999999815</v>
      </c>
      <c r="BQ30" s="138">
        <f t="shared" si="26"/>
        <v>-1.0899999999999999</v>
      </c>
    </row>
    <row r="31" spans="1:69">
      <c r="A31" s="8" t="s">
        <v>73</v>
      </c>
      <c r="B31" s="15">
        <f>'[3]05'!B33</f>
        <v>320</v>
      </c>
      <c r="C31" s="16">
        <f>'[3]05'!C33</f>
        <v>0</v>
      </c>
      <c r="D31" s="16">
        <f>'[3]05'!D33</f>
        <v>0</v>
      </c>
      <c r="E31" s="16">
        <f>'[3]05'!E33</f>
        <v>0</v>
      </c>
      <c r="F31" s="16">
        <f>'[3]05'!F33</f>
        <v>580</v>
      </c>
      <c r="G31" s="16">
        <f>'[3]05'!G33</f>
        <v>0</v>
      </c>
      <c r="H31" s="17">
        <f t="shared" si="27"/>
        <v>900</v>
      </c>
      <c r="I31" s="15">
        <f>'[3]05'!J33</f>
        <v>320</v>
      </c>
      <c r="J31" s="16">
        <f>'[3]05'!K33</f>
        <v>0</v>
      </c>
      <c r="K31" s="16">
        <f>'[3]05'!L33</f>
        <v>0</v>
      </c>
      <c r="L31" s="16">
        <f>'[3]05'!M33</f>
        <v>0</v>
      </c>
      <c r="M31" s="16">
        <f>'[3]05'!N33</f>
        <v>153</v>
      </c>
      <c r="N31" s="16">
        <f>'[3]05'!O33</f>
        <v>0</v>
      </c>
      <c r="O31" s="17">
        <f t="shared" si="28"/>
        <v>473</v>
      </c>
      <c r="P31" s="18">
        <f>frq!C31</f>
        <v>1</v>
      </c>
      <c r="Q31" s="15">
        <f t="shared" si="29"/>
        <v>320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153</v>
      </c>
      <c r="V31" s="16">
        <f t="shared" si="29"/>
        <v>0</v>
      </c>
      <c r="W31" s="17">
        <f t="shared" si="30"/>
        <v>473</v>
      </c>
      <c r="X31" s="8">
        <f t="shared" si="4"/>
        <v>19.63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19.63</v>
      </c>
      <c r="AE31" s="8">
        <f t="shared" si="11"/>
        <v>32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32</v>
      </c>
      <c r="AL31" s="8">
        <f t="shared" si="31"/>
        <v>268.37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153</v>
      </c>
      <c r="AQ31" s="8">
        <f t="shared" si="31"/>
        <v>0</v>
      </c>
      <c r="AR31" s="8">
        <f t="shared" si="18"/>
        <v>421.37</v>
      </c>
      <c r="AT31" s="8">
        <v>18.96</v>
      </c>
      <c r="AU31" s="8">
        <v>30.91</v>
      </c>
      <c r="AV31" s="8">
        <v>267</v>
      </c>
      <c r="AW31" s="203">
        <v>19.63</v>
      </c>
      <c r="AX31" s="203">
        <v>0</v>
      </c>
      <c r="AY31" s="203">
        <v>0</v>
      </c>
      <c r="AZ31" s="203">
        <v>0</v>
      </c>
      <c r="BA31" s="203">
        <v>0</v>
      </c>
      <c r="BB31" s="203">
        <v>0</v>
      </c>
      <c r="BC31" s="8">
        <f t="shared" si="19"/>
        <v>19.63</v>
      </c>
      <c r="BD31" s="203">
        <v>32</v>
      </c>
      <c r="BE31" s="203">
        <v>0</v>
      </c>
      <c r="BF31" s="203">
        <v>0</v>
      </c>
      <c r="BG31" s="203">
        <v>0</v>
      </c>
      <c r="BH31" s="203">
        <v>0</v>
      </c>
      <c r="BI31" s="203">
        <v>0</v>
      </c>
      <c r="BJ31" s="8">
        <f t="shared" si="20"/>
        <v>32</v>
      </c>
      <c r="BL31" s="8">
        <f t="shared" si="21"/>
        <v>18.96</v>
      </c>
      <c r="BM31" s="8">
        <f t="shared" si="22"/>
        <v>30.91</v>
      </c>
      <c r="BN31" s="8">
        <f t="shared" si="23"/>
        <v>19.63</v>
      </c>
      <c r="BO31" s="8">
        <f t="shared" si="24"/>
        <v>32</v>
      </c>
      <c r="BP31" s="138">
        <f t="shared" si="25"/>
        <v>-0.66999999999999815</v>
      </c>
      <c r="BQ31" s="138">
        <f t="shared" si="26"/>
        <v>-1.0899999999999999</v>
      </c>
    </row>
    <row r="32" spans="1:69">
      <c r="A32" s="8" t="s">
        <v>74</v>
      </c>
      <c r="B32" s="15">
        <f>'[3]05'!B34</f>
        <v>320</v>
      </c>
      <c r="C32" s="16">
        <f>'[3]05'!C34</f>
        <v>0</v>
      </c>
      <c r="D32" s="16">
        <f>'[3]05'!D34</f>
        <v>0</v>
      </c>
      <c r="E32" s="16">
        <f>'[3]05'!E34</f>
        <v>0</v>
      </c>
      <c r="F32" s="16">
        <f>'[3]05'!F34</f>
        <v>580</v>
      </c>
      <c r="G32" s="16">
        <f>'[3]05'!G34</f>
        <v>0</v>
      </c>
      <c r="H32" s="17">
        <f t="shared" si="27"/>
        <v>900</v>
      </c>
      <c r="I32" s="15">
        <f>'[3]05'!J34</f>
        <v>320</v>
      </c>
      <c r="J32" s="16">
        <f>'[3]05'!K34</f>
        <v>0</v>
      </c>
      <c r="K32" s="16">
        <f>'[3]05'!L34</f>
        <v>0</v>
      </c>
      <c r="L32" s="16">
        <f>'[3]05'!M34</f>
        <v>0</v>
      </c>
      <c r="M32" s="16">
        <f>'[3]05'!N34</f>
        <v>153</v>
      </c>
      <c r="N32" s="16">
        <f>'[3]05'!O34</f>
        <v>0</v>
      </c>
      <c r="O32" s="17">
        <f t="shared" si="28"/>
        <v>473</v>
      </c>
      <c r="P32" s="18">
        <f>frq!C32</f>
        <v>1</v>
      </c>
      <c r="Q32" s="15">
        <f t="shared" si="29"/>
        <v>320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153</v>
      </c>
      <c r="V32" s="16">
        <f t="shared" si="29"/>
        <v>0</v>
      </c>
      <c r="W32" s="17">
        <f t="shared" si="30"/>
        <v>473</v>
      </c>
      <c r="X32" s="8">
        <f t="shared" si="4"/>
        <v>19.63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19.63</v>
      </c>
      <c r="AE32" s="8">
        <f t="shared" si="11"/>
        <v>32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32</v>
      </c>
      <c r="AL32" s="8">
        <f t="shared" si="31"/>
        <v>268.37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153</v>
      </c>
      <c r="AQ32" s="8">
        <f t="shared" si="31"/>
        <v>0</v>
      </c>
      <c r="AR32" s="8">
        <f t="shared" si="18"/>
        <v>421.37</v>
      </c>
      <c r="AT32" s="8">
        <v>18.96</v>
      </c>
      <c r="AU32" s="8">
        <v>30.91</v>
      </c>
      <c r="AV32" s="8">
        <v>267</v>
      </c>
      <c r="AW32" s="203">
        <v>19.63</v>
      </c>
      <c r="AX32" s="203">
        <v>0</v>
      </c>
      <c r="AY32" s="203">
        <v>0</v>
      </c>
      <c r="AZ32" s="203">
        <v>0</v>
      </c>
      <c r="BA32" s="203">
        <v>0</v>
      </c>
      <c r="BB32" s="203">
        <v>0</v>
      </c>
      <c r="BC32" s="8">
        <f t="shared" si="19"/>
        <v>19.63</v>
      </c>
      <c r="BD32" s="203">
        <v>32</v>
      </c>
      <c r="BE32" s="203">
        <v>0</v>
      </c>
      <c r="BF32" s="203">
        <v>0</v>
      </c>
      <c r="BG32" s="203">
        <v>0</v>
      </c>
      <c r="BH32" s="203">
        <v>0</v>
      </c>
      <c r="BI32" s="203">
        <v>0</v>
      </c>
      <c r="BJ32" s="8">
        <f t="shared" si="20"/>
        <v>32</v>
      </c>
      <c r="BL32" s="8">
        <f t="shared" si="21"/>
        <v>18.96</v>
      </c>
      <c r="BM32" s="8">
        <f t="shared" si="22"/>
        <v>30.91</v>
      </c>
      <c r="BN32" s="8">
        <f t="shared" si="23"/>
        <v>19.63</v>
      </c>
      <c r="BO32" s="8">
        <f t="shared" si="24"/>
        <v>32</v>
      </c>
      <c r="BP32" s="138">
        <f t="shared" si="25"/>
        <v>-0.66999999999999815</v>
      </c>
      <c r="BQ32" s="138">
        <f t="shared" si="26"/>
        <v>-1.0899999999999999</v>
      </c>
    </row>
    <row r="33" spans="1:69">
      <c r="A33" s="8" t="s">
        <v>75</v>
      </c>
      <c r="B33" s="15">
        <f>'[3]05'!B35</f>
        <v>320</v>
      </c>
      <c r="C33" s="16">
        <f>'[3]05'!C35</f>
        <v>0</v>
      </c>
      <c r="D33" s="16">
        <f>'[3]05'!D35</f>
        <v>0</v>
      </c>
      <c r="E33" s="16">
        <f>'[3]05'!E35</f>
        <v>0</v>
      </c>
      <c r="F33" s="16">
        <f>'[3]05'!F35</f>
        <v>580</v>
      </c>
      <c r="G33" s="16">
        <f>'[3]05'!G35</f>
        <v>0</v>
      </c>
      <c r="H33" s="17">
        <f t="shared" si="27"/>
        <v>900</v>
      </c>
      <c r="I33" s="15">
        <f>'[3]05'!J35</f>
        <v>320</v>
      </c>
      <c r="J33" s="16">
        <f>'[3]05'!K35</f>
        <v>0</v>
      </c>
      <c r="K33" s="16">
        <f>'[3]05'!L35</f>
        <v>0</v>
      </c>
      <c r="L33" s="16">
        <f>'[3]05'!M35</f>
        <v>0</v>
      </c>
      <c r="M33" s="16">
        <f>'[3]05'!N35</f>
        <v>153</v>
      </c>
      <c r="N33" s="16">
        <f>'[3]05'!O35</f>
        <v>0</v>
      </c>
      <c r="O33" s="17">
        <f t="shared" si="28"/>
        <v>473</v>
      </c>
      <c r="P33" s="18">
        <f>frq!C33</f>
        <v>1</v>
      </c>
      <c r="Q33" s="15">
        <f t="shared" si="29"/>
        <v>320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153</v>
      </c>
      <c r="V33" s="16">
        <f t="shared" si="29"/>
        <v>0</v>
      </c>
      <c r="W33" s="17">
        <f t="shared" si="30"/>
        <v>473</v>
      </c>
      <c r="X33" s="8">
        <f t="shared" si="4"/>
        <v>24.16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24.16</v>
      </c>
      <c r="AE33" s="8">
        <f t="shared" si="11"/>
        <v>24.16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24.16</v>
      </c>
      <c r="AL33" s="8">
        <f t="shared" si="31"/>
        <v>271.67999999999995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153</v>
      </c>
      <c r="AQ33" s="8">
        <f t="shared" si="31"/>
        <v>0</v>
      </c>
      <c r="AR33" s="8">
        <f t="shared" si="18"/>
        <v>424.67999999999995</v>
      </c>
      <c r="AT33" s="8">
        <v>23.33</v>
      </c>
      <c r="AU33" s="8">
        <v>23.33</v>
      </c>
      <c r="AV33" s="8">
        <v>267</v>
      </c>
      <c r="AW33" s="203">
        <v>24.16</v>
      </c>
      <c r="AX33" s="203">
        <v>0</v>
      </c>
      <c r="AY33" s="203">
        <v>0</v>
      </c>
      <c r="AZ33" s="203">
        <v>0</v>
      </c>
      <c r="BA33" s="203">
        <v>0</v>
      </c>
      <c r="BB33" s="203">
        <v>0</v>
      </c>
      <c r="BC33" s="8">
        <f t="shared" si="19"/>
        <v>24.16</v>
      </c>
      <c r="BD33" s="203">
        <v>24.16</v>
      </c>
      <c r="BE33" s="203">
        <v>0</v>
      </c>
      <c r="BF33" s="203">
        <v>0</v>
      </c>
      <c r="BG33" s="203">
        <v>0</v>
      </c>
      <c r="BH33" s="203">
        <v>0</v>
      </c>
      <c r="BI33" s="203">
        <v>0</v>
      </c>
      <c r="BJ33" s="8">
        <f t="shared" si="20"/>
        <v>24.16</v>
      </c>
      <c r="BL33" s="8">
        <f t="shared" si="21"/>
        <v>23.33</v>
      </c>
      <c r="BM33" s="8">
        <f t="shared" si="22"/>
        <v>23.33</v>
      </c>
      <c r="BN33" s="8">
        <f t="shared" si="23"/>
        <v>24.16</v>
      </c>
      <c r="BO33" s="8">
        <f t="shared" si="24"/>
        <v>24.16</v>
      </c>
      <c r="BP33" s="138">
        <f t="shared" si="25"/>
        <v>-0.83000000000000185</v>
      </c>
      <c r="BQ33" s="138">
        <f t="shared" si="26"/>
        <v>-0.83000000000000185</v>
      </c>
    </row>
    <row r="34" spans="1:69">
      <c r="A34" s="8" t="s">
        <v>76</v>
      </c>
      <c r="B34" s="15">
        <f>'[3]05'!B36</f>
        <v>320</v>
      </c>
      <c r="C34" s="16">
        <f>'[3]05'!C36</f>
        <v>0</v>
      </c>
      <c r="D34" s="16">
        <f>'[3]05'!D36</f>
        <v>0</v>
      </c>
      <c r="E34" s="16">
        <f>'[3]05'!E36</f>
        <v>0</v>
      </c>
      <c r="F34" s="16">
        <f>'[3]05'!F36</f>
        <v>580</v>
      </c>
      <c r="G34" s="16">
        <f>'[3]05'!G36</f>
        <v>0</v>
      </c>
      <c r="H34" s="17">
        <f t="shared" si="27"/>
        <v>900</v>
      </c>
      <c r="I34" s="15">
        <f>'[3]05'!J36</f>
        <v>320</v>
      </c>
      <c r="J34" s="16">
        <f>'[3]05'!K36</f>
        <v>0</v>
      </c>
      <c r="K34" s="16">
        <f>'[3]05'!L36</f>
        <v>0</v>
      </c>
      <c r="L34" s="16">
        <f>'[3]05'!M36</f>
        <v>0</v>
      </c>
      <c r="M34" s="16">
        <f>'[3]05'!N36</f>
        <v>153</v>
      </c>
      <c r="N34" s="16">
        <f>'[3]05'!O36</f>
        <v>0</v>
      </c>
      <c r="O34" s="17">
        <f t="shared" si="28"/>
        <v>473</v>
      </c>
      <c r="P34" s="18">
        <f>frq!C34</f>
        <v>1</v>
      </c>
      <c r="Q34" s="15">
        <f t="shared" si="29"/>
        <v>320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153</v>
      </c>
      <c r="V34" s="16">
        <f t="shared" si="29"/>
        <v>0</v>
      </c>
      <c r="W34" s="17">
        <f t="shared" si="30"/>
        <v>473</v>
      </c>
      <c r="X34" s="8">
        <f t="shared" si="4"/>
        <v>24.16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24.16</v>
      </c>
      <c r="AE34" s="8">
        <f t="shared" si="11"/>
        <v>24.16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24.16</v>
      </c>
      <c r="AL34" s="8">
        <f t="shared" si="31"/>
        <v>271.67999999999995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153</v>
      </c>
      <c r="AQ34" s="8">
        <f t="shared" si="31"/>
        <v>0</v>
      </c>
      <c r="AR34" s="8">
        <f t="shared" si="18"/>
        <v>424.67999999999995</v>
      </c>
      <c r="AT34" s="8">
        <v>23.33</v>
      </c>
      <c r="AU34" s="8">
        <v>23.33</v>
      </c>
      <c r="AV34" s="8">
        <v>267</v>
      </c>
      <c r="AW34" s="203">
        <v>24.16</v>
      </c>
      <c r="AX34" s="203">
        <v>0</v>
      </c>
      <c r="AY34" s="203">
        <v>0</v>
      </c>
      <c r="AZ34" s="203">
        <v>0</v>
      </c>
      <c r="BA34" s="203">
        <v>0</v>
      </c>
      <c r="BB34" s="203">
        <v>0</v>
      </c>
      <c r="BC34" s="8">
        <f t="shared" si="19"/>
        <v>24.16</v>
      </c>
      <c r="BD34" s="203">
        <v>24.16</v>
      </c>
      <c r="BE34" s="203">
        <v>0</v>
      </c>
      <c r="BF34" s="203">
        <v>0</v>
      </c>
      <c r="BG34" s="203">
        <v>0</v>
      </c>
      <c r="BH34" s="203">
        <v>0</v>
      </c>
      <c r="BI34" s="203">
        <v>0</v>
      </c>
      <c r="BJ34" s="8">
        <f t="shared" si="20"/>
        <v>24.16</v>
      </c>
      <c r="BL34" s="8">
        <f t="shared" si="21"/>
        <v>23.33</v>
      </c>
      <c r="BM34" s="8">
        <f t="shared" si="22"/>
        <v>23.33</v>
      </c>
      <c r="BN34" s="8">
        <f t="shared" si="23"/>
        <v>24.16</v>
      </c>
      <c r="BO34" s="8">
        <f t="shared" si="24"/>
        <v>24.16</v>
      </c>
      <c r="BP34" s="138">
        <f t="shared" si="25"/>
        <v>-0.83000000000000185</v>
      </c>
      <c r="BQ34" s="138">
        <f t="shared" si="26"/>
        <v>-0.83000000000000185</v>
      </c>
    </row>
    <row r="35" spans="1:69">
      <c r="A35" s="8" t="s">
        <v>77</v>
      </c>
      <c r="B35" s="15">
        <f>'[3]05'!B37</f>
        <v>320</v>
      </c>
      <c r="C35" s="16">
        <f>'[3]05'!C37</f>
        <v>0</v>
      </c>
      <c r="D35" s="16">
        <f>'[3]05'!D37</f>
        <v>0</v>
      </c>
      <c r="E35" s="16">
        <f>'[3]05'!E37</f>
        <v>0</v>
      </c>
      <c r="F35" s="16">
        <f>'[3]05'!F37</f>
        <v>580</v>
      </c>
      <c r="G35" s="16">
        <f>'[3]05'!G37</f>
        <v>0</v>
      </c>
      <c r="H35" s="17">
        <f t="shared" si="27"/>
        <v>900</v>
      </c>
      <c r="I35" s="15">
        <f>'[3]05'!J37</f>
        <v>320</v>
      </c>
      <c r="J35" s="16">
        <f>'[3]05'!K37</f>
        <v>0</v>
      </c>
      <c r="K35" s="16">
        <f>'[3]05'!L37</f>
        <v>0</v>
      </c>
      <c r="L35" s="16">
        <f>'[3]05'!M37</f>
        <v>0</v>
      </c>
      <c r="M35" s="16">
        <f>'[3]05'!N37</f>
        <v>153</v>
      </c>
      <c r="N35" s="16">
        <f>'[3]05'!O37</f>
        <v>0</v>
      </c>
      <c r="O35" s="17">
        <f t="shared" si="28"/>
        <v>473</v>
      </c>
      <c r="P35" s="18">
        <f>frq!C35</f>
        <v>1</v>
      </c>
      <c r="Q35" s="15">
        <f t="shared" si="29"/>
        <v>320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153</v>
      </c>
      <c r="V35" s="16">
        <f t="shared" si="29"/>
        <v>0</v>
      </c>
      <c r="W35" s="17">
        <f t="shared" si="30"/>
        <v>473</v>
      </c>
      <c r="X35" s="8">
        <f t="shared" si="4"/>
        <v>24.16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24.16</v>
      </c>
      <c r="AE35" s="8">
        <f t="shared" si="11"/>
        <v>24.16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24.16</v>
      </c>
      <c r="AL35" s="8">
        <f t="shared" si="31"/>
        <v>271.67999999999995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153</v>
      </c>
      <c r="AQ35" s="8">
        <f t="shared" si="31"/>
        <v>0</v>
      </c>
      <c r="AR35" s="8">
        <f t="shared" si="18"/>
        <v>424.67999999999995</v>
      </c>
      <c r="AT35" s="8">
        <v>23.33</v>
      </c>
      <c r="AU35" s="8">
        <v>23.33</v>
      </c>
      <c r="AV35" s="8">
        <v>267</v>
      </c>
      <c r="AW35" s="203">
        <v>24.16</v>
      </c>
      <c r="AX35" s="203">
        <v>0</v>
      </c>
      <c r="AY35" s="203">
        <v>0</v>
      </c>
      <c r="AZ35" s="203">
        <v>0</v>
      </c>
      <c r="BA35" s="203">
        <v>0</v>
      </c>
      <c r="BB35" s="203">
        <v>0</v>
      </c>
      <c r="BC35" s="8">
        <f t="shared" si="19"/>
        <v>24.16</v>
      </c>
      <c r="BD35" s="203">
        <v>24.16</v>
      </c>
      <c r="BE35" s="203">
        <v>0</v>
      </c>
      <c r="BF35" s="203">
        <v>0</v>
      </c>
      <c r="BG35" s="203">
        <v>0</v>
      </c>
      <c r="BH35" s="203">
        <v>0</v>
      </c>
      <c r="BI35" s="203">
        <v>0</v>
      </c>
      <c r="BJ35" s="8">
        <f t="shared" si="20"/>
        <v>24.16</v>
      </c>
      <c r="BL35" s="8">
        <f t="shared" si="21"/>
        <v>23.33</v>
      </c>
      <c r="BM35" s="8">
        <f t="shared" si="22"/>
        <v>23.33</v>
      </c>
      <c r="BN35" s="8">
        <f t="shared" si="23"/>
        <v>24.16</v>
      </c>
      <c r="BO35" s="8">
        <f t="shared" si="24"/>
        <v>24.16</v>
      </c>
      <c r="BP35" s="138">
        <f t="shared" si="25"/>
        <v>-0.83000000000000185</v>
      </c>
      <c r="BQ35" s="138">
        <f t="shared" si="26"/>
        <v>-0.83000000000000185</v>
      </c>
    </row>
    <row r="36" spans="1:69">
      <c r="A36" s="8" t="s">
        <v>78</v>
      </c>
      <c r="B36" s="15">
        <f>'[3]05'!B38</f>
        <v>320</v>
      </c>
      <c r="C36" s="16">
        <f>'[3]05'!C38</f>
        <v>0</v>
      </c>
      <c r="D36" s="16">
        <f>'[3]05'!D38</f>
        <v>0</v>
      </c>
      <c r="E36" s="16">
        <f>'[3]05'!E38</f>
        <v>0</v>
      </c>
      <c r="F36" s="16">
        <f>'[3]05'!F38</f>
        <v>580</v>
      </c>
      <c r="G36" s="16">
        <f>'[3]05'!G38</f>
        <v>0</v>
      </c>
      <c r="H36" s="17">
        <f t="shared" si="27"/>
        <v>900</v>
      </c>
      <c r="I36" s="15">
        <f>'[3]05'!J38</f>
        <v>320</v>
      </c>
      <c r="J36" s="16">
        <f>'[3]05'!K38</f>
        <v>0</v>
      </c>
      <c r="K36" s="16">
        <f>'[3]05'!L38</f>
        <v>0</v>
      </c>
      <c r="L36" s="16">
        <f>'[3]05'!M38</f>
        <v>0</v>
      </c>
      <c r="M36" s="16">
        <f>'[3]05'!N38</f>
        <v>153</v>
      </c>
      <c r="N36" s="16">
        <f>'[3]05'!O38</f>
        <v>0</v>
      </c>
      <c r="O36" s="17">
        <f t="shared" si="28"/>
        <v>473</v>
      </c>
      <c r="P36" s="18">
        <f>frq!C36</f>
        <v>1</v>
      </c>
      <c r="Q36" s="15">
        <f t="shared" si="29"/>
        <v>320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153</v>
      </c>
      <c r="V36" s="16">
        <f t="shared" si="29"/>
        <v>0</v>
      </c>
      <c r="W36" s="17">
        <f t="shared" si="30"/>
        <v>473</v>
      </c>
      <c r="X36" s="8">
        <f t="shared" si="4"/>
        <v>24.16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24.16</v>
      </c>
      <c r="AE36" s="8">
        <f t="shared" si="11"/>
        <v>24.16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24.16</v>
      </c>
      <c r="AL36" s="8">
        <f t="shared" si="31"/>
        <v>271.67999999999995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153</v>
      </c>
      <c r="AQ36" s="8">
        <f t="shared" si="31"/>
        <v>0</v>
      </c>
      <c r="AR36" s="8">
        <f t="shared" si="18"/>
        <v>424.67999999999995</v>
      </c>
      <c r="AT36" s="8">
        <v>23.33</v>
      </c>
      <c r="AU36" s="8">
        <v>23.33</v>
      </c>
      <c r="AV36" s="8">
        <v>267</v>
      </c>
      <c r="AW36" s="203">
        <v>24.16</v>
      </c>
      <c r="AX36" s="203">
        <v>0</v>
      </c>
      <c r="AY36" s="203">
        <v>0</v>
      </c>
      <c r="AZ36" s="203">
        <v>0</v>
      </c>
      <c r="BA36" s="203">
        <v>0</v>
      </c>
      <c r="BB36" s="203">
        <v>0</v>
      </c>
      <c r="BC36" s="8">
        <f t="shared" si="19"/>
        <v>24.16</v>
      </c>
      <c r="BD36" s="203">
        <v>24.16</v>
      </c>
      <c r="BE36" s="203">
        <v>0</v>
      </c>
      <c r="BF36" s="203">
        <v>0</v>
      </c>
      <c r="BG36" s="203">
        <v>0</v>
      </c>
      <c r="BH36" s="203">
        <v>0</v>
      </c>
      <c r="BI36" s="203">
        <v>0</v>
      </c>
      <c r="BJ36" s="8">
        <f t="shared" si="20"/>
        <v>24.16</v>
      </c>
      <c r="BL36" s="8">
        <f t="shared" si="21"/>
        <v>23.33</v>
      </c>
      <c r="BM36" s="8">
        <f t="shared" si="22"/>
        <v>23.33</v>
      </c>
      <c r="BN36" s="8">
        <f t="shared" si="23"/>
        <v>24.16</v>
      </c>
      <c r="BO36" s="8">
        <f t="shared" si="24"/>
        <v>24.16</v>
      </c>
      <c r="BP36" s="138">
        <f t="shared" si="25"/>
        <v>-0.83000000000000185</v>
      </c>
      <c r="BQ36" s="138">
        <f t="shared" si="26"/>
        <v>-0.83000000000000185</v>
      </c>
    </row>
    <row r="37" spans="1:69">
      <c r="A37" s="8" t="s">
        <v>79</v>
      </c>
      <c r="B37" s="15">
        <f>'[3]05'!B39</f>
        <v>320</v>
      </c>
      <c r="C37" s="16">
        <f>'[3]05'!C39</f>
        <v>0</v>
      </c>
      <c r="D37" s="16">
        <f>'[3]05'!D39</f>
        <v>0</v>
      </c>
      <c r="E37" s="16">
        <f>'[3]05'!E39</f>
        <v>0</v>
      </c>
      <c r="F37" s="16">
        <f>'[3]05'!F39</f>
        <v>580</v>
      </c>
      <c r="G37" s="16">
        <f>'[3]05'!G39</f>
        <v>0</v>
      </c>
      <c r="H37" s="17">
        <f t="shared" si="27"/>
        <v>900</v>
      </c>
      <c r="I37" s="15">
        <f>'[3]05'!J39</f>
        <v>320</v>
      </c>
      <c r="J37" s="16">
        <f>'[3]05'!K39</f>
        <v>0</v>
      </c>
      <c r="K37" s="16">
        <f>'[3]05'!L39</f>
        <v>0</v>
      </c>
      <c r="L37" s="16">
        <f>'[3]05'!M39</f>
        <v>0</v>
      </c>
      <c r="M37" s="16">
        <f>'[3]05'!N39</f>
        <v>153</v>
      </c>
      <c r="N37" s="16">
        <f>'[3]05'!O39</f>
        <v>0</v>
      </c>
      <c r="O37" s="17">
        <f t="shared" si="28"/>
        <v>473</v>
      </c>
      <c r="P37" s="18">
        <f>frq!C37</f>
        <v>1</v>
      </c>
      <c r="Q37" s="15">
        <f t="shared" si="29"/>
        <v>320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153</v>
      </c>
      <c r="V37" s="16">
        <f t="shared" si="29"/>
        <v>0</v>
      </c>
      <c r="W37" s="17">
        <f t="shared" si="30"/>
        <v>473</v>
      </c>
      <c r="X37" s="8">
        <f t="shared" si="4"/>
        <v>24.16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24.16</v>
      </c>
      <c r="AE37" s="8">
        <f t="shared" si="11"/>
        <v>24.16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24.16</v>
      </c>
      <c r="AL37" s="8">
        <f t="shared" si="31"/>
        <v>271.67999999999995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153</v>
      </c>
      <c r="AQ37" s="8">
        <f t="shared" si="31"/>
        <v>0</v>
      </c>
      <c r="AR37" s="8">
        <f t="shared" si="18"/>
        <v>424.67999999999995</v>
      </c>
      <c r="AT37" s="8">
        <v>23.33</v>
      </c>
      <c r="AU37" s="8">
        <v>23.33</v>
      </c>
      <c r="AV37" s="8">
        <v>267</v>
      </c>
      <c r="AW37" s="203">
        <v>24.16</v>
      </c>
      <c r="AX37" s="203">
        <v>0</v>
      </c>
      <c r="AY37" s="203">
        <v>0</v>
      </c>
      <c r="AZ37" s="203">
        <v>0</v>
      </c>
      <c r="BA37" s="203">
        <v>0</v>
      </c>
      <c r="BB37" s="203">
        <v>0</v>
      </c>
      <c r="BC37" s="8">
        <f t="shared" si="19"/>
        <v>24.16</v>
      </c>
      <c r="BD37" s="203">
        <v>24.16</v>
      </c>
      <c r="BE37" s="203">
        <v>0</v>
      </c>
      <c r="BF37" s="203">
        <v>0</v>
      </c>
      <c r="BG37" s="203">
        <v>0</v>
      </c>
      <c r="BH37" s="203">
        <v>0</v>
      </c>
      <c r="BI37" s="203">
        <v>0</v>
      </c>
      <c r="BJ37" s="8">
        <f t="shared" si="20"/>
        <v>24.16</v>
      </c>
      <c r="BL37" s="8">
        <f t="shared" si="21"/>
        <v>23.33</v>
      </c>
      <c r="BM37" s="8">
        <f t="shared" si="22"/>
        <v>23.33</v>
      </c>
      <c r="BN37" s="8">
        <f t="shared" si="23"/>
        <v>24.16</v>
      </c>
      <c r="BO37" s="8">
        <f t="shared" si="24"/>
        <v>24.16</v>
      </c>
      <c r="BP37" s="138">
        <f t="shared" si="25"/>
        <v>-0.83000000000000185</v>
      </c>
      <c r="BQ37" s="138">
        <f t="shared" si="26"/>
        <v>-0.83000000000000185</v>
      </c>
    </row>
    <row r="38" spans="1:69">
      <c r="A38" s="8" t="s">
        <v>80</v>
      </c>
      <c r="B38" s="15">
        <f>'[3]05'!B40</f>
        <v>320</v>
      </c>
      <c r="C38" s="16">
        <f>'[3]05'!C40</f>
        <v>0</v>
      </c>
      <c r="D38" s="16">
        <f>'[3]05'!D40</f>
        <v>0</v>
      </c>
      <c r="E38" s="16">
        <f>'[3]05'!E40</f>
        <v>0</v>
      </c>
      <c r="F38" s="16">
        <f>'[3]05'!F40</f>
        <v>580</v>
      </c>
      <c r="G38" s="16">
        <f>'[3]05'!G40</f>
        <v>0</v>
      </c>
      <c r="H38" s="17">
        <f t="shared" si="27"/>
        <v>900</v>
      </c>
      <c r="I38" s="15">
        <f>'[3]05'!J40</f>
        <v>320</v>
      </c>
      <c r="J38" s="16">
        <f>'[3]05'!K40</f>
        <v>0</v>
      </c>
      <c r="K38" s="16">
        <f>'[3]05'!L40</f>
        <v>0</v>
      </c>
      <c r="L38" s="16">
        <f>'[3]05'!M40</f>
        <v>0</v>
      </c>
      <c r="M38" s="16">
        <f>'[3]05'!N40</f>
        <v>153</v>
      </c>
      <c r="N38" s="16">
        <f>'[3]05'!O40</f>
        <v>0</v>
      </c>
      <c r="O38" s="17">
        <f t="shared" si="28"/>
        <v>473</v>
      </c>
      <c r="P38" s="18">
        <f>frq!C38</f>
        <v>1</v>
      </c>
      <c r="Q38" s="15">
        <f t="shared" si="29"/>
        <v>320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153</v>
      </c>
      <c r="V38" s="16">
        <f t="shared" si="29"/>
        <v>0</v>
      </c>
      <c r="W38" s="17">
        <f t="shared" si="30"/>
        <v>473</v>
      </c>
      <c r="X38" s="8">
        <f t="shared" si="4"/>
        <v>24.16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24.16</v>
      </c>
      <c r="AE38" s="8">
        <f t="shared" si="11"/>
        <v>24.16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24.16</v>
      </c>
      <c r="AL38" s="8">
        <f t="shared" si="31"/>
        <v>271.67999999999995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153</v>
      </c>
      <c r="AQ38" s="8">
        <f t="shared" si="31"/>
        <v>0</v>
      </c>
      <c r="AR38" s="8">
        <f t="shared" si="18"/>
        <v>424.67999999999995</v>
      </c>
      <c r="AT38" s="8">
        <v>23.33</v>
      </c>
      <c r="AU38" s="8">
        <v>23.33</v>
      </c>
      <c r="AV38" s="8">
        <v>267</v>
      </c>
      <c r="AW38" s="203">
        <v>24.16</v>
      </c>
      <c r="AX38" s="203">
        <v>0</v>
      </c>
      <c r="AY38" s="203">
        <v>0</v>
      </c>
      <c r="AZ38" s="203">
        <v>0</v>
      </c>
      <c r="BA38" s="203">
        <v>0</v>
      </c>
      <c r="BB38" s="203">
        <v>0</v>
      </c>
      <c r="BC38" s="8">
        <f t="shared" si="19"/>
        <v>24.16</v>
      </c>
      <c r="BD38" s="203">
        <v>24.16</v>
      </c>
      <c r="BE38" s="203">
        <v>0</v>
      </c>
      <c r="BF38" s="203">
        <v>0</v>
      </c>
      <c r="BG38" s="203">
        <v>0</v>
      </c>
      <c r="BH38" s="203">
        <v>0</v>
      </c>
      <c r="BI38" s="203">
        <v>0</v>
      </c>
      <c r="BJ38" s="8">
        <f t="shared" si="20"/>
        <v>24.16</v>
      </c>
      <c r="BL38" s="8">
        <f t="shared" si="21"/>
        <v>23.33</v>
      </c>
      <c r="BM38" s="8">
        <f t="shared" si="22"/>
        <v>23.33</v>
      </c>
      <c r="BN38" s="8">
        <f t="shared" si="23"/>
        <v>24.16</v>
      </c>
      <c r="BO38" s="8">
        <f t="shared" si="24"/>
        <v>24.16</v>
      </c>
      <c r="BP38" s="138">
        <f t="shared" si="25"/>
        <v>-0.83000000000000185</v>
      </c>
      <c r="BQ38" s="138">
        <f t="shared" si="26"/>
        <v>-0.83000000000000185</v>
      </c>
    </row>
    <row r="39" spans="1:69">
      <c r="A39" s="8" t="s">
        <v>81</v>
      </c>
      <c r="B39" s="15">
        <f>'[3]05'!B41</f>
        <v>320</v>
      </c>
      <c r="C39" s="16">
        <f>'[3]05'!C41</f>
        <v>0</v>
      </c>
      <c r="D39" s="16">
        <f>'[3]05'!D41</f>
        <v>0</v>
      </c>
      <c r="E39" s="16">
        <f>'[3]05'!E41</f>
        <v>0</v>
      </c>
      <c r="F39" s="16">
        <f>'[3]05'!F41</f>
        <v>560</v>
      </c>
      <c r="G39" s="16">
        <f>'[3]05'!G41</f>
        <v>0</v>
      </c>
      <c r="H39" s="17">
        <f t="shared" si="27"/>
        <v>880</v>
      </c>
      <c r="I39" s="15">
        <f>'[3]05'!J41</f>
        <v>320</v>
      </c>
      <c r="J39" s="16">
        <f>'[3]05'!K41</f>
        <v>0</v>
      </c>
      <c r="K39" s="16">
        <f>'[3]05'!L41</f>
        <v>0</v>
      </c>
      <c r="L39" s="16">
        <f>'[3]05'!M41</f>
        <v>0</v>
      </c>
      <c r="M39" s="16">
        <f>'[3]05'!N41</f>
        <v>153</v>
      </c>
      <c r="N39" s="16">
        <f>'[3]05'!O41</f>
        <v>0</v>
      </c>
      <c r="O39" s="17">
        <f t="shared" si="28"/>
        <v>473</v>
      </c>
      <c r="P39" s="18">
        <f>frq!C39</f>
        <v>1</v>
      </c>
      <c r="Q39" s="15">
        <f t="shared" si="29"/>
        <v>320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153</v>
      </c>
      <c r="V39" s="16">
        <f t="shared" si="29"/>
        <v>0</v>
      </c>
      <c r="W39" s="17">
        <f t="shared" si="30"/>
        <v>473</v>
      </c>
      <c r="X39" s="8">
        <f t="shared" si="4"/>
        <v>24.16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24.16</v>
      </c>
      <c r="AE39" s="8">
        <f t="shared" si="11"/>
        <v>24.16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24.16</v>
      </c>
      <c r="AL39" s="8">
        <f t="shared" si="31"/>
        <v>271.67999999999995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153</v>
      </c>
      <c r="AQ39" s="8">
        <f t="shared" si="31"/>
        <v>0</v>
      </c>
      <c r="AR39" s="8">
        <f t="shared" si="18"/>
        <v>424.67999999999995</v>
      </c>
      <c r="AT39" s="8">
        <v>23.33</v>
      </c>
      <c r="AU39" s="8">
        <v>23.33</v>
      </c>
      <c r="AV39" s="8">
        <v>267</v>
      </c>
      <c r="AW39" s="203">
        <v>24.16</v>
      </c>
      <c r="AX39" s="203">
        <v>0</v>
      </c>
      <c r="AY39" s="203">
        <v>0</v>
      </c>
      <c r="AZ39" s="203">
        <v>0</v>
      </c>
      <c r="BA39" s="203">
        <v>0</v>
      </c>
      <c r="BB39" s="203">
        <v>0</v>
      </c>
      <c r="BC39" s="8">
        <f t="shared" si="19"/>
        <v>24.16</v>
      </c>
      <c r="BD39" s="203">
        <v>24.16</v>
      </c>
      <c r="BE39" s="203">
        <v>0</v>
      </c>
      <c r="BF39" s="203">
        <v>0</v>
      </c>
      <c r="BG39" s="203">
        <v>0</v>
      </c>
      <c r="BH39" s="203">
        <v>0</v>
      </c>
      <c r="BI39" s="203">
        <v>0</v>
      </c>
      <c r="BJ39" s="8">
        <f t="shared" si="20"/>
        <v>24.16</v>
      </c>
      <c r="BL39" s="8">
        <f t="shared" si="21"/>
        <v>23.33</v>
      </c>
      <c r="BM39" s="8">
        <f t="shared" si="22"/>
        <v>23.33</v>
      </c>
      <c r="BN39" s="8">
        <f t="shared" si="23"/>
        <v>24.16</v>
      </c>
      <c r="BO39" s="8">
        <f t="shared" si="24"/>
        <v>24.16</v>
      </c>
      <c r="BP39" s="138">
        <f t="shared" si="25"/>
        <v>-0.83000000000000185</v>
      </c>
      <c r="BQ39" s="138">
        <f t="shared" si="26"/>
        <v>-0.83000000000000185</v>
      </c>
    </row>
    <row r="40" spans="1:69">
      <c r="A40" s="8" t="s">
        <v>82</v>
      </c>
      <c r="B40" s="15">
        <f>'[3]05'!B42</f>
        <v>320</v>
      </c>
      <c r="C40" s="16">
        <f>'[3]05'!C42</f>
        <v>0</v>
      </c>
      <c r="D40" s="16">
        <f>'[3]05'!D42</f>
        <v>0</v>
      </c>
      <c r="E40" s="16">
        <f>'[3]05'!E42</f>
        <v>0</v>
      </c>
      <c r="F40" s="16">
        <f>'[3]05'!F42</f>
        <v>560</v>
      </c>
      <c r="G40" s="16">
        <f>'[3]05'!G42</f>
        <v>0</v>
      </c>
      <c r="H40" s="17">
        <f t="shared" si="27"/>
        <v>880</v>
      </c>
      <c r="I40" s="15">
        <f>'[3]05'!J42</f>
        <v>320</v>
      </c>
      <c r="J40" s="16">
        <f>'[3]05'!K42</f>
        <v>0</v>
      </c>
      <c r="K40" s="16">
        <f>'[3]05'!L42</f>
        <v>0</v>
      </c>
      <c r="L40" s="16">
        <f>'[3]05'!M42</f>
        <v>0</v>
      </c>
      <c r="M40" s="16">
        <f>'[3]05'!N42</f>
        <v>153</v>
      </c>
      <c r="N40" s="16">
        <f>'[3]05'!O42</f>
        <v>0</v>
      </c>
      <c r="O40" s="17">
        <f t="shared" si="28"/>
        <v>473</v>
      </c>
      <c r="P40" s="18">
        <f>frq!C40</f>
        <v>1</v>
      </c>
      <c r="Q40" s="15">
        <f t="shared" si="29"/>
        <v>320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153</v>
      </c>
      <c r="V40" s="16">
        <f t="shared" si="29"/>
        <v>0</v>
      </c>
      <c r="W40" s="17">
        <f t="shared" si="30"/>
        <v>473</v>
      </c>
      <c r="X40" s="8">
        <f t="shared" si="4"/>
        <v>24.16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24.16</v>
      </c>
      <c r="AE40" s="8">
        <f t="shared" si="11"/>
        <v>24.16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24.16</v>
      </c>
      <c r="AL40" s="8">
        <f t="shared" si="31"/>
        <v>271.67999999999995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153</v>
      </c>
      <c r="AQ40" s="8">
        <f t="shared" si="31"/>
        <v>0</v>
      </c>
      <c r="AR40" s="8">
        <f t="shared" si="18"/>
        <v>424.67999999999995</v>
      </c>
      <c r="AT40" s="8">
        <v>23.33</v>
      </c>
      <c r="AU40" s="8">
        <v>23.33</v>
      </c>
      <c r="AV40" s="8">
        <v>267</v>
      </c>
      <c r="AW40" s="203">
        <v>24.16</v>
      </c>
      <c r="AX40" s="203">
        <v>0</v>
      </c>
      <c r="AY40" s="203">
        <v>0</v>
      </c>
      <c r="AZ40" s="203">
        <v>0</v>
      </c>
      <c r="BA40" s="203">
        <v>0</v>
      </c>
      <c r="BB40" s="203">
        <v>0</v>
      </c>
      <c r="BC40" s="8">
        <f t="shared" si="19"/>
        <v>24.16</v>
      </c>
      <c r="BD40" s="203">
        <v>24.16</v>
      </c>
      <c r="BE40" s="203">
        <v>0</v>
      </c>
      <c r="BF40" s="203">
        <v>0</v>
      </c>
      <c r="BG40" s="203">
        <v>0</v>
      </c>
      <c r="BH40" s="203">
        <v>0</v>
      </c>
      <c r="BI40" s="203">
        <v>0</v>
      </c>
      <c r="BJ40" s="8">
        <f t="shared" si="20"/>
        <v>24.16</v>
      </c>
      <c r="BL40" s="8">
        <f t="shared" si="21"/>
        <v>23.33</v>
      </c>
      <c r="BM40" s="8">
        <f t="shared" si="22"/>
        <v>23.33</v>
      </c>
      <c r="BN40" s="8">
        <f t="shared" si="23"/>
        <v>24.16</v>
      </c>
      <c r="BO40" s="8">
        <f t="shared" si="24"/>
        <v>24.16</v>
      </c>
      <c r="BP40" s="138">
        <f t="shared" si="25"/>
        <v>-0.83000000000000185</v>
      </c>
      <c r="BQ40" s="138">
        <f t="shared" si="26"/>
        <v>-0.83000000000000185</v>
      </c>
    </row>
    <row r="41" spans="1:69">
      <c r="A41" s="8" t="s">
        <v>83</v>
      </c>
      <c r="B41" s="15">
        <f>'[3]05'!B43</f>
        <v>320</v>
      </c>
      <c r="C41" s="16">
        <f>'[3]05'!C43</f>
        <v>0</v>
      </c>
      <c r="D41" s="16">
        <f>'[3]05'!D43</f>
        <v>0</v>
      </c>
      <c r="E41" s="16">
        <f>'[3]05'!E43</f>
        <v>0</v>
      </c>
      <c r="F41" s="16">
        <f>'[3]05'!F43</f>
        <v>560</v>
      </c>
      <c r="G41" s="16">
        <f>'[3]05'!G43</f>
        <v>0</v>
      </c>
      <c r="H41" s="17">
        <f t="shared" si="27"/>
        <v>880</v>
      </c>
      <c r="I41" s="15">
        <f>'[3]05'!J43</f>
        <v>320</v>
      </c>
      <c r="J41" s="16">
        <f>'[3]05'!K43</f>
        <v>0</v>
      </c>
      <c r="K41" s="16">
        <f>'[3]05'!L43</f>
        <v>0</v>
      </c>
      <c r="L41" s="16">
        <f>'[3]05'!M43</f>
        <v>0</v>
      </c>
      <c r="M41" s="16">
        <f>'[3]05'!N43</f>
        <v>153</v>
      </c>
      <c r="N41" s="16">
        <f>'[3]05'!O43</f>
        <v>0</v>
      </c>
      <c r="O41" s="17">
        <f t="shared" si="28"/>
        <v>473</v>
      </c>
      <c r="P41" s="18">
        <f>frq!C41</f>
        <v>1</v>
      </c>
      <c r="Q41" s="15">
        <f t="shared" si="29"/>
        <v>320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153</v>
      </c>
      <c r="V41" s="16">
        <f t="shared" si="29"/>
        <v>0</v>
      </c>
      <c r="W41" s="17">
        <f t="shared" si="30"/>
        <v>473</v>
      </c>
      <c r="X41" s="8">
        <f t="shared" si="4"/>
        <v>24.16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24.16</v>
      </c>
      <c r="AE41" s="8">
        <f t="shared" si="11"/>
        <v>24.16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24.16</v>
      </c>
      <c r="AL41" s="8">
        <f t="shared" si="31"/>
        <v>271.67999999999995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153</v>
      </c>
      <c r="AQ41" s="8">
        <f t="shared" si="31"/>
        <v>0</v>
      </c>
      <c r="AR41" s="8">
        <f t="shared" si="18"/>
        <v>424.67999999999995</v>
      </c>
      <c r="AT41" s="8">
        <v>23.33</v>
      </c>
      <c r="AU41" s="8">
        <v>23.33</v>
      </c>
      <c r="AV41" s="8">
        <v>267</v>
      </c>
      <c r="AW41" s="203">
        <v>24.16</v>
      </c>
      <c r="AX41" s="203">
        <v>0</v>
      </c>
      <c r="AY41" s="203">
        <v>0</v>
      </c>
      <c r="AZ41" s="203">
        <v>0</v>
      </c>
      <c r="BA41" s="203">
        <v>0</v>
      </c>
      <c r="BB41" s="203">
        <v>0</v>
      </c>
      <c r="BC41" s="8">
        <f t="shared" si="19"/>
        <v>24.16</v>
      </c>
      <c r="BD41" s="203">
        <v>24.16</v>
      </c>
      <c r="BE41" s="203">
        <v>0</v>
      </c>
      <c r="BF41" s="203">
        <v>0</v>
      </c>
      <c r="BG41" s="203">
        <v>0</v>
      </c>
      <c r="BH41" s="203">
        <v>0</v>
      </c>
      <c r="BI41" s="203">
        <v>0</v>
      </c>
      <c r="BJ41" s="8">
        <f t="shared" si="20"/>
        <v>24.16</v>
      </c>
      <c r="BL41" s="8">
        <f t="shared" si="21"/>
        <v>23.33</v>
      </c>
      <c r="BM41" s="8">
        <f t="shared" si="22"/>
        <v>23.33</v>
      </c>
      <c r="BN41" s="8">
        <f t="shared" si="23"/>
        <v>24.16</v>
      </c>
      <c r="BO41" s="8">
        <f t="shared" si="24"/>
        <v>24.16</v>
      </c>
      <c r="BP41" s="138">
        <f t="shared" si="25"/>
        <v>-0.83000000000000185</v>
      </c>
      <c r="BQ41" s="138">
        <f t="shared" si="26"/>
        <v>-0.83000000000000185</v>
      </c>
    </row>
    <row r="42" spans="1:69">
      <c r="A42" s="8" t="s">
        <v>84</v>
      </c>
      <c r="B42" s="15">
        <f>'[3]05'!B44</f>
        <v>320</v>
      </c>
      <c r="C42" s="16">
        <f>'[3]05'!C44</f>
        <v>0</v>
      </c>
      <c r="D42" s="16">
        <f>'[3]05'!D44</f>
        <v>0</v>
      </c>
      <c r="E42" s="16">
        <f>'[3]05'!E44</f>
        <v>0</v>
      </c>
      <c r="F42" s="16">
        <f>'[3]05'!F44</f>
        <v>560</v>
      </c>
      <c r="G42" s="16">
        <f>'[3]05'!G44</f>
        <v>0</v>
      </c>
      <c r="H42" s="17">
        <f t="shared" si="27"/>
        <v>880</v>
      </c>
      <c r="I42" s="15">
        <f>'[3]05'!J44</f>
        <v>320</v>
      </c>
      <c r="J42" s="16">
        <f>'[3]05'!K44</f>
        <v>0</v>
      </c>
      <c r="K42" s="16">
        <f>'[3]05'!L44</f>
        <v>0</v>
      </c>
      <c r="L42" s="16">
        <f>'[3]05'!M44</f>
        <v>0</v>
      </c>
      <c r="M42" s="16">
        <f>'[3]05'!N44</f>
        <v>153</v>
      </c>
      <c r="N42" s="16">
        <f>'[3]05'!O44</f>
        <v>0</v>
      </c>
      <c r="O42" s="17">
        <f t="shared" si="28"/>
        <v>473</v>
      </c>
      <c r="P42" s="18">
        <f>frq!C42</f>
        <v>1</v>
      </c>
      <c r="Q42" s="15">
        <f t="shared" si="29"/>
        <v>320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153</v>
      </c>
      <c r="V42" s="16">
        <f t="shared" si="29"/>
        <v>0</v>
      </c>
      <c r="W42" s="17">
        <f t="shared" si="30"/>
        <v>473</v>
      </c>
      <c r="X42" s="8">
        <f t="shared" si="4"/>
        <v>24.16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24.16</v>
      </c>
      <c r="AE42" s="8">
        <f t="shared" si="11"/>
        <v>24.16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24.16</v>
      </c>
      <c r="AL42" s="8">
        <f t="shared" si="31"/>
        <v>271.67999999999995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153</v>
      </c>
      <c r="AQ42" s="8">
        <f t="shared" si="31"/>
        <v>0</v>
      </c>
      <c r="AR42" s="8">
        <f t="shared" si="18"/>
        <v>424.67999999999995</v>
      </c>
      <c r="AT42" s="8">
        <v>23.33</v>
      </c>
      <c r="AU42" s="8">
        <v>23.33</v>
      </c>
      <c r="AV42" s="8">
        <v>267</v>
      </c>
      <c r="AW42" s="203">
        <v>24.16</v>
      </c>
      <c r="AX42" s="203">
        <v>0</v>
      </c>
      <c r="AY42" s="203">
        <v>0</v>
      </c>
      <c r="AZ42" s="203">
        <v>0</v>
      </c>
      <c r="BA42" s="203">
        <v>0</v>
      </c>
      <c r="BB42" s="203">
        <v>0</v>
      </c>
      <c r="BC42" s="8">
        <f t="shared" si="19"/>
        <v>24.16</v>
      </c>
      <c r="BD42" s="203">
        <v>24.16</v>
      </c>
      <c r="BE42" s="203">
        <v>0</v>
      </c>
      <c r="BF42" s="203">
        <v>0</v>
      </c>
      <c r="BG42" s="203">
        <v>0</v>
      </c>
      <c r="BH42" s="203">
        <v>0</v>
      </c>
      <c r="BI42" s="203">
        <v>0</v>
      </c>
      <c r="BJ42" s="8">
        <f t="shared" si="20"/>
        <v>24.16</v>
      </c>
      <c r="BL42" s="8">
        <f t="shared" si="21"/>
        <v>23.33</v>
      </c>
      <c r="BM42" s="8">
        <f t="shared" si="22"/>
        <v>23.33</v>
      </c>
      <c r="BN42" s="8">
        <f t="shared" si="23"/>
        <v>24.16</v>
      </c>
      <c r="BO42" s="8">
        <f t="shared" si="24"/>
        <v>24.16</v>
      </c>
      <c r="BP42" s="138">
        <f t="shared" si="25"/>
        <v>-0.83000000000000185</v>
      </c>
      <c r="BQ42" s="138">
        <f t="shared" si="26"/>
        <v>-0.83000000000000185</v>
      </c>
    </row>
    <row r="43" spans="1:69">
      <c r="A43" s="8" t="s">
        <v>85</v>
      </c>
      <c r="B43" s="15">
        <f>'[3]05'!B45</f>
        <v>320</v>
      </c>
      <c r="C43" s="16">
        <f>'[3]05'!C45</f>
        <v>0</v>
      </c>
      <c r="D43" s="16">
        <f>'[3]05'!D45</f>
        <v>0</v>
      </c>
      <c r="E43" s="16">
        <f>'[3]05'!E45</f>
        <v>0</v>
      </c>
      <c r="F43" s="16">
        <f>'[3]05'!F45</f>
        <v>560</v>
      </c>
      <c r="G43" s="16">
        <f>'[3]05'!G45</f>
        <v>0</v>
      </c>
      <c r="H43" s="17">
        <f t="shared" si="27"/>
        <v>880</v>
      </c>
      <c r="I43" s="15">
        <f>'[3]05'!J45</f>
        <v>320</v>
      </c>
      <c r="J43" s="16">
        <f>'[3]05'!K45</f>
        <v>0</v>
      </c>
      <c r="K43" s="16">
        <f>'[3]05'!L45</f>
        <v>0</v>
      </c>
      <c r="L43" s="16">
        <f>'[3]05'!M45</f>
        <v>0</v>
      </c>
      <c r="M43" s="16">
        <f>'[3]05'!N45</f>
        <v>153</v>
      </c>
      <c r="N43" s="16">
        <f>'[3]05'!O45</f>
        <v>0</v>
      </c>
      <c r="O43" s="17">
        <f t="shared" si="28"/>
        <v>473</v>
      </c>
      <c r="P43" s="18">
        <f>frq!C43</f>
        <v>1</v>
      </c>
      <c r="Q43" s="15">
        <f t="shared" si="29"/>
        <v>320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153</v>
      </c>
      <c r="V43" s="16">
        <f t="shared" si="29"/>
        <v>0</v>
      </c>
      <c r="W43" s="17">
        <f t="shared" si="30"/>
        <v>473</v>
      </c>
      <c r="X43" s="8">
        <f t="shared" si="4"/>
        <v>32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32</v>
      </c>
      <c r="AE43" s="8">
        <f t="shared" si="11"/>
        <v>19.63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19.63</v>
      </c>
      <c r="AL43" s="8">
        <f t="shared" si="31"/>
        <v>268.37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153</v>
      </c>
      <c r="AQ43" s="8">
        <f t="shared" si="31"/>
        <v>0</v>
      </c>
      <c r="AR43" s="8">
        <f t="shared" si="18"/>
        <v>421.37</v>
      </c>
      <c r="AT43" s="8">
        <v>30.91</v>
      </c>
      <c r="AU43" s="8">
        <v>18.96</v>
      </c>
      <c r="AV43" s="8">
        <v>267</v>
      </c>
      <c r="AW43" s="203">
        <v>32</v>
      </c>
      <c r="AX43" s="203">
        <v>0</v>
      </c>
      <c r="AY43" s="203">
        <v>0</v>
      </c>
      <c r="AZ43" s="203">
        <v>0</v>
      </c>
      <c r="BA43" s="203">
        <v>0</v>
      </c>
      <c r="BB43" s="203">
        <v>0</v>
      </c>
      <c r="BC43" s="8">
        <f t="shared" si="19"/>
        <v>32</v>
      </c>
      <c r="BD43" s="203">
        <v>19.63</v>
      </c>
      <c r="BE43" s="203">
        <v>0</v>
      </c>
      <c r="BF43" s="203">
        <v>0</v>
      </c>
      <c r="BG43" s="203">
        <v>0</v>
      </c>
      <c r="BH43" s="203">
        <v>0</v>
      </c>
      <c r="BI43" s="203">
        <v>0</v>
      </c>
      <c r="BJ43" s="8">
        <f t="shared" si="20"/>
        <v>19.63</v>
      </c>
      <c r="BL43" s="8">
        <f t="shared" si="21"/>
        <v>30.91</v>
      </c>
      <c r="BM43" s="8">
        <f t="shared" si="22"/>
        <v>18.96</v>
      </c>
      <c r="BN43" s="8">
        <f t="shared" si="23"/>
        <v>32</v>
      </c>
      <c r="BO43" s="8">
        <f t="shared" si="24"/>
        <v>19.63</v>
      </c>
      <c r="BP43" s="138">
        <f t="shared" si="25"/>
        <v>-1.0899999999999999</v>
      </c>
      <c r="BQ43" s="138">
        <f t="shared" si="26"/>
        <v>-0.66999999999999815</v>
      </c>
    </row>
    <row r="44" spans="1:69">
      <c r="A44" s="8" t="s">
        <v>86</v>
      </c>
      <c r="B44" s="15">
        <f>'[3]05'!B46</f>
        <v>320</v>
      </c>
      <c r="C44" s="16">
        <f>'[3]05'!C46</f>
        <v>0</v>
      </c>
      <c r="D44" s="16">
        <f>'[3]05'!D46</f>
        <v>0</v>
      </c>
      <c r="E44" s="16">
        <f>'[3]05'!E46</f>
        <v>0</v>
      </c>
      <c r="F44" s="16">
        <f>'[3]05'!F46</f>
        <v>560</v>
      </c>
      <c r="G44" s="16">
        <f>'[3]05'!G46</f>
        <v>0</v>
      </c>
      <c r="H44" s="17">
        <f t="shared" si="27"/>
        <v>880</v>
      </c>
      <c r="I44" s="15">
        <f>'[3]05'!J46</f>
        <v>320</v>
      </c>
      <c r="J44" s="16">
        <f>'[3]05'!K46</f>
        <v>0</v>
      </c>
      <c r="K44" s="16">
        <f>'[3]05'!L46</f>
        <v>0</v>
      </c>
      <c r="L44" s="16">
        <f>'[3]05'!M46</f>
        <v>0</v>
      </c>
      <c r="M44" s="16">
        <f>'[3]05'!N46</f>
        <v>153</v>
      </c>
      <c r="N44" s="16">
        <f>'[3]05'!O46</f>
        <v>0</v>
      </c>
      <c r="O44" s="17">
        <f t="shared" si="28"/>
        <v>473</v>
      </c>
      <c r="P44" s="18">
        <f>frq!C44</f>
        <v>1</v>
      </c>
      <c r="Q44" s="15">
        <f t="shared" si="29"/>
        <v>320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153</v>
      </c>
      <c r="V44" s="16">
        <f t="shared" si="29"/>
        <v>0</v>
      </c>
      <c r="W44" s="17">
        <f t="shared" si="30"/>
        <v>473</v>
      </c>
      <c r="X44" s="8">
        <f t="shared" si="4"/>
        <v>32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32</v>
      </c>
      <c r="AE44" s="8">
        <f t="shared" si="11"/>
        <v>19.63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19.63</v>
      </c>
      <c r="AL44" s="8">
        <f t="shared" si="31"/>
        <v>268.37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153</v>
      </c>
      <c r="AQ44" s="8">
        <f t="shared" si="31"/>
        <v>0</v>
      </c>
      <c r="AR44" s="8">
        <f t="shared" si="18"/>
        <v>421.37</v>
      </c>
      <c r="AT44" s="8">
        <v>30.91</v>
      </c>
      <c r="AU44" s="8">
        <v>18.96</v>
      </c>
      <c r="AV44" s="8">
        <v>267</v>
      </c>
      <c r="AW44" s="203">
        <v>32</v>
      </c>
      <c r="AX44" s="203">
        <v>0</v>
      </c>
      <c r="AY44" s="203">
        <v>0</v>
      </c>
      <c r="AZ44" s="203">
        <v>0</v>
      </c>
      <c r="BA44" s="203">
        <v>0</v>
      </c>
      <c r="BB44" s="203">
        <v>0</v>
      </c>
      <c r="BC44" s="8">
        <f t="shared" si="19"/>
        <v>32</v>
      </c>
      <c r="BD44" s="203">
        <v>19.63</v>
      </c>
      <c r="BE44" s="203">
        <v>0</v>
      </c>
      <c r="BF44" s="203">
        <v>0</v>
      </c>
      <c r="BG44" s="203">
        <v>0</v>
      </c>
      <c r="BH44" s="203">
        <v>0</v>
      </c>
      <c r="BI44" s="203">
        <v>0</v>
      </c>
      <c r="BJ44" s="8">
        <f t="shared" si="20"/>
        <v>19.63</v>
      </c>
      <c r="BL44" s="8">
        <f t="shared" si="21"/>
        <v>30.91</v>
      </c>
      <c r="BM44" s="8">
        <f t="shared" si="22"/>
        <v>18.96</v>
      </c>
      <c r="BN44" s="8">
        <f t="shared" si="23"/>
        <v>32</v>
      </c>
      <c r="BO44" s="8">
        <f t="shared" si="24"/>
        <v>19.63</v>
      </c>
      <c r="BP44" s="138">
        <f t="shared" si="25"/>
        <v>-1.0899999999999999</v>
      </c>
      <c r="BQ44" s="138">
        <f t="shared" si="26"/>
        <v>-0.66999999999999815</v>
      </c>
    </row>
    <row r="45" spans="1:69">
      <c r="A45" s="8" t="s">
        <v>87</v>
      </c>
      <c r="B45" s="15">
        <f>'[3]05'!B47</f>
        <v>320</v>
      </c>
      <c r="C45" s="16">
        <f>'[3]05'!C47</f>
        <v>0</v>
      </c>
      <c r="D45" s="16">
        <f>'[3]05'!D47</f>
        <v>0</v>
      </c>
      <c r="E45" s="16">
        <f>'[3]05'!E47</f>
        <v>0</v>
      </c>
      <c r="F45" s="16">
        <f>'[3]05'!F47</f>
        <v>560</v>
      </c>
      <c r="G45" s="16">
        <f>'[3]05'!G47</f>
        <v>0</v>
      </c>
      <c r="H45" s="17">
        <f t="shared" si="27"/>
        <v>880</v>
      </c>
      <c r="I45" s="15">
        <f>'[3]05'!J47</f>
        <v>320</v>
      </c>
      <c r="J45" s="16">
        <f>'[3]05'!K47</f>
        <v>0</v>
      </c>
      <c r="K45" s="16">
        <f>'[3]05'!L47</f>
        <v>0</v>
      </c>
      <c r="L45" s="16">
        <f>'[3]05'!M47</f>
        <v>0</v>
      </c>
      <c r="M45" s="16">
        <f>'[3]05'!N47</f>
        <v>153</v>
      </c>
      <c r="N45" s="16">
        <f>'[3]05'!O47</f>
        <v>0</v>
      </c>
      <c r="O45" s="17">
        <f t="shared" si="28"/>
        <v>473</v>
      </c>
      <c r="P45" s="18">
        <f>frq!C45</f>
        <v>1</v>
      </c>
      <c r="Q45" s="15">
        <f t="shared" si="29"/>
        <v>320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153</v>
      </c>
      <c r="V45" s="16">
        <f t="shared" si="29"/>
        <v>0</v>
      </c>
      <c r="W45" s="17">
        <f t="shared" si="30"/>
        <v>473</v>
      </c>
      <c r="X45" s="8">
        <f t="shared" si="4"/>
        <v>32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32</v>
      </c>
      <c r="AE45" s="8">
        <f t="shared" si="11"/>
        <v>19.63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19.63</v>
      </c>
      <c r="AL45" s="8">
        <f t="shared" si="31"/>
        <v>268.37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153</v>
      </c>
      <c r="AQ45" s="8">
        <f t="shared" si="31"/>
        <v>0</v>
      </c>
      <c r="AR45" s="8">
        <f t="shared" si="18"/>
        <v>421.37</v>
      </c>
      <c r="AT45" s="8">
        <v>30.91</v>
      </c>
      <c r="AU45" s="8">
        <v>18.96</v>
      </c>
      <c r="AV45" s="8">
        <v>267</v>
      </c>
      <c r="AW45" s="203">
        <v>32</v>
      </c>
      <c r="AX45" s="203">
        <v>0</v>
      </c>
      <c r="AY45" s="203">
        <v>0</v>
      </c>
      <c r="AZ45" s="203">
        <v>0</v>
      </c>
      <c r="BA45" s="203">
        <v>0</v>
      </c>
      <c r="BB45" s="203">
        <v>0</v>
      </c>
      <c r="BC45" s="8">
        <f t="shared" si="19"/>
        <v>32</v>
      </c>
      <c r="BD45" s="203">
        <v>19.63</v>
      </c>
      <c r="BE45" s="203">
        <v>0</v>
      </c>
      <c r="BF45" s="203">
        <v>0</v>
      </c>
      <c r="BG45" s="203">
        <v>0</v>
      </c>
      <c r="BH45" s="203">
        <v>0</v>
      </c>
      <c r="BI45" s="203">
        <v>0</v>
      </c>
      <c r="BJ45" s="8">
        <f t="shared" si="20"/>
        <v>19.63</v>
      </c>
      <c r="BL45" s="8">
        <f t="shared" si="21"/>
        <v>30.91</v>
      </c>
      <c r="BM45" s="8">
        <f t="shared" si="22"/>
        <v>18.96</v>
      </c>
      <c r="BN45" s="8">
        <f t="shared" si="23"/>
        <v>32</v>
      </c>
      <c r="BO45" s="8">
        <f t="shared" si="24"/>
        <v>19.63</v>
      </c>
      <c r="BP45" s="138">
        <f t="shared" si="25"/>
        <v>-1.0899999999999999</v>
      </c>
      <c r="BQ45" s="138">
        <f t="shared" si="26"/>
        <v>-0.66999999999999815</v>
      </c>
    </row>
    <row r="46" spans="1:69">
      <c r="A46" s="8" t="s">
        <v>88</v>
      </c>
      <c r="B46" s="15">
        <f>'[3]05'!B48</f>
        <v>320</v>
      </c>
      <c r="C46" s="16">
        <f>'[3]05'!C48</f>
        <v>0</v>
      </c>
      <c r="D46" s="16">
        <f>'[3]05'!D48</f>
        <v>0</v>
      </c>
      <c r="E46" s="16">
        <f>'[3]05'!E48</f>
        <v>0</v>
      </c>
      <c r="F46" s="16">
        <f>'[3]05'!F48</f>
        <v>560</v>
      </c>
      <c r="G46" s="16">
        <f>'[3]05'!G48</f>
        <v>0</v>
      </c>
      <c r="H46" s="17">
        <f t="shared" si="27"/>
        <v>880</v>
      </c>
      <c r="I46" s="15">
        <f>'[3]05'!J48</f>
        <v>320</v>
      </c>
      <c r="J46" s="16">
        <f>'[3]05'!K48</f>
        <v>0</v>
      </c>
      <c r="K46" s="16">
        <f>'[3]05'!L48</f>
        <v>0</v>
      </c>
      <c r="L46" s="16">
        <f>'[3]05'!M48</f>
        <v>0</v>
      </c>
      <c r="M46" s="16">
        <f>'[3]05'!N48</f>
        <v>153</v>
      </c>
      <c r="N46" s="16">
        <f>'[3]05'!O48</f>
        <v>0</v>
      </c>
      <c r="O46" s="17">
        <f t="shared" si="28"/>
        <v>473</v>
      </c>
      <c r="P46" s="18">
        <f>frq!C46</f>
        <v>1</v>
      </c>
      <c r="Q46" s="15">
        <f t="shared" si="29"/>
        <v>320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153</v>
      </c>
      <c r="V46" s="16">
        <f t="shared" si="29"/>
        <v>0</v>
      </c>
      <c r="W46" s="17">
        <f t="shared" si="30"/>
        <v>473</v>
      </c>
      <c r="X46" s="8">
        <f t="shared" si="4"/>
        <v>32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32</v>
      </c>
      <c r="AE46" s="8">
        <f t="shared" si="11"/>
        <v>19.63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19.63</v>
      </c>
      <c r="AL46" s="8">
        <f t="shared" si="31"/>
        <v>268.37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153</v>
      </c>
      <c r="AQ46" s="8">
        <f t="shared" si="31"/>
        <v>0</v>
      </c>
      <c r="AR46" s="8">
        <f t="shared" si="18"/>
        <v>421.37</v>
      </c>
      <c r="AT46" s="8">
        <v>30.91</v>
      </c>
      <c r="AU46" s="8">
        <v>18.96</v>
      </c>
      <c r="AV46" s="8">
        <v>267</v>
      </c>
      <c r="AW46" s="203">
        <v>32</v>
      </c>
      <c r="AX46" s="203">
        <v>0</v>
      </c>
      <c r="AY46" s="203">
        <v>0</v>
      </c>
      <c r="AZ46" s="203">
        <v>0</v>
      </c>
      <c r="BA46" s="203">
        <v>0</v>
      </c>
      <c r="BB46" s="203">
        <v>0</v>
      </c>
      <c r="BC46" s="8">
        <f t="shared" si="19"/>
        <v>32</v>
      </c>
      <c r="BD46" s="203">
        <v>19.63</v>
      </c>
      <c r="BE46" s="203">
        <v>0</v>
      </c>
      <c r="BF46" s="203">
        <v>0</v>
      </c>
      <c r="BG46" s="203">
        <v>0</v>
      </c>
      <c r="BH46" s="203">
        <v>0</v>
      </c>
      <c r="BI46" s="203">
        <v>0</v>
      </c>
      <c r="BJ46" s="8">
        <f t="shared" si="20"/>
        <v>19.63</v>
      </c>
      <c r="BL46" s="8">
        <f t="shared" si="21"/>
        <v>30.91</v>
      </c>
      <c r="BM46" s="8">
        <f t="shared" si="22"/>
        <v>18.96</v>
      </c>
      <c r="BN46" s="8">
        <f t="shared" si="23"/>
        <v>32</v>
      </c>
      <c r="BO46" s="8">
        <f t="shared" si="24"/>
        <v>19.63</v>
      </c>
      <c r="BP46" s="138">
        <f t="shared" si="25"/>
        <v>-1.0899999999999999</v>
      </c>
      <c r="BQ46" s="138">
        <f t="shared" si="26"/>
        <v>-0.66999999999999815</v>
      </c>
    </row>
    <row r="47" spans="1:69">
      <c r="A47" s="8" t="s">
        <v>89</v>
      </c>
      <c r="B47" s="15">
        <f>'[3]05'!B49</f>
        <v>320</v>
      </c>
      <c r="C47" s="16">
        <f>'[3]05'!C49</f>
        <v>0</v>
      </c>
      <c r="D47" s="16">
        <f>'[3]05'!D49</f>
        <v>0</v>
      </c>
      <c r="E47" s="16">
        <f>'[3]05'!E49</f>
        <v>0</v>
      </c>
      <c r="F47" s="16">
        <f>'[3]05'!F49</f>
        <v>560</v>
      </c>
      <c r="G47" s="16">
        <f>'[3]05'!G49</f>
        <v>0</v>
      </c>
      <c r="H47" s="17">
        <f t="shared" si="27"/>
        <v>880</v>
      </c>
      <c r="I47" s="15">
        <f>'[3]05'!J49</f>
        <v>320</v>
      </c>
      <c r="J47" s="16">
        <f>'[3]05'!K49</f>
        <v>0</v>
      </c>
      <c r="K47" s="16">
        <f>'[3]05'!L49</f>
        <v>0</v>
      </c>
      <c r="L47" s="16">
        <f>'[3]05'!M49</f>
        <v>0</v>
      </c>
      <c r="M47" s="16">
        <f>'[3]05'!N49</f>
        <v>153</v>
      </c>
      <c r="N47" s="16">
        <f>'[3]05'!O49</f>
        <v>0</v>
      </c>
      <c r="O47" s="17">
        <f t="shared" si="28"/>
        <v>473</v>
      </c>
      <c r="P47" s="18">
        <f>frq!C47</f>
        <v>1</v>
      </c>
      <c r="Q47" s="15">
        <f t="shared" si="29"/>
        <v>320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153</v>
      </c>
      <c r="V47" s="16">
        <f t="shared" si="29"/>
        <v>0</v>
      </c>
      <c r="W47" s="17">
        <f t="shared" si="30"/>
        <v>473</v>
      </c>
      <c r="X47" s="8">
        <f t="shared" si="4"/>
        <v>32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32</v>
      </c>
      <c r="AE47" s="8">
        <f t="shared" si="11"/>
        <v>10.95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10.95</v>
      </c>
      <c r="AL47" s="8">
        <f t="shared" si="31"/>
        <v>277.05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153</v>
      </c>
      <c r="AQ47" s="8">
        <f t="shared" si="31"/>
        <v>0</v>
      </c>
      <c r="AR47" s="8">
        <f t="shared" si="18"/>
        <v>430.05</v>
      </c>
      <c r="AT47" s="8">
        <v>30.91</v>
      </c>
      <c r="AU47" s="8">
        <v>10.58</v>
      </c>
      <c r="AV47" s="8">
        <v>267</v>
      </c>
      <c r="AW47" s="203">
        <v>32</v>
      </c>
      <c r="AX47" s="203">
        <v>0</v>
      </c>
      <c r="AY47" s="203">
        <v>0</v>
      </c>
      <c r="AZ47" s="203">
        <v>0</v>
      </c>
      <c r="BA47" s="203">
        <v>0</v>
      </c>
      <c r="BB47" s="203">
        <v>0</v>
      </c>
      <c r="BC47" s="8">
        <f t="shared" si="19"/>
        <v>32</v>
      </c>
      <c r="BD47" s="203">
        <v>10.95</v>
      </c>
      <c r="BE47" s="203">
        <v>0</v>
      </c>
      <c r="BF47" s="203">
        <v>0</v>
      </c>
      <c r="BG47" s="203">
        <v>0</v>
      </c>
      <c r="BH47" s="203">
        <v>0</v>
      </c>
      <c r="BI47" s="203">
        <v>0</v>
      </c>
      <c r="BJ47" s="8">
        <f t="shared" si="20"/>
        <v>10.95</v>
      </c>
      <c r="BL47" s="8">
        <f t="shared" si="21"/>
        <v>30.91</v>
      </c>
      <c r="BM47" s="8">
        <f t="shared" si="22"/>
        <v>10.58</v>
      </c>
      <c r="BN47" s="8">
        <f t="shared" si="23"/>
        <v>32</v>
      </c>
      <c r="BO47" s="8">
        <f t="shared" si="24"/>
        <v>10.95</v>
      </c>
      <c r="BP47" s="138">
        <f t="shared" si="25"/>
        <v>-1.0899999999999999</v>
      </c>
      <c r="BQ47" s="138">
        <f t="shared" si="26"/>
        <v>-0.36999999999999922</v>
      </c>
    </row>
    <row r="48" spans="1:69">
      <c r="A48" s="8" t="s">
        <v>90</v>
      </c>
      <c r="B48" s="15">
        <f>'[3]05'!B50</f>
        <v>320</v>
      </c>
      <c r="C48" s="16">
        <f>'[3]05'!C50</f>
        <v>0</v>
      </c>
      <c r="D48" s="16">
        <f>'[3]05'!D50</f>
        <v>0</v>
      </c>
      <c r="E48" s="16">
        <f>'[3]05'!E50</f>
        <v>0</v>
      </c>
      <c r="F48" s="16">
        <f>'[3]05'!F50</f>
        <v>560</v>
      </c>
      <c r="G48" s="16">
        <f>'[3]05'!G50</f>
        <v>0</v>
      </c>
      <c r="H48" s="17">
        <f t="shared" si="27"/>
        <v>880</v>
      </c>
      <c r="I48" s="15">
        <f>'[3]05'!J50</f>
        <v>320</v>
      </c>
      <c r="J48" s="16">
        <f>'[3]05'!K50</f>
        <v>0</v>
      </c>
      <c r="K48" s="16">
        <f>'[3]05'!L50</f>
        <v>0</v>
      </c>
      <c r="L48" s="16">
        <f>'[3]05'!M50</f>
        <v>0</v>
      </c>
      <c r="M48" s="16">
        <f>'[3]05'!N50</f>
        <v>153</v>
      </c>
      <c r="N48" s="16">
        <f>'[3]05'!O50</f>
        <v>0</v>
      </c>
      <c r="O48" s="17">
        <f t="shared" si="28"/>
        <v>473</v>
      </c>
      <c r="P48" s="18">
        <f>frq!C48</f>
        <v>1</v>
      </c>
      <c r="Q48" s="15">
        <f t="shared" si="29"/>
        <v>320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153</v>
      </c>
      <c r="V48" s="16">
        <f t="shared" si="29"/>
        <v>0</v>
      </c>
      <c r="W48" s="17">
        <f t="shared" si="30"/>
        <v>473</v>
      </c>
      <c r="X48" s="8">
        <f t="shared" si="4"/>
        <v>32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32</v>
      </c>
      <c r="AE48" s="8">
        <f t="shared" si="11"/>
        <v>10.95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10.95</v>
      </c>
      <c r="AL48" s="8">
        <f t="shared" si="31"/>
        <v>277.05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153</v>
      </c>
      <c r="AQ48" s="8">
        <f t="shared" si="31"/>
        <v>0</v>
      </c>
      <c r="AR48" s="8">
        <f t="shared" si="18"/>
        <v>430.05</v>
      </c>
      <c r="AT48" s="8">
        <v>30.91</v>
      </c>
      <c r="AU48" s="8">
        <v>10.58</v>
      </c>
      <c r="AV48" s="8">
        <v>267</v>
      </c>
      <c r="AW48" s="203">
        <v>32</v>
      </c>
      <c r="AX48" s="203">
        <v>0</v>
      </c>
      <c r="AY48" s="203">
        <v>0</v>
      </c>
      <c r="AZ48" s="203">
        <v>0</v>
      </c>
      <c r="BA48" s="203">
        <v>0</v>
      </c>
      <c r="BB48" s="203">
        <v>0</v>
      </c>
      <c r="BC48" s="8">
        <f t="shared" si="19"/>
        <v>32</v>
      </c>
      <c r="BD48" s="203">
        <v>10.95</v>
      </c>
      <c r="BE48" s="203">
        <v>0</v>
      </c>
      <c r="BF48" s="203">
        <v>0</v>
      </c>
      <c r="BG48" s="203">
        <v>0</v>
      </c>
      <c r="BH48" s="203">
        <v>0</v>
      </c>
      <c r="BI48" s="203">
        <v>0</v>
      </c>
      <c r="BJ48" s="8">
        <f t="shared" si="20"/>
        <v>10.95</v>
      </c>
      <c r="BL48" s="8">
        <f t="shared" si="21"/>
        <v>30.91</v>
      </c>
      <c r="BM48" s="8">
        <f t="shared" si="22"/>
        <v>10.58</v>
      </c>
      <c r="BN48" s="8">
        <f t="shared" si="23"/>
        <v>32</v>
      </c>
      <c r="BO48" s="8">
        <f t="shared" si="24"/>
        <v>10.95</v>
      </c>
      <c r="BP48" s="138">
        <f t="shared" si="25"/>
        <v>-1.0899999999999999</v>
      </c>
      <c r="BQ48" s="138">
        <f t="shared" si="26"/>
        <v>-0.36999999999999922</v>
      </c>
    </row>
    <row r="49" spans="1:69">
      <c r="A49" s="8" t="s">
        <v>91</v>
      </c>
      <c r="B49" s="15">
        <f>'[3]05'!B51</f>
        <v>320</v>
      </c>
      <c r="C49" s="16">
        <f>'[3]05'!C51</f>
        <v>0</v>
      </c>
      <c r="D49" s="16">
        <f>'[3]05'!D51</f>
        <v>0</v>
      </c>
      <c r="E49" s="16">
        <f>'[3]05'!E51</f>
        <v>0</v>
      </c>
      <c r="F49" s="16">
        <f>'[3]05'!F51</f>
        <v>560</v>
      </c>
      <c r="G49" s="16">
        <f>'[3]05'!G51</f>
        <v>0</v>
      </c>
      <c r="H49" s="17">
        <f t="shared" si="27"/>
        <v>880</v>
      </c>
      <c r="I49" s="15">
        <f>'[3]05'!J51</f>
        <v>320</v>
      </c>
      <c r="J49" s="16">
        <f>'[3]05'!K51</f>
        <v>0</v>
      </c>
      <c r="K49" s="16">
        <f>'[3]05'!L51</f>
        <v>0</v>
      </c>
      <c r="L49" s="16">
        <f>'[3]05'!M51</f>
        <v>0</v>
      </c>
      <c r="M49" s="16">
        <f>'[3]05'!N51</f>
        <v>153</v>
      </c>
      <c r="N49" s="16">
        <f>'[3]05'!O51</f>
        <v>0</v>
      </c>
      <c r="O49" s="17">
        <f t="shared" si="28"/>
        <v>473</v>
      </c>
      <c r="P49" s="18">
        <f>frq!C49</f>
        <v>1</v>
      </c>
      <c r="Q49" s="15">
        <f t="shared" si="29"/>
        <v>320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153</v>
      </c>
      <c r="V49" s="16">
        <f t="shared" si="29"/>
        <v>0</v>
      </c>
      <c r="W49" s="17">
        <f t="shared" si="30"/>
        <v>473</v>
      </c>
      <c r="X49" s="8">
        <f t="shared" si="4"/>
        <v>32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32</v>
      </c>
      <c r="AE49" s="8">
        <f t="shared" si="11"/>
        <v>10.95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10.95</v>
      </c>
      <c r="AL49" s="8">
        <f t="shared" si="31"/>
        <v>277.05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153</v>
      </c>
      <c r="AQ49" s="8">
        <f t="shared" si="31"/>
        <v>0</v>
      </c>
      <c r="AR49" s="8">
        <f t="shared" si="18"/>
        <v>430.05</v>
      </c>
      <c r="AT49" s="8">
        <v>30.91</v>
      </c>
      <c r="AU49" s="8">
        <v>10.58</v>
      </c>
      <c r="AV49" s="8">
        <v>267</v>
      </c>
      <c r="AW49" s="203">
        <v>32</v>
      </c>
      <c r="AX49" s="203">
        <v>0</v>
      </c>
      <c r="AY49" s="203">
        <v>0</v>
      </c>
      <c r="AZ49" s="203">
        <v>0</v>
      </c>
      <c r="BA49" s="203">
        <v>0</v>
      </c>
      <c r="BB49" s="203">
        <v>0</v>
      </c>
      <c r="BC49" s="8">
        <f t="shared" si="19"/>
        <v>32</v>
      </c>
      <c r="BD49" s="203">
        <v>10.95</v>
      </c>
      <c r="BE49" s="203">
        <v>0</v>
      </c>
      <c r="BF49" s="203">
        <v>0</v>
      </c>
      <c r="BG49" s="203">
        <v>0</v>
      </c>
      <c r="BH49" s="203">
        <v>0</v>
      </c>
      <c r="BI49" s="203">
        <v>0</v>
      </c>
      <c r="BJ49" s="8">
        <f t="shared" si="20"/>
        <v>10.95</v>
      </c>
      <c r="BL49" s="8">
        <f t="shared" si="21"/>
        <v>30.91</v>
      </c>
      <c r="BM49" s="8">
        <f t="shared" si="22"/>
        <v>10.58</v>
      </c>
      <c r="BN49" s="8">
        <f t="shared" si="23"/>
        <v>32</v>
      </c>
      <c r="BO49" s="8">
        <f t="shared" si="24"/>
        <v>10.95</v>
      </c>
      <c r="BP49" s="138">
        <f t="shared" si="25"/>
        <v>-1.0899999999999999</v>
      </c>
      <c r="BQ49" s="138">
        <f t="shared" si="26"/>
        <v>-0.36999999999999922</v>
      </c>
    </row>
    <row r="50" spans="1:69">
      <c r="A50" s="8" t="s">
        <v>92</v>
      </c>
      <c r="B50" s="15">
        <f>'[3]05'!B52</f>
        <v>320</v>
      </c>
      <c r="C50" s="16">
        <f>'[3]05'!C52</f>
        <v>0</v>
      </c>
      <c r="D50" s="16">
        <f>'[3]05'!D52</f>
        <v>0</v>
      </c>
      <c r="E50" s="16">
        <f>'[3]05'!E52</f>
        <v>0</v>
      </c>
      <c r="F50" s="16">
        <f>'[3]05'!F52</f>
        <v>560</v>
      </c>
      <c r="G50" s="16">
        <f>'[3]05'!G52</f>
        <v>0</v>
      </c>
      <c r="H50" s="17">
        <f t="shared" si="27"/>
        <v>880</v>
      </c>
      <c r="I50" s="15">
        <f>'[3]05'!J52</f>
        <v>320</v>
      </c>
      <c r="J50" s="16">
        <f>'[3]05'!K52</f>
        <v>0</v>
      </c>
      <c r="K50" s="16">
        <f>'[3]05'!L52</f>
        <v>0</v>
      </c>
      <c r="L50" s="16">
        <f>'[3]05'!M52</f>
        <v>0</v>
      </c>
      <c r="M50" s="16">
        <f>'[3]05'!N52</f>
        <v>153</v>
      </c>
      <c r="N50" s="16">
        <f>'[3]05'!O52</f>
        <v>0</v>
      </c>
      <c r="O50" s="17">
        <f t="shared" si="28"/>
        <v>473</v>
      </c>
      <c r="P50" s="18">
        <f>frq!C50</f>
        <v>1</v>
      </c>
      <c r="Q50" s="15">
        <f t="shared" si="29"/>
        <v>320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153</v>
      </c>
      <c r="V50" s="16">
        <f t="shared" si="29"/>
        <v>0</v>
      </c>
      <c r="W50" s="17">
        <f t="shared" si="30"/>
        <v>473</v>
      </c>
      <c r="X50" s="8">
        <f t="shared" si="4"/>
        <v>32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32</v>
      </c>
      <c r="AE50" s="8">
        <f t="shared" si="11"/>
        <v>10.95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10.95</v>
      </c>
      <c r="AL50" s="8">
        <f t="shared" si="31"/>
        <v>277.05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153</v>
      </c>
      <c r="AQ50" s="8">
        <f t="shared" si="31"/>
        <v>0</v>
      </c>
      <c r="AR50" s="8">
        <f t="shared" si="18"/>
        <v>430.05</v>
      </c>
      <c r="AT50" s="8">
        <v>30.91</v>
      </c>
      <c r="AU50" s="8">
        <v>10.58</v>
      </c>
      <c r="AV50" s="8">
        <v>267</v>
      </c>
      <c r="AW50" s="203">
        <v>32</v>
      </c>
      <c r="AX50" s="203">
        <v>0</v>
      </c>
      <c r="AY50" s="203">
        <v>0</v>
      </c>
      <c r="AZ50" s="203">
        <v>0</v>
      </c>
      <c r="BA50" s="203">
        <v>0</v>
      </c>
      <c r="BB50" s="203">
        <v>0</v>
      </c>
      <c r="BC50" s="8">
        <f t="shared" si="19"/>
        <v>32</v>
      </c>
      <c r="BD50" s="203">
        <v>10.95</v>
      </c>
      <c r="BE50" s="203">
        <v>0</v>
      </c>
      <c r="BF50" s="203">
        <v>0</v>
      </c>
      <c r="BG50" s="203">
        <v>0</v>
      </c>
      <c r="BH50" s="203">
        <v>0</v>
      </c>
      <c r="BI50" s="203">
        <v>0</v>
      </c>
      <c r="BJ50" s="8">
        <f t="shared" si="20"/>
        <v>10.95</v>
      </c>
      <c r="BL50" s="8">
        <f t="shared" si="21"/>
        <v>30.91</v>
      </c>
      <c r="BM50" s="8">
        <f t="shared" si="22"/>
        <v>10.58</v>
      </c>
      <c r="BN50" s="8">
        <f t="shared" si="23"/>
        <v>32</v>
      </c>
      <c r="BO50" s="8">
        <f t="shared" si="24"/>
        <v>10.95</v>
      </c>
      <c r="BP50" s="138">
        <f t="shared" si="25"/>
        <v>-1.0899999999999999</v>
      </c>
      <c r="BQ50" s="138">
        <f t="shared" si="26"/>
        <v>-0.36999999999999922</v>
      </c>
    </row>
    <row r="51" spans="1:69">
      <c r="A51" s="8" t="s">
        <v>93</v>
      </c>
      <c r="B51" s="15">
        <f>'[3]05'!B53</f>
        <v>320</v>
      </c>
      <c r="C51" s="16">
        <f>'[3]05'!C53</f>
        <v>0</v>
      </c>
      <c r="D51" s="16">
        <f>'[3]05'!D53</f>
        <v>0</v>
      </c>
      <c r="E51" s="16">
        <f>'[3]05'!E53</f>
        <v>0</v>
      </c>
      <c r="F51" s="16">
        <f>'[3]05'!F53</f>
        <v>560</v>
      </c>
      <c r="G51" s="16">
        <f>'[3]05'!G53</f>
        <v>0</v>
      </c>
      <c r="H51" s="17">
        <f t="shared" si="27"/>
        <v>880</v>
      </c>
      <c r="I51" s="15">
        <f>'[3]05'!J53</f>
        <v>320</v>
      </c>
      <c r="J51" s="16">
        <f>'[3]05'!K53</f>
        <v>0</v>
      </c>
      <c r="K51" s="16">
        <f>'[3]05'!L53</f>
        <v>0</v>
      </c>
      <c r="L51" s="16">
        <f>'[3]05'!M53</f>
        <v>0</v>
      </c>
      <c r="M51" s="16">
        <f>'[3]05'!N53</f>
        <v>153</v>
      </c>
      <c r="N51" s="16">
        <f>'[3]05'!O53</f>
        <v>0</v>
      </c>
      <c r="O51" s="17">
        <f t="shared" si="28"/>
        <v>473</v>
      </c>
      <c r="P51" s="18">
        <f>frq!C51</f>
        <v>1</v>
      </c>
      <c r="Q51" s="15">
        <f t="shared" si="29"/>
        <v>320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153</v>
      </c>
      <c r="V51" s="16">
        <f t="shared" si="29"/>
        <v>0</v>
      </c>
      <c r="W51" s="17">
        <f t="shared" si="30"/>
        <v>473</v>
      </c>
      <c r="X51" s="8">
        <f t="shared" si="4"/>
        <v>32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32</v>
      </c>
      <c r="AE51" s="8">
        <f t="shared" si="11"/>
        <v>10.95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10.95</v>
      </c>
      <c r="AL51" s="8">
        <f t="shared" si="31"/>
        <v>277.05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153</v>
      </c>
      <c r="AQ51" s="8">
        <f t="shared" si="31"/>
        <v>0</v>
      </c>
      <c r="AR51" s="8">
        <f t="shared" si="18"/>
        <v>430.05</v>
      </c>
      <c r="AT51" s="8">
        <v>30.91</v>
      </c>
      <c r="AU51" s="8">
        <v>10.58</v>
      </c>
      <c r="AV51" s="8">
        <v>267</v>
      </c>
      <c r="AW51" s="203">
        <v>32</v>
      </c>
      <c r="AX51" s="203">
        <v>0</v>
      </c>
      <c r="AY51" s="203">
        <v>0</v>
      </c>
      <c r="AZ51" s="203">
        <v>0</v>
      </c>
      <c r="BA51" s="203">
        <v>0</v>
      </c>
      <c r="BB51" s="203">
        <v>0</v>
      </c>
      <c r="BC51" s="8">
        <f t="shared" si="19"/>
        <v>32</v>
      </c>
      <c r="BD51" s="203">
        <v>10.95</v>
      </c>
      <c r="BE51" s="203">
        <v>0</v>
      </c>
      <c r="BF51" s="203">
        <v>0</v>
      </c>
      <c r="BG51" s="203">
        <v>0</v>
      </c>
      <c r="BH51" s="203">
        <v>0</v>
      </c>
      <c r="BI51" s="203">
        <v>0</v>
      </c>
      <c r="BJ51" s="8">
        <f t="shared" si="20"/>
        <v>10.95</v>
      </c>
      <c r="BL51" s="8">
        <f t="shared" si="21"/>
        <v>30.91</v>
      </c>
      <c r="BM51" s="8">
        <f t="shared" si="22"/>
        <v>10.58</v>
      </c>
      <c r="BN51" s="8">
        <f t="shared" si="23"/>
        <v>32</v>
      </c>
      <c r="BO51" s="8">
        <f t="shared" si="24"/>
        <v>10.95</v>
      </c>
      <c r="BP51" s="138">
        <f t="shared" si="25"/>
        <v>-1.0899999999999999</v>
      </c>
      <c r="BQ51" s="138">
        <f t="shared" si="26"/>
        <v>-0.36999999999999922</v>
      </c>
    </row>
    <row r="52" spans="1:69">
      <c r="A52" s="8" t="s">
        <v>94</v>
      </c>
      <c r="B52" s="15">
        <f>'[3]05'!B54</f>
        <v>320</v>
      </c>
      <c r="C52" s="16">
        <f>'[3]05'!C54</f>
        <v>0</v>
      </c>
      <c r="D52" s="16">
        <f>'[3]05'!D54</f>
        <v>0</v>
      </c>
      <c r="E52" s="16">
        <f>'[3]05'!E54</f>
        <v>0</v>
      </c>
      <c r="F52" s="16">
        <f>'[3]05'!F54</f>
        <v>560</v>
      </c>
      <c r="G52" s="16">
        <f>'[3]05'!G54</f>
        <v>0</v>
      </c>
      <c r="H52" s="17">
        <f t="shared" si="27"/>
        <v>880</v>
      </c>
      <c r="I52" s="15">
        <f>'[3]05'!J54</f>
        <v>320</v>
      </c>
      <c r="J52" s="16">
        <f>'[3]05'!K54</f>
        <v>0</v>
      </c>
      <c r="K52" s="16">
        <f>'[3]05'!L54</f>
        <v>0</v>
      </c>
      <c r="L52" s="16">
        <f>'[3]05'!M54</f>
        <v>0</v>
      </c>
      <c r="M52" s="16">
        <f>'[3]05'!N54</f>
        <v>153</v>
      </c>
      <c r="N52" s="16">
        <f>'[3]05'!O54</f>
        <v>0</v>
      </c>
      <c r="O52" s="17">
        <f t="shared" si="28"/>
        <v>473</v>
      </c>
      <c r="P52" s="18">
        <f>frq!C52</f>
        <v>1</v>
      </c>
      <c r="Q52" s="15">
        <f t="shared" si="29"/>
        <v>320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153</v>
      </c>
      <c r="V52" s="16">
        <f t="shared" si="29"/>
        <v>0</v>
      </c>
      <c r="W52" s="17">
        <f t="shared" si="30"/>
        <v>473</v>
      </c>
      <c r="X52" s="8">
        <f t="shared" si="4"/>
        <v>32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32</v>
      </c>
      <c r="AE52" s="8">
        <f t="shared" si="11"/>
        <v>10.95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10.95</v>
      </c>
      <c r="AL52" s="8">
        <f t="shared" si="31"/>
        <v>277.05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153</v>
      </c>
      <c r="AQ52" s="8">
        <f t="shared" si="31"/>
        <v>0</v>
      </c>
      <c r="AR52" s="8">
        <f t="shared" si="18"/>
        <v>430.05</v>
      </c>
      <c r="AT52" s="8">
        <v>30.91</v>
      </c>
      <c r="AU52" s="8">
        <v>10.58</v>
      </c>
      <c r="AV52" s="8">
        <v>267</v>
      </c>
      <c r="AW52" s="203">
        <v>32</v>
      </c>
      <c r="AX52" s="203">
        <v>0</v>
      </c>
      <c r="AY52" s="203">
        <v>0</v>
      </c>
      <c r="AZ52" s="203">
        <v>0</v>
      </c>
      <c r="BA52" s="203">
        <v>0</v>
      </c>
      <c r="BB52" s="203">
        <v>0</v>
      </c>
      <c r="BC52" s="8">
        <f t="shared" si="19"/>
        <v>32</v>
      </c>
      <c r="BD52" s="203">
        <v>10.95</v>
      </c>
      <c r="BE52" s="203">
        <v>0</v>
      </c>
      <c r="BF52" s="203">
        <v>0</v>
      </c>
      <c r="BG52" s="203">
        <v>0</v>
      </c>
      <c r="BH52" s="203">
        <v>0</v>
      </c>
      <c r="BI52" s="203">
        <v>0</v>
      </c>
      <c r="BJ52" s="8">
        <f t="shared" si="20"/>
        <v>10.95</v>
      </c>
      <c r="BL52" s="8">
        <f t="shared" si="21"/>
        <v>30.91</v>
      </c>
      <c r="BM52" s="8">
        <f t="shared" si="22"/>
        <v>10.58</v>
      </c>
      <c r="BN52" s="8">
        <f t="shared" si="23"/>
        <v>32</v>
      </c>
      <c r="BO52" s="8">
        <f t="shared" si="24"/>
        <v>10.95</v>
      </c>
      <c r="BP52" s="138">
        <f t="shared" si="25"/>
        <v>-1.0899999999999999</v>
      </c>
      <c r="BQ52" s="138">
        <f t="shared" si="26"/>
        <v>-0.36999999999999922</v>
      </c>
    </row>
    <row r="53" spans="1:69">
      <c r="A53" s="8" t="s">
        <v>95</v>
      </c>
      <c r="B53" s="15">
        <f>'[3]05'!B55</f>
        <v>320</v>
      </c>
      <c r="C53" s="16">
        <f>'[3]05'!C55</f>
        <v>0</v>
      </c>
      <c r="D53" s="16">
        <f>'[3]05'!D55</f>
        <v>0</v>
      </c>
      <c r="E53" s="16">
        <f>'[3]05'!E55</f>
        <v>0</v>
      </c>
      <c r="F53" s="16">
        <f>'[3]05'!F55</f>
        <v>560</v>
      </c>
      <c r="G53" s="16">
        <f>'[3]05'!G55</f>
        <v>0</v>
      </c>
      <c r="H53" s="17">
        <f t="shared" si="27"/>
        <v>880</v>
      </c>
      <c r="I53" s="15">
        <f>'[3]05'!J55</f>
        <v>320</v>
      </c>
      <c r="J53" s="16">
        <f>'[3]05'!K55</f>
        <v>0</v>
      </c>
      <c r="K53" s="16">
        <f>'[3]05'!L55</f>
        <v>0</v>
      </c>
      <c r="L53" s="16">
        <f>'[3]05'!M55</f>
        <v>0</v>
      </c>
      <c r="M53" s="16">
        <f>'[3]05'!N55</f>
        <v>153</v>
      </c>
      <c r="N53" s="16">
        <f>'[3]05'!O55</f>
        <v>0</v>
      </c>
      <c r="O53" s="17">
        <f t="shared" si="28"/>
        <v>473</v>
      </c>
      <c r="P53" s="18">
        <f>frq!C53</f>
        <v>1</v>
      </c>
      <c r="Q53" s="15">
        <f t="shared" si="29"/>
        <v>320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153</v>
      </c>
      <c r="V53" s="16">
        <f t="shared" si="29"/>
        <v>0</v>
      </c>
      <c r="W53" s="17">
        <f t="shared" si="30"/>
        <v>473</v>
      </c>
      <c r="X53" s="8">
        <f t="shared" si="4"/>
        <v>32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32</v>
      </c>
      <c r="AE53" s="8">
        <f t="shared" si="11"/>
        <v>10.95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10.95</v>
      </c>
      <c r="AL53" s="8">
        <f t="shared" si="31"/>
        <v>277.05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153</v>
      </c>
      <c r="AQ53" s="8">
        <f t="shared" si="31"/>
        <v>0</v>
      </c>
      <c r="AR53" s="8">
        <f t="shared" si="18"/>
        <v>430.05</v>
      </c>
      <c r="AT53" s="8">
        <v>30.91</v>
      </c>
      <c r="AU53" s="8">
        <v>10.58</v>
      </c>
      <c r="AV53" s="8">
        <v>267</v>
      </c>
      <c r="AW53" s="203">
        <v>32</v>
      </c>
      <c r="AX53" s="203">
        <v>0</v>
      </c>
      <c r="AY53" s="203">
        <v>0</v>
      </c>
      <c r="AZ53" s="203">
        <v>0</v>
      </c>
      <c r="BA53" s="203">
        <v>0</v>
      </c>
      <c r="BB53" s="203">
        <v>0</v>
      </c>
      <c r="BC53" s="8">
        <f t="shared" si="19"/>
        <v>32</v>
      </c>
      <c r="BD53" s="203">
        <v>10.95</v>
      </c>
      <c r="BE53" s="203">
        <v>0</v>
      </c>
      <c r="BF53" s="203">
        <v>0</v>
      </c>
      <c r="BG53" s="203">
        <v>0</v>
      </c>
      <c r="BH53" s="203">
        <v>0</v>
      </c>
      <c r="BI53" s="203">
        <v>0</v>
      </c>
      <c r="BJ53" s="8">
        <f t="shared" si="20"/>
        <v>10.95</v>
      </c>
      <c r="BL53" s="8">
        <f t="shared" si="21"/>
        <v>30.91</v>
      </c>
      <c r="BM53" s="8">
        <f t="shared" si="22"/>
        <v>10.58</v>
      </c>
      <c r="BN53" s="8">
        <f t="shared" si="23"/>
        <v>32</v>
      </c>
      <c r="BO53" s="8">
        <f t="shared" si="24"/>
        <v>10.95</v>
      </c>
      <c r="BP53" s="138">
        <f t="shared" si="25"/>
        <v>-1.0899999999999999</v>
      </c>
      <c r="BQ53" s="138">
        <f t="shared" si="26"/>
        <v>-0.36999999999999922</v>
      </c>
    </row>
    <row r="54" spans="1:69">
      <c r="A54" s="8" t="s">
        <v>96</v>
      </c>
      <c r="B54" s="15">
        <f>'[3]05'!B56</f>
        <v>320</v>
      </c>
      <c r="C54" s="16">
        <f>'[3]05'!C56</f>
        <v>0</v>
      </c>
      <c r="D54" s="16">
        <f>'[3]05'!D56</f>
        <v>0</v>
      </c>
      <c r="E54" s="16">
        <f>'[3]05'!E56</f>
        <v>0</v>
      </c>
      <c r="F54" s="16">
        <f>'[3]05'!F56</f>
        <v>560</v>
      </c>
      <c r="G54" s="16">
        <f>'[3]05'!G56</f>
        <v>0</v>
      </c>
      <c r="H54" s="17">
        <f t="shared" si="27"/>
        <v>880</v>
      </c>
      <c r="I54" s="15">
        <f>'[3]05'!J56</f>
        <v>320</v>
      </c>
      <c r="J54" s="16">
        <f>'[3]05'!K56</f>
        <v>0</v>
      </c>
      <c r="K54" s="16">
        <f>'[3]05'!L56</f>
        <v>0</v>
      </c>
      <c r="L54" s="16">
        <f>'[3]05'!M56</f>
        <v>0</v>
      </c>
      <c r="M54" s="16">
        <f>'[3]05'!N56</f>
        <v>153</v>
      </c>
      <c r="N54" s="16">
        <f>'[3]05'!O56</f>
        <v>0</v>
      </c>
      <c r="O54" s="17">
        <f t="shared" si="28"/>
        <v>473</v>
      </c>
      <c r="P54" s="18">
        <f>frq!C54</f>
        <v>1</v>
      </c>
      <c r="Q54" s="15">
        <f t="shared" si="29"/>
        <v>320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153</v>
      </c>
      <c r="V54" s="16">
        <f t="shared" si="29"/>
        <v>0</v>
      </c>
      <c r="W54" s="17">
        <f t="shared" si="30"/>
        <v>473</v>
      </c>
      <c r="X54" s="8">
        <f t="shared" si="4"/>
        <v>32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32</v>
      </c>
      <c r="AE54" s="8">
        <f t="shared" si="11"/>
        <v>10.95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10.95</v>
      </c>
      <c r="AL54" s="8">
        <f t="shared" si="31"/>
        <v>277.05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153</v>
      </c>
      <c r="AQ54" s="8">
        <f t="shared" si="31"/>
        <v>0</v>
      </c>
      <c r="AR54" s="8">
        <f t="shared" si="18"/>
        <v>430.05</v>
      </c>
      <c r="AT54" s="8">
        <v>30.91</v>
      </c>
      <c r="AU54" s="8">
        <v>10.58</v>
      </c>
      <c r="AV54" s="8">
        <v>267</v>
      </c>
      <c r="AW54" s="203">
        <v>32</v>
      </c>
      <c r="AX54" s="203">
        <v>0</v>
      </c>
      <c r="AY54" s="203">
        <v>0</v>
      </c>
      <c r="AZ54" s="203">
        <v>0</v>
      </c>
      <c r="BA54" s="203">
        <v>0</v>
      </c>
      <c r="BB54" s="203">
        <v>0</v>
      </c>
      <c r="BC54" s="8">
        <f t="shared" si="19"/>
        <v>32</v>
      </c>
      <c r="BD54" s="203">
        <v>10.95</v>
      </c>
      <c r="BE54" s="203">
        <v>0</v>
      </c>
      <c r="BF54" s="203">
        <v>0</v>
      </c>
      <c r="BG54" s="203">
        <v>0</v>
      </c>
      <c r="BH54" s="203">
        <v>0</v>
      </c>
      <c r="BI54" s="203">
        <v>0</v>
      </c>
      <c r="BJ54" s="8">
        <f t="shared" si="20"/>
        <v>10.95</v>
      </c>
      <c r="BL54" s="8">
        <f t="shared" si="21"/>
        <v>30.91</v>
      </c>
      <c r="BM54" s="8">
        <f t="shared" si="22"/>
        <v>10.58</v>
      </c>
      <c r="BN54" s="8">
        <f t="shared" si="23"/>
        <v>32</v>
      </c>
      <c r="BO54" s="8">
        <f t="shared" si="24"/>
        <v>10.95</v>
      </c>
      <c r="BP54" s="138">
        <f t="shared" si="25"/>
        <v>-1.0899999999999999</v>
      </c>
      <c r="BQ54" s="138">
        <f t="shared" si="26"/>
        <v>-0.36999999999999922</v>
      </c>
    </row>
    <row r="55" spans="1:69">
      <c r="A55" s="8" t="s">
        <v>97</v>
      </c>
      <c r="B55" s="15">
        <f>'[3]05'!B57</f>
        <v>320</v>
      </c>
      <c r="C55" s="16">
        <f>'[3]05'!C57</f>
        <v>0</v>
      </c>
      <c r="D55" s="16">
        <f>'[3]05'!D57</f>
        <v>0</v>
      </c>
      <c r="E55" s="16">
        <f>'[3]05'!E57</f>
        <v>0</v>
      </c>
      <c r="F55" s="16">
        <f>'[3]05'!F57</f>
        <v>560</v>
      </c>
      <c r="G55" s="16">
        <f>'[3]05'!G57</f>
        <v>0</v>
      </c>
      <c r="H55" s="17">
        <f t="shared" si="27"/>
        <v>880</v>
      </c>
      <c r="I55" s="15">
        <f>'[3]05'!J57</f>
        <v>320</v>
      </c>
      <c r="J55" s="16">
        <f>'[3]05'!K57</f>
        <v>0</v>
      </c>
      <c r="K55" s="16">
        <f>'[3]05'!L57</f>
        <v>0</v>
      </c>
      <c r="L55" s="16">
        <f>'[3]05'!M57</f>
        <v>0</v>
      </c>
      <c r="M55" s="16">
        <f>'[3]05'!N57</f>
        <v>153</v>
      </c>
      <c r="N55" s="16">
        <f>'[3]05'!O57</f>
        <v>0</v>
      </c>
      <c r="O55" s="17">
        <f t="shared" si="28"/>
        <v>473</v>
      </c>
      <c r="P55" s="18">
        <f>frq!C55</f>
        <v>1</v>
      </c>
      <c r="Q55" s="15">
        <f t="shared" si="29"/>
        <v>320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153</v>
      </c>
      <c r="V55" s="16">
        <f t="shared" si="29"/>
        <v>0</v>
      </c>
      <c r="W55" s="17">
        <f t="shared" si="30"/>
        <v>473</v>
      </c>
      <c r="X55" s="8">
        <f t="shared" si="4"/>
        <v>32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32</v>
      </c>
      <c r="AE55" s="8">
        <f t="shared" si="11"/>
        <v>10.95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10.95</v>
      </c>
      <c r="AL55" s="8">
        <f t="shared" si="31"/>
        <v>277.05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153</v>
      </c>
      <c r="AQ55" s="8">
        <f t="shared" si="31"/>
        <v>0</v>
      </c>
      <c r="AR55" s="8">
        <f t="shared" si="18"/>
        <v>430.05</v>
      </c>
      <c r="AT55" s="8">
        <v>30.91</v>
      </c>
      <c r="AU55" s="8">
        <v>10.58</v>
      </c>
      <c r="AV55" s="8">
        <v>267</v>
      </c>
      <c r="AW55" s="203">
        <v>32</v>
      </c>
      <c r="AX55" s="203">
        <v>0</v>
      </c>
      <c r="AY55" s="203">
        <v>0</v>
      </c>
      <c r="AZ55" s="203">
        <v>0</v>
      </c>
      <c r="BA55" s="203">
        <v>0</v>
      </c>
      <c r="BB55" s="203">
        <v>0</v>
      </c>
      <c r="BC55" s="8">
        <f t="shared" si="19"/>
        <v>32</v>
      </c>
      <c r="BD55" s="203">
        <v>10.95</v>
      </c>
      <c r="BE55" s="203">
        <v>0</v>
      </c>
      <c r="BF55" s="203">
        <v>0</v>
      </c>
      <c r="BG55" s="203">
        <v>0</v>
      </c>
      <c r="BH55" s="203">
        <v>0</v>
      </c>
      <c r="BI55" s="203">
        <v>0</v>
      </c>
      <c r="BJ55" s="8">
        <f t="shared" si="20"/>
        <v>10.95</v>
      </c>
      <c r="BL55" s="8">
        <f t="shared" si="21"/>
        <v>30.91</v>
      </c>
      <c r="BM55" s="8">
        <f t="shared" si="22"/>
        <v>10.58</v>
      </c>
      <c r="BN55" s="8">
        <f t="shared" si="23"/>
        <v>32</v>
      </c>
      <c r="BO55" s="8">
        <f t="shared" si="24"/>
        <v>10.95</v>
      </c>
      <c r="BP55" s="138">
        <f t="shared" si="25"/>
        <v>-1.0899999999999999</v>
      </c>
      <c r="BQ55" s="138">
        <f t="shared" si="26"/>
        <v>-0.36999999999999922</v>
      </c>
    </row>
    <row r="56" spans="1:69">
      <c r="A56" s="8" t="s">
        <v>98</v>
      </c>
      <c r="B56" s="15">
        <f>'[3]05'!B58</f>
        <v>320</v>
      </c>
      <c r="C56" s="16">
        <f>'[3]05'!C58</f>
        <v>0</v>
      </c>
      <c r="D56" s="16">
        <f>'[3]05'!D58</f>
        <v>0</v>
      </c>
      <c r="E56" s="16">
        <f>'[3]05'!E58</f>
        <v>0</v>
      </c>
      <c r="F56" s="16">
        <f>'[3]05'!F58</f>
        <v>560</v>
      </c>
      <c r="G56" s="16">
        <f>'[3]05'!G58</f>
        <v>0</v>
      </c>
      <c r="H56" s="17">
        <f t="shared" si="27"/>
        <v>880</v>
      </c>
      <c r="I56" s="15">
        <f>'[3]05'!J58</f>
        <v>320</v>
      </c>
      <c r="J56" s="16">
        <f>'[3]05'!K58</f>
        <v>0</v>
      </c>
      <c r="K56" s="16">
        <f>'[3]05'!L58</f>
        <v>0</v>
      </c>
      <c r="L56" s="16">
        <f>'[3]05'!M58</f>
        <v>0</v>
      </c>
      <c r="M56" s="16">
        <f>'[3]05'!N58</f>
        <v>153</v>
      </c>
      <c r="N56" s="16">
        <f>'[3]05'!O58</f>
        <v>0</v>
      </c>
      <c r="O56" s="17">
        <f t="shared" si="28"/>
        <v>473</v>
      </c>
      <c r="P56" s="18">
        <f>frq!C56</f>
        <v>1</v>
      </c>
      <c r="Q56" s="15">
        <f t="shared" si="29"/>
        <v>320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153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473</v>
      </c>
      <c r="X56" s="8">
        <f t="shared" si="4"/>
        <v>32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32</v>
      </c>
      <c r="AE56" s="8">
        <f t="shared" si="11"/>
        <v>10.95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10.95</v>
      </c>
      <c r="AL56" s="8">
        <f t="shared" si="31"/>
        <v>277.05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153</v>
      </c>
      <c r="AQ56" s="8">
        <f t="shared" si="31"/>
        <v>0</v>
      </c>
      <c r="AR56" s="8">
        <f t="shared" si="18"/>
        <v>430.05</v>
      </c>
      <c r="AT56" s="8">
        <v>30.91</v>
      </c>
      <c r="AU56" s="8">
        <v>10.58</v>
      </c>
      <c r="AV56" s="8">
        <v>267</v>
      </c>
      <c r="AW56" s="203">
        <v>32</v>
      </c>
      <c r="AX56" s="203">
        <v>0</v>
      </c>
      <c r="AY56" s="203">
        <v>0</v>
      </c>
      <c r="AZ56" s="203">
        <v>0</v>
      </c>
      <c r="BA56" s="203">
        <v>0</v>
      </c>
      <c r="BB56" s="203">
        <v>0</v>
      </c>
      <c r="BC56" s="8">
        <f t="shared" si="19"/>
        <v>32</v>
      </c>
      <c r="BD56" s="203">
        <v>10.95</v>
      </c>
      <c r="BE56" s="203">
        <v>0</v>
      </c>
      <c r="BF56" s="203">
        <v>0</v>
      </c>
      <c r="BG56" s="203">
        <v>0</v>
      </c>
      <c r="BH56" s="203">
        <v>0</v>
      </c>
      <c r="BI56" s="203">
        <v>0</v>
      </c>
      <c r="BJ56" s="8">
        <f t="shared" si="20"/>
        <v>10.95</v>
      </c>
      <c r="BL56" s="8">
        <f t="shared" si="21"/>
        <v>30.91</v>
      </c>
      <c r="BM56" s="8">
        <f t="shared" si="22"/>
        <v>10.58</v>
      </c>
      <c r="BN56" s="8">
        <f t="shared" si="23"/>
        <v>32</v>
      </c>
      <c r="BO56" s="8">
        <f t="shared" si="24"/>
        <v>10.95</v>
      </c>
      <c r="BP56" s="138">
        <f t="shared" si="25"/>
        <v>-1.0899999999999999</v>
      </c>
      <c r="BQ56" s="138">
        <f t="shared" si="26"/>
        <v>-0.36999999999999922</v>
      </c>
    </row>
    <row r="57" spans="1:69">
      <c r="A57" s="8" t="s">
        <v>99</v>
      </c>
      <c r="B57" s="15">
        <f>'[3]05'!B59</f>
        <v>320</v>
      </c>
      <c r="C57" s="16">
        <f>'[3]05'!C59</f>
        <v>0</v>
      </c>
      <c r="D57" s="16">
        <f>'[3]05'!D59</f>
        <v>0</v>
      </c>
      <c r="E57" s="16">
        <f>'[3]05'!E59</f>
        <v>0</v>
      </c>
      <c r="F57" s="16">
        <f>'[3]05'!F59</f>
        <v>560</v>
      </c>
      <c r="G57" s="16">
        <f>'[3]05'!G59</f>
        <v>0</v>
      </c>
      <c r="H57" s="17">
        <f t="shared" si="27"/>
        <v>880</v>
      </c>
      <c r="I57" s="15">
        <f>'[3]05'!J59</f>
        <v>320</v>
      </c>
      <c r="J57" s="16">
        <f>'[3]05'!K59</f>
        <v>0</v>
      </c>
      <c r="K57" s="16">
        <f>'[3]05'!L59</f>
        <v>0</v>
      </c>
      <c r="L57" s="16">
        <f>'[3]05'!M59</f>
        <v>0</v>
      </c>
      <c r="M57" s="16">
        <f>'[3]05'!N59</f>
        <v>153</v>
      </c>
      <c r="N57" s="16">
        <f>'[3]05'!O59</f>
        <v>0</v>
      </c>
      <c r="O57" s="17">
        <f t="shared" si="28"/>
        <v>473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320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153</v>
      </c>
      <c r="V57" s="16">
        <f t="shared" si="32"/>
        <v>0</v>
      </c>
      <c r="W57" s="17">
        <f t="shared" si="30"/>
        <v>473</v>
      </c>
      <c r="X57" s="8">
        <f t="shared" si="4"/>
        <v>21.47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21.47</v>
      </c>
      <c r="AE57" s="8">
        <f t="shared" si="11"/>
        <v>21.47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21.47</v>
      </c>
      <c r="AL57" s="8">
        <f t="shared" si="31"/>
        <v>277.05999999999995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153</v>
      </c>
      <c r="AQ57" s="8">
        <f t="shared" si="31"/>
        <v>0</v>
      </c>
      <c r="AR57" s="8">
        <f t="shared" si="18"/>
        <v>430.05999999999995</v>
      </c>
      <c r="AT57" s="8">
        <v>20.74</v>
      </c>
      <c r="AU57" s="8">
        <v>20.74</v>
      </c>
      <c r="AV57" s="8">
        <v>267</v>
      </c>
      <c r="AW57" s="203">
        <v>21.47</v>
      </c>
      <c r="AX57" s="203">
        <v>0</v>
      </c>
      <c r="AY57" s="203">
        <v>0</v>
      </c>
      <c r="AZ57" s="203">
        <v>0</v>
      </c>
      <c r="BA57" s="203">
        <v>0</v>
      </c>
      <c r="BB57" s="203">
        <v>0</v>
      </c>
      <c r="BC57" s="8">
        <f t="shared" si="19"/>
        <v>21.47</v>
      </c>
      <c r="BD57" s="203">
        <v>21.47</v>
      </c>
      <c r="BE57" s="203">
        <v>0</v>
      </c>
      <c r="BF57" s="203">
        <v>0</v>
      </c>
      <c r="BG57" s="203">
        <v>0</v>
      </c>
      <c r="BH57" s="203">
        <v>0</v>
      </c>
      <c r="BI57" s="203">
        <v>0</v>
      </c>
      <c r="BJ57" s="8">
        <f t="shared" si="20"/>
        <v>21.47</v>
      </c>
      <c r="BL57" s="8">
        <f t="shared" si="21"/>
        <v>20.74</v>
      </c>
      <c r="BM57" s="8">
        <f t="shared" si="22"/>
        <v>20.74</v>
      </c>
      <c r="BN57" s="8">
        <f t="shared" si="23"/>
        <v>21.47</v>
      </c>
      <c r="BO57" s="8">
        <f t="shared" si="24"/>
        <v>21.47</v>
      </c>
      <c r="BP57" s="138">
        <f t="shared" si="25"/>
        <v>-0.73000000000000043</v>
      </c>
      <c r="BQ57" s="138">
        <f t="shared" si="26"/>
        <v>-0.73000000000000043</v>
      </c>
    </row>
    <row r="58" spans="1:69">
      <c r="A58" s="8" t="s">
        <v>100</v>
      </c>
      <c r="B58" s="15">
        <f>'[3]05'!B60</f>
        <v>320</v>
      </c>
      <c r="C58" s="16">
        <f>'[3]05'!C60</f>
        <v>0</v>
      </c>
      <c r="D58" s="16">
        <f>'[3]05'!D60</f>
        <v>0</v>
      </c>
      <c r="E58" s="16">
        <f>'[3]05'!E60</f>
        <v>0</v>
      </c>
      <c r="F58" s="16">
        <f>'[3]05'!F60</f>
        <v>560</v>
      </c>
      <c r="G58" s="16">
        <f>'[3]05'!G60</f>
        <v>0</v>
      </c>
      <c r="H58" s="17">
        <f t="shared" si="27"/>
        <v>880</v>
      </c>
      <c r="I58" s="15">
        <f>'[3]05'!J60</f>
        <v>320</v>
      </c>
      <c r="J58" s="16">
        <f>'[3]05'!K60</f>
        <v>0</v>
      </c>
      <c r="K58" s="16">
        <f>'[3]05'!L60</f>
        <v>0</v>
      </c>
      <c r="L58" s="16">
        <f>'[3]05'!M60</f>
        <v>0</v>
      </c>
      <c r="M58" s="16">
        <f>'[3]05'!N60</f>
        <v>153</v>
      </c>
      <c r="N58" s="16">
        <f>'[3]05'!O60</f>
        <v>0</v>
      </c>
      <c r="O58" s="17">
        <f t="shared" si="28"/>
        <v>473</v>
      </c>
      <c r="P58" s="18">
        <f>frq!C58</f>
        <v>1</v>
      </c>
      <c r="Q58" s="15">
        <f t="shared" si="33"/>
        <v>320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153</v>
      </c>
      <c r="V58" s="16">
        <f t="shared" si="32"/>
        <v>0</v>
      </c>
      <c r="W58" s="17">
        <f t="shared" si="30"/>
        <v>473</v>
      </c>
      <c r="X58" s="8">
        <f t="shared" si="4"/>
        <v>21.47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21.47</v>
      </c>
      <c r="AE58" s="8">
        <f t="shared" si="11"/>
        <v>21.47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21.47</v>
      </c>
      <c r="AL58" s="8">
        <f t="shared" si="31"/>
        <v>277.05999999999995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153</v>
      </c>
      <c r="AQ58" s="8">
        <f t="shared" si="31"/>
        <v>0</v>
      </c>
      <c r="AR58" s="8">
        <f t="shared" si="18"/>
        <v>430.05999999999995</v>
      </c>
      <c r="AT58" s="8">
        <v>20.74</v>
      </c>
      <c r="AU58" s="8">
        <v>20.74</v>
      </c>
      <c r="AV58" s="8">
        <v>267</v>
      </c>
      <c r="AW58" s="203">
        <v>21.47</v>
      </c>
      <c r="AX58" s="203">
        <v>0</v>
      </c>
      <c r="AY58" s="203">
        <v>0</v>
      </c>
      <c r="AZ58" s="203">
        <v>0</v>
      </c>
      <c r="BA58" s="203">
        <v>0</v>
      </c>
      <c r="BB58" s="203">
        <v>0</v>
      </c>
      <c r="BC58" s="8">
        <f t="shared" si="19"/>
        <v>21.47</v>
      </c>
      <c r="BD58" s="203">
        <v>21.47</v>
      </c>
      <c r="BE58" s="203">
        <v>0</v>
      </c>
      <c r="BF58" s="203">
        <v>0</v>
      </c>
      <c r="BG58" s="203">
        <v>0</v>
      </c>
      <c r="BH58" s="203">
        <v>0</v>
      </c>
      <c r="BI58" s="203">
        <v>0</v>
      </c>
      <c r="BJ58" s="8">
        <f t="shared" si="20"/>
        <v>21.47</v>
      </c>
      <c r="BL58" s="8">
        <f t="shared" si="21"/>
        <v>20.74</v>
      </c>
      <c r="BM58" s="8">
        <f t="shared" si="22"/>
        <v>20.74</v>
      </c>
      <c r="BN58" s="8">
        <f t="shared" si="23"/>
        <v>21.47</v>
      </c>
      <c r="BO58" s="8">
        <f t="shared" si="24"/>
        <v>21.47</v>
      </c>
      <c r="BP58" s="138">
        <f t="shared" si="25"/>
        <v>-0.73000000000000043</v>
      </c>
      <c r="BQ58" s="138">
        <f t="shared" si="26"/>
        <v>-0.73000000000000043</v>
      </c>
    </row>
    <row r="59" spans="1:69">
      <c r="A59" s="8" t="s">
        <v>101</v>
      </c>
      <c r="B59" s="15">
        <f>'[3]05'!B61</f>
        <v>320</v>
      </c>
      <c r="C59" s="16">
        <f>'[3]05'!C61</f>
        <v>0</v>
      </c>
      <c r="D59" s="16">
        <f>'[3]05'!D61</f>
        <v>0</v>
      </c>
      <c r="E59" s="16">
        <f>'[3]05'!E61</f>
        <v>0</v>
      </c>
      <c r="F59" s="16">
        <f>'[3]05'!F61</f>
        <v>560</v>
      </c>
      <c r="G59" s="16">
        <f>'[3]05'!G61</f>
        <v>0</v>
      </c>
      <c r="H59" s="17">
        <f t="shared" si="27"/>
        <v>880</v>
      </c>
      <c r="I59" s="15">
        <f>'[3]05'!J61</f>
        <v>320</v>
      </c>
      <c r="J59" s="16">
        <f>'[3]05'!K61</f>
        <v>0</v>
      </c>
      <c r="K59" s="16">
        <f>'[3]05'!L61</f>
        <v>0</v>
      </c>
      <c r="L59" s="16">
        <f>'[3]05'!M61</f>
        <v>0</v>
      </c>
      <c r="M59" s="16">
        <f>'[3]05'!N61</f>
        <v>153</v>
      </c>
      <c r="N59" s="16">
        <f>'[3]05'!O61</f>
        <v>0</v>
      </c>
      <c r="O59" s="17">
        <f t="shared" si="28"/>
        <v>473</v>
      </c>
      <c r="P59" s="18">
        <f>frq!C59</f>
        <v>1</v>
      </c>
      <c r="Q59" s="15">
        <f t="shared" si="33"/>
        <v>320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153</v>
      </c>
      <c r="V59" s="16">
        <f t="shared" si="32"/>
        <v>0</v>
      </c>
      <c r="W59" s="17">
        <f t="shared" si="30"/>
        <v>473</v>
      </c>
      <c r="X59" s="8">
        <f t="shared" si="4"/>
        <v>21.47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21.47</v>
      </c>
      <c r="AE59" s="8">
        <f t="shared" si="11"/>
        <v>21.47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21.47</v>
      </c>
      <c r="AL59" s="8">
        <f t="shared" si="31"/>
        <v>277.05999999999995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153</v>
      </c>
      <c r="AQ59" s="8">
        <f t="shared" si="31"/>
        <v>0</v>
      </c>
      <c r="AR59" s="8">
        <f t="shared" si="18"/>
        <v>430.05999999999995</v>
      </c>
      <c r="AT59" s="8">
        <v>20.74</v>
      </c>
      <c r="AU59" s="8">
        <v>20.74</v>
      </c>
      <c r="AV59" s="8">
        <v>267</v>
      </c>
      <c r="AW59" s="203">
        <v>21.47</v>
      </c>
      <c r="AX59" s="203">
        <v>0</v>
      </c>
      <c r="AY59" s="203">
        <v>0</v>
      </c>
      <c r="AZ59" s="203">
        <v>0</v>
      </c>
      <c r="BA59" s="203">
        <v>0</v>
      </c>
      <c r="BB59" s="203">
        <v>0</v>
      </c>
      <c r="BC59" s="8">
        <f t="shared" si="19"/>
        <v>21.47</v>
      </c>
      <c r="BD59" s="203">
        <v>21.47</v>
      </c>
      <c r="BE59" s="203">
        <v>0</v>
      </c>
      <c r="BF59" s="203">
        <v>0</v>
      </c>
      <c r="BG59" s="203">
        <v>0</v>
      </c>
      <c r="BH59" s="203">
        <v>0</v>
      </c>
      <c r="BI59" s="203">
        <v>0</v>
      </c>
      <c r="BJ59" s="8">
        <f t="shared" si="20"/>
        <v>21.47</v>
      </c>
      <c r="BL59" s="8">
        <f t="shared" si="21"/>
        <v>20.74</v>
      </c>
      <c r="BM59" s="8">
        <f t="shared" si="22"/>
        <v>20.74</v>
      </c>
      <c r="BN59" s="8">
        <f t="shared" si="23"/>
        <v>21.47</v>
      </c>
      <c r="BO59" s="8">
        <f t="shared" si="24"/>
        <v>21.47</v>
      </c>
      <c r="BP59" s="138">
        <f t="shared" si="25"/>
        <v>-0.73000000000000043</v>
      </c>
      <c r="BQ59" s="138">
        <f t="shared" si="26"/>
        <v>-0.73000000000000043</v>
      </c>
    </row>
    <row r="60" spans="1:69">
      <c r="A60" s="8" t="s">
        <v>102</v>
      </c>
      <c r="B60" s="15">
        <f>'[3]05'!B62</f>
        <v>320</v>
      </c>
      <c r="C60" s="16">
        <f>'[3]05'!C62</f>
        <v>0</v>
      </c>
      <c r="D60" s="16">
        <f>'[3]05'!D62</f>
        <v>0</v>
      </c>
      <c r="E60" s="16">
        <f>'[3]05'!E62</f>
        <v>0</v>
      </c>
      <c r="F60" s="16">
        <f>'[3]05'!F62</f>
        <v>560</v>
      </c>
      <c r="G60" s="16">
        <f>'[3]05'!G62</f>
        <v>0</v>
      </c>
      <c r="H60" s="17">
        <f t="shared" si="27"/>
        <v>880</v>
      </c>
      <c r="I60" s="15">
        <f>'[3]05'!J62</f>
        <v>320</v>
      </c>
      <c r="J60" s="16">
        <f>'[3]05'!K62</f>
        <v>0</v>
      </c>
      <c r="K60" s="16">
        <f>'[3]05'!L62</f>
        <v>0</v>
      </c>
      <c r="L60" s="16">
        <f>'[3]05'!M62</f>
        <v>0</v>
      </c>
      <c r="M60" s="16">
        <f>'[3]05'!N62</f>
        <v>153</v>
      </c>
      <c r="N60" s="16">
        <f>'[3]05'!O62</f>
        <v>0</v>
      </c>
      <c r="O60" s="17">
        <f t="shared" si="28"/>
        <v>473</v>
      </c>
      <c r="P60" s="18">
        <f>frq!C60</f>
        <v>1</v>
      </c>
      <c r="Q60" s="15">
        <f t="shared" si="33"/>
        <v>320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153</v>
      </c>
      <c r="V60" s="16">
        <f t="shared" si="32"/>
        <v>0</v>
      </c>
      <c r="W60" s="17">
        <f t="shared" si="30"/>
        <v>473</v>
      </c>
      <c r="X60" s="8">
        <f t="shared" si="4"/>
        <v>21.47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21.47</v>
      </c>
      <c r="AE60" s="8">
        <f t="shared" si="11"/>
        <v>21.47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21.47</v>
      </c>
      <c r="AL60" s="8">
        <f t="shared" si="31"/>
        <v>277.05999999999995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153</v>
      </c>
      <c r="AQ60" s="8">
        <f t="shared" si="31"/>
        <v>0</v>
      </c>
      <c r="AR60" s="8">
        <f t="shared" si="18"/>
        <v>430.05999999999995</v>
      </c>
      <c r="AT60" s="8">
        <v>20.74</v>
      </c>
      <c r="AU60" s="8">
        <v>20.74</v>
      </c>
      <c r="AV60" s="8">
        <v>267</v>
      </c>
      <c r="AW60" s="203">
        <v>21.47</v>
      </c>
      <c r="AX60" s="203">
        <v>0</v>
      </c>
      <c r="AY60" s="203">
        <v>0</v>
      </c>
      <c r="AZ60" s="203">
        <v>0</v>
      </c>
      <c r="BA60" s="203">
        <v>0</v>
      </c>
      <c r="BB60" s="203">
        <v>0</v>
      </c>
      <c r="BC60" s="8">
        <f t="shared" si="19"/>
        <v>21.47</v>
      </c>
      <c r="BD60" s="203">
        <v>21.47</v>
      </c>
      <c r="BE60" s="203">
        <v>0</v>
      </c>
      <c r="BF60" s="203">
        <v>0</v>
      </c>
      <c r="BG60" s="203">
        <v>0</v>
      </c>
      <c r="BH60" s="203">
        <v>0</v>
      </c>
      <c r="BI60" s="203">
        <v>0</v>
      </c>
      <c r="BJ60" s="8">
        <f t="shared" si="20"/>
        <v>21.47</v>
      </c>
      <c r="BL60" s="8">
        <f t="shared" si="21"/>
        <v>20.74</v>
      </c>
      <c r="BM60" s="8">
        <f t="shared" si="22"/>
        <v>20.74</v>
      </c>
      <c r="BN60" s="8">
        <f t="shared" si="23"/>
        <v>21.47</v>
      </c>
      <c r="BO60" s="8">
        <f t="shared" si="24"/>
        <v>21.47</v>
      </c>
      <c r="BP60" s="138">
        <f t="shared" si="25"/>
        <v>-0.73000000000000043</v>
      </c>
      <c r="BQ60" s="138">
        <f t="shared" si="26"/>
        <v>-0.73000000000000043</v>
      </c>
    </row>
    <row r="61" spans="1:69">
      <c r="A61" s="8" t="s">
        <v>103</v>
      </c>
      <c r="B61" s="15">
        <f>'[3]05'!B63</f>
        <v>320</v>
      </c>
      <c r="C61" s="16">
        <f>'[3]05'!C63</f>
        <v>0</v>
      </c>
      <c r="D61" s="16">
        <f>'[3]05'!D63</f>
        <v>0</v>
      </c>
      <c r="E61" s="16">
        <f>'[3]05'!E63</f>
        <v>0</v>
      </c>
      <c r="F61" s="16">
        <f>'[3]05'!F63</f>
        <v>560</v>
      </c>
      <c r="G61" s="16">
        <f>'[3]05'!G63</f>
        <v>0</v>
      </c>
      <c r="H61" s="17">
        <f t="shared" si="27"/>
        <v>880</v>
      </c>
      <c r="I61" s="15">
        <f>'[3]05'!J63</f>
        <v>320</v>
      </c>
      <c r="J61" s="16">
        <f>'[3]05'!K63</f>
        <v>0</v>
      </c>
      <c r="K61" s="16">
        <f>'[3]05'!L63</f>
        <v>0</v>
      </c>
      <c r="L61" s="16">
        <f>'[3]05'!M63</f>
        <v>0</v>
      </c>
      <c r="M61" s="16">
        <f>'[3]05'!N63</f>
        <v>153</v>
      </c>
      <c r="N61" s="16">
        <f>'[3]05'!O63</f>
        <v>0</v>
      </c>
      <c r="O61" s="17">
        <f t="shared" si="28"/>
        <v>473</v>
      </c>
      <c r="P61" s="18">
        <f>frq!C61</f>
        <v>1</v>
      </c>
      <c r="Q61" s="15">
        <f t="shared" si="33"/>
        <v>320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153</v>
      </c>
      <c r="V61" s="16">
        <f t="shared" si="32"/>
        <v>0</v>
      </c>
      <c r="W61" s="17">
        <f t="shared" si="30"/>
        <v>473</v>
      </c>
      <c r="X61" s="8">
        <f t="shared" si="4"/>
        <v>0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0</v>
      </c>
      <c r="AE61" s="8">
        <f t="shared" si="11"/>
        <v>32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32</v>
      </c>
      <c r="AL61" s="8">
        <f t="shared" si="31"/>
        <v>288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153</v>
      </c>
      <c r="AQ61" s="8">
        <f t="shared" si="34"/>
        <v>0</v>
      </c>
      <c r="AR61" s="8">
        <f t="shared" si="18"/>
        <v>441</v>
      </c>
      <c r="AT61" s="8">
        <v>0</v>
      </c>
      <c r="AU61" s="8">
        <v>30.91</v>
      </c>
      <c r="AV61" s="8">
        <v>267</v>
      </c>
      <c r="AW61" s="203">
        <v>0</v>
      </c>
      <c r="AX61" s="203">
        <v>0</v>
      </c>
      <c r="AY61" s="203">
        <v>0</v>
      </c>
      <c r="AZ61" s="203">
        <v>0</v>
      </c>
      <c r="BA61" s="203">
        <v>0</v>
      </c>
      <c r="BB61" s="203">
        <v>0</v>
      </c>
      <c r="BC61" s="8">
        <f t="shared" si="19"/>
        <v>0</v>
      </c>
      <c r="BD61" s="203">
        <v>32</v>
      </c>
      <c r="BE61" s="203">
        <v>0</v>
      </c>
      <c r="BF61" s="203">
        <v>0</v>
      </c>
      <c r="BG61" s="203">
        <v>0</v>
      </c>
      <c r="BH61" s="203">
        <v>0</v>
      </c>
      <c r="BI61" s="203">
        <v>0</v>
      </c>
      <c r="BJ61" s="8">
        <f t="shared" si="20"/>
        <v>32</v>
      </c>
      <c r="BL61" s="8">
        <f t="shared" si="21"/>
        <v>0</v>
      </c>
      <c r="BM61" s="8">
        <f t="shared" si="22"/>
        <v>30.91</v>
      </c>
      <c r="BN61" s="8">
        <f t="shared" si="23"/>
        <v>0</v>
      </c>
      <c r="BO61" s="8">
        <f t="shared" si="24"/>
        <v>32</v>
      </c>
      <c r="BP61" s="138">
        <f t="shared" si="25"/>
        <v>0</v>
      </c>
      <c r="BQ61" s="138">
        <f t="shared" si="26"/>
        <v>-1.0899999999999999</v>
      </c>
    </row>
    <row r="62" spans="1:69">
      <c r="A62" s="8" t="s">
        <v>104</v>
      </c>
      <c r="B62" s="15">
        <f>'[3]05'!B64</f>
        <v>320</v>
      </c>
      <c r="C62" s="16">
        <f>'[3]05'!C64</f>
        <v>0</v>
      </c>
      <c r="D62" s="16">
        <f>'[3]05'!D64</f>
        <v>0</v>
      </c>
      <c r="E62" s="16">
        <f>'[3]05'!E64</f>
        <v>0</v>
      </c>
      <c r="F62" s="16">
        <f>'[3]05'!F64</f>
        <v>560</v>
      </c>
      <c r="G62" s="16">
        <f>'[3]05'!G64</f>
        <v>0</v>
      </c>
      <c r="H62" s="17">
        <f t="shared" si="27"/>
        <v>880</v>
      </c>
      <c r="I62" s="15">
        <f>'[3]05'!J64</f>
        <v>320</v>
      </c>
      <c r="J62" s="16">
        <f>'[3]05'!K64</f>
        <v>0</v>
      </c>
      <c r="K62" s="16">
        <f>'[3]05'!L64</f>
        <v>0</v>
      </c>
      <c r="L62" s="16">
        <f>'[3]05'!M64</f>
        <v>0</v>
      </c>
      <c r="M62" s="16">
        <f>'[3]05'!N64</f>
        <v>153</v>
      </c>
      <c r="N62" s="16">
        <f>'[3]05'!O64</f>
        <v>0</v>
      </c>
      <c r="O62" s="17">
        <f t="shared" si="28"/>
        <v>473</v>
      </c>
      <c r="P62" s="18">
        <f>frq!C62</f>
        <v>1</v>
      </c>
      <c r="Q62" s="15">
        <f t="shared" si="33"/>
        <v>320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153</v>
      </c>
      <c r="V62" s="16">
        <f t="shared" si="32"/>
        <v>0</v>
      </c>
      <c r="W62" s="17">
        <f t="shared" si="30"/>
        <v>473</v>
      </c>
      <c r="X62" s="8">
        <f t="shared" si="4"/>
        <v>0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0</v>
      </c>
      <c r="AE62" s="8">
        <f t="shared" si="11"/>
        <v>32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32</v>
      </c>
      <c r="AL62" s="8">
        <f t="shared" ref="AL62:AN98" si="35">Q62-X62-AE62</f>
        <v>288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153</v>
      </c>
      <c r="AQ62" s="8">
        <f t="shared" si="34"/>
        <v>0</v>
      </c>
      <c r="AR62" s="8">
        <f t="shared" si="18"/>
        <v>441</v>
      </c>
      <c r="AT62" s="8">
        <v>0</v>
      </c>
      <c r="AU62" s="8">
        <v>30.91</v>
      </c>
      <c r="AV62" s="8">
        <v>267</v>
      </c>
      <c r="AW62" s="203">
        <v>0</v>
      </c>
      <c r="AX62" s="203">
        <v>0</v>
      </c>
      <c r="AY62" s="203">
        <v>0</v>
      </c>
      <c r="AZ62" s="203">
        <v>0</v>
      </c>
      <c r="BA62" s="203">
        <v>0</v>
      </c>
      <c r="BB62" s="203">
        <v>0</v>
      </c>
      <c r="BC62" s="8">
        <f t="shared" si="19"/>
        <v>0</v>
      </c>
      <c r="BD62" s="203">
        <v>32</v>
      </c>
      <c r="BE62" s="203">
        <v>0</v>
      </c>
      <c r="BF62" s="203">
        <v>0</v>
      </c>
      <c r="BG62" s="203">
        <v>0</v>
      </c>
      <c r="BH62" s="203">
        <v>0</v>
      </c>
      <c r="BI62" s="203">
        <v>0</v>
      </c>
      <c r="BJ62" s="8">
        <f t="shared" si="20"/>
        <v>32</v>
      </c>
      <c r="BL62" s="8">
        <f t="shared" si="21"/>
        <v>0</v>
      </c>
      <c r="BM62" s="8">
        <f t="shared" si="22"/>
        <v>30.91</v>
      </c>
      <c r="BN62" s="8">
        <f t="shared" si="23"/>
        <v>0</v>
      </c>
      <c r="BO62" s="8">
        <f t="shared" si="24"/>
        <v>32</v>
      </c>
      <c r="BP62" s="138">
        <f t="shared" si="25"/>
        <v>0</v>
      </c>
      <c r="BQ62" s="138">
        <f t="shared" si="26"/>
        <v>-1.0899999999999999</v>
      </c>
    </row>
    <row r="63" spans="1:69">
      <c r="A63" s="8" t="s">
        <v>105</v>
      </c>
      <c r="B63" s="15">
        <f>'[3]05'!B65</f>
        <v>320</v>
      </c>
      <c r="C63" s="16">
        <f>'[3]05'!C65</f>
        <v>0</v>
      </c>
      <c r="D63" s="16">
        <f>'[3]05'!D65</f>
        <v>0</v>
      </c>
      <c r="E63" s="16">
        <f>'[3]05'!E65</f>
        <v>0</v>
      </c>
      <c r="F63" s="16">
        <f>'[3]05'!F65</f>
        <v>560</v>
      </c>
      <c r="G63" s="16">
        <f>'[3]05'!G65</f>
        <v>0</v>
      </c>
      <c r="H63" s="17">
        <f t="shared" si="27"/>
        <v>880</v>
      </c>
      <c r="I63" s="15">
        <f>'[3]05'!J65</f>
        <v>320</v>
      </c>
      <c r="J63" s="16">
        <f>'[3]05'!K65</f>
        <v>0</v>
      </c>
      <c r="K63" s="16">
        <f>'[3]05'!L65</f>
        <v>0</v>
      </c>
      <c r="L63" s="16">
        <f>'[3]05'!M65</f>
        <v>0</v>
      </c>
      <c r="M63" s="16">
        <f>'[3]05'!N65</f>
        <v>185</v>
      </c>
      <c r="N63" s="16">
        <f>'[3]05'!O65</f>
        <v>0</v>
      </c>
      <c r="O63" s="17">
        <f t="shared" si="28"/>
        <v>505</v>
      </c>
      <c r="P63" s="18">
        <f>frq!C63</f>
        <v>1</v>
      </c>
      <c r="Q63" s="15">
        <f t="shared" si="33"/>
        <v>320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185</v>
      </c>
      <c r="V63" s="16">
        <f t="shared" si="32"/>
        <v>0</v>
      </c>
      <c r="W63" s="17">
        <f t="shared" si="30"/>
        <v>505</v>
      </c>
      <c r="X63" s="8">
        <f t="shared" si="4"/>
        <v>0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0</v>
      </c>
      <c r="AE63" s="8">
        <f t="shared" si="11"/>
        <v>32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32</v>
      </c>
      <c r="AL63" s="8">
        <f t="shared" si="35"/>
        <v>288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185</v>
      </c>
      <c r="AQ63" s="8">
        <f t="shared" si="34"/>
        <v>0</v>
      </c>
      <c r="AR63" s="8">
        <f t="shared" si="18"/>
        <v>473</v>
      </c>
      <c r="AT63" s="8">
        <v>0</v>
      </c>
      <c r="AU63" s="8">
        <v>30.91</v>
      </c>
      <c r="AV63" s="8">
        <v>235</v>
      </c>
      <c r="AW63" s="203">
        <v>0</v>
      </c>
      <c r="AX63" s="203">
        <v>0</v>
      </c>
      <c r="AY63" s="203">
        <v>0</v>
      </c>
      <c r="AZ63" s="203">
        <v>0</v>
      </c>
      <c r="BA63" s="203">
        <v>0</v>
      </c>
      <c r="BB63" s="203">
        <v>0</v>
      </c>
      <c r="BC63" s="8">
        <f t="shared" si="19"/>
        <v>0</v>
      </c>
      <c r="BD63" s="203">
        <v>32</v>
      </c>
      <c r="BE63" s="203">
        <v>0</v>
      </c>
      <c r="BF63" s="203">
        <v>0</v>
      </c>
      <c r="BG63" s="203">
        <v>0</v>
      </c>
      <c r="BH63" s="203">
        <v>0</v>
      </c>
      <c r="BI63" s="203">
        <v>0</v>
      </c>
      <c r="BJ63" s="8">
        <f t="shared" si="20"/>
        <v>32</v>
      </c>
      <c r="BL63" s="8">
        <f t="shared" si="21"/>
        <v>0</v>
      </c>
      <c r="BM63" s="8">
        <f t="shared" si="22"/>
        <v>30.91</v>
      </c>
      <c r="BN63" s="8">
        <f t="shared" si="23"/>
        <v>0</v>
      </c>
      <c r="BO63" s="8">
        <f t="shared" si="24"/>
        <v>32</v>
      </c>
      <c r="BP63" s="138">
        <f t="shared" si="25"/>
        <v>0</v>
      </c>
      <c r="BQ63" s="138">
        <f t="shared" si="26"/>
        <v>-1.0899999999999999</v>
      </c>
    </row>
    <row r="64" spans="1:69">
      <c r="A64" s="8" t="s">
        <v>106</v>
      </c>
      <c r="B64" s="15">
        <f>'[3]05'!B66</f>
        <v>320</v>
      </c>
      <c r="C64" s="16">
        <f>'[3]05'!C66</f>
        <v>0</v>
      </c>
      <c r="D64" s="16">
        <f>'[3]05'!D66</f>
        <v>0</v>
      </c>
      <c r="E64" s="16">
        <f>'[3]05'!E66</f>
        <v>0</v>
      </c>
      <c r="F64" s="16">
        <f>'[3]05'!F66</f>
        <v>560</v>
      </c>
      <c r="G64" s="16">
        <f>'[3]05'!G66</f>
        <v>0</v>
      </c>
      <c r="H64" s="17">
        <f t="shared" si="27"/>
        <v>880</v>
      </c>
      <c r="I64" s="15">
        <f>'[3]05'!J66</f>
        <v>320</v>
      </c>
      <c r="J64" s="16">
        <f>'[3]05'!K66</f>
        <v>0</v>
      </c>
      <c r="K64" s="16">
        <f>'[3]05'!L66</f>
        <v>0</v>
      </c>
      <c r="L64" s="16">
        <f>'[3]05'!M66</f>
        <v>0</v>
      </c>
      <c r="M64" s="16">
        <f>'[3]05'!N66</f>
        <v>185</v>
      </c>
      <c r="N64" s="16">
        <f>'[3]05'!O66</f>
        <v>0</v>
      </c>
      <c r="O64" s="17">
        <f t="shared" si="28"/>
        <v>505</v>
      </c>
      <c r="P64" s="18">
        <f>frq!C64</f>
        <v>1</v>
      </c>
      <c r="Q64" s="15">
        <f t="shared" si="33"/>
        <v>320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185</v>
      </c>
      <c r="V64" s="16">
        <f t="shared" si="32"/>
        <v>0</v>
      </c>
      <c r="W64" s="17">
        <f t="shared" si="30"/>
        <v>505</v>
      </c>
      <c r="X64" s="8">
        <f t="shared" si="4"/>
        <v>0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0</v>
      </c>
      <c r="AE64" s="8">
        <f t="shared" si="11"/>
        <v>32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32</v>
      </c>
      <c r="AL64" s="8">
        <f t="shared" si="35"/>
        <v>288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185</v>
      </c>
      <c r="AQ64" s="8">
        <f t="shared" si="34"/>
        <v>0</v>
      </c>
      <c r="AR64" s="8">
        <f t="shared" si="18"/>
        <v>473</v>
      </c>
      <c r="AT64" s="8">
        <v>0</v>
      </c>
      <c r="AU64" s="8">
        <v>30.91</v>
      </c>
      <c r="AV64" s="8">
        <v>235</v>
      </c>
      <c r="AW64" s="203">
        <v>0</v>
      </c>
      <c r="AX64" s="203">
        <v>0</v>
      </c>
      <c r="AY64" s="203">
        <v>0</v>
      </c>
      <c r="AZ64" s="203">
        <v>0</v>
      </c>
      <c r="BA64" s="203">
        <v>0</v>
      </c>
      <c r="BB64" s="203">
        <v>0</v>
      </c>
      <c r="BC64" s="8">
        <f t="shared" si="19"/>
        <v>0</v>
      </c>
      <c r="BD64" s="203">
        <v>32</v>
      </c>
      <c r="BE64" s="203">
        <v>0</v>
      </c>
      <c r="BF64" s="203">
        <v>0</v>
      </c>
      <c r="BG64" s="203">
        <v>0</v>
      </c>
      <c r="BH64" s="203">
        <v>0</v>
      </c>
      <c r="BI64" s="203">
        <v>0</v>
      </c>
      <c r="BJ64" s="8">
        <f t="shared" si="20"/>
        <v>32</v>
      </c>
      <c r="BL64" s="8">
        <f t="shared" si="21"/>
        <v>0</v>
      </c>
      <c r="BM64" s="8">
        <f t="shared" si="22"/>
        <v>30.91</v>
      </c>
      <c r="BN64" s="8">
        <f t="shared" si="23"/>
        <v>0</v>
      </c>
      <c r="BO64" s="8">
        <f t="shared" si="24"/>
        <v>32</v>
      </c>
      <c r="BP64" s="138">
        <f t="shared" si="25"/>
        <v>0</v>
      </c>
      <c r="BQ64" s="138">
        <f t="shared" si="26"/>
        <v>-1.0899999999999999</v>
      </c>
    </row>
    <row r="65" spans="1:69">
      <c r="A65" s="8" t="s">
        <v>107</v>
      </c>
      <c r="B65" s="15">
        <f>'[3]05'!B67</f>
        <v>320</v>
      </c>
      <c r="C65" s="16">
        <f>'[3]05'!C67</f>
        <v>0</v>
      </c>
      <c r="D65" s="16">
        <f>'[3]05'!D67</f>
        <v>0</v>
      </c>
      <c r="E65" s="16">
        <f>'[3]05'!E67</f>
        <v>0</v>
      </c>
      <c r="F65" s="16">
        <f>'[3]05'!F67</f>
        <v>560</v>
      </c>
      <c r="G65" s="16">
        <f>'[3]05'!G67</f>
        <v>0</v>
      </c>
      <c r="H65" s="17">
        <f t="shared" si="27"/>
        <v>880</v>
      </c>
      <c r="I65" s="15">
        <f>'[3]05'!J67</f>
        <v>320</v>
      </c>
      <c r="J65" s="16">
        <f>'[3]05'!K67</f>
        <v>0</v>
      </c>
      <c r="K65" s="16">
        <f>'[3]05'!L67</f>
        <v>0</v>
      </c>
      <c r="L65" s="16">
        <f>'[3]05'!M67</f>
        <v>0</v>
      </c>
      <c r="M65" s="16">
        <f>'[3]05'!N67</f>
        <v>185</v>
      </c>
      <c r="N65" s="16">
        <f>'[3]05'!O67</f>
        <v>0</v>
      </c>
      <c r="O65" s="17">
        <f t="shared" si="28"/>
        <v>505</v>
      </c>
      <c r="P65" s="18">
        <f>frq!C65</f>
        <v>1</v>
      </c>
      <c r="Q65" s="15">
        <f t="shared" si="33"/>
        <v>320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185</v>
      </c>
      <c r="V65" s="16">
        <f t="shared" si="32"/>
        <v>0</v>
      </c>
      <c r="W65" s="17">
        <f t="shared" si="30"/>
        <v>505</v>
      </c>
      <c r="X65" s="8">
        <f t="shared" si="4"/>
        <v>0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0</v>
      </c>
      <c r="AE65" s="8">
        <f t="shared" si="11"/>
        <v>32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32</v>
      </c>
      <c r="AL65" s="8">
        <f t="shared" si="35"/>
        <v>288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185</v>
      </c>
      <c r="AQ65" s="8">
        <f t="shared" si="34"/>
        <v>0</v>
      </c>
      <c r="AR65" s="8">
        <f t="shared" si="18"/>
        <v>473</v>
      </c>
      <c r="AT65" s="8">
        <v>0</v>
      </c>
      <c r="AU65" s="8">
        <v>30.91</v>
      </c>
      <c r="AV65" s="8">
        <v>235</v>
      </c>
      <c r="AW65" s="203">
        <v>0</v>
      </c>
      <c r="AX65" s="203">
        <v>0</v>
      </c>
      <c r="AY65" s="203">
        <v>0</v>
      </c>
      <c r="AZ65" s="203">
        <v>0</v>
      </c>
      <c r="BA65" s="203">
        <v>0</v>
      </c>
      <c r="BB65" s="203">
        <v>0</v>
      </c>
      <c r="BC65" s="8">
        <f t="shared" si="19"/>
        <v>0</v>
      </c>
      <c r="BD65" s="203">
        <v>32</v>
      </c>
      <c r="BE65" s="203">
        <v>0</v>
      </c>
      <c r="BF65" s="203">
        <v>0</v>
      </c>
      <c r="BG65" s="203">
        <v>0</v>
      </c>
      <c r="BH65" s="203">
        <v>0</v>
      </c>
      <c r="BI65" s="203">
        <v>0</v>
      </c>
      <c r="BJ65" s="8">
        <f t="shared" si="20"/>
        <v>32</v>
      </c>
      <c r="BL65" s="8">
        <f t="shared" si="21"/>
        <v>0</v>
      </c>
      <c r="BM65" s="8">
        <f t="shared" si="22"/>
        <v>30.91</v>
      </c>
      <c r="BN65" s="8">
        <f t="shared" si="23"/>
        <v>0</v>
      </c>
      <c r="BO65" s="8">
        <f t="shared" si="24"/>
        <v>32</v>
      </c>
      <c r="BP65" s="138">
        <f t="shared" si="25"/>
        <v>0</v>
      </c>
      <c r="BQ65" s="138">
        <f t="shared" si="26"/>
        <v>-1.0899999999999999</v>
      </c>
    </row>
    <row r="66" spans="1:69">
      <c r="A66" s="8" t="s">
        <v>108</v>
      </c>
      <c r="B66" s="15">
        <f>'[3]05'!B68</f>
        <v>320</v>
      </c>
      <c r="C66" s="16">
        <f>'[3]05'!C68</f>
        <v>0</v>
      </c>
      <c r="D66" s="16">
        <f>'[3]05'!D68</f>
        <v>0</v>
      </c>
      <c r="E66" s="16">
        <f>'[3]05'!E68</f>
        <v>0</v>
      </c>
      <c r="F66" s="16">
        <f>'[3]05'!F68</f>
        <v>560</v>
      </c>
      <c r="G66" s="16">
        <f>'[3]05'!G68</f>
        <v>0</v>
      </c>
      <c r="H66" s="17">
        <f t="shared" si="27"/>
        <v>880</v>
      </c>
      <c r="I66" s="15">
        <f>'[3]05'!J68</f>
        <v>320</v>
      </c>
      <c r="J66" s="16">
        <f>'[3]05'!K68</f>
        <v>0</v>
      </c>
      <c r="K66" s="16">
        <f>'[3]05'!L68</f>
        <v>0</v>
      </c>
      <c r="L66" s="16">
        <f>'[3]05'!M68</f>
        <v>0</v>
      </c>
      <c r="M66" s="16">
        <f>'[3]05'!N68</f>
        <v>185</v>
      </c>
      <c r="N66" s="16">
        <f>'[3]05'!O68</f>
        <v>0</v>
      </c>
      <c r="O66" s="17">
        <f t="shared" si="28"/>
        <v>505</v>
      </c>
      <c r="P66" s="18">
        <f>frq!C66</f>
        <v>1</v>
      </c>
      <c r="Q66" s="15">
        <f t="shared" si="33"/>
        <v>320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185</v>
      </c>
      <c r="V66" s="16">
        <f t="shared" si="32"/>
        <v>0</v>
      </c>
      <c r="W66" s="17">
        <f t="shared" si="30"/>
        <v>505</v>
      </c>
      <c r="X66" s="8">
        <f t="shared" si="4"/>
        <v>0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0</v>
      </c>
      <c r="AE66" s="8">
        <f t="shared" si="11"/>
        <v>32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32</v>
      </c>
      <c r="AL66" s="8">
        <f t="shared" si="35"/>
        <v>288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185</v>
      </c>
      <c r="AQ66" s="8">
        <f t="shared" si="34"/>
        <v>0</v>
      </c>
      <c r="AR66" s="8">
        <f t="shared" si="18"/>
        <v>473</v>
      </c>
      <c r="AT66" s="8">
        <v>0</v>
      </c>
      <c r="AU66" s="8">
        <v>30.91</v>
      </c>
      <c r="AV66" s="8">
        <v>235</v>
      </c>
      <c r="AW66" s="203">
        <v>0</v>
      </c>
      <c r="AX66" s="203">
        <v>0</v>
      </c>
      <c r="AY66" s="203">
        <v>0</v>
      </c>
      <c r="AZ66" s="203">
        <v>0</v>
      </c>
      <c r="BA66" s="203">
        <v>0</v>
      </c>
      <c r="BB66" s="203">
        <v>0</v>
      </c>
      <c r="BC66" s="8">
        <f t="shared" si="19"/>
        <v>0</v>
      </c>
      <c r="BD66" s="203">
        <v>32</v>
      </c>
      <c r="BE66" s="203">
        <v>0</v>
      </c>
      <c r="BF66" s="203">
        <v>0</v>
      </c>
      <c r="BG66" s="203">
        <v>0</v>
      </c>
      <c r="BH66" s="203">
        <v>0</v>
      </c>
      <c r="BI66" s="203">
        <v>0</v>
      </c>
      <c r="BJ66" s="8">
        <f t="shared" si="20"/>
        <v>32</v>
      </c>
      <c r="BL66" s="8">
        <f t="shared" si="21"/>
        <v>0</v>
      </c>
      <c r="BM66" s="8">
        <f t="shared" si="22"/>
        <v>30.91</v>
      </c>
      <c r="BN66" s="8">
        <f t="shared" si="23"/>
        <v>0</v>
      </c>
      <c r="BO66" s="8">
        <f t="shared" si="24"/>
        <v>32</v>
      </c>
      <c r="BP66" s="138">
        <f t="shared" si="25"/>
        <v>0</v>
      </c>
      <c r="BQ66" s="138">
        <f t="shared" si="26"/>
        <v>-1.0899999999999999</v>
      </c>
    </row>
    <row r="67" spans="1:69">
      <c r="A67" s="8" t="s">
        <v>109</v>
      </c>
      <c r="B67" s="15">
        <f>'[3]05'!B69</f>
        <v>320</v>
      </c>
      <c r="C67" s="16">
        <f>'[3]05'!C69</f>
        <v>0</v>
      </c>
      <c r="D67" s="16">
        <f>'[3]05'!D69</f>
        <v>0</v>
      </c>
      <c r="E67" s="16">
        <f>'[3]05'!E69</f>
        <v>0</v>
      </c>
      <c r="F67" s="16">
        <f>'[3]05'!F69</f>
        <v>560</v>
      </c>
      <c r="G67" s="16">
        <f>'[3]05'!G69</f>
        <v>0</v>
      </c>
      <c r="H67" s="17">
        <f t="shared" si="27"/>
        <v>880</v>
      </c>
      <c r="I67" s="15">
        <f>'[3]05'!J69</f>
        <v>320</v>
      </c>
      <c r="J67" s="16">
        <f>'[3]05'!K69</f>
        <v>0</v>
      </c>
      <c r="K67" s="16">
        <f>'[3]05'!L69</f>
        <v>0</v>
      </c>
      <c r="L67" s="16">
        <f>'[3]05'!M69</f>
        <v>0</v>
      </c>
      <c r="M67" s="16">
        <f>'[3]05'!N69</f>
        <v>185</v>
      </c>
      <c r="N67" s="16">
        <f>'[3]05'!O69</f>
        <v>0</v>
      </c>
      <c r="O67" s="17">
        <f t="shared" si="28"/>
        <v>505</v>
      </c>
      <c r="P67" s="18">
        <f>frq!C67</f>
        <v>1</v>
      </c>
      <c r="Q67" s="15">
        <f t="shared" si="33"/>
        <v>320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185</v>
      </c>
      <c r="V67" s="16">
        <f t="shared" si="32"/>
        <v>0</v>
      </c>
      <c r="W67" s="17">
        <f t="shared" si="30"/>
        <v>505</v>
      </c>
      <c r="X67" s="8">
        <f t="shared" si="4"/>
        <v>0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0</v>
      </c>
      <c r="AE67" s="8">
        <f t="shared" si="11"/>
        <v>32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32</v>
      </c>
      <c r="AL67" s="8">
        <f t="shared" si="35"/>
        <v>288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185</v>
      </c>
      <c r="AQ67" s="8">
        <f t="shared" si="34"/>
        <v>0</v>
      </c>
      <c r="AR67" s="8">
        <f t="shared" si="18"/>
        <v>473</v>
      </c>
      <c r="AT67" s="8">
        <v>0</v>
      </c>
      <c r="AU67" s="8">
        <v>30.91</v>
      </c>
      <c r="AV67" s="8">
        <v>235</v>
      </c>
      <c r="AW67" s="203">
        <v>0</v>
      </c>
      <c r="AX67" s="203">
        <v>0</v>
      </c>
      <c r="AY67" s="203">
        <v>0</v>
      </c>
      <c r="AZ67" s="203">
        <v>0</v>
      </c>
      <c r="BA67" s="203">
        <v>0</v>
      </c>
      <c r="BB67" s="203">
        <v>0</v>
      </c>
      <c r="BC67" s="8">
        <f t="shared" si="19"/>
        <v>0</v>
      </c>
      <c r="BD67" s="203">
        <v>32</v>
      </c>
      <c r="BE67" s="203">
        <v>0</v>
      </c>
      <c r="BF67" s="203">
        <v>0</v>
      </c>
      <c r="BG67" s="203">
        <v>0</v>
      </c>
      <c r="BH67" s="203">
        <v>0</v>
      </c>
      <c r="BI67" s="203">
        <v>0</v>
      </c>
      <c r="BJ67" s="8">
        <f t="shared" si="20"/>
        <v>32</v>
      </c>
      <c r="BL67" s="8">
        <f t="shared" si="21"/>
        <v>0</v>
      </c>
      <c r="BM67" s="8">
        <f t="shared" si="22"/>
        <v>30.91</v>
      </c>
      <c r="BN67" s="8">
        <f t="shared" si="23"/>
        <v>0</v>
      </c>
      <c r="BO67" s="8">
        <f t="shared" si="24"/>
        <v>32</v>
      </c>
      <c r="BP67" s="138">
        <f t="shared" si="25"/>
        <v>0</v>
      </c>
      <c r="BQ67" s="138">
        <f t="shared" si="26"/>
        <v>-1.0899999999999999</v>
      </c>
    </row>
    <row r="68" spans="1:69">
      <c r="A68" s="8" t="s">
        <v>110</v>
      </c>
      <c r="B68" s="15">
        <f>'[3]05'!B70</f>
        <v>320</v>
      </c>
      <c r="C68" s="16">
        <f>'[3]05'!C70</f>
        <v>0</v>
      </c>
      <c r="D68" s="16">
        <f>'[3]05'!D70</f>
        <v>0</v>
      </c>
      <c r="E68" s="16">
        <f>'[3]05'!E70</f>
        <v>0</v>
      </c>
      <c r="F68" s="16">
        <f>'[3]05'!F70</f>
        <v>560</v>
      </c>
      <c r="G68" s="16">
        <f>'[3]05'!G70</f>
        <v>0</v>
      </c>
      <c r="H68" s="17">
        <f t="shared" si="27"/>
        <v>880</v>
      </c>
      <c r="I68" s="15">
        <f>'[3]05'!J70</f>
        <v>320</v>
      </c>
      <c r="J68" s="16">
        <f>'[3]05'!K70</f>
        <v>0</v>
      </c>
      <c r="K68" s="16">
        <f>'[3]05'!L70</f>
        <v>0</v>
      </c>
      <c r="L68" s="16">
        <f>'[3]05'!M70</f>
        <v>0</v>
      </c>
      <c r="M68" s="16">
        <f>'[3]05'!N70</f>
        <v>185</v>
      </c>
      <c r="N68" s="16">
        <f>'[3]05'!O70</f>
        <v>0</v>
      </c>
      <c r="O68" s="17">
        <f t="shared" si="28"/>
        <v>505</v>
      </c>
      <c r="P68" s="18">
        <f>frq!C68</f>
        <v>1</v>
      </c>
      <c r="Q68" s="15">
        <f t="shared" si="33"/>
        <v>320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185</v>
      </c>
      <c r="V68" s="16">
        <f t="shared" si="32"/>
        <v>0</v>
      </c>
      <c r="W68" s="17">
        <f t="shared" si="30"/>
        <v>505</v>
      </c>
      <c r="X68" s="8">
        <f t="shared" ref="X68:X98" si="36">AW68</f>
        <v>11.35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11.35</v>
      </c>
      <c r="AE68" s="8">
        <f t="shared" ref="AE68:AE98" si="43">BD68</f>
        <v>32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32</v>
      </c>
      <c r="AL68" s="8">
        <f t="shared" si="35"/>
        <v>276.64999999999998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185</v>
      </c>
      <c r="AQ68" s="8">
        <f t="shared" si="34"/>
        <v>0</v>
      </c>
      <c r="AR68" s="8">
        <f t="shared" ref="AR68:AR98" si="50">SUM(AL68:AQ68)</f>
        <v>461.65</v>
      </c>
      <c r="AT68" s="8">
        <v>10.96</v>
      </c>
      <c r="AU68" s="8">
        <v>30.91</v>
      </c>
      <c r="AV68" s="8">
        <v>235</v>
      </c>
      <c r="AW68" s="203">
        <v>11.35</v>
      </c>
      <c r="AX68" s="203">
        <v>0</v>
      </c>
      <c r="AY68" s="203">
        <v>0</v>
      </c>
      <c r="AZ68" s="203">
        <v>0</v>
      </c>
      <c r="BA68" s="203">
        <v>0</v>
      </c>
      <c r="BB68" s="203">
        <v>0</v>
      </c>
      <c r="BC68" s="8">
        <f t="shared" ref="BC68:BC98" si="51">SUM(AW68:BB68)</f>
        <v>11.35</v>
      </c>
      <c r="BD68" s="203">
        <v>32</v>
      </c>
      <c r="BE68" s="203">
        <v>0</v>
      </c>
      <c r="BF68" s="203">
        <v>0</v>
      </c>
      <c r="BG68" s="203">
        <v>0</v>
      </c>
      <c r="BH68" s="203">
        <v>0</v>
      </c>
      <c r="BI68" s="203">
        <v>0</v>
      </c>
      <c r="BJ68" s="8">
        <f t="shared" ref="BJ68:BJ98" si="52">SUM(BD68:BI68)</f>
        <v>32</v>
      </c>
      <c r="BL68" s="8">
        <f t="shared" ref="BL68:BL98" si="53">AT68</f>
        <v>10.96</v>
      </c>
      <c r="BM68" s="8">
        <f t="shared" ref="BM68:BM98" si="54">AU68</f>
        <v>30.91</v>
      </c>
      <c r="BN68" s="8">
        <f t="shared" ref="BN68:BN98" si="55">BC68</f>
        <v>11.35</v>
      </c>
      <c r="BO68" s="8">
        <f t="shared" ref="BO68:BO98" si="56">BJ68</f>
        <v>32</v>
      </c>
      <c r="BP68" s="138">
        <f t="shared" ref="BP68:BP98" si="57">BL68-BN68</f>
        <v>-0.38999999999999879</v>
      </c>
      <c r="BQ68" s="138">
        <f t="shared" ref="BQ68:BQ98" si="58">BM68-BO68</f>
        <v>-1.0899999999999999</v>
      </c>
    </row>
    <row r="69" spans="1:69">
      <c r="A69" s="8" t="s">
        <v>111</v>
      </c>
      <c r="B69" s="15">
        <f>'[3]05'!B71</f>
        <v>320</v>
      </c>
      <c r="C69" s="16">
        <f>'[3]05'!C71</f>
        <v>0</v>
      </c>
      <c r="D69" s="16">
        <f>'[3]05'!D71</f>
        <v>0</v>
      </c>
      <c r="E69" s="16">
        <f>'[3]05'!E71</f>
        <v>0</v>
      </c>
      <c r="F69" s="16">
        <f>'[3]05'!F71</f>
        <v>560</v>
      </c>
      <c r="G69" s="16">
        <f>'[3]05'!G71</f>
        <v>0</v>
      </c>
      <c r="H69" s="17">
        <f t="shared" ref="H69:H98" si="59">SUM(B69:G69)</f>
        <v>880</v>
      </c>
      <c r="I69" s="15">
        <f>'[3]05'!J71</f>
        <v>320</v>
      </c>
      <c r="J69" s="16">
        <f>'[3]05'!K71</f>
        <v>0</v>
      </c>
      <c r="K69" s="16">
        <f>'[3]05'!L71</f>
        <v>0</v>
      </c>
      <c r="L69" s="16">
        <f>'[3]05'!M71</f>
        <v>0</v>
      </c>
      <c r="M69" s="16">
        <f>'[3]05'!N71</f>
        <v>185</v>
      </c>
      <c r="N69" s="16">
        <f>'[3]05'!O71</f>
        <v>0</v>
      </c>
      <c r="O69" s="17">
        <f t="shared" ref="O69:O98" si="60">SUM(I69:N69)</f>
        <v>505</v>
      </c>
      <c r="P69" s="18">
        <f>frq!C69</f>
        <v>1</v>
      </c>
      <c r="Q69" s="15">
        <f t="shared" si="33"/>
        <v>320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185</v>
      </c>
      <c r="V69" s="16">
        <f t="shared" si="32"/>
        <v>0</v>
      </c>
      <c r="W69" s="17">
        <f t="shared" ref="W69:W98" si="61">SUM(Q69:V69)</f>
        <v>505</v>
      </c>
      <c r="X69" s="8">
        <f t="shared" si="36"/>
        <v>12.34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12.34</v>
      </c>
      <c r="AE69" s="8">
        <f t="shared" si="43"/>
        <v>32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32</v>
      </c>
      <c r="AL69" s="8">
        <f t="shared" si="35"/>
        <v>275.66000000000003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185</v>
      </c>
      <c r="AQ69" s="8">
        <f t="shared" si="34"/>
        <v>0</v>
      </c>
      <c r="AR69" s="8">
        <f t="shared" si="50"/>
        <v>460.66</v>
      </c>
      <c r="AT69" s="8">
        <v>11.92</v>
      </c>
      <c r="AU69" s="8">
        <v>30.91</v>
      </c>
      <c r="AV69" s="8">
        <v>235</v>
      </c>
      <c r="AW69" s="203">
        <v>12.34</v>
      </c>
      <c r="AX69" s="203">
        <v>0</v>
      </c>
      <c r="AY69" s="203">
        <v>0</v>
      </c>
      <c r="AZ69" s="203">
        <v>0</v>
      </c>
      <c r="BA69" s="203">
        <v>0</v>
      </c>
      <c r="BB69" s="203">
        <v>0</v>
      </c>
      <c r="BC69" s="8">
        <f t="shared" si="51"/>
        <v>12.34</v>
      </c>
      <c r="BD69" s="203">
        <v>32</v>
      </c>
      <c r="BE69" s="203">
        <v>0</v>
      </c>
      <c r="BF69" s="203">
        <v>0</v>
      </c>
      <c r="BG69" s="203">
        <v>0</v>
      </c>
      <c r="BH69" s="203">
        <v>0</v>
      </c>
      <c r="BI69" s="203">
        <v>0</v>
      </c>
      <c r="BJ69" s="8">
        <f t="shared" si="52"/>
        <v>32</v>
      </c>
      <c r="BL69" s="8">
        <f t="shared" si="53"/>
        <v>11.92</v>
      </c>
      <c r="BM69" s="8">
        <f t="shared" si="54"/>
        <v>30.91</v>
      </c>
      <c r="BN69" s="8">
        <f t="shared" si="55"/>
        <v>12.34</v>
      </c>
      <c r="BO69" s="8">
        <f t="shared" si="56"/>
        <v>32</v>
      </c>
      <c r="BP69" s="138">
        <f t="shared" si="57"/>
        <v>-0.41999999999999993</v>
      </c>
      <c r="BQ69" s="138">
        <f t="shared" si="58"/>
        <v>-1.0899999999999999</v>
      </c>
    </row>
    <row r="70" spans="1:69">
      <c r="A70" s="8" t="s">
        <v>112</v>
      </c>
      <c r="B70" s="15">
        <f>'[3]05'!B72</f>
        <v>320</v>
      </c>
      <c r="C70" s="16">
        <f>'[3]05'!C72</f>
        <v>0</v>
      </c>
      <c r="D70" s="16">
        <f>'[3]05'!D72</f>
        <v>0</v>
      </c>
      <c r="E70" s="16">
        <f>'[3]05'!E72</f>
        <v>0</v>
      </c>
      <c r="F70" s="16">
        <f>'[3]05'!F72</f>
        <v>560</v>
      </c>
      <c r="G70" s="16">
        <f>'[3]05'!G72</f>
        <v>0</v>
      </c>
      <c r="H70" s="17">
        <f t="shared" si="59"/>
        <v>880</v>
      </c>
      <c r="I70" s="15">
        <f>'[3]05'!J72</f>
        <v>320</v>
      </c>
      <c r="J70" s="16">
        <f>'[3]05'!K72</f>
        <v>0</v>
      </c>
      <c r="K70" s="16">
        <f>'[3]05'!L72</f>
        <v>0</v>
      </c>
      <c r="L70" s="16">
        <f>'[3]05'!M72</f>
        <v>0</v>
      </c>
      <c r="M70" s="16">
        <f>'[3]05'!N72</f>
        <v>185</v>
      </c>
      <c r="N70" s="16">
        <f>'[3]05'!O72</f>
        <v>0</v>
      </c>
      <c r="O70" s="17">
        <f t="shared" si="60"/>
        <v>505</v>
      </c>
      <c r="P70" s="18">
        <f>frq!C70</f>
        <v>1</v>
      </c>
      <c r="Q70" s="15">
        <f t="shared" si="33"/>
        <v>320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185</v>
      </c>
      <c r="V70" s="16">
        <f t="shared" si="32"/>
        <v>0</v>
      </c>
      <c r="W70" s="17">
        <f t="shared" si="61"/>
        <v>505</v>
      </c>
      <c r="X70" s="8">
        <f t="shared" si="36"/>
        <v>12.34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12.34</v>
      </c>
      <c r="AE70" s="8">
        <f t="shared" si="43"/>
        <v>32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32</v>
      </c>
      <c r="AL70" s="8">
        <f t="shared" si="35"/>
        <v>275.66000000000003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185</v>
      </c>
      <c r="AQ70" s="8">
        <f t="shared" si="34"/>
        <v>0</v>
      </c>
      <c r="AR70" s="8">
        <f t="shared" si="50"/>
        <v>460.66</v>
      </c>
      <c r="AT70" s="8">
        <v>11.92</v>
      </c>
      <c r="AU70" s="8">
        <v>30.91</v>
      </c>
      <c r="AV70" s="8">
        <v>235</v>
      </c>
      <c r="AW70" s="203">
        <v>12.34</v>
      </c>
      <c r="AX70" s="203">
        <v>0</v>
      </c>
      <c r="AY70" s="203">
        <v>0</v>
      </c>
      <c r="AZ70" s="203">
        <v>0</v>
      </c>
      <c r="BA70" s="203">
        <v>0</v>
      </c>
      <c r="BB70" s="203">
        <v>0</v>
      </c>
      <c r="BC70" s="8">
        <f t="shared" si="51"/>
        <v>12.34</v>
      </c>
      <c r="BD70" s="203">
        <v>32</v>
      </c>
      <c r="BE70" s="203">
        <v>0</v>
      </c>
      <c r="BF70" s="203">
        <v>0</v>
      </c>
      <c r="BG70" s="203">
        <v>0</v>
      </c>
      <c r="BH70" s="203">
        <v>0</v>
      </c>
      <c r="BI70" s="203">
        <v>0</v>
      </c>
      <c r="BJ70" s="8">
        <f t="shared" si="52"/>
        <v>32</v>
      </c>
      <c r="BL70" s="8">
        <f t="shared" si="53"/>
        <v>11.92</v>
      </c>
      <c r="BM70" s="8">
        <f t="shared" si="54"/>
        <v>30.91</v>
      </c>
      <c r="BN70" s="8">
        <f t="shared" si="55"/>
        <v>12.34</v>
      </c>
      <c r="BO70" s="8">
        <f t="shared" si="56"/>
        <v>32</v>
      </c>
      <c r="BP70" s="138">
        <f t="shared" si="57"/>
        <v>-0.41999999999999993</v>
      </c>
      <c r="BQ70" s="138">
        <f t="shared" si="58"/>
        <v>-1.0899999999999999</v>
      </c>
    </row>
    <row r="71" spans="1:69">
      <c r="A71" s="8" t="s">
        <v>113</v>
      </c>
      <c r="B71" s="15">
        <f>'[3]05'!B73</f>
        <v>320</v>
      </c>
      <c r="C71" s="16">
        <f>'[3]05'!C73</f>
        <v>0</v>
      </c>
      <c r="D71" s="16">
        <f>'[3]05'!D73</f>
        <v>0</v>
      </c>
      <c r="E71" s="16">
        <f>'[3]05'!E73</f>
        <v>0</v>
      </c>
      <c r="F71" s="16">
        <f>'[3]05'!F73</f>
        <v>560</v>
      </c>
      <c r="G71" s="16">
        <f>'[3]05'!G73</f>
        <v>0</v>
      </c>
      <c r="H71" s="17">
        <f t="shared" si="59"/>
        <v>880</v>
      </c>
      <c r="I71" s="15">
        <f>'[3]05'!J73</f>
        <v>320</v>
      </c>
      <c r="J71" s="16">
        <f>'[3]05'!K73</f>
        <v>0</v>
      </c>
      <c r="K71" s="16">
        <f>'[3]05'!L73</f>
        <v>0</v>
      </c>
      <c r="L71" s="16">
        <f>'[3]05'!M73</f>
        <v>0</v>
      </c>
      <c r="M71" s="16">
        <f>'[3]05'!N73</f>
        <v>185</v>
      </c>
      <c r="N71" s="16">
        <f>'[3]05'!O73</f>
        <v>0</v>
      </c>
      <c r="O71" s="17">
        <f t="shared" si="60"/>
        <v>505</v>
      </c>
      <c r="P71" s="18">
        <f>frq!C71</f>
        <v>1</v>
      </c>
      <c r="Q71" s="15">
        <f t="shared" si="33"/>
        <v>320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185</v>
      </c>
      <c r="V71" s="16">
        <f t="shared" si="32"/>
        <v>0</v>
      </c>
      <c r="W71" s="17">
        <f t="shared" si="61"/>
        <v>505</v>
      </c>
      <c r="X71" s="8">
        <f t="shared" si="36"/>
        <v>0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0</v>
      </c>
      <c r="AE71" s="8">
        <f t="shared" si="43"/>
        <v>32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32</v>
      </c>
      <c r="AL71" s="8">
        <f t="shared" si="35"/>
        <v>288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185</v>
      </c>
      <c r="AQ71" s="8">
        <f t="shared" si="34"/>
        <v>0</v>
      </c>
      <c r="AR71" s="8">
        <f t="shared" si="50"/>
        <v>473</v>
      </c>
      <c r="AT71" s="8">
        <v>0</v>
      </c>
      <c r="AU71" s="8">
        <v>30.91</v>
      </c>
      <c r="AV71" s="8">
        <v>235</v>
      </c>
      <c r="AW71" s="203">
        <v>0</v>
      </c>
      <c r="AX71" s="203">
        <v>0</v>
      </c>
      <c r="AY71" s="203">
        <v>0</v>
      </c>
      <c r="AZ71" s="203">
        <v>0</v>
      </c>
      <c r="BA71" s="203">
        <v>0</v>
      </c>
      <c r="BB71" s="203">
        <v>0</v>
      </c>
      <c r="BC71" s="8">
        <f t="shared" si="51"/>
        <v>0</v>
      </c>
      <c r="BD71" s="203">
        <v>32</v>
      </c>
      <c r="BE71" s="203">
        <v>0</v>
      </c>
      <c r="BF71" s="203">
        <v>0</v>
      </c>
      <c r="BG71" s="203">
        <v>0</v>
      </c>
      <c r="BH71" s="203">
        <v>0</v>
      </c>
      <c r="BI71" s="203">
        <v>0</v>
      </c>
      <c r="BJ71" s="8">
        <f t="shared" si="52"/>
        <v>32</v>
      </c>
      <c r="BL71" s="8">
        <f t="shared" si="53"/>
        <v>0</v>
      </c>
      <c r="BM71" s="8">
        <f t="shared" si="54"/>
        <v>30.91</v>
      </c>
      <c r="BN71" s="8">
        <f t="shared" si="55"/>
        <v>0</v>
      </c>
      <c r="BO71" s="8">
        <f t="shared" si="56"/>
        <v>32</v>
      </c>
      <c r="BP71" s="138">
        <f t="shared" si="57"/>
        <v>0</v>
      </c>
      <c r="BQ71" s="138">
        <f t="shared" si="58"/>
        <v>-1.0899999999999999</v>
      </c>
    </row>
    <row r="72" spans="1:69">
      <c r="A72" s="8" t="s">
        <v>114</v>
      </c>
      <c r="B72" s="15">
        <f>'[3]05'!B74</f>
        <v>320</v>
      </c>
      <c r="C72" s="16">
        <f>'[3]05'!C74</f>
        <v>0</v>
      </c>
      <c r="D72" s="16">
        <f>'[3]05'!D74</f>
        <v>0</v>
      </c>
      <c r="E72" s="16">
        <f>'[3]05'!E74</f>
        <v>0</v>
      </c>
      <c r="F72" s="16">
        <f>'[3]05'!F74</f>
        <v>560</v>
      </c>
      <c r="G72" s="16">
        <f>'[3]05'!G74</f>
        <v>0</v>
      </c>
      <c r="H72" s="17">
        <f t="shared" si="59"/>
        <v>880</v>
      </c>
      <c r="I72" s="15">
        <f>'[3]05'!J74</f>
        <v>320</v>
      </c>
      <c r="J72" s="16">
        <f>'[3]05'!K74</f>
        <v>0</v>
      </c>
      <c r="K72" s="16">
        <f>'[3]05'!L74</f>
        <v>0</v>
      </c>
      <c r="L72" s="16">
        <f>'[3]05'!M74</f>
        <v>0</v>
      </c>
      <c r="M72" s="16">
        <f>'[3]05'!N74</f>
        <v>185</v>
      </c>
      <c r="N72" s="16">
        <f>'[3]05'!O74</f>
        <v>0</v>
      </c>
      <c r="O72" s="17">
        <f t="shared" si="60"/>
        <v>505</v>
      </c>
      <c r="P72" s="18">
        <f>frq!C72</f>
        <v>1</v>
      </c>
      <c r="Q72" s="15">
        <f t="shared" si="33"/>
        <v>320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185</v>
      </c>
      <c r="V72" s="16">
        <f t="shared" si="32"/>
        <v>0</v>
      </c>
      <c r="W72" s="17">
        <f t="shared" si="61"/>
        <v>505</v>
      </c>
      <c r="X72" s="8">
        <f t="shared" si="36"/>
        <v>0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0</v>
      </c>
      <c r="AE72" s="8">
        <f t="shared" si="43"/>
        <v>32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32</v>
      </c>
      <c r="AL72" s="8">
        <f t="shared" si="35"/>
        <v>288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185</v>
      </c>
      <c r="AQ72" s="8">
        <f t="shared" si="34"/>
        <v>0</v>
      </c>
      <c r="AR72" s="8">
        <f t="shared" si="50"/>
        <v>473</v>
      </c>
      <c r="AT72" s="8">
        <v>0</v>
      </c>
      <c r="AU72" s="8">
        <v>30.91</v>
      </c>
      <c r="AV72" s="8">
        <v>235</v>
      </c>
      <c r="AW72" s="203">
        <v>0</v>
      </c>
      <c r="AX72" s="203">
        <v>0</v>
      </c>
      <c r="AY72" s="203">
        <v>0</v>
      </c>
      <c r="AZ72" s="203">
        <v>0</v>
      </c>
      <c r="BA72" s="203">
        <v>0</v>
      </c>
      <c r="BB72" s="203">
        <v>0</v>
      </c>
      <c r="BC72" s="8">
        <f t="shared" si="51"/>
        <v>0</v>
      </c>
      <c r="BD72" s="203">
        <v>32</v>
      </c>
      <c r="BE72" s="203">
        <v>0</v>
      </c>
      <c r="BF72" s="203">
        <v>0</v>
      </c>
      <c r="BG72" s="203">
        <v>0</v>
      </c>
      <c r="BH72" s="203">
        <v>0</v>
      </c>
      <c r="BI72" s="203">
        <v>0</v>
      </c>
      <c r="BJ72" s="8">
        <f t="shared" si="52"/>
        <v>32</v>
      </c>
      <c r="BL72" s="8">
        <f t="shared" si="53"/>
        <v>0</v>
      </c>
      <c r="BM72" s="8">
        <f t="shared" si="54"/>
        <v>30.91</v>
      </c>
      <c r="BN72" s="8">
        <f t="shared" si="55"/>
        <v>0</v>
      </c>
      <c r="BO72" s="8">
        <f t="shared" si="56"/>
        <v>32</v>
      </c>
      <c r="BP72" s="138">
        <f t="shared" si="57"/>
        <v>0</v>
      </c>
      <c r="BQ72" s="138">
        <f t="shared" si="58"/>
        <v>-1.0899999999999999</v>
      </c>
    </row>
    <row r="73" spans="1:69">
      <c r="A73" s="8" t="s">
        <v>115</v>
      </c>
      <c r="B73" s="15">
        <f>'[3]05'!B75</f>
        <v>320</v>
      </c>
      <c r="C73" s="16">
        <f>'[3]05'!C75</f>
        <v>0</v>
      </c>
      <c r="D73" s="16">
        <f>'[3]05'!D75</f>
        <v>0</v>
      </c>
      <c r="E73" s="16">
        <f>'[3]05'!E75</f>
        <v>0</v>
      </c>
      <c r="F73" s="16">
        <f>'[3]05'!F75</f>
        <v>560</v>
      </c>
      <c r="G73" s="16">
        <f>'[3]05'!G75</f>
        <v>0</v>
      </c>
      <c r="H73" s="17">
        <f t="shared" si="59"/>
        <v>880</v>
      </c>
      <c r="I73" s="15">
        <f>'[3]05'!J75</f>
        <v>320</v>
      </c>
      <c r="J73" s="16">
        <f>'[3]05'!K75</f>
        <v>0</v>
      </c>
      <c r="K73" s="16">
        <f>'[3]05'!L75</f>
        <v>0</v>
      </c>
      <c r="L73" s="16">
        <f>'[3]05'!M75</f>
        <v>0</v>
      </c>
      <c r="M73" s="16">
        <f>'[3]05'!N75</f>
        <v>185</v>
      </c>
      <c r="N73" s="16">
        <f>'[3]05'!O75</f>
        <v>0</v>
      </c>
      <c r="O73" s="17">
        <f t="shared" si="60"/>
        <v>505</v>
      </c>
      <c r="P73" s="18">
        <f>frq!C73</f>
        <v>1</v>
      </c>
      <c r="Q73" s="15">
        <f t="shared" si="33"/>
        <v>320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185</v>
      </c>
      <c r="V73" s="16">
        <f t="shared" si="32"/>
        <v>0</v>
      </c>
      <c r="W73" s="17">
        <f t="shared" si="61"/>
        <v>505</v>
      </c>
      <c r="X73" s="8">
        <f t="shared" si="36"/>
        <v>0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0</v>
      </c>
      <c r="AE73" s="8">
        <f t="shared" si="43"/>
        <v>32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32</v>
      </c>
      <c r="AL73" s="8">
        <f t="shared" si="35"/>
        <v>288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185</v>
      </c>
      <c r="AQ73" s="8">
        <f t="shared" si="34"/>
        <v>0</v>
      </c>
      <c r="AR73" s="8">
        <f t="shared" si="50"/>
        <v>473</v>
      </c>
      <c r="AT73" s="8">
        <v>0</v>
      </c>
      <c r="AU73" s="8">
        <v>30.91</v>
      </c>
      <c r="AV73" s="8">
        <v>235</v>
      </c>
      <c r="AW73" s="203">
        <v>0</v>
      </c>
      <c r="AX73" s="203">
        <v>0</v>
      </c>
      <c r="AY73" s="203">
        <v>0</v>
      </c>
      <c r="AZ73" s="203">
        <v>0</v>
      </c>
      <c r="BA73" s="203">
        <v>0</v>
      </c>
      <c r="BB73" s="203">
        <v>0</v>
      </c>
      <c r="BC73" s="8">
        <f t="shared" si="51"/>
        <v>0</v>
      </c>
      <c r="BD73" s="203">
        <v>32</v>
      </c>
      <c r="BE73" s="203">
        <v>0</v>
      </c>
      <c r="BF73" s="203">
        <v>0</v>
      </c>
      <c r="BG73" s="203">
        <v>0</v>
      </c>
      <c r="BH73" s="203">
        <v>0</v>
      </c>
      <c r="BI73" s="203">
        <v>0</v>
      </c>
      <c r="BJ73" s="8">
        <f t="shared" si="52"/>
        <v>32</v>
      </c>
      <c r="BL73" s="8">
        <f t="shared" si="53"/>
        <v>0</v>
      </c>
      <c r="BM73" s="8">
        <f t="shared" si="54"/>
        <v>30.91</v>
      </c>
      <c r="BN73" s="8">
        <f t="shared" si="55"/>
        <v>0</v>
      </c>
      <c r="BO73" s="8">
        <f t="shared" si="56"/>
        <v>32</v>
      </c>
      <c r="BP73" s="138">
        <f t="shared" si="57"/>
        <v>0</v>
      </c>
      <c r="BQ73" s="138">
        <f t="shared" si="58"/>
        <v>-1.0899999999999999</v>
      </c>
    </row>
    <row r="74" spans="1:69">
      <c r="A74" s="8" t="s">
        <v>116</v>
      </c>
      <c r="B74" s="15">
        <f>'[3]05'!B76</f>
        <v>320</v>
      </c>
      <c r="C74" s="16">
        <f>'[3]05'!C76</f>
        <v>0</v>
      </c>
      <c r="D74" s="16">
        <f>'[3]05'!D76</f>
        <v>0</v>
      </c>
      <c r="E74" s="16">
        <f>'[3]05'!E76</f>
        <v>0</v>
      </c>
      <c r="F74" s="16">
        <f>'[3]05'!F76</f>
        <v>560</v>
      </c>
      <c r="G74" s="16">
        <f>'[3]05'!G76</f>
        <v>0</v>
      </c>
      <c r="H74" s="17">
        <f t="shared" si="59"/>
        <v>880</v>
      </c>
      <c r="I74" s="15">
        <f>'[3]05'!J76</f>
        <v>320</v>
      </c>
      <c r="J74" s="16">
        <f>'[3]05'!K76</f>
        <v>0</v>
      </c>
      <c r="K74" s="16">
        <f>'[3]05'!L76</f>
        <v>0</v>
      </c>
      <c r="L74" s="16">
        <f>'[3]05'!M76</f>
        <v>0</v>
      </c>
      <c r="M74" s="16">
        <f>'[3]05'!N76</f>
        <v>185</v>
      </c>
      <c r="N74" s="16">
        <f>'[3]05'!O76</f>
        <v>0</v>
      </c>
      <c r="O74" s="17">
        <f t="shared" si="60"/>
        <v>505</v>
      </c>
      <c r="P74" s="18">
        <f>frq!C74</f>
        <v>1</v>
      </c>
      <c r="Q74" s="15">
        <f t="shared" si="33"/>
        <v>320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185</v>
      </c>
      <c r="V74" s="16">
        <f t="shared" si="32"/>
        <v>0</v>
      </c>
      <c r="W74" s="17">
        <f t="shared" si="61"/>
        <v>505</v>
      </c>
      <c r="X74" s="8">
        <f t="shared" si="36"/>
        <v>0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0</v>
      </c>
      <c r="AE74" s="8">
        <f t="shared" si="43"/>
        <v>32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32</v>
      </c>
      <c r="AL74" s="8">
        <f t="shared" si="35"/>
        <v>288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185</v>
      </c>
      <c r="AQ74" s="8">
        <f t="shared" si="34"/>
        <v>0</v>
      </c>
      <c r="AR74" s="8">
        <f t="shared" si="50"/>
        <v>473</v>
      </c>
      <c r="AT74" s="8">
        <v>0</v>
      </c>
      <c r="AU74" s="8">
        <v>30.91</v>
      </c>
      <c r="AV74" s="8">
        <v>235</v>
      </c>
      <c r="AW74" s="203">
        <v>0</v>
      </c>
      <c r="AX74" s="203">
        <v>0</v>
      </c>
      <c r="AY74" s="203">
        <v>0</v>
      </c>
      <c r="AZ74" s="203">
        <v>0</v>
      </c>
      <c r="BA74" s="203">
        <v>0</v>
      </c>
      <c r="BB74" s="203">
        <v>0</v>
      </c>
      <c r="BC74" s="8">
        <f t="shared" si="51"/>
        <v>0</v>
      </c>
      <c r="BD74" s="203">
        <v>32</v>
      </c>
      <c r="BE74" s="203">
        <v>0</v>
      </c>
      <c r="BF74" s="203">
        <v>0</v>
      </c>
      <c r="BG74" s="203">
        <v>0</v>
      </c>
      <c r="BH74" s="203">
        <v>0</v>
      </c>
      <c r="BI74" s="203">
        <v>0</v>
      </c>
      <c r="BJ74" s="8">
        <f t="shared" si="52"/>
        <v>32</v>
      </c>
      <c r="BL74" s="8">
        <f t="shared" si="53"/>
        <v>0</v>
      </c>
      <c r="BM74" s="8">
        <f t="shared" si="54"/>
        <v>30.91</v>
      </c>
      <c r="BN74" s="8">
        <f t="shared" si="55"/>
        <v>0</v>
      </c>
      <c r="BO74" s="8">
        <f t="shared" si="56"/>
        <v>32</v>
      </c>
      <c r="BP74" s="138">
        <f t="shared" si="57"/>
        <v>0</v>
      </c>
      <c r="BQ74" s="138">
        <f t="shared" si="58"/>
        <v>-1.0899999999999999</v>
      </c>
    </row>
    <row r="75" spans="1:69">
      <c r="A75" s="8" t="s">
        <v>117</v>
      </c>
      <c r="B75" s="15">
        <f>'[3]05'!B77</f>
        <v>320</v>
      </c>
      <c r="C75" s="16">
        <f>'[3]05'!C77</f>
        <v>0</v>
      </c>
      <c r="D75" s="16">
        <f>'[3]05'!D77</f>
        <v>0</v>
      </c>
      <c r="E75" s="16">
        <f>'[3]05'!E77</f>
        <v>0</v>
      </c>
      <c r="F75" s="16">
        <f>'[3]05'!F77</f>
        <v>560</v>
      </c>
      <c r="G75" s="16">
        <f>'[3]05'!G77</f>
        <v>0</v>
      </c>
      <c r="H75" s="17">
        <f t="shared" si="59"/>
        <v>880</v>
      </c>
      <c r="I75" s="15">
        <f>'[3]05'!J77</f>
        <v>320</v>
      </c>
      <c r="J75" s="16">
        <f>'[3]05'!K77</f>
        <v>0</v>
      </c>
      <c r="K75" s="16">
        <f>'[3]05'!L77</f>
        <v>0</v>
      </c>
      <c r="L75" s="16">
        <f>'[3]05'!M77</f>
        <v>0</v>
      </c>
      <c r="M75" s="16">
        <f>'[3]05'!N77</f>
        <v>225</v>
      </c>
      <c r="N75" s="16">
        <f>'[3]05'!O77</f>
        <v>0</v>
      </c>
      <c r="O75" s="17">
        <f t="shared" si="60"/>
        <v>545</v>
      </c>
      <c r="P75" s="18">
        <f>frq!C75</f>
        <v>1</v>
      </c>
      <c r="Q75" s="15">
        <f t="shared" si="33"/>
        <v>320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225</v>
      </c>
      <c r="V75" s="16">
        <f t="shared" si="32"/>
        <v>0</v>
      </c>
      <c r="W75" s="17">
        <f t="shared" si="61"/>
        <v>545</v>
      </c>
      <c r="X75" s="8">
        <f t="shared" si="36"/>
        <v>32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32</v>
      </c>
      <c r="AE75" s="8">
        <f t="shared" si="43"/>
        <v>32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32</v>
      </c>
      <c r="AL75" s="8">
        <f t="shared" si="35"/>
        <v>256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225</v>
      </c>
      <c r="AQ75" s="8">
        <f t="shared" si="34"/>
        <v>0</v>
      </c>
      <c r="AR75" s="8">
        <f t="shared" si="50"/>
        <v>481</v>
      </c>
      <c r="AT75" s="8">
        <v>30.91</v>
      </c>
      <c r="AU75" s="8">
        <v>30.91</v>
      </c>
      <c r="AV75" s="8">
        <v>195</v>
      </c>
      <c r="AW75" s="203">
        <v>32</v>
      </c>
      <c r="AX75" s="203">
        <v>0</v>
      </c>
      <c r="AY75" s="203">
        <v>0</v>
      </c>
      <c r="AZ75" s="203">
        <v>0</v>
      </c>
      <c r="BA75" s="203">
        <v>0</v>
      </c>
      <c r="BB75" s="203">
        <v>0</v>
      </c>
      <c r="BC75" s="8">
        <f t="shared" si="51"/>
        <v>32</v>
      </c>
      <c r="BD75" s="203">
        <v>32</v>
      </c>
      <c r="BE75" s="203">
        <v>0</v>
      </c>
      <c r="BF75" s="203">
        <v>0</v>
      </c>
      <c r="BG75" s="203">
        <v>0</v>
      </c>
      <c r="BH75" s="203">
        <v>0</v>
      </c>
      <c r="BI75" s="203">
        <v>0</v>
      </c>
      <c r="BJ75" s="8">
        <f t="shared" si="52"/>
        <v>32</v>
      </c>
      <c r="BL75" s="8">
        <f t="shared" si="53"/>
        <v>30.91</v>
      </c>
      <c r="BM75" s="8">
        <f t="shared" si="54"/>
        <v>30.91</v>
      </c>
      <c r="BN75" s="8">
        <f t="shared" si="55"/>
        <v>32</v>
      </c>
      <c r="BO75" s="8">
        <f t="shared" si="56"/>
        <v>32</v>
      </c>
      <c r="BP75" s="138">
        <f t="shared" si="57"/>
        <v>-1.0899999999999999</v>
      </c>
      <c r="BQ75" s="138">
        <f t="shared" si="58"/>
        <v>-1.0899999999999999</v>
      </c>
    </row>
    <row r="76" spans="1:69">
      <c r="A76" s="8" t="s">
        <v>118</v>
      </c>
      <c r="B76" s="15">
        <f>'[3]05'!B78</f>
        <v>320</v>
      </c>
      <c r="C76" s="16">
        <f>'[3]05'!C78</f>
        <v>0</v>
      </c>
      <c r="D76" s="16">
        <f>'[3]05'!D78</f>
        <v>0</v>
      </c>
      <c r="E76" s="16">
        <f>'[3]05'!E78</f>
        <v>0</v>
      </c>
      <c r="F76" s="16">
        <f>'[3]05'!F78</f>
        <v>560</v>
      </c>
      <c r="G76" s="16">
        <f>'[3]05'!G78</f>
        <v>0</v>
      </c>
      <c r="H76" s="17">
        <f t="shared" si="59"/>
        <v>880</v>
      </c>
      <c r="I76" s="15">
        <f>'[3]05'!J78</f>
        <v>320</v>
      </c>
      <c r="J76" s="16">
        <f>'[3]05'!K78</f>
        <v>0</v>
      </c>
      <c r="K76" s="16">
        <f>'[3]05'!L78</f>
        <v>0</v>
      </c>
      <c r="L76" s="16">
        <f>'[3]05'!M78</f>
        <v>0</v>
      </c>
      <c r="M76" s="16">
        <f>'[3]05'!N78</f>
        <v>193</v>
      </c>
      <c r="N76" s="16">
        <f>'[3]05'!O78</f>
        <v>0</v>
      </c>
      <c r="O76" s="17">
        <f t="shared" si="60"/>
        <v>513</v>
      </c>
      <c r="P76" s="18">
        <f>frq!C76</f>
        <v>1</v>
      </c>
      <c r="Q76" s="15">
        <f t="shared" si="33"/>
        <v>320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193</v>
      </c>
      <c r="V76" s="16">
        <f t="shared" si="32"/>
        <v>0</v>
      </c>
      <c r="W76" s="17">
        <f t="shared" si="61"/>
        <v>513</v>
      </c>
      <c r="X76" s="8">
        <f t="shared" si="36"/>
        <v>32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32</v>
      </c>
      <c r="AE76" s="8">
        <f t="shared" si="43"/>
        <v>32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32</v>
      </c>
      <c r="AL76" s="8">
        <f t="shared" si="35"/>
        <v>256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193</v>
      </c>
      <c r="AQ76" s="8">
        <f t="shared" si="34"/>
        <v>0</v>
      </c>
      <c r="AR76" s="8">
        <f t="shared" si="50"/>
        <v>449</v>
      </c>
      <c r="AT76" s="8">
        <v>30.91</v>
      </c>
      <c r="AU76" s="8">
        <v>30.91</v>
      </c>
      <c r="AV76" s="8">
        <v>227</v>
      </c>
      <c r="AW76" s="203">
        <v>32</v>
      </c>
      <c r="AX76" s="203">
        <v>0</v>
      </c>
      <c r="AY76" s="203">
        <v>0</v>
      </c>
      <c r="AZ76" s="203">
        <v>0</v>
      </c>
      <c r="BA76" s="203">
        <v>0</v>
      </c>
      <c r="BB76" s="203">
        <v>0</v>
      </c>
      <c r="BC76" s="8">
        <f t="shared" si="51"/>
        <v>32</v>
      </c>
      <c r="BD76" s="203">
        <v>32</v>
      </c>
      <c r="BE76" s="203">
        <v>0</v>
      </c>
      <c r="BF76" s="203">
        <v>0</v>
      </c>
      <c r="BG76" s="203">
        <v>0</v>
      </c>
      <c r="BH76" s="203">
        <v>0</v>
      </c>
      <c r="BI76" s="203">
        <v>0</v>
      </c>
      <c r="BJ76" s="8">
        <f t="shared" si="52"/>
        <v>32</v>
      </c>
      <c r="BL76" s="8">
        <f t="shared" si="53"/>
        <v>30.91</v>
      </c>
      <c r="BM76" s="8">
        <f t="shared" si="54"/>
        <v>30.91</v>
      </c>
      <c r="BN76" s="8">
        <f t="shared" si="55"/>
        <v>32</v>
      </c>
      <c r="BO76" s="8">
        <f t="shared" si="56"/>
        <v>32</v>
      </c>
      <c r="BP76" s="138">
        <f t="shared" si="57"/>
        <v>-1.0899999999999999</v>
      </c>
      <c r="BQ76" s="138">
        <f t="shared" si="58"/>
        <v>-1.0899999999999999</v>
      </c>
    </row>
    <row r="77" spans="1:69">
      <c r="A77" s="8" t="s">
        <v>119</v>
      </c>
      <c r="B77" s="15">
        <f>'[3]05'!B79</f>
        <v>320</v>
      </c>
      <c r="C77" s="16">
        <f>'[3]05'!C79</f>
        <v>0</v>
      </c>
      <c r="D77" s="16">
        <f>'[3]05'!D79</f>
        <v>0</v>
      </c>
      <c r="E77" s="16">
        <f>'[3]05'!E79</f>
        <v>0</v>
      </c>
      <c r="F77" s="16">
        <f>'[3]05'!F79</f>
        <v>560</v>
      </c>
      <c r="G77" s="16">
        <f>'[3]05'!G79</f>
        <v>0</v>
      </c>
      <c r="H77" s="17">
        <f t="shared" si="59"/>
        <v>880</v>
      </c>
      <c r="I77" s="15">
        <f>'[3]05'!J79</f>
        <v>320</v>
      </c>
      <c r="J77" s="16">
        <f>'[3]05'!K79</f>
        <v>0</v>
      </c>
      <c r="K77" s="16">
        <f>'[3]05'!L79</f>
        <v>0</v>
      </c>
      <c r="L77" s="16">
        <f>'[3]05'!M79</f>
        <v>0</v>
      </c>
      <c r="M77" s="16">
        <f>'[3]05'!N79</f>
        <v>193</v>
      </c>
      <c r="N77" s="16">
        <f>'[3]05'!O79</f>
        <v>0</v>
      </c>
      <c r="O77" s="17">
        <f t="shared" si="60"/>
        <v>513</v>
      </c>
      <c r="P77" s="18">
        <f>frq!C77</f>
        <v>1</v>
      </c>
      <c r="Q77" s="15">
        <f t="shared" si="33"/>
        <v>320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193</v>
      </c>
      <c r="V77" s="16">
        <f t="shared" si="32"/>
        <v>0</v>
      </c>
      <c r="W77" s="17">
        <f t="shared" si="61"/>
        <v>513</v>
      </c>
      <c r="X77" s="8">
        <f t="shared" si="36"/>
        <v>19.54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19.54</v>
      </c>
      <c r="AE77" s="8">
        <f t="shared" si="43"/>
        <v>19.54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19.54</v>
      </c>
      <c r="AL77" s="8">
        <f t="shared" si="35"/>
        <v>280.91999999999996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193</v>
      </c>
      <c r="AQ77" s="8">
        <f t="shared" si="34"/>
        <v>0</v>
      </c>
      <c r="AR77" s="8">
        <f t="shared" si="50"/>
        <v>473.91999999999996</v>
      </c>
      <c r="AT77" s="8">
        <v>18.87</v>
      </c>
      <c r="AU77" s="8">
        <v>18.87</v>
      </c>
      <c r="AV77" s="8">
        <v>227</v>
      </c>
      <c r="AW77" s="203">
        <v>19.54</v>
      </c>
      <c r="AX77" s="203">
        <v>0</v>
      </c>
      <c r="AY77" s="203">
        <v>0</v>
      </c>
      <c r="AZ77" s="203">
        <v>0</v>
      </c>
      <c r="BA77" s="203">
        <v>0</v>
      </c>
      <c r="BB77" s="203">
        <v>0</v>
      </c>
      <c r="BC77" s="8">
        <f t="shared" si="51"/>
        <v>19.54</v>
      </c>
      <c r="BD77" s="203">
        <v>19.54</v>
      </c>
      <c r="BE77" s="203">
        <v>0</v>
      </c>
      <c r="BF77" s="203">
        <v>0</v>
      </c>
      <c r="BG77" s="203">
        <v>0</v>
      </c>
      <c r="BH77" s="203">
        <v>0</v>
      </c>
      <c r="BI77" s="203">
        <v>0</v>
      </c>
      <c r="BJ77" s="8">
        <f t="shared" si="52"/>
        <v>19.54</v>
      </c>
      <c r="BL77" s="8">
        <f t="shared" si="53"/>
        <v>18.87</v>
      </c>
      <c r="BM77" s="8">
        <f t="shared" si="54"/>
        <v>18.87</v>
      </c>
      <c r="BN77" s="8">
        <f t="shared" si="55"/>
        <v>19.54</v>
      </c>
      <c r="BO77" s="8">
        <f t="shared" si="56"/>
        <v>19.54</v>
      </c>
      <c r="BP77" s="138">
        <f t="shared" si="57"/>
        <v>-0.66999999999999815</v>
      </c>
      <c r="BQ77" s="138">
        <f t="shared" si="58"/>
        <v>-0.66999999999999815</v>
      </c>
    </row>
    <row r="78" spans="1:69">
      <c r="A78" s="8" t="s">
        <v>120</v>
      </c>
      <c r="B78" s="15">
        <f>'[3]05'!B80</f>
        <v>320</v>
      </c>
      <c r="C78" s="16">
        <f>'[3]05'!C80</f>
        <v>0</v>
      </c>
      <c r="D78" s="16">
        <f>'[3]05'!D80</f>
        <v>0</v>
      </c>
      <c r="E78" s="16">
        <f>'[3]05'!E80</f>
        <v>0</v>
      </c>
      <c r="F78" s="16">
        <f>'[3]05'!F80</f>
        <v>560</v>
      </c>
      <c r="G78" s="16">
        <f>'[3]05'!G80</f>
        <v>0</v>
      </c>
      <c r="H78" s="17">
        <f t="shared" si="59"/>
        <v>880</v>
      </c>
      <c r="I78" s="15">
        <f>'[3]05'!J80</f>
        <v>320</v>
      </c>
      <c r="J78" s="16">
        <f>'[3]05'!K80</f>
        <v>0</v>
      </c>
      <c r="K78" s="16">
        <f>'[3]05'!L80</f>
        <v>0</v>
      </c>
      <c r="L78" s="16">
        <f>'[3]05'!M80</f>
        <v>0</v>
      </c>
      <c r="M78" s="16">
        <f>'[3]05'!N80</f>
        <v>193</v>
      </c>
      <c r="N78" s="16">
        <f>'[3]05'!O80</f>
        <v>0</v>
      </c>
      <c r="O78" s="17">
        <f t="shared" si="60"/>
        <v>513</v>
      </c>
      <c r="P78" s="18">
        <f>frq!C78</f>
        <v>1</v>
      </c>
      <c r="Q78" s="15">
        <f t="shared" si="33"/>
        <v>320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193</v>
      </c>
      <c r="V78" s="16">
        <f t="shared" si="32"/>
        <v>0</v>
      </c>
      <c r="W78" s="17">
        <f t="shared" si="61"/>
        <v>513</v>
      </c>
      <c r="X78" s="8">
        <f t="shared" si="36"/>
        <v>32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32</v>
      </c>
      <c r="AE78" s="8">
        <f t="shared" si="43"/>
        <v>0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0</v>
      </c>
      <c r="AL78" s="8">
        <f t="shared" si="35"/>
        <v>288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193</v>
      </c>
      <c r="AQ78" s="8">
        <f t="shared" si="34"/>
        <v>0</v>
      </c>
      <c r="AR78" s="8">
        <f t="shared" si="50"/>
        <v>481</v>
      </c>
      <c r="AT78" s="8">
        <v>30.91</v>
      </c>
      <c r="AU78" s="8">
        <v>0</v>
      </c>
      <c r="AV78" s="8">
        <v>227</v>
      </c>
      <c r="AW78" s="203">
        <v>32</v>
      </c>
      <c r="AX78" s="203">
        <v>0</v>
      </c>
      <c r="AY78" s="203">
        <v>0</v>
      </c>
      <c r="AZ78" s="203">
        <v>0</v>
      </c>
      <c r="BA78" s="203">
        <v>0</v>
      </c>
      <c r="BB78" s="203">
        <v>0</v>
      </c>
      <c r="BC78" s="8">
        <f t="shared" si="51"/>
        <v>32</v>
      </c>
      <c r="BD78" s="203">
        <v>0</v>
      </c>
      <c r="BE78" s="203">
        <v>0</v>
      </c>
      <c r="BF78" s="203">
        <v>0</v>
      </c>
      <c r="BG78" s="203">
        <v>0</v>
      </c>
      <c r="BH78" s="203">
        <v>0</v>
      </c>
      <c r="BI78" s="203">
        <v>0</v>
      </c>
      <c r="BJ78" s="8">
        <f t="shared" si="52"/>
        <v>0</v>
      </c>
      <c r="BL78" s="8">
        <f t="shared" si="53"/>
        <v>30.91</v>
      </c>
      <c r="BM78" s="8">
        <f t="shared" si="54"/>
        <v>0</v>
      </c>
      <c r="BN78" s="8">
        <f t="shared" si="55"/>
        <v>32</v>
      </c>
      <c r="BO78" s="8">
        <f t="shared" si="56"/>
        <v>0</v>
      </c>
      <c r="BP78" s="138">
        <f t="shared" si="57"/>
        <v>-1.0899999999999999</v>
      </c>
      <c r="BQ78" s="138">
        <f t="shared" si="58"/>
        <v>0</v>
      </c>
    </row>
    <row r="79" spans="1:69">
      <c r="A79" s="8" t="s">
        <v>121</v>
      </c>
      <c r="B79" s="15">
        <f>'[3]05'!B81</f>
        <v>320</v>
      </c>
      <c r="C79" s="16">
        <f>'[3]05'!C81</f>
        <v>0</v>
      </c>
      <c r="D79" s="16">
        <f>'[3]05'!D81</f>
        <v>0</v>
      </c>
      <c r="E79" s="16">
        <f>'[3]05'!E81</f>
        <v>0</v>
      </c>
      <c r="F79" s="16">
        <f>'[3]05'!F81</f>
        <v>560</v>
      </c>
      <c r="G79" s="16">
        <f>'[3]05'!G81</f>
        <v>0</v>
      </c>
      <c r="H79" s="17">
        <f t="shared" si="59"/>
        <v>880</v>
      </c>
      <c r="I79" s="15">
        <f>'[3]05'!J81</f>
        <v>320</v>
      </c>
      <c r="J79" s="16">
        <f>'[3]05'!K81</f>
        <v>0</v>
      </c>
      <c r="K79" s="16">
        <f>'[3]05'!L81</f>
        <v>0</v>
      </c>
      <c r="L79" s="16">
        <f>'[3]05'!M81</f>
        <v>0</v>
      </c>
      <c r="M79" s="16">
        <f>'[3]05'!N81</f>
        <v>225</v>
      </c>
      <c r="N79" s="16">
        <f>'[3]05'!O81</f>
        <v>0</v>
      </c>
      <c r="O79" s="17">
        <f t="shared" si="60"/>
        <v>545</v>
      </c>
      <c r="P79" s="18">
        <f>frq!C79</f>
        <v>1</v>
      </c>
      <c r="Q79" s="15">
        <f t="shared" si="33"/>
        <v>320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225</v>
      </c>
      <c r="V79" s="16">
        <f t="shared" si="32"/>
        <v>0</v>
      </c>
      <c r="W79" s="17">
        <f t="shared" si="61"/>
        <v>545</v>
      </c>
      <c r="X79" s="8">
        <f t="shared" si="36"/>
        <v>32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32</v>
      </c>
      <c r="AE79" s="8">
        <f t="shared" si="43"/>
        <v>0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0</v>
      </c>
      <c r="AL79" s="8">
        <f t="shared" si="35"/>
        <v>288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225</v>
      </c>
      <c r="AQ79" s="8">
        <f t="shared" si="34"/>
        <v>0</v>
      </c>
      <c r="AR79" s="8">
        <f t="shared" si="50"/>
        <v>513</v>
      </c>
      <c r="AT79" s="8">
        <v>30.91</v>
      </c>
      <c r="AU79" s="8">
        <v>0</v>
      </c>
      <c r="AV79" s="8">
        <v>195</v>
      </c>
      <c r="AW79" s="203">
        <v>32</v>
      </c>
      <c r="AX79" s="203">
        <v>0</v>
      </c>
      <c r="AY79" s="203">
        <v>0</v>
      </c>
      <c r="AZ79" s="203">
        <v>0</v>
      </c>
      <c r="BA79" s="203">
        <v>0</v>
      </c>
      <c r="BB79" s="203">
        <v>0</v>
      </c>
      <c r="BC79" s="8">
        <f t="shared" si="51"/>
        <v>32</v>
      </c>
      <c r="BD79" s="203">
        <v>0</v>
      </c>
      <c r="BE79" s="203">
        <v>0</v>
      </c>
      <c r="BF79" s="203">
        <v>0</v>
      </c>
      <c r="BG79" s="203">
        <v>0</v>
      </c>
      <c r="BH79" s="203">
        <v>0</v>
      </c>
      <c r="BI79" s="203">
        <v>0</v>
      </c>
      <c r="BJ79" s="8">
        <f t="shared" si="52"/>
        <v>0</v>
      </c>
      <c r="BL79" s="8">
        <f t="shared" si="53"/>
        <v>30.91</v>
      </c>
      <c r="BM79" s="8">
        <f t="shared" si="54"/>
        <v>0</v>
      </c>
      <c r="BN79" s="8">
        <f t="shared" si="55"/>
        <v>32</v>
      </c>
      <c r="BO79" s="8">
        <f t="shared" si="56"/>
        <v>0</v>
      </c>
      <c r="BP79" s="138">
        <f t="shared" si="57"/>
        <v>-1.0899999999999999</v>
      </c>
      <c r="BQ79" s="138">
        <f t="shared" si="58"/>
        <v>0</v>
      </c>
    </row>
    <row r="80" spans="1:69">
      <c r="A80" s="8" t="s">
        <v>122</v>
      </c>
      <c r="B80" s="15">
        <f>'[3]05'!B82</f>
        <v>320</v>
      </c>
      <c r="C80" s="16">
        <f>'[3]05'!C82</f>
        <v>0</v>
      </c>
      <c r="D80" s="16">
        <f>'[3]05'!D82</f>
        <v>0</v>
      </c>
      <c r="E80" s="16">
        <f>'[3]05'!E82</f>
        <v>0</v>
      </c>
      <c r="F80" s="16">
        <f>'[3]05'!F82</f>
        <v>560</v>
      </c>
      <c r="G80" s="16">
        <f>'[3]05'!G82</f>
        <v>0</v>
      </c>
      <c r="H80" s="17">
        <f t="shared" si="59"/>
        <v>880</v>
      </c>
      <c r="I80" s="15">
        <f>'[3]05'!J82</f>
        <v>320</v>
      </c>
      <c r="J80" s="16">
        <f>'[3]05'!K82</f>
        <v>0</v>
      </c>
      <c r="K80" s="16">
        <f>'[3]05'!L82</f>
        <v>0</v>
      </c>
      <c r="L80" s="16">
        <f>'[3]05'!M82</f>
        <v>0</v>
      </c>
      <c r="M80" s="16">
        <f>'[3]05'!N82</f>
        <v>225</v>
      </c>
      <c r="N80" s="16">
        <f>'[3]05'!O82</f>
        <v>0</v>
      </c>
      <c r="O80" s="17">
        <f t="shared" si="60"/>
        <v>545</v>
      </c>
      <c r="P80" s="18">
        <f>frq!C80</f>
        <v>1</v>
      </c>
      <c r="Q80" s="15">
        <f t="shared" si="33"/>
        <v>320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225</v>
      </c>
      <c r="V80" s="16">
        <f t="shared" si="32"/>
        <v>0</v>
      </c>
      <c r="W80" s="17">
        <f t="shared" si="61"/>
        <v>545</v>
      </c>
      <c r="X80" s="8">
        <f t="shared" si="36"/>
        <v>32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32</v>
      </c>
      <c r="AE80" s="8">
        <f t="shared" si="43"/>
        <v>0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0</v>
      </c>
      <c r="AL80" s="8">
        <f t="shared" si="35"/>
        <v>288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225</v>
      </c>
      <c r="AQ80" s="8">
        <f t="shared" si="34"/>
        <v>0</v>
      </c>
      <c r="AR80" s="8">
        <f t="shared" si="50"/>
        <v>513</v>
      </c>
      <c r="AT80" s="8">
        <v>30.91</v>
      </c>
      <c r="AU80" s="8">
        <v>0</v>
      </c>
      <c r="AV80" s="8">
        <v>195</v>
      </c>
      <c r="AW80" s="203">
        <v>32</v>
      </c>
      <c r="AX80" s="203">
        <v>0</v>
      </c>
      <c r="AY80" s="203">
        <v>0</v>
      </c>
      <c r="AZ80" s="203">
        <v>0</v>
      </c>
      <c r="BA80" s="203">
        <v>0</v>
      </c>
      <c r="BB80" s="203">
        <v>0</v>
      </c>
      <c r="BC80" s="8">
        <f t="shared" si="51"/>
        <v>32</v>
      </c>
      <c r="BD80" s="203">
        <v>0</v>
      </c>
      <c r="BE80" s="203">
        <v>0</v>
      </c>
      <c r="BF80" s="203">
        <v>0</v>
      </c>
      <c r="BG80" s="203">
        <v>0</v>
      </c>
      <c r="BH80" s="203">
        <v>0</v>
      </c>
      <c r="BI80" s="203">
        <v>0</v>
      </c>
      <c r="BJ80" s="8">
        <f t="shared" si="52"/>
        <v>0</v>
      </c>
      <c r="BL80" s="8">
        <f t="shared" si="53"/>
        <v>30.91</v>
      </c>
      <c r="BM80" s="8">
        <f t="shared" si="54"/>
        <v>0</v>
      </c>
      <c r="BN80" s="8">
        <f t="shared" si="55"/>
        <v>32</v>
      </c>
      <c r="BO80" s="8">
        <f t="shared" si="56"/>
        <v>0</v>
      </c>
      <c r="BP80" s="138">
        <f t="shared" si="57"/>
        <v>-1.0899999999999999</v>
      </c>
      <c r="BQ80" s="138">
        <f t="shared" si="58"/>
        <v>0</v>
      </c>
    </row>
    <row r="81" spans="1:69">
      <c r="A81" s="8" t="s">
        <v>123</v>
      </c>
      <c r="B81" s="15">
        <f>'[3]05'!B83</f>
        <v>320</v>
      </c>
      <c r="C81" s="16">
        <f>'[3]05'!C83</f>
        <v>0</v>
      </c>
      <c r="D81" s="16">
        <f>'[3]05'!D83</f>
        <v>0</v>
      </c>
      <c r="E81" s="16">
        <f>'[3]05'!E83</f>
        <v>0</v>
      </c>
      <c r="F81" s="16">
        <f>'[3]05'!F83</f>
        <v>560</v>
      </c>
      <c r="G81" s="16">
        <f>'[3]05'!G83</f>
        <v>0</v>
      </c>
      <c r="H81" s="17">
        <f t="shared" si="59"/>
        <v>880</v>
      </c>
      <c r="I81" s="15">
        <f>'[3]05'!J83</f>
        <v>320</v>
      </c>
      <c r="J81" s="16">
        <f>'[3]05'!K83</f>
        <v>0</v>
      </c>
      <c r="K81" s="16">
        <f>'[3]05'!L83</f>
        <v>0</v>
      </c>
      <c r="L81" s="16">
        <f>'[3]05'!M83</f>
        <v>0</v>
      </c>
      <c r="M81" s="16">
        <f>'[3]05'!N83</f>
        <v>299.32</v>
      </c>
      <c r="N81" s="16">
        <f>'[3]05'!O83</f>
        <v>0</v>
      </c>
      <c r="O81" s="17">
        <f t="shared" si="60"/>
        <v>619.31999999999994</v>
      </c>
      <c r="P81" s="18">
        <f>frq!C81</f>
        <v>1</v>
      </c>
      <c r="Q81" s="15">
        <f t="shared" si="33"/>
        <v>320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299.32</v>
      </c>
      <c r="V81" s="16">
        <f t="shared" si="32"/>
        <v>0</v>
      </c>
      <c r="W81" s="17">
        <f t="shared" si="61"/>
        <v>619.31999999999994</v>
      </c>
      <c r="X81" s="8">
        <f t="shared" si="36"/>
        <v>32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32</v>
      </c>
      <c r="AE81" s="8">
        <f t="shared" si="43"/>
        <v>32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32</v>
      </c>
      <c r="AL81" s="8">
        <f t="shared" si="35"/>
        <v>256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299.32</v>
      </c>
      <c r="AQ81" s="8">
        <f t="shared" si="34"/>
        <v>0</v>
      </c>
      <c r="AR81" s="8">
        <f t="shared" si="50"/>
        <v>555.31999999999994</v>
      </c>
      <c r="AT81" s="8">
        <v>30.91</v>
      </c>
      <c r="AU81" s="8">
        <v>30.91</v>
      </c>
      <c r="AV81" s="8">
        <v>120.68</v>
      </c>
      <c r="AW81" s="203">
        <v>32</v>
      </c>
      <c r="AX81" s="203">
        <v>0</v>
      </c>
      <c r="AY81" s="203">
        <v>0</v>
      </c>
      <c r="AZ81" s="203">
        <v>0</v>
      </c>
      <c r="BA81" s="203">
        <v>0</v>
      </c>
      <c r="BB81" s="203">
        <v>0</v>
      </c>
      <c r="BC81" s="8">
        <f t="shared" si="51"/>
        <v>32</v>
      </c>
      <c r="BD81" s="203">
        <v>32</v>
      </c>
      <c r="BE81" s="203">
        <v>0</v>
      </c>
      <c r="BF81" s="203">
        <v>0</v>
      </c>
      <c r="BG81" s="203">
        <v>0</v>
      </c>
      <c r="BH81" s="203">
        <v>0</v>
      </c>
      <c r="BI81" s="203">
        <v>0</v>
      </c>
      <c r="BJ81" s="8">
        <f t="shared" si="52"/>
        <v>32</v>
      </c>
      <c r="BL81" s="8">
        <f t="shared" si="53"/>
        <v>30.91</v>
      </c>
      <c r="BM81" s="8">
        <f t="shared" si="54"/>
        <v>30.91</v>
      </c>
      <c r="BN81" s="8">
        <f t="shared" si="55"/>
        <v>32</v>
      </c>
      <c r="BO81" s="8">
        <f t="shared" si="56"/>
        <v>32</v>
      </c>
      <c r="BP81" s="138">
        <f t="shared" si="57"/>
        <v>-1.0899999999999999</v>
      </c>
      <c r="BQ81" s="138">
        <f t="shared" si="58"/>
        <v>-1.0899999999999999</v>
      </c>
    </row>
    <row r="82" spans="1:69">
      <c r="A82" s="8" t="s">
        <v>124</v>
      </c>
      <c r="B82" s="15">
        <f>'[3]05'!B84</f>
        <v>320</v>
      </c>
      <c r="C82" s="16">
        <f>'[3]05'!C84</f>
        <v>0</v>
      </c>
      <c r="D82" s="16">
        <f>'[3]05'!D84</f>
        <v>0</v>
      </c>
      <c r="E82" s="16">
        <f>'[3]05'!E84</f>
        <v>0</v>
      </c>
      <c r="F82" s="16">
        <f>'[3]05'!F84</f>
        <v>560</v>
      </c>
      <c r="G82" s="16">
        <f>'[3]05'!G84</f>
        <v>0</v>
      </c>
      <c r="H82" s="17">
        <f t="shared" si="59"/>
        <v>880</v>
      </c>
      <c r="I82" s="15">
        <f>'[3]05'!J84</f>
        <v>320</v>
      </c>
      <c r="J82" s="16">
        <f>'[3]05'!K84</f>
        <v>0</v>
      </c>
      <c r="K82" s="16">
        <f>'[3]05'!L84</f>
        <v>0</v>
      </c>
      <c r="L82" s="16">
        <f>'[3]05'!M84</f>
        <v>0</v>
      </c>
      <c r="M82" s="16">
        <f>'[3]05'!N84</f>
        <v>299.32</v>
      </c>
      <c r="N82" s="16">
        <f>'[3]05'!O84</f>
        <v>0</v>
      </c>
      <c r="O82" s="17">
        <f t="shared" si="60"/>
        <v>619.31999999999994</v>
      </c>
      <c r="P82" s="18">
        <f>frq!C82</f>
        <v>1</v>
      </c>
      <c r="Q82" s="15">
        <f t="shared" si="33"/>
        <v>320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299.32</v>
      </c>
      <c r="V82" s="16">
        <f t="shared" si="32"/>
        <v>0</v>
      </c>
      <c r="W82" s="17">
        <f t="shared" si="61"/>
        <v>619.31999999999994</v>
      </c>
      <c r="X82" s="8">
        <f t="shared" si="36"/>
        <v>32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32</v>
      </c>
      <c r="AE82" s="8">
        <f t="shared" si="43"/>
        <v>32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32</v>
      </c>
      <c r="AL82" s="8">
        <f t="shared" si="35"/>
        <v>256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299.32</v>
      </c>
      <c r="AQ82" s="8">
        <f t="shared" si="34"/>
        <v>0</v>
      </c>
      <c r="AR82" s="8">
        <f t="shared" si="50"/>
        <v>555.31999999999994</v>
      </c>
      <c r="AT82" s="8">
        <v>30.91</v>
      </c>
      <c r="AU82" s="8">
        <v>30.91</v>
      </c>
      <c r="AV82" s="8">
        <v>120.68</v>
      </c>
      <c r="AW82" s="203">
        <v>32</v>
      </c>
      <c r="AX82" s="203">
        <v>0</v>
      </c>
      <c r="AY82" s="203">
        <v>0</v>
      </c>
      <c r="AZ82" s="203">
        <v>0</v>
      </c>
      <c r="BA82" s="203">
        <v>0</v>
      </c>
      <c r="BB82" s="203">
        <v>0</v>
      </c>
      <c r="BC82" s="8">
        <f t="shared" si="51"/>
        <v>32</v>
      </c>
      <c r="BD82" s="203">
        <v>32</v>
      </c>
      <c r="BE82" s="203">
        <v>0</v>
      </c>
      <c r="BF82" s="203">
        <v>0</v>
      </c>
      <c r="BG82" s="203">
        <v>0</v>
      </c>
      <c r="BH82" s="203">
        <v>0</v>
      </c>
      <c r="BI82" s="203">
        <v>0</v>
      </c>
      <c r="BJ82" s="8">
        <f t="shared" si="52"/>
        <v>32</v>
      </c>
      <c r="BL82" s="8">
        <f t="shared" si="53"/>
        <v>30.91</v>
      </c>
      <c r="BM82" s="8">
        <f t="shared" si="54"/>
        <v>30.91</v>
      </c>
      <c r="BN82" s="8">
        <f t="shared" si="55"/>
        <v>32</v>
      </c>
      <c r="BO82" s="8">
        <f t="shared" si="56"/>
        <v>32</v>
      </c>
      <c r="BP82" s="138">
        <f t="shared" si="57"/>
        <v>-1.0899999999999999</v>
      </c>
      <c r="BQ82" s="138">
        <f t="shared" si="58"/>
        <v>-1.0899999999999999</v>
      </c>
    </row>
    <row r="83" spans="1:69">
      <c r="A83" s="8" t="s">
        <v>125</v>
      </c>
      <c r="B83" s="15">
        <f>'[3]05'!B85</f>
        <v>320</v>
      </c>
      <c r="C83" s="16">
        <f>'[3]05'!C85</f>
        <v>0</v>
      </c>
      <c r="D83" s="16">
        <f>'[3]05'!D85</f>
        <v>0</v>
      </c>
      <c r="E83" s="16">
        <f>'[3]05'!E85</f>
        <v>0</v>
      </c>
      <c r="F83" s="16">
        <f>'[3]05'!F85</f>
        <v>560</v>
      </c>
      <c r="G83" s="16">
        <f>'[3]05'!G85</f>
        <v>0</v>
      </c>
      <c r="H83" s="17">
        <f t="shared" si="59"/>
        <v>880</v>
      </c>
      <c r="I83" s="15">
        <f>'[3]05'!J85</f>
        <v>320</v>
      </c>
      <c r="J83" s="16">
        <f>'[3]05'!K85</f>
        <v>0</v>
      </c>
      <c r="K83" s="16">
        <f>'[3]05'!L85</f>
        <v>0</v>
      </c>
      <c r="L83" s="16">
        <f>'[3]05'!M85</f>
        <v>0</v>
      </c>
      <c r="M83" s="16">
        <f>'[3]05'!N85</f>
        <v>299.32</v>
      </c>
      <c r="N83" s="16">
        <f>'[3]05'!O85</f>
        <v>0</v>
      </c>
      <c r="O83" s="17">
        <f t="shared" si="60"/>
        <v>619.31999999999994</v>
      </c>
      <c r="P83" s="18">
        <f>frq!C83</f>
        <v>1</v>
      </c>
      <c r="Q83" s="15">
        <f t="shared" si="33"/>
        <v>320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299.32</v>
      </c>
      <c r="V83" s="16">
        <f t="shared" si="32"/>
        <v>0</v>
      </c>
      <c r="W83" s="17">
        <f t="shared" si="61"/>
        <v>619.31999999999994</v>
      </c>
      <c r="X83" s="8">
        <f t="shared" si="36"/>
        <v>32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32</v>
      </c>
      <c r="AE83" s="8">
        <f t="shared" si="43"/>
        <v>32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32</v>
      </c>
      <c r="AL83" s="8">
        <f t="shared" si="35"/>
        <v>256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299.32</v>
      </c>
      <c r="AQ83" s="8">
        <f t="shared" si="34"/>
        <v>0</v>
      </c>
      <c r="AR83" s="8">
        <f t="shared" si="50"/>
        <v>555.31999999999994</v>
      </c>
      <c r="AT83" s="8">
        <v>30.91</v>
      </c>
      <c r="AU83" s="8">
        <v>30.91</v>
      </c>
      <c r="AV83" s="8">
        <v>120.68</v>
      </c>
      <c r="AW83" s="203">
        <v>32</v>
      </c>
      <c r="AX83" s="203">
        <v>0</v>
      </c>
      <c r="AY83" s="203">
        <v>0</v>
      </c>
      <c r="AZ83" s="203">
        <v>0</v>
      </c>
      <c r="BA83" s="203">
        <v>0</v>
      </c>
      <c r="BB83" s="203">
        <v>0</v>
      </c>
      <c r="BC83" s="8">
        <f t="shared" si="51"/>
        <v>32</v>
      </c>
      <c r="BD83" s="203">
        <v>32</v>
      </c>
      <c r="BE83" s="203">
        <v>0</v>
      </c>
      <c r="BF83" s="203">
        <v>0</v>
      </c>
      <c r="BG83" s="203">
        <v>0</v>
      </c>
      <c r="BH83" s="203">
        <v>0</v>
      </c>
      <c r="BI83" s="203">
        <v>0</v>
      </c>
      <c r="BJ83" s="8">
        <f t="shared" si="52"/>
        <v>32</v>
      </c>
      <c r="BL83" s="8">
        <f t="shared" si="53"/>
        <v>30.91</v>
      </c>
      <c r="BM83" s="8">
        <f t="shared" si="54"/>
        <v>30.91</v>
      </c>
      <c r="BN83" s="8">
        <f t="shared" si="55"/>
        <v>32</v>
      </c>
      <c r="BO83" s="8">
        <f t="shared" si="56"/>
        <v>32</v>
      </c>
      <c r="BP83" s="138">
        <f t="shared" si="57"/>
        <v>-1.0899999999999999</v>
      </c>
      <c r="BQ83" s="138">
        <f t="shared" si="58"/>
        <v>-1.0899999999999999</v>
      </c>
    </row>
    <row r="84" spans="1:69">
      <c r="A84" s="8" t="s">
        <v>126</v>
      </c>
      <c r="B84" s="15">
        <f>'[3]05'!B86</f>
        <v>320</v>
      </c>
      <c r="C84" s="16">
        <f>'[3]05'!C86</f>
        <v>0</v>
      </c>
      <c r="D84" s="16">
        <f>'[3]05'!D86</f>
        <v>0</v>
      </c>
      <c r="E84" s="16">
        <f>'[3]05'!E86</f>
        <v>0</v>
      </c>
      <c r="F84" s="16">
        <f>'[3]05'!F86</f>
        <v>560</v>
      </c>
      <c r="G84" s="16">
        <f>'[3]05'!G86</f>
        <v>0</v>
      </c>
      <c r="H84" s="17">
        <f t="shared" si="59"/>
        <v>880</v>
      </c>
      <c r="I84" s="15">
        <f>'[3]05'!J86</f>
        <v>256</v>
      </c>
      <c r="J84" s="16">
        <f>'[3]05'!K86</f>
        <v>0</v>
      </c>
      <c r="K84" s="16">
        <f>'[3]05'!L86</f>
        <v>0</v>
      </c>
      <c r="L84" s="16">
        <f>'[3]05'!M86</f>
        <v>0</v>
      </c>
      <c r="M84" s="16">
        <f>'[3]05'!N86</f>
        <v>299.32</v>
      </c>
      <c r="N84" s="16">
        <f>'[3]05'!O86</f>
        <v>0</v>
      </c>
      <c r="O84" s="17">
        <f t="shared" si="60"/>
        <v>555.31999999999994</v>
      </c>
      <c r="P84" s="18">
        <f>frq!C84</f>
        <v>1</v>
      </c>
      <c r="Q84" s="15">
        <f t="shared" si="33"/>
        <v>256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299.32</v>
      </c>
      <c r="V84" s="16">
        <f t="shared" si="32"/>
        <v>0</v>
      </c>
      <c r="W84" s="17">
        <f t="shared" si="61"/>
        <v>555.31999999999994</v>
      </c>
      <c r="X84" s="8">
        <f t="shared" si="36"/>
        <v>32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32</v>
      </c>
      <c r="AE84" s="8">
        <f t="shared" si="43"/>
        <v>32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32</v>
      </c>
      <c r="AL84" s="8">
        <f t="shared" si="35"/>
        <v>192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299.32</v>
      </c>
      <c r="AQ84" s="8">
        <f t="shared" si="34"/>
        <v>0</v>
      </c>
      <c r="AR84" s="8">
        <f t="shared" si="50"/>
        <v>491.32</v>
      </c>
      <c r="AT84" s="8">
        <v>30.91</v>
      </c>
      <c r="AU84" s="8">
        <v>30.91</v>
      </c>
      <c r="AV84" s="8">
        <v>120.68</v>
      </c>
      <c r="AW84" s="203">
        <v>32</v>
      </c>
      <c r="AX84" s="203">
        <v>0</v>
      </c>
      <c r="AY84" s="203">
        <v>0</v>
      </c>
      <c r="AZ84" s="203">
        <v>0</v>
      </c>
      <c r="BA84" s="203">
        <v>0</v>
      </c>
      <c r="BB84" s="203">
        <v>0</v>
      </c>
      <c r="BC84" s="8">
        <f t="shared" si="51"/>
        <v>32</v>
      </c>
      <c r="BD84" s="203">
        <v>32</v>
      </c>
      <c r="BE84" s="203">
        <v>0</v>
      </c>
      <c r="BF84" s="203">
        <v>0</v>
      </c>
      <c r="BG84" s="203">
        <v>0</v>
      </c>
      <c r="BH84" s="203">
        <v>0</v>
      </c>
      <c r="BI84" s="203">
        <v>0</v>
      </c>
      <c r="BJ84" s="8">
        <f t="shared" si="52"/>
        <v>32</v>
      </c>
      <c r="BL84" s="8">
        <f t="shared" si="53"/>
        <v>30.91</v>
      </c>
      <c r="BM84" s="8">
        <f t="shared" si="54"/>
        <v>30.91</v>
      </c>
      <c r="BN84" s="8">
        <f t="shared" si="55"/>
        <v>32</v>
      </c>
      <c r="BO84" s="8">
        <f t="shared" si="56"/>
        <v>32</v>
      </c>
      <c r="BP84" s="138">
        <f t="shared" si="57"/>
        <v>-1.0899999999999999</v>
      </c>
      <c r="BQ84" s="138">
        <f t="shared" si="58"/>
        <v>-1.0899999999999999</v>
      </c>
    </row>
    <row r="85" spans="1:69">
      <c r="A85" s="8" t="s">
        <v>127</v>
      </c>
      <c r="B85" s="15">
        <f>'[3]05'!B87</f>
        <v>320</v>
      </c>
      <c r="C85" s="16">
        <f>'[3]05'!C87</f>
        <v>0</v>
      </c>
      <c r="D85" s="16">
        <f>'[3]05'!D87</f>
        <v>0</v>
      </c>
      <c r="E85" s="16">
        <f>'[3]05'!E87</f>
        <v>0</v>
      </c>
      <c r="F85" s="16">
        <f>'[3]05'!F87</f>
        <v>560</v>
      </c>
      <c r="G85" s="16">
        <f>'[3]05'!G87</f>
        <v>0</v>
      </c>
      <c r="H85" s="17">
        <f t="shared" si="59"/>
        <v>880</v>
      </c>
      <c r="I85" s="15">
        <f>'[3]05'!J87</f>
        <v>256</v>
      </c>
      <c r="J85" s="16">
        <f>'[3]05'!K87</f>
        <v>0</v>
      </c>
      <c r="K85" s="16">
        <f>'[3]05'!L87</f>
        <v>0</v>
      </c>
      <c r="L85" s="16">
        <f>'[3]05'!M87</f>
        <v>0</v>
      </c>
      <c r="M85" s="16">
        <f>'[3]05'!N87</f>
        <v>399.32</v>
      </c>
      <c r="N85" s="16">
        <f>'[3]05'!O87</f>
        <v>0</v>
      </c>
      <c r="O85" s="17">
        <f t="shared" si="60"/>
        <v>655.31999999999994</v>
      </c>
      <c r="P85" s="18">
        <f>frq!C85</f>
        <v>1</v>
      </c>
      <c r="Q85" s="15">
        <f t="shared" si="33"/>
        <v>256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399.32</v>
      </c>
      <c r="V85" s="16">
        <f t="shared" si="32"/>
        <v>0</v>
      </c>
      <c r="W85" s="17">
        <f t="shared" si="61"/>
        <v>655.31999999999994</v>
      </c>
      <c r="X85" s="8">
        <f t="shared" si="36"/>
        <v>32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32</v>
      </c>
      <c r="AE85" s="8">
        <f t="shared" si="43"/>
        <v>32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32</v>
      </c>
      <c r="AL85" s="8">
        <f t="shared" si="35"/>
        <v>192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399.32</v>
      </c>
      <c r="AQ85" s="8">
        <f t="shared" si="34"/>
        <v>0</v>
      </c>
      <c r="AR85" s="8">
        <f t="shared" si="50"/>
        <v>591.31999999999994</v>
      </c>
      <c r="AT85" s="8">
        <v>30.91</v>
      </c>
      <c r="AU85" s="8">
        <v>30.91</v>
      </c>
      <c r="AV85" s="8">
        <v>120.68</v>
      </c>
      <c r="AW85" s="203">
        <v>32</v>
      </c>
      <c r="AX85" s="203">
        <v>0</v>
      </c>
      <c r="AY85" s="203">
        <v>0</v>
      </c>
      <c r="AZ85" s="203">
        <v>0</v>
      </c>
      <c r="BA85" s="203">
        <v>0</v>
      </c>
      <c r="BB85" s="203">
        <v>0</v>
      </c>
      <c r="BC85" s="8">
        <f t="shared" si="51"/>
        <v>32</v>
      </c>
      <c r="BD85" s="203">
        <v>32</v>
      </c>
      <c r="BE85" s="203">
        <v>0</v>
      </c>
      <c r="BF85" s="203">
        <v>0</v>
      </c>
      <c r="BG85" s="203">
        <v>0</v>
      </c>
      <c r="BH85" s="203">
        <v>0</v>
      </c>
      <c r="BI85" s="203">
        <v>0</v>
      </c>
      <c r="BJ85" s="8">
        <f t="shared" si="52"/>
        <v>32</v>
      </c>
      <c r="BL85" s="8">
        <f t="shared" si="53"/>
        <v>30.91</v>
      </c>
      <c r="BM85" s="8">
        <f t="shared" si="54"/>
        <v>30.91</v>
      </c>
      <c r="BN85" s="8">
        <f t="shared" si="55"/>
        <v>32</v>
      </c>
      <c r="BO85" s="8">
        <f t="shared" si="56"/>
        <v>32</v>
      </c>
      <c r="BP85" s="138">
        <f t="shared" si="57"/>
        <v>-1.0899999999999999</v>
      </c>
      <c r="BQ85" s="138">
        <f t="shared" si="58"/>
        <v>-1.0899999999999999</v>
      </c>
    </row>
    <row r="86" spans="1:69">
      <c r="A86" s="8" t="s">
        <v>128</v>
      </c>
      <c r="B86" s="15">
        <f>'[3]05'!B88</f>
        <v>320</v>
      </c>
      <c r="C86" s="16">
        <f>'[3]05'!C88</f>
        <v>0</v>
      </c>
      <c r="D86" s="16">
        <f>'[3]05'!D88</f>
        <v>0</v>
      </c>
      <c r="E86" s="16">
        <f>'[3]05'!E88</f>
        <v>0</v>
      </c>
      <c r="F86" s="16">
        <f>'[3]05'!F88</f>
        <v>560</v>
      </c>
      <c r="G86" s="16">
        <f>'[3]05'!G88</f>
        <v>0</v>
      </c>
      <c r="H86" s="17">
        <f t="shared" si="59"/>
        <v>880</v>
      </c>
      <c r="I86" s="15">
        <f>'[3]05'!J88</f>
        <v>320</v>
      </c>
      <c r="J86" s="16">
        <f>'[3]05'!K88</f>
        <v>0</v>
      </c>
      <c r="K86" s="16">
        <f>'[3]05'!L88</f>
        <v>0</v>
      </c>
      <c r="L86" s="16">
        <f>'[3]05'!M88</f>
        <v>0</v>
      </c>
      <c r="M86" s="16">
        <f>'[3]05'!N88</f>
        <v>399.32</v>
      </c>
      <c r="N86" s="16">
        <f>'[3]05'!O88</f>
        <v>0</v>
      </c>
      <c r="O86" s="17">
        <f t="shared" si="60"/>
        <v>719.31999999999994</v>
      </c>
      <c r="P86" s="18">
        <f>frq!C86</f>
        <v>1</v>
      </c>
      <c r="Q86" s="15">
        <f t="shared" si="33"/>
        <v>320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399.32</v>
      </c>
      <c r="V86" s="16">
        <f t="shared" si="32"/>
        <v>0</v>
      </c>
      <c r="W86" s="17">
        <f t="shared" si="61"/>
        <v>719.31999999999994</v>
      </c>
      <c r="X86" s="8">
        <f t="shared" si="36"/>
        <v>32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32</v>
      </c>
      <c r="AE86" s="8">
        <f t="shared" si="43"/>
        <v>32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32</v>
      </c>
      <c r="AL86" s="8">
        <f t="shared" si="35"/>
        <v>256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399.32</v>
      </c>
      <c r="AQ86" s="8">
        <f t="shared" si="34"/>
        <v>0</v>
      </c>
      <c r="AR86" s="8">
        <f t="shared" si="50"/>
        <v>655.31999999999994</v>
      </c>
      <c r="AT86" s="8">
        <v>30.91</v>
      </c>
      <c r="AU86" s="8">
        <v>30.91</v>
      </c>
      <c r="AV86" s="8">
        <v>70.680000000000007</v>
      </c>
      <c r="AW86" s="203">
        <v>32</v>
      </c>
      <c r="AX86" s="203">
        <v>0</v>
      </c>
      <c r="AY86" s="203">
        <v>0</v>
      </c>
      <c r="AZ86" s="203">
        <v>0</v>
      </c>
      <c r="BA86" s="203">
        <v>0</v>
      </c>
      <c r="BB86" s="203">
        <v>0</v>
      </c>
      <c r="BC86" s="8">
        <f t="shared" si="51"/>
        <v>32</v>
      </c>
      <c r="BD86" s="203">
        <v>32</v>
      </c>
      <c r="BE86" s="203">
        <v>0</v>
      </c>
      <c r="BF86" s="203">
        <v>0</v>
      </c>
      <c r="BG86" s="203">
        <v>0</v>
      </c>
      <c r="BH86" s="203">
        <v>0</v>
      </c>
      <c r="BI86" s="203">
        <v>0</v>
      </c>
      <c r="BJ86" s="8">
        <f t="shared" si="52"/>
        <v>32</v>
      </c>
      <c r="BL86" s="8">
        <f t="shared" si="53"/>
        <v>30.91</v>
      </c>
      <c r="BM86" s="8">
        <f t="shared" si="54"/>
        <v>30.91</v>
      </c>
      <c r="BN86" s="8">
        <f t="shared" si="55"/>
        <v>32</v>
      </c>
      <c r="BO86" s="8">
        <f t="shared" si="56"/>
        <v>32</v>
      </c>
      <c r="BP86" s="138">
        <f t="shared" si="57"/>
        <v>-1.0899999999999999</v>
      </c>
      <c r="BQ86" s="138">
        <f t="shared" si="58"/>
        <v>-1.0899999999999999</v>
      </c>
    </row>
    <row r="87" spans="1:69">
      <c r="A87" s="8" t="s">
        <v>129</v>
      </c>
      <c r="B87" s="15">
        <f>'[3]05'!B89</f>
        <v>320</v>
      </c>
      <c r="C87" s="16">
        <f>'[3]05'!C89</f>
        <v>0</v>
      </c>
      <c r="D87" s="16">
        <f>'[3]05'!D89</f>
        <v>0</v>
      </c>
      <c r="E87" s="16">
        <f>'[3]05'!E89</f>
        <v>0</v>
      </c>
      <c r="F87" s="16">
        <f>'[3]05'!F89</f>
        <v>560</v>
      </c>
      <c r="G87" s="16">
        <f>'[3]05'!G89</f>
        <v>0</v>
      </c>
      <c r="H87" s="17">
        <f t="shared" si="59"/>
        <v>880</v>
      </c>
      <c r="I87" s="15">
        <f>'[3]05'!J89</f>
        <v>320</v>
      </c>
      <c r="J87" s="16">
        <f>'[3]05'!K89</f>
        <v>0</v>
      </c>
      <c r="K87" s="16">
        <f>'[3]05'!L89</f>
        <v>0</v>
      </c>
      <c r="L87" s="16">
        <f>'[3]05'!M89</f>
        <v>0</v>
      </c>
      <c r="M87" s="16">
        <f>'[3]05'!N89</f>
        <v>459.32</v>
      </c>
      <c r="N87" s="16">
        <f>'[3]05'!O89</f>
        <v>0</v>
      </c>
      <c r="O87" s="17">
        <f t="shared" si="60"/>
        <v>779.31999999999994</v>
      </c>
      <c r="P87" s="18">
        <f>frq!C87</f>
        <v>1</v>
      </c>
      <c r="Q87" s="15">
        <f t="shared" si="33"/>
        <v>320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459.32</v>
      </c>
      <c r="V87" s="16">
        <f t="shared" si="32"/>
        <v>0</v>
      </c>
      <c r="W87" s="17">
        <f t="shared" si="61"/>
        <v>779.31999999999994</v>
      </c>
      <c r="X87" s="8">
        <f t="shared" si="36"/>
        <v>32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32</v>
      </c>
      <c r="AE87" s="8">
        <f t="shared" si="43"/>
        <v>32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32</v>
      </c>
      <c r="AL87" s="8">
        <f t="shared" si="35"/>
        <v>256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459.32</v>
      </c>
      <c r="AQ87" s="8">
        <f t="shared" si="34"/>
        <v>0</v>
      </c>
      <c r="AR87" s="8">
        <f t="shared" si="50"/>
        <v>715.31999999999994</v>
      </c>
      <c r="AT87" s="8">
        <v>30.91</v>
      </c>
      <c r="AU87" s="8">
        <v>30.91</v>
      </c>
      <c r="AV87" s="8">
        <v>0</v>
      </c>
      <c r="AW87" s="203">
        <v>32</v>
      </c>
      <c r="AX87" s="203">
        <v>0</v>
      </c>
      <c r="AY87" s="203">
        <v>0</v>
      </c>
      <c r="AZ87" s="203">
        <v>0</v>
      </c>
      <c r="BA87" s="203">
        <v>0</v>
      </c>
      <c r="BB87" s="203">
        <v>0</v>
      </c>
      <c r="BC87" s="8">
        <f t="shared" si="51"/>
        <v>32</v>
      </c>
      <c r="BD87" s="203">
        <v>32</v>
      </c>
      <c r="BE87" s="203">
        <v>0</v>
      </c>
      <c r="BF87" s="203">
        <v>0</v>
      </c>
      <c r="BG87" s="203">
        <v>0</v>
      </c>
      <c r="BH87" s="203">
        <v>0</v>
      </c>
      <c r="BI87" s="203">
        <v>0</v>
      </c>
      <c r="BJ87" s="8">
        <f t="shared" si="52"/>
        <v>32</v>
      </c>
      <c r="BL87" s="8">
        <f t="shared" si="53"/>
        <v>30.91</v>
      </c>
      <c r="BM87" s="8">
        <f t="shared" si="54"/>
        <v>30.91</v>
      </c>
      <c r="BN87" s="8">
        <f t="shared" si="55"/>
        <v>32</v>
      </c>
      <c r="BO87" s="8">
        <f t="shared" si="56"/>
        <v>32</v>
      </c>
      <c r="BP87" s="138">
        <f t="shared" si="57"/>
        <v>-1.0899999999999999</v>
      </c>
      <c r="BQ87" s="138">
        <f t="shared" si="58"/>
        <v>-1.0899999999999999</v>
      </c>
    </row>
    <row r="88" spans="1:69">
      <c r="A88" s="8" t="s">
        <v>130</v>
      </c>
      <c r="B88" s="15">
        <f>'[3]05'!B90</f>
        <v>320</v>
      </c>
      <c r="C88" s="16">
        <f>'[3]05'!C90</f>
        <v>0</v>
      </c>
      <c r="D88" s="16">
        <f>'[3]05'!D90</f>
        <v>0</v>
      </c>
      <c r="E88" s="16">
        <f>'[3]05'!E90</f>
        <v>0</v>
      </c>
      <c r="F88" s="16">
        <f>'[3]05'!F90</f>
        <v>560</v>
      </c>
      <c r="G88" s="16">
        <f>'[3]05'!G90</f>
        <v>0</v>
      </c>
      <c r="H88" s="17">
        <f t="shared" si="59"/>
        <v>880</v>
      </c>
      <c r="I88" s="15">
        <f>'[3]05'!J90</f>
        <v>320</v>
      </c>
      <c r="J88" s="16">
        <f>'[3]05'!K90</f>
        <v>0</v>
      </c>
      <c r="K88" s="16">
        <f>'[3]05'!L90</f>
        <v>0</v>
      </c>
      <c r="L88" s="16">
        <f>'[3]05'!M90</f>
        <v>0</v>
      </c>
      <c r="M88" s="16">
        <f>'[3]05'!N90</f>
        <v>459.32</v>
      </c>
      <c r="N88" s="16">
        <f>'[3]05'!O90</f>
        <v>0</v>
      </c>
      <c r="O88" s="17">
        <f t="shared" si="60"/>
        <v>779.31999999999994</v>
      </c>
      <c r="P88" s="18">
        <f>frq!C88</f>
        <v>1</v>
      </c>
      <c r="Q88" s="15">
        <f t="shared" si="33"/>
        <v>320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459.32</v>
      </c>
      <c r="V88" s="16">
        <f t="shared" si="32"/>
        <v>0</v>
      </c>
      <c r="W88" s="17">
        <f t="shared" si="61"/>
        <v>779.31999999999994</v>
      </c>
      <c r="X88" s="8">
        <f t="shared" si="36"/>
        <v>32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32</v>
      </c>
      <c r="AE88" s="8">
        <f t="shared" si="43"/>
        <v>32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32</v>
      </c>
      <c r="AL88" s="8">
        <f t="shared" si="35"/>
        <v>256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459.32</v>
      </c>
      <c r="AQ88" s="8">
        <f t="shared" si="34"/>
        <v>0</v>
      </c>
      <c r="AR88" s="8">
        <f t="shared" si="50"/>
        <v>715.31999999999994</v>
      </c>
      <c r="AT88" s="8">
        <v>30.91</v>
      </c>
      <c r="AU88" s="8">
        <v>30.91</v>
      </c>
      <c r="AV88" s="8">
        <v>0</v>
      </c>
      <c r="AW88" s="203">
        <v>32</v>
      </c>
      <c r="AX88" s="203">
        <v>0</v>
      </c>
      <c r="AY88" s="203">
        <v>0</v>
      </c>
      <c r="AZ88" s="203">
        <v>0</v>
      </c>
      <c r="BA88" s="203">
        <v>0</v>
      </c>
      <c r="BB88" s="203">
        <v>0</v>
      </c>
      <c r="BC88" s="8">
        <f t="shared" si="51"/>
        <v>32</v>
      </c>
      <c r="BD88" s="203">
        <v>32</v>
      </c>
      <c r="BE88" s="203">
        <v>0</v>
      </c>
      <c r="BF88" s="203">
        <v>0</v>
      </c>
      <c r="BG88" s="203">
        <v>0</v>
      </c>
      <c r="BH88" s="203">
        <v>0</v>
      </c>
      <c r="BI88" s="203">
        <v>0</v>
      </c>
      <c r="BJ88" s="8">
        <f t="shared" si="52"/>
        <v>32</v>
      </c>
      <c r="BL88" s="8">
        <f t="shared" si="53"/>
        <v>30.91</v>
      </c>
      <c r="BM88" s="8">
        <f t="shared" si="54"/>
        <v>30.91</v>
      </c>
      <c r="BN88" s="8">
        <f t="shared" si="55"/>
        <v>32</v>
      </c>
      <c r="BO88" s="8">
        <f t="shared" si="56"/>
        <v>32</v>
      </c>
      <c r="BP88" s="138">
        <f t="shared" si="57"/>
        <v>-1.0899999999999999</v>
      </c>
      <c r="BQ88" s="138">
        <f t="shared" si="58"/>
        <v>-1.0899999999999999</v>
      </c>
    </row>
    <row r="89" spans="1:69">
      <c r="A89" s="8" t="s">
        <v>131</v>
      </c>
      <c r="B89" s="15">
        <f>'[3]05'!B91</f>
        <v>320</v>
      </c>
      <c r="C89" s="16">
        <f>'[3]05'!C91</f>
        <v>0</v>
      </c>
      <c r="D89" s="16">
        <f>'[3]05'!D91</f>
        <v>0</v>
      </c>
      <c r="E89" s="16">
        <f>'[3]05'!E91</f>
        <v>0</v>
      </c>
      <c r="F89" s="16">
        <f>'[3]05'!F91</f>
        <v>560</v>
      </c>
      <c r="G89" s="16">
        <f>'[3]05'!G91</f>
        <v>0</v>
      </c>
      <c r="H89" s="17">
        <f t="shared" si="59"/>
        <v>880</v>
      </c>
      <c r="I89" s="15">
        <f>'[3]05'!J91</f>
        <v>320</v>
      </c>
      <c r="J89" s="16">
        <f>'[3]05'!K91</f>
        <v>0</v>
      </c>
      <c r="K89" s="16">
        <f>'[3]05'!L91</f>
        <v>0</v>
      </c>
      <c r="L89" s="16">
        <f>'[3]05'!M91</f>
        <v>0</v>
      </c>
      <c r="M89" s="16">
        <f>'[3]05'!N91</f>
        <v>560</v>
      </c>
      <c r="N89" s="16">
        <f>'[3]05'!O91</f>
        <v>0</v>
      </c>
      <c r="O89" s="17">
        <f t="shared" si="60"/>
        <v>880</v>
      </c>
      <c r="P89" s="18">
        <f>frq!C89</f>
        <v>1</v>
      </c>
      <c r="Q89" s="15">
        <f t="shared" si="33"/>
        <v>320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560</v>
      </c>
      <c r="V89" s="16">
        <f t="shared" si="32"/>
        <v>0</v>
      </c>
      <c r="W89" s="17">
        <f t="shared" si="61"/>
        <v>880</v>
      </c>
      <c r="X89" s="8">
        <f t="shared" si="36"/>
        <v>32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32</v>
      </c>
      <c r="AE89" s="8">
        <f t="shared" si="43"/>
        <v>32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32</v>
      </c>
      <c r="AL89" s="8">
        <f t="shared" si="35"/>
        <v>256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560</v>
      </c>
      <c r="AQ89" s="8">
        <f t="shared" si="34"/>
        <v>0</v>
      </c>
      <c r="AR89" s="8">
        <f t="shared" si="50"/>
        <v>816</v>
      </c>
      <c r="AT89" s="8">
        <v>30.91</v>
      </c>
      <c r="AU89" s="8">
        <v>30.91</v>
      </c>
      <c r="AV89" s="8">
        <v>0</v>
      </c>
      <c r="AW89" s="203">
        <v>32</v>
      </c>
      <c r="AX89" s="203">
        <v>0</v>
      </c>
      <c r="AY89" s="203">
        <v>0</v>
      </c>
      <c r="AZ89" s="203">
        <v>0</v>
      </c>
      <c r="BA89" s="203">
        <v>0</v>
      </c>
      <c r="BB89" s="203">
        <v>0</v>
      </c>
      <c r="BC89" s="8">
        <f t="shared" si="51"/>
        <v>32</v>
      </c>
      <c r="BD89" s="203">
        <v>32</v>
      </c>
      <c r="BE89" s="203">
        <v>0</v>
      </c>
      <c r="BF89" s="203">
        <v>0</v>
      </c>
      <c r="BG89" s="203">
        <v>0</v>
      </c>
      <c r="BH89" s="203">
        <v>0</v>
      </c>
      <c r="BI89" s="203">
        <v>0</v>
      </c>
      <c r="BJ89" s="8">
        <f t="shared" si="52"/>
        <v>32</v>
      </c>
      <c r="BL89" s="8">
        <f t="shared" si="53"/>
        <v>30.91</v>
      </c>
      <c r="BM89" s="8">
        <f t="shared" si="54"/>
        <v>30.91</v>
      </c>
      <c r="BN89" s="8">
        <f t="shared" si="55"/>
        <v>32</v>
      </c>
      <c r="BO89" s="8">
        <f t="shared" si="56"/>
        <v>32</v>
      </c>
      <c r="BP89" s="138">
        <f t="shared" si="57"/>
        <v>-1.0899999999999999</v>
      </c>
      <c r="BQ89" s="138">
        <f t="shared" si="58"/>
        <v>-1.0899999999999999</v>
      </c>
    </row>
    <row r="90" spans="1:69">
      <c r="A90" s="8" t="s">
        <v>132</v>
      </c>
      <c r="B90" s="15">
        <f>'[3]05'!B92</f>
        <v>320</v>
      </c>
      <c r="C90" s="16">
        <f>'[3]05'!C92</f>
        <v>0</v>
      </c>
      <c r="D90" s="16">
        <f>'[3]05'!D92</f>
        <v>0</v>
      </c>
      <c r="E90" s="16">
        <f>'[3]05'!E92</f>
        <v>0</v>
      </c>
      <c r="F90" s="16">
        <f>'[3]05'!F92</f>
        <v>560</v>
      </c>
      <c r="G90" s="16">
        <f>'[3]05'!G92</f>
        <v>0</v>
      </c>
      <c r="H90" s="17">
        <f t="shared" si="59"/>
        <v>880</v>
      </c>
      <c r="I90" s="15">
        <f>'[3]05'!J92</f>
        <v>320</v>
      </c>
      <c r="J90" s="16">
        <f>'[3]05'!K92</f>
        <v>0</v>
      </c>
      <c r="K90" s="16">
        <f>'[3]05'!L92</f>
        <v>0</v>
      </c>
      <c r="L90" s="16">
        <f>'[3]05'!M92</f>
        <v>0</v>
      </c>
      <c r="M90" s="16">
        <f>'[3]05'!N92</f>
        <v>560</v>
      </c>
      <c r="N90" s="16">
        <f>'[3]05'!O92</f>
        <v>0</v>
      </c>
      <c r="O90" s="17">
        <f t="shared" si="60"/>
        <v>880</v>
      </c>
      <c r="P90" s="18">
        <f>frq!C90</f>
        <v>1</v>
      </c>
      <c r="Q90" s="15">
        <f t="shared" si="33"/>
        <v>320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560</v>
      </c>
      <c r="V90" s="16">
        <f t="shared" si="32"/>
        <v>0</v>
      </c>
      <c r="W90" s="17">
        <f t="shared" si="61"/>
        <v>880</v>
      </c>
      <c r="X90" s="8">
        <f t="shared" si="36"/>
        <v>32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32</v>
      </c>
      <c r="AE90" s="8">
        <f t="shared" si="43"/>
        <v>32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32</v>
      </c>
      <c r="AL90" s="8">
        <f t="shared" si="35"/>
        <v>256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560</v>
      </c>
      <c r="AQ90" s="8">
        <f t="shared" si="34"/>
        <v>0</v>
      </c>
      <c r="AR90" s="8">
        <f t="shared" si="50"/>
        <v>816</v>
      </c>
      <c r="AT90" s="8">
        <v>30.91</v>
      </c>
      <c r="AU90" s="8">
        <v>30.91</v>
      </c>
      <c r="AV90" s="8">
        <v>0</v>
      </c>
      <c r="AW90" s="203">
        <v>32</v>
      </c>
      <c r="AX90" s="203">
        <v>0</v>
      </c>
      <c r="AY90" s="203">
        <v>0</v>
      </c>
      <c r="AZ90" s="203">
        <v>0</v>
      </c>
      <c r="BA90" s="203">
        <v>0</v>
      </c>
      <c r="BB90" s="203">
        <v>0</v>
      </c>
      <c r="BC90" s="8">
        <f t="shared" si="51"/>
        <v>32</v>
      </c>
      <c r="BD90" s="203">
        <v>32</v>
      </c>
      <c r="BE90" s="203">
        <v>0</v>
      </c>
      <c r="BF90" s="203">
        <v>0</v>
      </c>
      <c r="BG90" s="203">
        <v>0</v>
      </c>
      <c r="BH90" s="203">
        <v>0</v>
      </c>
      <c r="BI90" s="203">
        <v>0</v>
      </c>
      <c r="BJ90" s="8">
        <f t="shared" si="52"/>
        <v>32</v>
      </c>
      <c r="BL90" s="8">
        <f t="shared" si="53"/>
        <v>30.91</v>
      </c>
      <c r="BM90" s="8">
        <f t="shared" si="54"/>
        <v>30.91</v>
      </c>
      <c r="BN90" s="8">
        <f t="shared" si="55"/>
        <v>32</v>
      </c>
      <c r="BO90" s="8">
        <f t="shared" si="56"/>
        <v>32</v>
      </c>
      <c r="BP90" s="138">
        <f t="shared" si="57"/>
        <v>-1.0899999999999999</v>
      </c>
      <c r="BQ90" s="138">
        <f t="shared" si="58"/>
        <v>-1.0899999999999999</v>
      </c>
    </row>
    <row r="91" spans="1:69">
      <c r="A91" s="8" t="s">
        <v>133</v>
      </c>
      <c r="B91" s="15">
        <f>'[3]05'!B93</f>
        <v>320</v>
      </c>
      <c r="C91" s="16">
        <f>'[3]05'!C93</f>
        <v>0</v>
      </c>
      <c r="D91" s="16">
        <f>'[3]05'!D93</f>
        <v>0</v>
      </c>
      <c r="E91" s="16">
        <f>'[3]05'!E93</f>
        <v>0</v>
      </c>
      <c r="F91" s="16">
        <f>'[3]05'!F93</f>
        <v>560</v>
      </c>
      <c r="G91" s="16">
        <f>'[3]05'!G93</f>
        <v>0</v>
      </c>
      <c r="H91" s="17">
        <f t="shared" si="59"/>
        <v>880</v>
      </c>
      <c r="I91" s="15">
        <f>'[3]05'!J93</f>
        <v>320</v>
      </c>
      <c r="J91" s="16">
        <f>'[3]05'!K93</f>
        <v>0</v>
      </c>
      <c r="K91" s="16">
        <f>'[3]05'!L93</f>
        <v>0</v>
      </c>
      <c r="L91" s="16">
        <f>'[3]05'!M93</f>
        <v>0</v>
      </c>
      <c r="M91" s="16">
        <f>'[3]05'!N93</f>
        <v>560</v>
      </c>
      <c r="N91" s="16">
        <f>'[3]05'!O93</f>
        <v>0</v>
      </c>
      <c r="O91" s="17">
        <f t="shared" si="60"/>
        <v>880</v>
      </c>
      <c r="P91" s="18">
        <f>frq!C91</f>
        <v>1</v>
      </c>
      <c r="Q91" s="15">
        <f t="shared" si="33"/>
        <v>320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560</v>
      </c>
      <c r="V91" s="16">
        <f t="shared" si="32"/>
        <v>0</v>
      </c>
      <c r="W91" s="17">
        <f t="shared" si="61"/>
        <v>880</v>
      </c>
      <c r="X91" s="8">
        <f t="shared" si="36"/>
        <v>32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32</v>
      </c>
      <c r="AE91" s="8">
        <f t="shared" si="43"/>
        <v>32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32</v>
      </c>
      <c r="AL91" s="8">
        <f t="shared" si="35"/>
        <v>256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560</v>
      </c>
      <c r="AQ91" s="8">
        <f t="shared" si="34"/>
        <v>0</v>
      </c>
      <c r="AR91" s="8">
        <f t="shared" si="50"/>
        <v>816</v>
      </c>
      <c r="AT91" s="8">
        <v>30.91</v>
      </c>
      <c r="AU91" s="8">
        <v>30.91</v>
      </c>
      <c r="AV91" s="8">
        <v>0</v>
      </c>
      <c r="AW91" s="203">
        <v>32</v>
      </c>
      <c r="AX91" s="203">
        <v>0</v>
      </c>
      <c r="AY91" s="203">
        <v>0</v>
      </c>
      <c r="AZ91" s="203">
        <v>0</v>
      </c>
      <c r="BA91" s="203">
        <v>0</v>
      </c>
      <c r="BB91" s="203">
        <v>0</v>
      </c>
      <c r="BC91" s="8">
        <f t="shared" si="51"/>
        <v>32</v>
      </c>
      <c r="BD91" s="203">
        <v>32</v>
      </c>
      <c r="BE91" s="203">
        <v>0</v>
      </c>
      <c r="BF91" s="203">
        <v>0</v>
      </c>
      <c r="BG91" s="203">
        <v>0</v>
      </c>
      <c r="BH91" s="203">
        <v>0</v>
      </c>
      <c r="BI91" s="203">
        <v>0</v>
      </c>
      <c r="BJ91" s="8">
        <f t="shared" si="52"/>
        <v>32</v>
      </c>
      <c r="BL91" s="8">
        <f t="shared" si="53"/>
        <v>30.91</v>
      </c>
      <c r="BM91" s="8">
        <f t="shared" si="54"/>
        <v>30.91</v>
      </c>
      <c r="BN91" s="8">
        <f t="shared" si="55"/>
        <v>32</v>
      </c>
      <c r="BO91" s="8">
        <f t="shared" si="56"/>
        <v>32</v>
      </c>
      <c r="BP91" s="138">
        <f t="shared" si="57"/>
        <v>-1.0899999999999999</v>
      </c>
      <c r="BQ91" s="138">
        <f t="shared" si="58"/>
        <v>-1.0899999999999999</v>
      </c>
    </row>
    <row r="92" spans="1:69">
      <c r="A92" s="8" t="s">
        <v>134</v>
      </c>
      <c r="B92" s="15">
        <f>'[3]05'!B94</f>
        <v>320</v>
      </c>
      <c r="C92" s="16">
        <f>'[3]05'!C94</f>
        <v>0</v>
      </c>
      <c r="D92" s="16">
        <f>'[3]05'!D94</f>
        <v>0</v>
      </c>
      <c r="E92" s="16">
        <f>'[3]05'!E94</f>
        <v>0</v>
      </c>
      <c r="F92" s="16">
        <f>'[3]05'!F94</f>
        <v>560</v>
      </c>
      <c r="G92" s="16">
        <f>'[3]05'!G94</f>
        <v>0</v>
      </c>
      <c r="H92" s="17">
        <f t="shared" si="59"/>
        <v>880</v>
      </c>
      <c r="I92" s="15">
        <f>'[3]05'!J94</f>
        <v>320</v>
      </c>
      <c r="J92" s="16">
        <f>'[3]05'!K94</f>
        <v>0</v>
      </c>
      <c r="K92" s="16">
        <f>'[3]05'!L94</f>
        <v>0</v>
      </c>
      <c r="L92" s="16">
        <f>'[3]05'!M94</f>
        <v>0</v>
      </c>
      <c r="M92" s="16">
        <f>'[3]05'!N94</f>
        <v>560</v>
      </c>
      <c r="N92" s="16">
        <f>'[3]05'!O94</f>
        <v>0</v>
      </c>
      <c r="O92" s="17">
        <f t="shared" si="60"/>
        <v>880</v>
      </c>
      <c r="P92" s="18">
        <f>frq!C92</f>
        <v>1</v>
      </c>
      <c r="Q92" s="15">
        <f t="shared" si="33"/>
        <v>320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560</v>
      </c>
      <c r="V92" s="16">
        <f t="shared" si="32"/>
        <v>0</v>
      </c>
      <c r="W92" s="17">
        <f t="shared" si="61"/>
        <v>880</v>
      </c>
      <c r="X92" s="8">
        <f t="shared" si="36"/>
        <v>32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32</v>
      </c>
      <c r="AE92" s="8">
        <f t="shared" si="43"/>
        <v>32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32</v>
      </c>
      <c r="AL92" s="8">
        <f t="shared" si="35"/>
        <v>256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560</v>
      </c>
      <c r="AQ92" s="8">
        <f t="shared" si="34"/>
        <v>0</v>
      </c>
      <c r="AR92" s="8">
        <f t="shared" si="50"/>
        <v>816</v>
      </c>
      <c r="AT92" s="8">
        <v>30.91</v>
      </c>
      <c r="AU92" s="8">
        <v>30.91</v>
      </c>
      <c r="AV92" s="8">
        <v>0</v>
      </c>
      <c r="AW92" s="203">
        <v>32</v>
      </c>
      <c r="AX92" s="203">
        <v>0</v>
      </c>
      <c r="AY92" s="203">
        <v>0</v>
      </c>
      <c r="AZ92" s="203">
        <v>0</v>
      </c>
      <c r="BA92" s="203">
        <v>0</v>
      </c>
      <c r="BB92" s="203">
        <v>0</v>
      </c>
      <c r="BC92" s="8">
        <f t="shared" si="51"/>
        <v>32</v>
      </c>
      <c r="BD92" s="203">
        <v>32</v>
      </c>
      <c r="BE92" s="203">
        <v>0</v>
      </c>
      <c r="BF92" s="203">
        <v>0</v>
      </c>
      <c r="BG92" s="203">
        <v>0</v>
      </c>
      <c r="BH92" s="203">
        <v>0</v>
      </c>
      <c r="BI92" s="203">
        <v>0</v>
      </c>
      <c r="BJ92" s="8">
        <f t="shared" si="52"/>
        <v>32</v>
      </c>
      <c r="BL92" s="8">
        <f t="shared" si="53"/>
        <v>30.91</v>
      </c>
      <c r="BM92" s="8">
        <f t="shared" si="54"/>
        <v>30.91</v>
      </c>
      <c r="BN92" s="8">
        <f t="shared" si="55"/>
        <v>32</v>
      </c>
      <c r="BO92" s="8">
        <f t="shared" si="56"/>
        <v>32</v>
      </c>
      <c r="BP92" s="138">
        <f t="shared" si="57"/>
        <v>-1.0899999999999999</v>
      </c>
      <c r="BQ92" s="138">
        <f t="shared" si="58"/>
        <v>-1.0899999999999999</v>
      </c>
    </row>
    <row r="93" spans="1:69">
      <c r="A93" s="8" t="s">
        <v>135</v>
      </c>
      <c r="B93" s="15">
        <f>'[3]05'!B95</f>
        <v>320</v>
      </c>
      <c r="C93" s="16">
        <f>'[3]05'!C95</f>
        <v>0</v>
      </c>
      <c r="D93" s="16">
        <f>'[3]05'!D95</f>
        <v>0</v>
      </c>
      <c r="E93" s="16">
        <f>'[3]05'!E95</f>
        <v>0</v>
      </c>
      <c r="F93" s="16">
        <f>'[3]05'!F95</f>
        <v>560</v>
      </c>
      <c r="G93" s="16">
        <f>'[3]05'!G95</f>
        <v>0</v>
      </c>
      <c r="H93" s="17">
        <f t="shared" si="59"/>
        <v>880</v>
      </c>
      <c r="I93" s="15">
        <f>'[3]05'!J95</f>
        <v>320</v>
      </c>
      <c r="J93" s="16">
        <f>'[3]05'!K95</f>
        <v>0</v>
      </c>
      <c r="K93" s="16">
        <f>'[3]05'!L95</f>
        <v>0</v>
      </c>
      <c r="L93" s="16">
        <f>'[3]05'!M95</f>
        <v>0</v>
      </c>
      <c r="M93" s="16">
        <f>'[3]05'!N95</f>
        <v>560</v>
      </c>
      <c r="N93" s="16">
        <f>'[3]05'!O95</f>
        <v>0</v>
      </c>
      <c r="O93" s="17">
        <f t="shared" si="60"/>
        <v>880</v>
      </c>
      <c r="P93" s="18">
        <f>frq!C93</f>
        <v>1</v>
      </c>
      <c r="Q93" s="15">
        <f t="shared" si="33"/>
        <v>320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560</v>
      </c>
      <c r="V93" s="16">
        <f t="shared" si="32"/>
        <v>0</v>
      </c>
      <c r="W93" s="17">
        <f t="shared" si="61"/>
        <v>880</v>
      </c>
      <c r="X93" s="8">
        <f t="shared" si="36"/>
        <v>2.35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2.35</v>
      </c>
      <c r="AE93" s="8">
        <f t="shared" si="43"/>
        <v>32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32</v>
      </c>
      <c r="AL93" s="8">
        <f t="shared" si="35"/>
        <v>285.64999999999998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560</v>
      </c>
      <c r="AQ93" s="8">
        <f t="shared" si="34"/>
        <v>0</v>
      </c>
      <c r="AR93" s="8">
        <f t="shared" si="50"/>
        <v>845.65</v>
      </c>
      <c r="AT93" s="8">
        <v>2.27</v>
      </c>
      <c r="AU93" s="8">
        <v>30.91</v>
      </c>
      <c r="AV93" s="8">
        <v>0</v>
      </c>
      <c r="AW93" s="203">
        <v>2.35</v>
      </c>
      <c r="AX93" s="203">
        <v>0</v>
      </c>
      <c r="AY93" s="203">
        <v>0</v>
      </c>
      <c r="AZ93" s="203">
        <v>0</v>
      </c>
      <c r="BA93" s="203">
        <v>0</v>
      </c>
      <c r="BB93" s="203">
        <v>0</v>
      </c>
      <c r="BC93" s="8">
        <f t="shared" si="51"/>
        <v>2.35</v>
      </c>
      <c r="BD93" s="203">
        <v>32</v>
      </c>
      <c r="BE93" s="203">
        <v>0</v>
      </c>
      <c r="BF93" s="203">
        <v>0</v>
      </c>
      <c r="BG93" s="203">
        <v>0</v>
      </c>
      <c r="BH93" s="203">
        <v>0</v>
      </c>
      <c r="BI93" s="203">
        <v>0</v>
      </c>
      <c r="BJ93" s="8">
        <f t="shared" si="52"/>
        <v>32</v>
      </c>
      <c r="BL93" s="8">
        <f t="shared" si="53"/>
        <v>2.27</v>
      </c>
      <c r="BM93" s="8">
        <f t="shared" si="54"/>
        <v>30.91</v>
      </c>
      <c r="BN93" s="8">
        <f t="shared" si="55"/>
        <v>2.35</v>
      </c>
      <c r="BO93" s="8">
        <f t="shared" si="56"/>
        <v>32</v>
      </c>
      <c r="BP93" s="138">
        <f t="shared" si="57"/>
        <v>-8.0000000000000071E-2</v>
      </c>
      <c r="BQ93" s="138">
        <f t="shared" si="58"/>
        <v>-1.0899999999999999</v>
      </c>
    </row>
    <row r="94" spans="1:69">
      <c r="A94" s="8" t="s">
        <v>136</v>
      </c>
      <c r="B94" s="15">
        <f>'[3]05'!B96</f>
        <v>320</v>
      </c>
      <c r="C94" s="16">
        <f>'[3]05'!C96</f>
        <v>0</v>
      </c>
      <c r="D94" s="16">
        <f>'[3]05'!D96</f>
        <v>0</v>
      </c>
      <c r="E94" s="16">
        <f>'[3]05'!E96</f>
        <v>0</v>
      </c>
      <c r="F94" s="16">
        <f>'[3]05'!F96</f>
        <v>560</v>
      </c>
      <c r="G94" s="16">
        <f>'[3]05'!G96</f>
        <v>0</v>
      </c>
      <c r="H94" s="17">
        <f t="shared" si="59"/>
        <v>880</v>
      </c>
      <c r="I94" s="15">
        <f>'[3]05'!J96</f>
        <v>320</v>
      </c>
      <c r="J94" s="16">
        <f>'[3]05'!K96</f>
        <v>0</v>
      </c>
      <c r="K94" s="16">
        <f>'[3]05'!L96</f>
        <v>0</v>
      </c>
      <c r="L94" s="16">
        <f>'[3]05'!M96</f>
        <v>0</v>
      </c>
      <c r="M94" s="16">
        <f>'[3]05'!N96</f>
        <v>560</v>
      </c>
      <c r="N94" s="16">
        <f>'[3]05'!O96</f>
        <v>0</v>
      </c>
      <c r="O94" s="17">
        <f t="shared" si="60"/>
        <v>880</v>
      </c>
      <c r="P94" s="18">
        <f>frq!C94</f>
        <v>1</v>
      </c>
      <c r="Q94" s="15">
        <f t="shared" si="33"/>
        <v>320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560</v>
      </c>
      <c r="V94" s="16">
        <f t="shared" si="32"/>
        <v>0</v>
      </c>
      <c r="W94" s="17">
        <f t="shared" si="61"/>
        <v>880</v>
      </c>
      <c r="X94" s="8">
        <f t="shared" si="36"/>
        <v>2.35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2.35</v>
      </c>
      <c r="AE94" s="8">
        <f t="shared" si="43"/>
        <v>32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32</v>
      </c>
      <c r="AL94" s="8">
        <f t="shared" si="35"/>
        <v>285.64999999999998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560</v>
      </c>
      <c r="AQ94" s="8">
        <f t="shared" si="34"/>
        <v>0</v>
      </c>
      <c r="AR94" s="8">
        <f t="shared" si="50"/>
        <v>845.65</v>
      </c>
      <c r="AT94" s="8">
        <v>2.27</v>
      </c>
      <c r="AU94" s="8">
        <v>30.91</v>
      </c>
      <c r="AV94" s="8">
        <v>0</v>
      </c>
      <c r="AW94" s="203">
        <v>2.35</v>
      </c>
      <c r="AX94" s="203">
        <v>0</v>
      </c>
      <c r="AY94" s="203">
        <v>0</v>
      </c>
      <c r="AZ94" s="203">
        <v>0</v>
      </c>
      <c r="BA94" s="203">
        <v>0</v>
      </c>
      <c r="BB94" s="203">
        <v>0</v>
      </c>
      <c r="BC94" s="8">
        <f t="shared" si="51"/>
        <v>2.35</v>
      </c>
      <c r="BD94" s="203">
        <v>32</v>
      </c>
      <c r="BE94" s="203">
        <v>0</v>
      </c>
      <c r="BF94" s="203">
        <v>0</v>
      </c>
      <c r="BG94" s="203">
        <v>0</v>
      </c>
      <c r="BH94" s="203">
        <v>0</v>
      </c>
      <c r="BI94" s="203">
        <v>0</v>
      </c>
      <c r="BJ94" s="8">
        <f t="shared" si="52"/>
        <v>32</v>
      </c>
      <c r="BL94" s="8">
        <f t="shared" si="53"/>
        <v>2.27</v>
      </c>
      <c r="BM94" s="8">
        <f t="shared" si="54"/>
        <v>30.91</v>
      </c>
      <c r="BN94" s="8">
        <f t="shared" si="55"/>
        <v>2.35</v>
      </c>
      <c r="BO94" s="8">
        <f t="shared" si="56"/>
        <v>32</v>
      </c>
      <c r="BP94" s="138">
        <f t="shared" si="57"/>
        <v>-8.0000000000000071E-2</v>
      </c>
      <c r="BQ94" s="138">
        <f t="shared" si="58"/>
        <v>-1.0899999999999999</v>
      </c>
    </row>
    <row r="95" spans="1:69">
      <c r="A95" s="8" t="s">
        <v>137</v>
      </c>
      <c r="B95" s="15">
        <f>'[3]05'!B97</f>
        <v>320</v>
      </c>
      <c r="C95" s="16">
        <f>'[3]05'!C97</f>
        <v>0</v>
      </c>
      <c r="D95" s="16">
        <f>'[3]05'!D97</f>
        <v>0</v>
      </c>
      <c r="E95" s="16">
        <f>'[3]05'!E97</f>
        <v>0</v>
      </c>
      <c r="F95" s="16">
        <f>'[3]05'!F97</f>
        <v>560</v>
      </c>
      <c r="G95" s="16">
        <f>'[3]05'!G97</f>
        <v>0</v>
      </c>
      <c r="H95" s="17">
        <f t="shared" si="59"/>
        <v>880</v>
      </c>
      <c r="I95" s="15">
        <f>'[3]05'!J97</f>
        <v>320</v>
      </c>
      <c r="J95" s="16">
        <f>'[3]05'!K97</f>
        <v>0</v>
      </c>
      <c r="K95" s="16">
        <f>'[3]05'!L97</f>
        <v>0</v>
      </c>
      <c r="L95" s="16">
        <f>'[3]05'!M97</f>
        <v>0</v>
      </c>
      <c r="M95" s="16">
        <f>'[3]05'!N97</f>
        <v>190</v>
      </c>
      <c r="N95" s="16">
        <f>'[3]05'!O97</f>
        <v>0</v>
      </c>
      <c r="O95" s="17">
        <f t="shared" si="60"/>
        <v>510</v>
      </c>
      <c r="P95" s="18">
        <f>frq!C95</f>
        <v>1</v>
      </c>
      <c r="Q95" s="15">
        <f t="shared" si="33"/>
        <v>320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190</v>
      </c>
      <c r="V95" s="16">
        <f t="shared" si="32"/>
        <v>0</v>
      </c>
      <c r="W95" s="17">
        <f t="shared" si="61"/>
        <v>510</v>
      </c>
      <c r="X95" s="8">
        <f t="shared" si="36"/>
        <v>17.170000000000002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17.170000000000002</v>
      </c>
      <c r="AE95" s="8">
        <f t="shared" si="43"/>
        <v>17.170000000000002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17.170000000000002</v>
      </c>
      <c r="AL95" s="8">
        <f t="shared" si="35"/>
        <v>285.65999999999997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190</v>
      </c>
      <c r="AQ95" s="8">
        <f t="shared" si="34"/>
        <v>0</v>
      </c>
      <c r="AR95" s="8">
        <f t="shared" si="50"/>
        <v>475.65999999999997</v>
      </c>
      <c r="AT95" s="8">
        <v>16.579999999999998</v>
      </c>
      <c r="AU95" s="8">
        <v>16.579999999999998</v>
      </c>
      <c r="AV95" s="8">
        <v>0</v>
      </c>
      <c r="AW95" s="203">
        <v>17.170000000000002</v>
      </c>
      <c r="AX95" s="203">
        <v>0</v>
      </c>
      <c r="AY95" s="203">
        <v>0</v>
      </c>
      <c r="AZ95" s="203">
        <v>0</v>
      </c>
      <c r="BA95" s="203">
        <v>0</v>
      </c>
      <c r="BB95" s="203">
        <v>0</v>
      </c>
      <c r="BC95" s="8">
        <f t="shared" si="51"/>
        <v>17.170000000000002</v>
      </c>
      <c r="BD95" s="203">
        <v>17.170000000000002</v>
      </c>
      <c r="BE95" s="203">
        <v>0</v>
      </c>
      <c r="BF95" s="203">
        <v>0</v>
      </c>
      <c r="BG95" s="203">
        <v>0</v>
      </c>
      <c r="BH95" s="203">
        <v>0</v>
      </c>
      <c r="BI95" s="203">
        <v>0</v>
      </c>
      <c r="BJ95" s="8">
        <f t="shared" si="52"/>
        <v>17.170000000000002</v>
      </c>
      <c r="BL95" s="8">
        <f t="shared" si="53"/>
        <v>16.579999999999998</v>
      </c>
      <c r="BM95" s="8">
        <f t="shared" si="54"/>
        <v>16.579999999999998</v>
      </c>
      <c r="BN95" s="8">
        <f t="shared" si="55"/>
        <v>17.170000000000002</v>
      </c>
      <c r="BO95" s="8">
        <f t="shared" si="56"/>
        <v>17.170000000000002</v>
      </c>
      <c r="BP95" s="138">
        <f t="shared" si="57"/>
        <v>-0.59000000000000341</v>
      </c>
      <c r="BQ95" s="138">
        <f t="shared" si="58"/>
        <v>-0.59000000000000341</v>
      </c>
    </row>
    <row r="96" spans="1:69">
      <c r="A96" s="8" t="s">
        <v>138</v>
      </c>
      <c r="B96" s="15">
        <f>'[3]05'!B98</f>
        <v>320</v>
      </c>
      <c r="C96" s="16">
        <f>'[3]05'!C98</f>
        <v>0</v>
      </c>
      <c r="D96" s="16">
        <f>'[3]05'!D98</f>
        <v>0</v>
      </c>
      <c r="E96" s="16">
        <f>'[3]05'!E98</f>
        <v>0</v>
      </c>
      <c r="F96" s="16">
        <f>'[3]05'!F98</f>
        <v>560</v>
      </c>
      <c r="G96" s="16">
        <f>'[3]05'!G98</f>
        <v>0</v>
      </c>
      <c r="H96" s="17">
        <f t="shared" si="59"/>
        <v>880</v>
      </c>
      <c r="I96" s="15">
        <f>'[3]05'!J98</f>
        <v>320</v>
      </c>
      <c r="J96" s="16">
        <f>'[3]05'!K98</f>
        <v>0</v>
      </c>
      <c r="K96" s="16">
        <f>'[3]05'!L98</f>
        <v>0</v>
      </c>
      <c r="L96" s="16">
        <f>'[3]05'!M98</f>
        <v>0</v>
      </c>
      <c r="M96" s="16">
        <f>'[3]05'!N98</f>
        <v>190</v>
      </c>
      <c r="N96" s="16">
        <f>'[3]05'!O98</f>
        <v>0</v>
      </c>
      <c r="O96" s="17">
        <f t="shared" si="60"/>
        <v>510</v>
      </c>
      <c r="P96" s="18">
        <f>frq!C96</f>
        <v>1</v>
      </c>
      <c r="Q96" s="15">
        <f t="shared" si="33"/>
        <v>320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190</v>
      </c>
      <c r="V96" s="16">
        <f t="shared" si="32"/>
        <v>0</v>
      </c>
      <c r="W96" s="17">
        <f t="shared" si="61"/>
        <v>510</v>
      </c>
      <c r="X96" s="8">
        <f t="shared" si="36"/>
        <v>17.170000000000002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17.170000000000002</v>
      </c>
      <c r="AE96" s="8">
        <f t="shared" si="43"/>
        <v>17.170000000000002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17.170000000000002</v>
      </c>
      <c r="AL96" s="8">
        <f t="shared" si="35"/>
        <v>285.65999999999997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190</v>
      </c>
      <c r="AQ96" s="8">
        <f t="shared" si="34"/>
        <v>0</v>
      </c>
      <c r="AR96" s="8">
        <f t="shared" si="50"/>
        <v>475.65999999999997</v>
      </c>
      <c r="AT96" s="8">
        <v>16.579999999999998</v>
      </c>
      <c r="AU96" s="8">
        <v>16.579999999999998</v>
      </c>
      <c r="AV96" s="8">
        <v>0</v>
      </c>
      <c r="AW96" s="203">
        <v>17.170000000000002</v>
      </c>
      <c r="AX96" s="203">
        <v>0</v>
      </c>
      <c r="AY96" s="203">
        <v>0</v>
      </c>
      <c r="AZ96" s="203">
        <v>0</v>
      </c>
      <c r="BA96" s="203">
        <v>0</v>
      </c>
      <c r="BB96" s="203">
        <v>0</v>
      </c>
      <c r="BC96" s="8">
        <f t="shared" si="51"/>
        <v>17.170000000000002</v>
      </c>
      <c r="BD96" s="203">
        <v>17.170000000000002</v>
      </c>
      <c r="BE96" s="203">
        <v>0</v>
      </c>
      <c r="BF96" s="203">
        <v>0</v>
      </c>
      <c r="BG96" s="203">
        <v>0</v>
      </c>
      <c r="BH96" s="203">
        <v>0</v>
      </c>
      <c r="BI96" s="203">
        <v>0</v>
      </c>
      <c r="BJ96" s="8">
        <f t="shared" si="52"/>
        <v>17.170000000000002</v>
      </c>
      <c r="BL96" s="8">
        <f t="shared" si="53"/>
        <v>16.579999999999998</v>
      </c>
      <c r="BM96" s="8">
        <f t="shared" si="54"/>
        <v>16.579999999999998</v>
      </c>
      <c r="BN96" s="8">
        <f t="shared" si="55"/>
        <v>17.170000000000002</v>
      </c>
      <c r="BO96" s="8">
        <f t="shared" si="56"/>
        <v>17.170000000000002</v>
      </c>
      <c r="BP96" s="138">
        <f t="shared" si="57"/>
        <v>-0.59000000000000341</v>
      </c>
      <c r="BQ96" s="138">
        <f t="shared" si="58"/>
        <v>-0.59000000000000341</v>
      </c>
    </row>
    <row r="97" spans="1:69">
      <c r="A97" s="8" t="s">
        <v>139</v>
      </c>
      <c r="B97" s="15">
        <f>'[3]05'!B99</f>
        <v>320</v>
      </c>
      <c r="C97" s="16">
        <f>'[3]05'!C99</f>
        <v>0</v>
      </c>
      <c r="D97" s="16">
        <f>'[3]05'!D99</f>
        <v>0</v>
      </c>
      <c r="E97" s="16">
        <f>'[3]05'!E99</f>
        <v>0</v>
      </c>
      <c r="F97" s="16">
        <f>'[3]05'!F99</f>
        <v>560</v>
      </c>
      <c r="G97" s="16">
        <f>'[3]05'!G99</f>
        <v>0</v>
      </c>
      <c r="H97" s="17">
        <f t="shared" si="59"/>
        <v>880</v>
      </c>
      <c r="I97" s="15">
        <f>'[3]05'!J99</f>
        <v>320</v>
      </c>
      <c r="J97" s="16">
        <f>'[3]05'!K99</f>
        <v>0</v>
      </c>
      <c r="K97" s="16">
        <f>'[3]05'!L99</f>
        <v>0</v>
      </c>
      <c r="L97" s="16">
        <f>'[3]05'!M99</f>
        <v>0</v>
      </c>
      <c r="M97" s="16">
        <f>'[3]05'!N99</f>
        <v>190</v>
      </c>
      <c r="N97" s="16">
        <f>'[3]05'!O99</f>
        <v>0</v>
      </c>
      <c r="O97" s="17">
        <f t="shared" si="60"/>
        <v>510</v>
      </c>
      <c r="P97" s="18">
        <f>frq!C97</f>
        <v>1</v>
      </c>
      <c r="Q97" s="15">
        <f t="shared" si="33"/>
        <v>320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190</v>
      </c>
      <c r="V97" s="16">
        <f t="shared" si="32"/>
        <v>0</v>
      </c>
      <c r="W97" s="17">
        <f t="shared" si="61"/>
        <v>510</v>
      </c>
      <c r="X97" s="8">
        <f t="shared" si="36"/>
        <v>17.170000000000002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17.170000000000002</v>
      </c>
      <c r="AE97" s="8">
        <f t="shared" si="43"/>
        <v>17.170000000000002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17.170000000000002</v>
      </c>
      <c r="AL97" s="8">
        <f t="shared" si="35"/>
        <v>285.65999999999997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190</v>
      </c>
      <c r="AQ97" s="8">
        <f t="shared" si="34"/>
        <v>0</v>
      </c>
      <c r="AR97" s="8">
        <f t="shared" si="50"/>
        <v>475.65999999999997</v>
      </c>
      <c r="AT97" s="8">
        <v>16.579999999999998</v>
      </c>
      <c r="AU97" s="8">
        <v>16.579999999999998</v>
      </c>
      <c r="AV97" s="8">
        <v>320</v>
      </c>
      <c r="AW97" s="203">
        <v>17.170000000000002</v>
      </c>
      <c r="AX97" s="203">
        <v>0</v>
      </c>
      <c r="AY97" s="203">
        <v>0</v>
      </c>
      <c r="AZ97" s="203">
        <v>0</v>
      </c>
      <c r="BA97" s="203">
        <v>0</v>
      </c>
      <c r="BB97" s="203">
        <v>0</v>
      </c>
      <c r="BC97" s="8">
        <f t="shared" si="51"/>
        <v>17.170000000000002</v>
      </c>
      <c r="BD97" s="203">
        <v>17.170000000000002</v>
      </c>
      <c r="BE97" s="203">
        <v>0</v>
      </c>
      <c r="BF97" s="203">
        <v>0</v>
      </c>
      <c r="BG97" s="203">
        <v>0</v>
      </c>
      <c r="BH97" s="203">
        <v>0</v>
      </c>
      <c r="BI97" s="203">
        <v>0</v>
      </c>
      <c r="BJ97" s="8">
        <f t="shared" si="52"/>
        <v>17.170000000000002</v>
      </c>
      <c r="BL97" s="8">
        <f t="shared" si="53"/>
        <v>16.579999999999998</v>
      </c>
      <c r="BM97" s="8">
        <f t="shared" si="54"/>
        <v>16.579999999999998</v>
      </c>
      <c r="BN97" s="8">
        <f t="shared" si="55"/>
        <v>17.170000000000002</v>
      </c>
      <c r="BO97" s="8">
        <f t="shared" si="56"/>
        <v>17.170000000000002</v>
      </c>
      <c r="BP97" s="138">
        <f t="shared" si="57"/>
        <v>-0.59000000000000341</v>
      </c>
      <c r="BQ97" s="138">
        <f t="shared" si="58"/>
        <v>-0.59000000000000341</v>
      </c>
    </row>
    <row r="98" spans="1:69">
      <c r="A98" s="8" t="s">
        <v>140</v>
      </c>
      <c r="B98" s="15">
        <f>'[3]05'!B100</f>
        <v>320</v>
      </c>
      <c r="C98" s="16">
        <f>'[3]05'!C100</f>
        <v>0</v>
      </c>
      <c r="D98" s="16">
        <f>'[3]05'!D100</f>
        <v>0</v>
      </c>
      <c r="E98" s="16">
        <f>'[3]05'!E100</f>
        <v>0</v>
      </c>
      <c r="F98" s="16">
        <f>'[3]05'!F100</f>
        <v>560</v>
      </c>
      <c r="G98" s="16">
        <f>'[3]05'!G100</f>
        <v>0</v>
      </c>
      <c r="H98" s="17">
        <f t="shared" si="59"/>
        <v>880</v>
      </c>
      <c r="I98" s="15">
        <f>'[3]05'!J100</f>
        <v>320</v>
      </c>
      <c r="J98" s="16">
        <f>'[3]05'!K100</f>
        <v>0</v>
      </c>
      <c r="K98" s="16">
        <f>'[3]05'!L100</f>
        <v>0</v>
      </c>
      <c r="L98" s="16">
        <f>'[3]05'!M100</f>
        <v>0</v>
      </c>
      <c r="M98" s="16">
        <f>'[3]05'!N100</f>
        <v>190</v>
      </c>
      <c r="N98" s="16">
        <f>'[3]05'!O100</f>
        <v>0</v>
      </c>
      <c r="O98" s="17">
        <f t="shared" si="60"/>
        <v>510</v>
      </c>
      <c r="P98" s="18">
        <f>frq!C98</f>
        <v>1</v>
      </c>
      <c r="Q98" s="15">
        <f t="shared" si="33"/>
        <v>320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190</v>
      </c>
      <c r="V98" s="16">
        <f t="shared" si="32"/>
        <v>0</v>
      </c>
      <c r="W98" s="17">
        <f t="shared" si="61"/>
        <v>510</v>
      </c>
      <c r="X98" s="8">
        <f t="shared" si="36"/>
        <v>17.170000000000002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17.170000000000002</v>
      </c>
      <c r="AE98" s="8">
        <f t="shared" si="43"/>
        <v>17.170000000000002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17.170000000000002</v>
      </c>
      <c r="AL98" s="8">
        <f t="shared" si="35"/>
        <v>285.65999999999997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190</v>
      </c>
      <c r="AQ98" s="8">
        <f t="shared" si="34"/>
        <v>0</v>
      </c>
      <c r="AR98" s="8">
        <f t="shared" si="50"/>
        <v>475.65999999999997</v>
      </c>
      <c r="AT98" s="8">
        <v>16.579999999999998</v>
      </c>
      <c r="AU98" s="8">
        <v>16.579999999999998</v>
      </c>
      <c r="AV98" s="8">
        <v>270</v>
      </c>
      <c r="AW98" s="203">
        <v>17.170000000000002</v>
      </c>
      <c r="AX98" s="203">
        <v>0</v>
      </c>
      <c r="AY98" s="203">
        <v>0</v>
      </c>
      <c r="AZ98" s="203">
        <v>0</v>
      </c>
      <c r="BA98" s="203">
        <v>0</v>
      </c>
      <c r="BB98" s="203">
        <v>0</v>
      </c>
      <c r="BC98" s="8">
        <f t="shared" si="51"/>
        <v>17.170000000000002</v>
      </c>
      <c r="BD98" s="203">
        <v>17.170000000000002</v>
      </c>
      <c r="BE98" s="203">
        <v>0</v>
      </c>
      <c r="BF98" s="203">
        <v>0</v>
      </c>
      <c r="BG98" s="203">
        <v>0</v>
      </c>
      <c r="BH98" s="203">
        <v>0</v>
      </c>
      <c r="BI98" s="203">
        <v>0</v>
      </c>
      <c r="BJ98" s="8">
        <f t="shared" si="52"/>
        <v>17.170000000000002</v>
      </c>
      <c r="BL98" s="8">
        <f t="shared" si="53"/>
        <v>16.579999999999998</v>
      </c>
      <c r="BM98" s="8">
        <f t="shared" si="54"/>
        <v>16.579999999999998</v>
      </c>
      <c r="BN98" s="8">
        <f t="shared" si="55"/>
        <v>17.170000000000002</v>
      </c>
      <c r="BO98" s="8">
        <f t="shared" si="56"/>
        <v>17.170000000000002</v>
      </c>
      <c r="BP98" s="138">
        <f t="shared" si="57"/>
        <v>-0.59000000000000341</v>
      </c>
      <c r="BQ98" s="138">
        <f t="shared" si="58"/>
        <v>-0.59000000000000341</v>
      </c>
    </row>
    <row r="99" spans="1:69">
      <c r="A99" s="8" t="s">
        <v>171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13.58</v>
      </c>
      <c r="G99" s="15">
        <f t="shared" si="62"/>
        <v>0</v>
      </c>
      <c r="H99" s="15">
        <f t="shared" si="62"/>
        <v>21.26</v>
      </c>
      <c r="I99" s="15">
        <f t="shared" si="62"/>
        <v>7.5519999999999996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5.5128300000000001</v>
      </c>
      <c r="N99" s="15">
        <f t="shared" si="62"/>
        <v>0</v>
      </c>
      <c r="O99" s="15">
        <f t="shared" si="62"/>
        <v>13.064830000000001</v>
      </c>
      <c r="P99" s="15">
        <f t="shared" si="62"/>
        <v>2.4E-2</v>
      </c>
      <c r="Q99" s="15">
        <f t="shared" si="62"/>
        <v>7.5519999999999996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5.5128300000000001</v>
      </c>
      <c r="V99" s="15">
        <f t="shared" si="62"/>
        <v>0</v>
      </c>
      <c r="W99" s="15">
        <f t="shared" si="62"/>
        <v>13.064830000000001</v>
      </c>
      <c r="X99" s="15">
        <f t="shared" si="62"/>
        <v>0.5635524999999999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0.5635524999999999</v>
      </c>
      <c r="AE99" s="15">
        <f t="shared" si="62"/>
        <v>0.63093000000000055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0.63093000000000055</v>
      </c>
      <c r="AL99" s="15">
        <f t="shared" si="62"/>
        <v>6.3575174999999993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5.5128300000000001</v>
      </c>
      <c r="AQ99" s="15">
        <f t="shared" si="62"/>
        <v>0</v>
      </c>
      <c r="AR99" s="15">
        <f t="shared" si="62"/>
        <v>11.870347500000003</v>
      </c>
      <c r="AS99" s="15">
        <f t="shared" si="62"/>
        <v>0</v>
      </c>
      <c r="AT99" s="15">
        <f t="shared" si="62"/>
        <v>0.53233000000000075</v>
      </c>
      <c r="AU99" s="15">
        <f t="shared" si="62"/>
        <v>0.60942249999999965</v>
      </c>
      <c r="AV99" s="15">
        <f t="shared" si="62"/>
        <v>4.6818299999999997</v>
      </c>
      <c r="AW99" s="15">
        <f t="shared" si="62"/>
        <v>0.5635524999999999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0.5635524999999999</v>
      </c>
      <c r="BD99" s="15">
        <f t="shared" si="62"/>
        <v>0.63093000000000055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0.63093000000000055</v>
      </c>
      <c r="BK99" s="15"/>
      <c r="BL99" s="15">
        <f t="shared" si="63"/>
        <v>0.53233000000000075</v>
      </c>
      <c r="BM99" s="15">
        <f t="shared" si="63"/>
        <v>0.60942249999999965</v>
      </c>
      <c r="BN99" s="15">
        <f t="shared" si="63"/>
        <v>0.5635524999999999</v>
      </c>
      <c r="BO99" s="15">
        <f t="shared" si="63"/>
        <v>0.63093000000000055</v>
      </c>
      <c r="BP99" s="15">
        <f t="shared" si="63"/>
        <v>-3.1222500000000031E-2</v>
      </c>
      <c r="BQ99" s="15">
        <f t="shared" si="63"/>
        <v>-2.1507500000000027E-2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45448</v>
      </c>
      <c r="B1" s="3" t="s">
        <v>150</v>
      </c>
      <c r="C1" s="4" t="s">
        <v>150</v>
      </c>
      <c r="D1" s="4" t="s">
        <v>150</v>
      </c>
      <c r="E1" s="5" t="s">
        <v>150</v>
      </c>
    </row>
    <row r="2" spans="1:5" s="9" customFormat="1" ht="25.5">
      <c r="A2" s="9" t="s">
        <v>160</v>
      </c>
      <c r="B2" s="10" t="s">
        <v>179</v>
      </c>
      <c r="C2" s="11" t="s">
        <v>180</v>
      </c>
      <c r="D2" s="11" t="s">
        <v>181</v>
      </c>
      <c r="E2" s="12" t="s">
        <v>182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171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O17" sqref="O17"/>
    </sheetView>
  </sheetViews>
  <sheetFormatPr defaultRowHeight="15"/>
  <cols>
    <col min="1" max="1" width="17.5703125" customWidth="1"/>
  </cols>
  <sheetData>
    <row r="1" spans="1:15">
      <c r="A1" s="29">
        <f>Losses!B1</f>
        <v>45448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</row>
    <row r="2" spans="1:15">
      <c r="A2" s="112" t="s">
        <v>143</v>
      </c>
      <c r="B2" s="145">
        <v>131.76</v>
      </c>
      <c r="C2" s="145">
        <v>76.2</v>
      </c>
      <c r="D2" s="145">
        <v>83.759999999999991</v>
      </c>
      <c r="E2" s="145">
        <v>0</v>
      </c>
      <c r="F2" s="145">
        <v>0</v>
      </c>
      <c r="G2" s="1">
        <v>0</v>
      </c>
      <c r="H2">
        <f t="shared" ref="H2:H6" si="0">SUM(B2:G2)</f>
        <v>291.71999999999997</v>
      </c>
      <c r="J2" s="24">
        <v>1</v>
      </c>
      <c r="L2" s="112" t="s">
        <v>370</v>
      </c>
      <c r="M2" t="s">
        <v>371</v>
      </c>
      <c r="O2" s="150" t="s">
        <v>380</v>
      </c>
    </row>
    <row r="3" spans="1:15">
      <c r="A3" s="133" t="s">
        <v>144</v>
      </c>
      <c r="B3" s="134">
        <v>43.92</v>
      </c>
      <c r="C3" s="134">
        <v>25.4</v>
      </c>
      <c r="D3" s="134">
        <v>30.68</v>
      </c>
      <c r="E3" s="134">
        <v>0</v>
      </c>
      <c r="F3" s="134">
        <v>0</v>
      </c>
      <c r="G3" s="1">
        <v>0</v>
      </c>
      <c r="H3">
        <f t="shared" si="0"/>
        <v>100</v>
      </c>
      <c r="J3" s="24">
        <v>2</v>
      </c>
      <c r="O3" s="150" t="s">
        <v>380</v>
      </c>
    </row>
    <row r="4" spans="1:15">
      <c r="A4" s="133" t="s">
        <v>314</v>
      </c>
      <c r="B4" s="134">
        <v>47.5</v>
      </c>
      <c r="C4" s="134">
        <v>26.3</v>
      </c>
      <c r="D4" s="134">
        <v>25.2</v>
      </c>
      <c r="E4" s="134">
        <v>0</v>
      </c>
      <c r="F4" s="134">
        <v>0</v>
      </c>
      <c r="G4" s="1">
        <v>0</v>
      </c>
      <c r="H4">
        <f t="shared" si="0"/>
        <v>99</v>
      </c>
      <c r="J4" s="24">
        <v>3</v>
      </c>
      <c r="O4" s="150" t="s">
        <v>380</v>
      </c>
    </row>
    <row r="5" spans="1:15">
      <c r="A5" s="133" t="s">
        <v>403</v>
      </c>
      <c r="B5" s="133">
        <v>47.619047619047613</v>
      </c>
      <c r="C5" s="133">
        <v>0</v>
      </c>
      <c r="D5" s="133">
        <v>0</v>
      </c>
      <c r="E5" s="133">
        <v>52.380952380952372</v>
      </c>
      <c r="F5" s="133">
        <v>0</v>
      </c>
      <c r="G5" s="133">
        <v>0</v>
      </c>
      <c r="H5">
        <f t="shared" si="0"/>
        <v>99.999999999999986</v>
      </c>
      <c r="J5" s="24">
        <v>4</v>
      </c>
      <c r="L5" s="112" t="s">
        <v>530</v>
      </c>
      <c r="O5" s="150"/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4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4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4">
        <v>7</v>
      </c>
      <c r="L8" s="112" t="s">
        <v>489</v>
      </c>
      <c r="M8" s="112"/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4">
        <v>8</v>
      </c>
      <c r="L9" s="147" t="s">
        <v>487</v>
      </c>
      <c r="M9" s="147"/>
      <c r="N9" t="s">
        <v>490</v>
      </c>
    </row>
    <row r="10" spans="1:15">
      <c r="J10" s="24"/>
      <c r="L10" s="147" t="s">
        <v>488</v>
      </c>
      <c r="M10" s="147"/>
    </row>
    <row r="11" spans="1:15">
      <c r="J11" s="24"/>
    </row>
  </sheetData>
  <conditionalFormatting sqref="H2:H11">
    <cfRule type="cellIs" dxfId="27" priority="5" operator="lessThan">
      <formula>100</formula>
    </cfRule>
    <cfRule type="cellIs" dxfId="26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0" customWidth="1"/>
    <col min="3" max="3" width="13.42578125" style="130" bestFit="1" customWidth="1"/>
    <col min="4" max="4" width="15.42578125" style="130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45448</v>
      </c>
      <c r="B1" s="38" t="s">
        <v>341</v>
      </c>
      <c r="C1" s="38" t="s">
        <v>341</v>
      </c>
      <c r="D1" s="38" t="s">
        <v>341</v>
      </c>
      <c r="E1" s="129"/>
      <c r="F1" s="129"/>
      <c r="G1" s="129"/>
      <c r="H1" s="130"/>
    </row>
    <row r="2" spans="1:8">
      <c r="A2" s="8" t="s">
        <v>160</v>
      </c>
      <c r="B2" s="130" t="s">
        <v>342</v>
      </c>
      <c r="C2" s="130" t="s">
        <v>343</v>
      </c>
      <c r="D2" s="130" t="s">
        <v>344</v>
      </c>
    </row>
    <row r="3" spans="1:8">
      <c r="A3" s="8" t="s">
        <v>45</v>
      </c>
      <c r="B3" s="126">
        <v>0</v>
      </c>
      <c r="C3" s="126">
        <v>0</v>
      </c>
      <c r="D3" s="126">
        <v>0</v>
      </c>
    </row>
    <row r="4" spans="1:8">
      <c r="A4" s="8" t="s">
        <v>46</v>
      </c>
      <c r="B4" s="126">
        <v>0</v>
      </c>
      <c r="C4" s="126">
        <v>0</v>
      </c>
      <c r="D4" s="126">
        <v>0</v>
      </c>
    </row>
    <row r="5" spans="1:8">
      <c r="A5" s="8" t="s">
        <v>47</v>
      </c>
      <c r="B5" s="126">
        <v>0</v>
      </c>
      <c r="C5" s="126">
        <v>0</v>
      </c>
      <c r="D5" s="126">
        <v>0</v>
      </c>
    </row>
    <row r="6" spans="1:8">
      <c r="A6" s="8" t="s">
        <v>48</v>
      </c>
      <c r="B6" s="126">
        <v>0</v>
      </c>
      <c r="C6" s="126">
        <v>0</v>
      </c>
      <c r="D6" s="126">
        <v>0</v>
      </c>
    </row>
    <row r="7" spans="1:8">
      <c r="A7" s="8" t="s">
        <v>49</v>
      </c>
      <c r="B7" s="126">
        <v>0</v>
      </c>
      <c r="C7" s="126">
        <v>0</v>
      </c>
      <c r="D7" s="126">
        <v>0</v>
      </c>
    </row>
    <row r="8" spans="1:8">
      <c r="A8" s="8" t="s">
        <v>50</v>
      </c>
      <c r="B8" s="126">
        <v>0</v>
      </c>
      <c r="C8" s="126">
        <v>0</v>
      </c>
      <c r="D8" s="126">
        <v>0</v>
      </c>
    </row>
    <row r="9" spans="1:8">
      <c r="A9" s="8" t="s">
        <v>51</v>
      </c>
      <c r="B9" s="126">
        <v>0</v>
      </c>
      <c r="C9" s="126">
        <v>0</v>
      </c>
      <c r="D9" s="126">
        <v>0</v>
      </c>
    </row>
    <row r="10" spans="1:8">
      <c r="A10" s="8" t="s">
        <v>52</v>
      </c>
      <c r="B10" s="126">
        <v>0</v>
      </c>
      <c r="C10" s="126">
        <v>0</v>
      </c>
      <c r="D10" s="126">
        <v>0</v>
      </c>
    </row>
    <row r="11" spans="1:8">
      <c r="A11" s="8" t="s">
        <v>53</v>
      </c>
      <c r="B11" s="126">
        <v>0</v>
      </c>
      <c r="C11" s="126">
        <v>0</v>
      </c>
      <c r="D11" s="126">
        <v>0</v>
      </c>
    </row>
    <row r="12" spans="1:8">
      <c r="A12" s="8" t="s">
        <v>54</v>
      </c>
      <c r="B12" s="126">
        <v>0</v>
      </c>
      <c r="C12" s="126">
        <v>0</v>
      </c>
      <c r="D12" s="126">
        <v>0</v>
      </c>
    </row>
    <row r="13" spans="1:8">
      <c r="A13" s="8" t="s">
        <v>55</v>
      </c>
      <c r="B13" s="126">
        <v>0</v>
      </c>
      <c r="C13" s="126">
        <v>0</v>
      </c>
      <c r="D13" s="126">
        <v>0</v>
      </c>
    </row>
    <row r="14" spans="1:8">
      <c r="A14" s="8" t="s">
        <v>56</v>
      </c>
      <c r="B14" s="126">
        <v>0</v>
      </c>
      <c r="C14" s="126">
        <v>0</v>
      </c>
      <c r="D14" s="126">
        <v>0</v>
      </c>
    </row>
    <row r="15" spans="1:8">
      <c r="A15" s="8" t="s">
        <v>57</v>
      </c>
      <c r="B15" s="126">
        <v>0</v>
      </c>
      <c r="C15" s="126">
        <v>0</v>
      </c>
      <c r="D15" s="126">
        <v>0</v>
      </c>
    </row>
    <row r="16" spans="1:8">
      <c r="A16" s="8" t="s">
        <v>58</v>
      </c>
      <c r="B16" s="126">
        <v>0</v>
      </c>
      <c r="C16" s="126">
        <v>0</v>
      </c>
      <c r="D16" s="126">
        <v>0</v>
      </c>
    </row>
    <row r="17" spans="1:4">
      <c r="A17" s="8" t="s">
        <v>59</v>
      </c>
      <c r="B17" s="126">
        <v>0</v>
      </c>
      <c r="C17" s="126">
        <v>0</v>
      </c>
      <c r="D17" s="126">
        <v>0</v>
      </c>
    </row>
    <row r="18" spans="1:4">
      <c r="A18" s="8" t="s">
        <v>60</v>
      </c>
      <c r="B18" s="126">
        <v>0</v>
      </c>
      <c r="C18" s="126">
        <v>0</v>
      </c>
      <c r="D18" s="126">
        <v>0</v>
      </c>
    </row>
    <row r="19" spans="1:4">
      <c r="A19" s="8" t="s">
        <v>61</v>
      </c>
      <c r="B19" s="126">
        <v>0</v>
      </c>
      <c r="C19" s="126">
        <v>0</v>
      </c>
      <c r="D19" s="126">
        <v>0</v>
      </c>
    </row>
    <row r="20" spans="1:4">
      <c r="A20" s="8" t="s">
        <v>62</v>
      </c>
      <c r="B20" s="126">
        <v>0</v>
      </c>
      <c r="C20" s="126">
        <v>0</v>
      </c>
      <c r="D20" s="126">
        <v>0</v>
      </c>
    </row>
    <row r="21" spans="1:4">
      <c r="A21" s="8" t="s">
        <v>63</v>
      </c>
      <c r="B21" s="126">
        <v>0</v>
      </c>
      <c r="C21" s="126">
        <v>0</v>
      </c>
      <c r="D21" s="126">
        <v>0</v>
      </c>
    </row>
    <row r="22" spans="1:4">
      <c r="A22" s="8" t="s">
        <v>64</v>
      </c>
      <c r="B22" s="126">
        <v>0</v>
      </c>
      <c r="C22" s="126">
        <v>0</v>
      </c>
      <c r="D22" s="126">
        <v>0</v>
      </c>
    </row>
    <row r="23" spans="1:4">
      <c r="A23" s="8" t="s">
        <v>65</v>
      </c>
      <c r="B23" s="126">
        <v>0</v>
      </c>
      <c r="C23" s="126">
        <v>0</v>
      </c>
      <c r="D23" s="126">
        <v>0</v>
      </c>
    </row>
    <row r="24" spans="1:4">
      <c r="A24" s="8" t="s">
        <v>66</v>
      </c>
      <c r="B24" s="126">
        <v>0</v>
      </c>
      <c r="C24" s="126">
        <v>0</v>
      </c>
      <c r="D24" s="126">
        <v>0</v>
      </c>
    </row>
    <row r="25" spans="1:4">
      <c r="A25" s="8" t="s">
        <v>67</v>
      </c>
      <c r="B25" s="126">
        <v>0</v>
      </c>
      <c r="C25" s="126">
        <v>0</v>
      </c>
      <c r="D25" s="126">
        <v>0</v>
      </c>
    </row>
    <row r="26" spans="1:4">
      <c r="A26" s="8" t="s">
        <v>68</v>
      </c>
      <c r="B26" s="126">
        <v>0</v>
      </c>
      <c r="C26" s="126">
        <v>0</v>
      </c>
      <c r="D26" s="126">
        <v>0</v>
      </c>
    </row>
    <row r="27" spans="1:4">
      <c r="A27" s="8" t="s">
        <v>69</v>
      </c>
      <c r="B27" s="126">
        <v>0</v>
      </c>
      <c r="C27" s="126">
        <v>0</v>
      </c>
      <c r="D27" s="126">
        <v>0</v>
      </c>
    </row>
    <row r="28" spans="1:4">
      <c r="A28" s="8" t="s">
        <v>70</v>
      </c>
      <c r="B28" s="126">
        <v>0</v>
      </c>
      <c r="C28" s="126">
        <v>0</v>
      </c>
      <c r="D28" s="126">
        <v>0</v>
      </c>
    </row>
    <row r="29" spans="1:4">
      <c r="A29" s="8" t="s">
        <v>71</v>
      </c>
      <c r="B29" s="126">
        <v>0</v>
      </c>
      <c r="C29" s="126">
        <v>0</v>
      </c>
      <c r="D29" s="126">
        <v>0</v>
      </c>
    </row>
    <row r="30" spans="1:4">
      <c r="A30" s="8" t="s">
        <v>72</v>
      </c>
      <c r="B30" s="126">
        <v>0</v>
      </c>
      <c r="C30" s="126">
        <v>0</v>
      </c>
      <c r="D30" s="126">
        <v>0</v>
      </c>
    </row>
    <row r="31" spans="1:4">
      <c r="A31" s="8" t="s">
        <v>73</v>
      </c>
      <c r="B31" s="126">
        <v>0</v>
      </c>
      <c r="C31" s="126">
        <v>0</v>
      </c>
      <c r="D31" s="126">
        <v>0</v>
      </c>
    </row>
    <row r="32" spans="1:4">
      <c r="A32" s="8" t="s">
        <v>74</v>
      </c>
      <c r="B32" s="126">
        <v>0</v>
      </c>
      <c r="C32" s="126">
        <v>0</v>
      </c>
      <c r="D32" s="126">
        <v>0</v>
      </c>
    </row>
    <row r="33" spans="1:4">
      <c r="A33" s="8" t="s">
        <v>75</v>
      </c>
      <c r="B33" s="126">
        <v>0</v>
      </c>
      <c r="C33" s="126">
        <v>0</v>
      </c>
      <c r="D33" s="126">
        <v>0</v>
      </c>
    </row>
    <row r="34" spans="1:4">
      <c r="A34" s="8" t="s">
        <v>76</v>
      </c>
      <c r="B34" s="126">
        <v>0</v>
      </c>
      <c r="C34" s="126">
        <v>0</v>
      </c>
      <c r="D34" s="126">
        <v>0</v>
      </c>
    </row>
    <row r="35" spans="1:4">
      <c r="A35" s="8" t="s">
        <v>77</v>
      </c>
      <c r="B35" s="126">
        <v>0</v>
      </c>
      <c r="C35" s="126">
        <v>0</v>
      </c>
      <c r="D35" s="126">
        <v>0</v>
      </c>
    </row>
    <row r="36" spans="1:4">
      <c r="A36" s="8" t="s">
        <v>78</v>
      </c>
      <c r="B36" s="126">
        <v>0</v>
      </c>
      <c r="C36" s="126">
        <v>0</v>
      </c>
      <c r="D36" s="126">
        <v>0</v>
      </c>
    </row>
    <row r="37" spans="1:4">
      <c r="A37" s="8" t="s">
        <v>79</v>
      </c>
      <c r="B37" s="126">
        <v>0</v>
      </c>
      <c r="C37" s="126">
        <v>0</v>
      </c>
      <c r="D37" s="126">
        <v>0</v>
      </c>
    </row>
    <row r="38" spans="1:4">
      <c r="A38" s="8" t="s">
        <v>80</v>
      </c>
      <c r="B38" s="126">
        <v>0</v>
      </c>
      <c r="C38" s="126">
        <v>0</v>
      </c>
      <c r="D38" s="126">
        <v>0</v>
      </c>
    </row>
    <row r="39" spans="1:4">
      <c r="A39" s="8" t="s">
        <v>81</v>
      </c>
      <c r="B39" s="126">
        <v>0</v>
      </c>
      <c r="C39" s="126">
        <v>0</v>
      </c>
      <c r="D39" s="126">
        <v>0</v>
      </c>
    </row>
    <row r="40" spans="1:4">
      <c r="A40" s="8" t="s">
        <v>82</v>
      </c>
      <c r="B40" s="126">
        <v>0</v>
      </c>
      <c r="C40" s="126">
        <v>0</v>
      </c>
      <c r="D40" s="126">
        <v>0</v>
      </c>
    </row>
    <row r="41" spans="1:4">
      <c r="A41" s="8" t="s">
        <v>83</v>
      </c>
      <c r="B41" s="126">
        <v>0</v>
      </c>
      <c r="C41" s="126">
        <v>0</v>
      </c>
      <c r="D41" s="126">
        <v>0</v>
      </c>
    </row>
    <row r="42" spans="1:4">
      <c r="A42" s="8" t="s">
        <v>84</v>
      </c>
      <c r="B42" s="126">
        <v>0</v>
      </c>
      <c r="C42" s="126">
        <v>0</v>
      </c>
      <c r="D42" s="126">
        <v>0</v>
      </c>
    </row>
    <row r="43" spans="1:4">
      <c r="A43" s="8" t="s">
        <v>85</v>
      </c>
      <c r="B43" s="126">
        <v>0</v>
      </c>
      <c r="C43" s="126">
        <v>0</v>
      </c>
      <c r="D43" s="126">
        <v>0</v>
      </c>
    </row>
    <row r="44" spans="1:4">
      <c r="A44" s="8" t="s">
        <v>86</v>
      </c>
      <c r="B44" s="126">
        <v>0</v>
      </c>
      <c r="C44" s="126">
        <v>0</v>
      </c>
      <c r="D44" s="126">
        <v>0</v>
      </c>
    </row>
    <row r="45" spans="1:4">
      <c r="A45" s="8" t="s">
        <v>87</v>
      </c>
      <c r="B45" s="126">
        <v>0</v>
      </c>
      <c r="C45" s="126">
        <v>0</v>
      </c>
      <c r="D45" s="126">
        <v>0</v>
      </c>
    </row>
    <row r="46" spans="1:4">
      <c r="A46" s="8" t="s">
        <v>88</v>
      </c>
      <c r="B46" s="126">
        <v>0</v>
      </c>
      <c r="C46" s="126">
        <v>0</v>
      </c>
      <c r="D46" s="126">
        <v>0</v>
      </c>
    </row>
    <row r="47" spans="1:4">
      <c r="A47" s="8" t="s">
        <v>89</v>
      </c>
      <c r="B47" s="126">
        <v>0</v>
      </c>
      <c r="C47" s="126">
        <v>0</v>
      </c>
      <c r="D47" s="126">
        <v>0</v>
      </c>
    </row>
    <row r="48" spans="1:4">
      <c r="A48" s="8" t="s">
        <v>90</v>
      </c>
      <c r="B48" s="126">
        <v>0</v>
      </c>
      <c r="C48" s="126">
        <v>0</v>
      </c>
      <c r="D48" s="126">
        <v>0</v>
      </c>
    </row>
    <row r="49" spans="1:4">
      <c r="A49" s="8" t="s">
        <v>91</v>
      </c>
      <c r="B49" s="126">
        <v>0</v>
      </c>
      <c r="C49" s="126">
        <v>0</v>
      </c>
      <c r="D49" s="126">
        <v>0</v>
      </c>
    </row>
    <row r="50" spans="1:4">
      <c r="A50" s="8" t="s">
        <v>92</v>
      </c>
      <c r="B50" s="126">
        <v>0</v>
      </c>
      <c r="C50" s="126">
        <v>0</v>
      </c>
      <c r="D50" s="126">
        <v>0</v>
      </c>
    </row>
    <row r="51" spans="1:4">
      <c r="A51" s="8" t="s">
        <v>93</v>
      </c>
      <c r="B51" s="126">
        <v>0</v>
      </c>
      <c r="C51" s="126">
        <v>0</v>
      </c>
      <c r="D51" s="126">
        <v>0</v>
      </c>
    </row>
    <row r="52" spans="1:4">
      <c r="A52" s="8" t="s">
        <v>94</v>
      </c>
      <c r="B52" s="126">
        <v>0</v>
      </c>
      <c r="C52" s="126">
        <v>0</v>
      </c>
      <c r="D52" s="126">
        <v>0</v>
      </c>
    </row>
    <row r="53" spans="1:4">
      <c r="A53" s="8" t="s">
        <v>95</v>
      </c>
      <c r="B53" s="126">
        <v>0</v>
      </c>
      <c r="C53" s="126">
        <v>0</v>
      </c>
      <c r="D53" s="126">
        <v>0</v>
      </c>
    </row>
    <row r="54" spans="1:4">
      <c r="A54" s="8" t="s">
        <v>96</v>
      </c>
      <c r="B54" s="126">
        <v>0</v>
      </c>
      <c r="C54" s="126">
        <v>0</v>
      </c>
      <c r="D54" s="126">
        <v>0</v>
      </c>
    </row>
    <row r="55" spans="1:4">
      <c r="A55" s="8" t="s">
        <v>97</v>
      </c>
      <c r="B55" s="126">
        <v>0</v>
      </c>
      <c r="C55" s="126">
        <v>0</v>
      </c>
      <c r="D55" s="126">
        <v>0</v>
      </c>
    </row>
    <row r="56" spans="1:4">
      <c r="A56" s="8" t="s">
        <v>98</v>
      </c>
      <c r="B56" s="126">
        <v>0</v>
      </c>
      <c r="C56" s="126">
        <v>0</v>
      </c>
      <c r="D56" s="126">
        <v>0</v>
      </c>
    </row>
    <row r="57" spans="1:4">
      <c r="A57" s="8" t="s">
        <v>99</v>
      </c>
      <c r="B57" s="126">
        <v>0</v>
      </c>
      <c r="C57" s="126">
        <v>0</v>
      </c>
      <c r="D57" s="126">
        <v>0</v>
      </c>
    </row>
    <row r="58" spans="1:4">
      <c r="A58" s="8" t="s">
        <v>100</v>
      </c>
      <c r="B58" s="126">
        <v>0</v>
      </c>
      <c r="C58" s="126">
        <v>0</v>
      </c>
      <c r="D58" s="126">
        <v>0</v>
      </c>
    </row>
    <row r="59" spans="1:4">
      <c r="A59" s="8" t="s">
        <v>101</v>
      </c>
      <c r="B59" s="126">
        <v>0</v>
      </c>
      <c r="C59" s="126">
        <v>0</v>
      </c>
      <c r="D59" s="126">
        <v>0</v>
      </c>
    </row>
    <row r="60" spans="1:4">
      <c r="A60" s="8" t="s">
        <v>102</v>
      </c>
      <c r="B60" s="126">
        <v>0</v>
      </c>
      <c r="C60" s="126">
        <v>0</v>
      </c>
      <c r="D60" s="126">
        <v>0</v>
      </c>
    </row>
    <row r="61" spans="1:4">
      <c r="A61" s="8" t="s">
        <v>103</v>
      </c>
      <c r="B61" s="126">
        <v>0</v>
      </c>
      <c r="C61" s="126">
        <v>0</v>
      </c>
      <c r="D61" s="126">
        <v>0</v>
      </c>
    </row>
    <row r="62" spans="1:4">
      <c r="A62" s="8" t="s">
        <v>104</v>
      </c>
      <c r="B62" s="126">
        <v>0</v>
      </c>
      <c r="C62" s="126">
        <v>0</v>
      </c>
      <c r="D62" s="126">
        <v>0</v>
      </c>
    </row>
    <row r="63" spans="1:4">
      <c r="A63" s="8" t="s">
        <v>105</v>
      </c>
      <c r="B63" s="126">
        <v>0</v>
      </c>
      <c r="C63" s="126">
        <v>0</v>
      </c>
      <c r="D63" s="126">
        <v>0</v>
      </c>
    </row>
    <row r="64" spans="1:4">
      <c r="A64" s="8" t="s">
        <v>106</v>
      </c>
      <c r="B64" s="126">
        <v>0</v>
      </c>
      <c r="C64" s="126">
        <v>0</v>
      </c>
      <c r="D64" s="126">
        <v>0</v>
      </c>
    </row>
    <row r="65" spans="1:4">
      <c r="A65" s="8" t="s">
        <v>107</v>
      </c>
      <c r="B65" s="126">
        <v>0</v>
      </c>
      <c r="C65" s="126">
        <v>0</v>
      </c>
      <c r="D65" s="126">
        <v>0</v>
      </c>
    </row>
    <row r="66" spans="1:4">
      <c r="A66" s="8" t="s">
        <v>108</v>
      </c>
      <c r="B66" s="126">
        <v>0</v>
      </c>
      <c r="C66" s="126">
        <v>0</v>
      </c>
      <c r="D66" s="126">
        <v>0</v>
      </c>
    </row>
    <row r="67" spans="1:4">
      <c r="A67" s="8" t="s">
        <v>109</v>
      </c>
      <c r="B67" s="126">
        <v>0</v>
      </c>
      <c r="C67" s="126">
        <v>0</v>
      </c>
      <c r="D67" s="126">
        <v>0</v>
      </c>
    </row>
    <row r="68" spans="1:4">
      <c r="A68" s="8" t="s">
        <v>110</v>
      </c>
      <c r="B68" s="126">
        <v>0</v>
      </c>
      <c r="C68" s="126">
        <v>0</v>
      </c>
      <c r="D68" s="126">
        <v>0</v>
      </c>
    </row>
    <row r="69" spans="1:4">
      <c r="A69" s="8" t="s">
        <v>111</v>
      </c>
      <c r="B69" s="126">
        <v>0</v>
      </c>
      <c r="C69" s="126">
        <v>0</v>
      </c>
      <c r="D69" s="126">
        <v>0</v>
      </c>
    </row>
    <row r="70" spans="1:4">
      <c r="A70" s="8" t="s">
        <v>112</v>
      </c>
      <c r="B70" s="126">
        <v>0</v>
      </c>
      <c r="C70" s="126">
        <v>0</v>
      </c>
      <c r="D70" s="126">
        <v>0</v>
      </c>
    </row>
    <row r="71" spans="1:4">
      <c r="A71" s="8" t="s">
        <v>113</v>
      </c>
      <c r="B71" s="126">
        <v>0</v>
      </c>
      <c r="C71" s="126">
        <v>0</v>
      </c>
      <c r="D71" s="126">
        <v>0</v>
      </c>
    </row>
    <row r="72" spans="1:4">
      <c r="A72" s="8" t="s">
        <v>114</v>
      </c>
      <c r="B72" s="126">
        <v>0</v>
      </c>
      <c r="C72" s="126">
        <v>0</v>
      </c>
      <c r="D72" s="126">
        <v>0</v>
      </c>
    </row>
    <row r="73" spans="1:4">
      <c r="A73" s="8" t="s">
        <v>115</v>
      </c>
      <c r="B73" s="126">
        <v>0</v>
      </c>
      <c r="C73" s="126">
        <v>0</v>
      </c>
      <c r="D73" s="126">
        <v>0</v>
      </c>
    </row>
    <row r="74" spans="1:4">
      <c r="A74" s="8" t="s">
        <v>116</v>
      </c>
      <c r="B74" s="126">
        <v>0</v>
      </c>
      <c r="C74" s="126">
        <v>0</v>
      </c>
      <c r="D74" s="126">
        <v>0</v>
      </c>
    </row>
    <row r="75" spans="1:4">
      <c r="A75" s="8" t="s">
        <v>117</v>
      </c>
      <c r="B75" s="126">
        <v>0</v>
      </c>
      <c r="C75" s="126">
        <v>0</v>
      </c>
      <c r="D75" s="126">
        <v>0</v>
      </c>
    </row>
    <row r="76" spans="1:4">
      <c r="A76" s="8" t="s">
        <v>118</v>
      </c>
      <c r="B76" s="126">
        <v>0</v>
      </c>
      <c r="C76" s="126">
        <v>0</v>
      </c>
      <c r="D76" s="126">
        <v>0</v>
      </c>
    </row>
    <row r="77" spans="1:4">
      <c r="A77" s="8" t="s">
        <v>119</v>
      </c>
      <c r="B77" s="126">
        <v>0</v>
      </c>
      <c r="C77" s="126">
        <v>0</v>
      </c>
      <c r="D77" s="126">
        <v>0</v>
      </c>
    </row>
    <row r="78" spans="1:4">
      <c r="A78" s="8" t="s">
        <v>120</v>
      </c>
      <c r="B78" s="126">
        <v>0</v>
      </c>
      <c r="C78" s="126">
        <v>0</v>
      </c>
      <c r="D78" s="126">
        <v>0</v>
      </c>
    </row>
    <row r="79" spans="1:4">
      <c r="A79" s="8" t="s">
        <v>121</v>
      </c>
      <c r="B79" s="126">
        <v>0</v>
      </c>
      <c r="C79" s="126">
        <v>0</v>
      </c>
      <c r="D79" s="126">
        <v>0</v>
      </c>
    </row>
    <row r="80" spans="1:4">
      <c r="A80" s="8" t="s">
        <v>122</v>
      </c>
      <c r="B80" s="126">
        <v>0</v>
      </c>
      <c r="C80" s="126">
        <v>0</v>
      </c>
      <c r="D80" s="126">
        <v>0</v>
      </c>
    </row>
    <row r="81" spans="1:4">
      <c r="A81" s="8" t="s">
        <v>123</v>
      </c>
      <c r="B81" s="126">
        <v>0</v>
      </c>
      <c r="C81" s="126">
        <v>0</v>
      </c>
      <c r="D81" s="126">
        <v>0</v>
      </c>
    </row>
    <row r="82" spans="1:4">
      <c r="A82" s="8" t="s">
        <v>124</v>
      </c>
      <c r="B82" s="126">
        <v>0</v>
      </c>
      <c r="C82" s="126">
        <v>0</v>
      </c>
      <c r="D82" s="126">
        <v>0</v>
      </c>
    </row>
    <row r="83" spans="1:4">
      <c r="A83" s="8" t="s">
        <v>125</v>
      </c>
      <c r="B83" s="126">
        <v>0</v>
      </c>
      <c r="C83" s="126">
        <v>0</v>
      </c>
      <c r="D83" s="126">
        <v>0</v>
      </c>
    </row>
    <row r="84" spans="1:4">
      <c r="A84" s="8" t="s">
        <v>126</v>
      </c>
      <c r="B84" s="126">
        <v>0</v>
      </c>
      <c r="C84" s="126">
        <v>0</v>
      </c>
      <c r="D84" s="126">
        <v>0</v>
      </c>
    </row>
    <row r="85" spans="1:4">
      <c r="A85" s="8" t="s">
        <v>127</v>
      </c>
      <c r="B85" s="126">
        <v>0</v>
      </c>
      <c r="C85" s="126">
        <v>0</v>
      </c>
      <c r="D85" s="126">
        <v>0</v>
      </c>
    </row>
    <row r="86" spans="1:4">
      <c r="A86" s="8" t="s">
        <v>128</v>
      </c>
      <c r="B86" s="126">
        <v>0</v>
      </c>
      <c r="C86" s="126">
        <v>0</v>
      </c>
      <c r="D86" s="126">
        <v>0</v>
      </c>
    </row>
    <row r="87" spans="1:4">
      <c r="A87" s="8" t="s">
        <v>129</v>
      </c>
      <c r="B87" s="126">
        <v>0</v>
      </c>
      <c r="C87" s="126">
        <v>0</v>
      </c>
      <c r="D87" s="126">
        <v>0</v>
      </c>
    </row>
    <row r="88" spans="1:4">
      <c r="A88" s="8" t="s">
        <v>130</v>
      </c>
      <c r="B88" s="126">
        <v>0</v>
      </c>
      <c r="C88" s="126">
        <v>0</v>
      </c>
      <c r="D88" s="126">
        <v>0</v>
      </c>
    </row>
    <row r="89" spans="1:4">
      <c r="A89" s="8" t="s">
        <v>131</v>
      </c>
      <c r="B89" s="126">
        <v>0</v>
      </c>
      <c r="C89" s="126">
        <v>0</v>
      </c>
      <c r="D89" s="126">
        <v>0</v>
      </c>
    </row>
    <row r="90" spans="1:4">
      <c r="A90" s="8" t="s">
        <v>132</v>
      </c>
      <c r="B90" s="126">
        <v>0</v>
      </c>
      <c r="C90" s="126">
        <v>0</v>
      </c>
      <c r="D90" s="126">
        <v>0</v>
      </c>
    </row>
    <row r="91" spans="1:4">
      <c r="A91" s="8" t="s">
        <v>133</v>
      </c>
      <c r="B91" s="126">
        <v>0</v>
      </c>
      <c r="C91" s="126">
        <v>0</v>
      </c>
      <c r="D91" s="126">
        <v>0</v>
      </c>
    </row>
    <row r="92" spans="1:4">
      <c r="A92" s="8" t="s">
        <v>134</v>
      </c>
      <c r="B92" s="126">
        <v>0</v>
      </c>
      <c r="C92" s="126">
        <v>0</v>
      </c>
      <c r="D92" s="126">
        <v>0</v>
      </c>
    </row>
    <row r="93" spans="1:4">
      <c r="A93" s="8" t="s">
        <v>135</v>
      </c>
      <c r="B93" s="126">
        <v>0</v>
      </c>
      <c r="C93" s="126">
        <v>0</v>
      </c>
      <c r="D93" s="126">
        <v>0</v>
      </c>
    </row>
    <row r="94" spans="1:4">
      <c r="A94" s="8" t="s">
        <v>136</v>
      </c>
      <c r="B94" s="126">
        <v>0</v>
      </c>
      <c r="C94" s="126">
        <v>0</v>
      </c>
      <c r="D94" s="126">
        <v>0</v>
      </c>
    </row>
    <row r="95" spans="1:4">
      <c r="A95" s="8" t="s">
        <v>137</v>
      </c>
      <c r="B95" s="126">
        <v>0</v>
      </c>
      <c r="C95" s="126">
        <v>0</v>
      </c>
      <c r="D95" s="126">
        <v>0</v>
      </c>
    </row>
    <row r="96" spans="1:4">
      <c r="A96" s="8" t="s">
        <v>138</v>
      </c>
      <c r="B96" s="126">
        <v>0</v>
      </c>
      <c r="C96" s="126">
        <v>0</v>
      </c>
      <c r="D96" s="126">
        <v>0</v>
      </c>
    </row>
    <row r="97" spans="1:4">
      <c r="A97" s="8" t="s">
        <v>139</v>
      </c>
      <c r="B97" s="126">
        <v>0</v>
      </c>
      <c r="C97" s="126">
        <v>0</v>
      </c>
      <c r="D97" s="126">
        <v>0</v>
      </c>
    </row>
    <row r="98" spans="1:4">
      <c r="A98" s="8" t="s">
        <v>140</v>
      </c>
      <c r="B98" s="126">
        <v>0</v>
      </c>
      <c r="C98" s="126">
        <v>0</v>
      </c>
      <c r="D98" s="126">
        <v>0</v>
      </c>
    </row>
    <row r="99" spans="1:4">
      <c r="A99" s="131" t="s">
        <v>171</v>
      </c>
      <c r="B99" s="132">
        <f>SUM(B3:B98)/4000</f>
        <v>0</v>
      </c>
      <c r="C99" s="132">
        <f t="shared" ref="C99:D99" si="0">SUM(C3:C98)/4000</f>
        <v>0</v>
      </c>
      <c r="D99" s="132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A3" sqref="A3:I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PPCL!B3</f>
        <v>290</v>
      </c>
      <c r="C3">
        <f>PPCL!C3</f>
        <v>0</v>
      </c>
      <c r="D3">
        <f>PPCL!M3</f>
        <v>290</v>
      </c>
      <c r="E3">
        <f>PPCL!N3</f>
        <v>0</v>
      </c>
      <c r="F3">
        <f>B3+C3</f>
        <v>290</v>
      </c>
      <c r="G3">
        <f>D3+E3</f>
        <v>290</v>
      </c>
      <c r="H3" s="112"/>
      <c r="I3">
        <f>BRPL_EOD!AE3+BRPL_EOD!AF3</f>
        <v>82.39</v>
      </c>
      <c r="J3">
        <f>BYPL_EOD!AE3+BYPL_EOD!AF3</f>
        <v>46.6</v>
      </c>
      <c r="K3">
        <f>MES_EOD!AE3+MES_EOD!AF3</f>
        <v>17.649999999999999</v>
      </c>
      <c r="L3">
        <f>NDMC_EOD!AE3+NDMC_EOD!AF3</f>
        <v>87.45</v>
      </c>
      <c r="M3">
        <f>TPDDL_EOD!AE3+TPDDL_EOD!AF3</f>
        <v>55.91</v>
      </c>
      <c r="N3">
        <f t="shared" ref="N3:N66" si="0">SUM(I3:M3)</f>
        <v>290</v>
      </c>
      <c r="O3" s="112">
        <f t="shared" ref="O3:O66" si="1">G3-N3</f>
        <v>0</v>
      </c>
      <c r="P3">
        <v>82.39</v>
      </c>
      <c r="Q3">
        <v>46.6</v>
      </c>
      <c r="R3">
        <v>17.649999999999999</v>
      </c>
      <c r="S3">
        <v>87.45</v>
      </c>
      <c r="T3">
        <v>55.91</v>
      </c>
      <c r="U3" s="114">
        <f t="shared" ref="U3:U66" si="2">SUM(P3:T3)</f>
        <v>290</v>
      </c>
      <c r="V3" s="112">
        <f t="shared" ref="V3:V66" si="3">G3-U3</f>
        <v>0</v>
      </c>
    </row>
    <row r="4" spans="1:22">
      <c r="A4" t="s">
        <v>46</v>
      </c>
      <c r="B4">
        <f>PPCL!B4</f>
        <v>290</v>
      </c>
      <c r="C4">
        <f>PPCL!C4</f>
        <v>0</v>
      </c>
      <c r="D4">
        <f>PPCL!M4</f>
        <v>290</v>
      </c>
      <c r="E4">
        <f>PPCL!N4</f>
        <v>0</v>
      </c>
      <c r="F4">
        <f t="shared" ref="F4:F67" si="4">B4+C4</f>
        <v>290</v>
      </c>
      <c r="G4">
        <f t="shared" ref="G4:G67" si="5">D4+E4</f>
        <v>290</v>
      </c>
      <c r="H4" s="112"/>
      <c r="I4">
        <f>BRPL_EOD!AE4+BRPL_EOD!AF4</f>
        <v>82.39</v>
      </c>
      <c r="J4">
        <f>BYPL_EOD!AE4+BYPL_EOD!AF4</f>
        <v>46.6</v>
      </c>
      <c r="K4">
        <f>MES_EOD!AE4+MES_EOD!AF4</f>
        <v>17.649999999999999</v>
      </c>
      <c r="L4">
        <f>NDMC_EOD!AE4+NDMC_EOD!AF4</f>
        <v>87.45</v>
      </c>
      <c r="M4">
        <f>TPDDL_EOD!AE4+TPDDL_EOD!AF4</f>
        <v>55.91</v>
      </c>
      <c r="N4">
        <f t="shared" si="0"/>
        <v>290</v>
      </c>
      <c r="O4" s="112">
        <f t="shared" si="1"/>
        <v>0</v>
      </c>
      <c r="P4">
        <v>82.39</v>
      </c>
      <c r="Q4">
        <v>46.6</v>
      </c>
      <c r="R4">
        <v>17.649999999999999</v>
      </c>
      <c r="S4">
        <v>87.45</v>
      </c>
      <c r="T4">
        <v>55.91</v>
      </c>
      <c r="U4" s="114">
        <f t="shared" si="2"/>
        <v>290</v>
      </c>
      <c r="V4" s="112">
        <f t="shared" si="3"/>
        <v>0</v>
      </c>
    </row>
    <row r="5" spans="1:22">
      <c r="A5" t="s">
        <v>47</v>
      </c>
      <c r="B5">
        <f>PPCL!B5</f>
        <v>290</v>
      </c>
      <c r="C5">
        <f>PPCL!C5</f>
        <v>0</v>
      </c>
      <c r="D5">
        <f>PPCL!M5</f>
        <v>290</v>
      </c>
      <c r="E5">
        <f>PPCL!N5</f>
        <v>0</v>
      </c>
      <c r="F5">
        <f t="shared" si="4"/>
        <v>290</v>
      </c>
      <c r="G5">
        <f t="shared" si="5"/>
        <v>290</v>
      </c>
      <c r="H5" s="112"/>
      <c r="I5">
        <f>BRPL_EOD!AE5+BRPL_EOD!AF5</f>
        <v>82.39</v>
      </c>
      <c r="J5">
        <f>BYPL_EOD!AE5+BYPL_EOD!AF5</f>
        <v>46.6</v>
      </c>
      <c r="K5">
        <f>MES_EOD!AE5+MES_EOD!AF5</f>
        <v>17.649999999999999</v>
      </c>
      <c r="L5">
        <f>NDMC_EOD!AE5+NDMC_EOD!AF5</f>
        <v>87.45</v>
      </c>
      <c r="M5">
        <f>TPDDL_EOD!AE5+TPDDL_EOD!AF5</f>
        <v>55.91</v>
      </c>
      <c r="N5">
        <f t="shared" si="0"/>
        <v>290</v>
      </c>
      <c r="O5" s="112">
        <f t="shared" si="1"/>
        <v>0</v>
      </c>
      <c r="P5">
        <v>82.39</v>
      </c>
      <c r="Q5">
        <v>46.6</v>
      </c>
      <c r="R5">
        <v>17.649999999999999</v>
      </c>
      <c r="S5">
        <v>87.45</v>
      </c>
      <c r="T5">
        <v>55.91</v>
      </c>
      <c r="U5" s="114">
        <f t="shared" si="2"/>
        <v>290</v>
      </c>
      <c r="V5" s="112">
        <f t="shared" si="3"/>
        <v>0</v>
      </c>
    </row>
    <row r="6" spans="1:22">
      <c r="A6" t="s">
        <v>48</v>
      </c>
      <c r="B6">
        <f>PPCL!B6</f>
        <v>290</v>
      </c>
      <c r="C6">
        <f>PPCL!C6</f>
        <v>0</v>
      </c>
      <c r="D6">
        <f>PPCL!M6</f>
        <v>290</v>
      </c>
      <c r="E6">
        <f>PPCL!N6</f>
        <v>0</v>
      </c>
      <c r="F6">
        <f t="shared" si="4"/>
        <v>290</v>
      </c>
      <c r="G6">
        <f t="shared" si="5"/>
        <v>290</v>
      </c>
      <c r="H6" s="112"/>
      <c r="I6">
        <f>BRPL_EOD!AE6+BRPL_EOD!AF6</f>
        <v>82.39</v>
      </c>
      <c r="J6">
        <f>BYPL_EOD!AE6+BYPL_EOD!AF6</f>
        <v>46.6</v>
      </c>
      <c r="K6">
        <f>MES_EOD!AE6+MES_EOD!AF6</f>
        <v>17.649999999999999</v>
      </c>
      <c r="L6">
        <f>NDMC_EOD!AE6+NDMC_EOD!AF6</f>
        <v>87.45</v>
      </c>
      <c r="M6">
        <f>TPDDL_EOD!AE6+TPDDL_EOD!AF6</f>
        <v>55.91</v>
      </c>
      <c r="N6">
        <f t="shared" si="0"/>
        <v>290</v>
      </c>
      <c r="O6" s="112">
        <f t="shared" si="1"/>
        <v>0</v>
      </c>
      <c r="P6">
        <v>82.39</v>
      </c>
      <c r="Q6">
        <v>46.6</v>
      </c>
      <c r="R6">
        <v>17.649999999999999</v>
      </c>
      <c r="S6">
        <v>87.45</v>
      </c>
      <c r="T6">
        <v>55.91</v>
      </c>
      <c r="U6" s="114">
        <f t="shared" si="2"/>
        <v>290</v>
      </c>
      <c r="V6" s="112">
        <f t="shared" si="3"/>
        <v>0</v>
      </c>
    </row>
    <row r="7" spans="1:22">
      <c r="A7" t="s">
        <v>49</v>
      </c>
      <c r="B7">
        <f>PPCL!B7</f>
        <v>290</v>
      </c>
      <c r="C7">
        <f>PPCL!C7</f>
        <v>0</v>
      </c>
      <c r="D7">
        <f>PPCL!M7</f>
        <v>290</v>
      </c>
      <c r="E7">
        <f>PPCL!N7</f>
        <v>0</v>
      </c>
      <c r="F7">
        <f t="shared" si="4"/>
        <v>290</v>
      </c>
      <c r="G7">
        <f t="shared" si="5"/>
        <v>290</v>
      </c>
      <c r="H7" s="112"/>
      <c r="I7">
        <f>BRPL_EOD!AE7+BRPL_EOD!AF7</f>
        <v>82.39</v>
      </c>
      <c r="J7">
        <f>BYPL_EOD!AE7+BYPL_EOD!AF7</f>
        <v>46.6</v>
      </c>
      <c r="K7">
        <f>MES_EOD!AE7+MES_EOD!AF7</f>
        <v>17.649999999999999</v>
      </c>
      <c r="L7">
        <f>NDMC_EOD!AE7+NDMC_EOD!AF7</f>
        <v>87.45</v>
      </c>
      <c r="M7">
        <f>TPDDL_EOD!AE7+TPDDL_EOD!AF7</f>
        <v>55.91</v>
      </c>
      <c r="N7">
        <f t="shared" si="0"/>
        <v>290</v>
      </c>
      <c r="O7" s="112">
        <f t="shared" si="1"/>
        <v>0</v>
      </c>
      <c r="P7">
        <v>82.39</v>
      </c>
      <c r="Q7">
        <v>46.6</v>
      </c>
      <c r="R7">
        <v>17.649999999999999</v>
      </c>
      <c r="S7">
        <v>87.45</v>
      </c>
      <c r="T7">
        <v>55.91</v>
      </c>
      <c r="U7" s="114">
        <f t="shared" si="2"/>
        <v>290</v>
      </c>
      <c r="V7" s="112">
        <f t="shared" si="3"/>
        <v>0</v>
      </c>
    </row>
    <row r="8" spans="1:22">
      <c r="A8" t="s">
        <v>50</v>
      </c>
      <c r="B8">
        <f>PPCL!B8</f>
        <v>290</v>
      </c>
      <c r="C8">
        <f>PPCL!C8</f>
        <v>0</v>
      </c>
      <c r="D8">
        <f>PPCL!M8</f>
        <v>290</v>
      </c>
      <c r="E8">
        <f>PPCL!N8</f>
        <v>0</v>
      </c>
      <c r="F8">
        <f t="shared" si="4"/>
        <v>290</v>
      </c>
      <c r="G8">
        <f t="shared" si="5"/>
        <v>290</v>
      </c>
      <c r="H8" s="112"/>
      <c r="I8">
        <f>BRPL_EOD!AE8+BRPL_EOD!AF8</f>
        <v>82.39</v>
      </c>
      <c r="J8">
        <f>BYPL_EOD!AE8+BYPL_EOD!AF8</f>
        <v>46.6</v>
      </c>
      <c r="K8">
        <f>MES_EOD!AE8+MES_EOD!AF8</f>
        <v>17.649999999999999</v>
      </c>
      <c r="L8">
        <f>NDMC_EOD!AE8+NDMC_EOD!AF8</f>
        <v>87.45</v>
      </c>
      <c r="M8">
        <f>TPDDL_EOD!AE8+TPDDL_EOD!AF8</f>
        <v>55.91</v>
      </c>
      <c r="N8">
        <f t="shared" si="0"/>
        <v>290</v>
      </c>
      <c r="O8" s="112">
        <f t="shared" si="1"/>
        <v>0</v>
      </c>
      <c r="P8">
        <v>82.39</v>
      </c>
      <c r="Q8">
        <v>46.6</v>
      </c>
      <c r="R8">
        <v>17.649999999999999</v>
      </c>
      <c r="S8">
        <v>87.45</v>
      </c>
      <c r="T8">
        <v>55.91</v>
      </c>
      <c r="U8" s="114">
        <f t="shared" si="2"/>
        <v>290</v>
      </c>
      <c r="V8" s="112">
        <f t="shared" si="3"/>
        <v>0</v>
      </c>
    </row>
    <row r="9" spans="1:22">
      <c r="A9" t="s">
        <v>51</v>
      </c>
      <c r="B9">
        <f>PPCL!B9</f>
        <v>290</v>
      </c>
      <c r="C9">
        <f>PPCL!C9</f>
        <v>0</v>
      </c>
      <c r="D9">
        <f>PPCL!M9</f>
        <v>290</v>
      </c>
      <c r="E9">
        <f>PPCL!N9</f>
        <v>0</v>
      </c>
      <c r="F9">
        <f t="shared" si="4"/>
        <v>290</v>
      </c>
      <c r="G9">
        <f t="shared" si="5"/>
        <v>290</v>
      </c>
      <c r="H9" s="112"/>
      <c r="I9">
        <f>BRPL_EOD!AE9+BRPL_EOD!AF9</f>
        <v>82.39</v>
      </c>
      <c r="J9">
        <f>BYPL_EOD!AE9+BYPL_EOD!AF9</f>
        <v>46.6</v>
      </c>
      <c r="K9">
        <f>MES_EOD!AE9+MES_EOD!AF9</f>
        <v>17.649999999999999</v>
      </c>
      <c r="L9">
        <f>NDMC_EOD!AE9+NDMC_EOD!AF9</f>
        <v>87.45</v>
      </c>
      <c r="M9">
        <f>TPDDL_EOD!AE9+TPDDL_EOD!AF9</f>
        <v>55.91</v>
      </c>
      <c r="N9">
        <f t="shared" si="0"/>
        <v>290</v>
      </c>
      <c r="O9" s="112">
        <f t="shared" si="1"/>
        <v>0</v>
      </c>
      <c r="P9">
        <v>82.39</v>
      </c>
      <c r="Q9">
        <v>46.6</v>
      </c>
      <c r="R9">
        <v>17.649999999999999</v>
      </c>
      <c r="S9">
        <v>87.45</v>
      </c>
      <c r="T9">
        <v>55.91</v>
      </c>
      <c r="U9" s="114">
        <f t="shared" si="2"/>
        <v>290</v>
      </c>
      <c r="V9" s="112">
        <f t="shared" si="3"/>
        <v>0</v>
      </c>
    </row>
    <row r="10" spans="1:22">
      <c r="A10" t="s">
        <v>52</v>
      </c>
      <c r="B10">
        <f>PPCL!B10</f>
        <v>290</v>
      </c>
      <c r="C10">
        <f>PPCL!C10</f>
        <v>0</v>
      </c>
      <c r="D10">
        <f>PPCL!M10</f>
        <v>290</v>
      </c>
      <c r="E10">
        <f>PPCL!N10</f>
        <v>0</v>
      </c>
      <c r="F10">
        <f t="shared" si="4"/>
        <v>290</v>
      </c>
      <c r="G10">
        <f t="shared" si="5"/>
        <v>290</v>
      </c>
      <c r="H10" s="112"/>
      <c r="I10">
        <f>BRPL_EOD!AE10+BRPL_EOD!AF10</f>
        <v>82.39</v>
      </c>
      <c r="J10">
        <f>BYPL_EOD!AE10+BYPL_EOD!AF10</f>
        <v>46.6</v>
      </c>
      <c r="K10">
        <f>MES_EOD!AE10+MES_EOD!AF10</f>
        <v>17.649999999999999</v>
      </c>
      <c r="L10">
        <f>NDMC_EOD!AE10+NDMC_EOD!AF10</f>
        <v>87.45</v>
      </c>
      <c r="M10">
        <f>TPDDL_EOD!AE10+TPDDL_EOD!AF10</f>
        <v>55.91</v>
      </c>
      <c r="N10">
        <f t="shared" si="0"/>
        <v>290</v>
      </c>
      <c r="O10" s="112">
        <f t="shared" si="1"/>
        <v>0</v>
      </c>
      <c r="P10">
        <v>82.39</v>
      </c>
      <c r="Q10">
        <v>46.6</v>
      </c>
      <c r="R10">
        <v>17.649999999999999</v>
      </c>
      <c r="S10">
        <v>87.45</v>
      </c>
      <c r="T10">
        <v>55.91</v>
      </c>
      <c r="U10" s="114">
        <f t="shared" si="2"/>
        <v>290</v>
      </c>
      <c r="V10" s="112">
        <f t="shared" si="3"/>
        <v>0</v>
      </c>
    </row>
    <row r="11" spans="1:22">
      <c r="A11" t="s">
        <v>53</v>
      </c>
      <c r="B11">
        <f>PPCL!B11</f>
        <v>290</v>
      </c>
      <c r="C11">
        <f>PPCL!C11</f>
        <v>0</v>
      </c>
      <c r="D11">
        <f>PPCL!M11</f>
        <v>290</v>
      </c>
      <c r="E11">
        <f>PPCL!N11</f>
        <v>0</v>
      </c>
      <c r="F11">
        <f t="shared" si="4"/>
        <v>290</v>
      </c>
      <c r="G11">
        <f t="shared" si="5"/>
        <v>290</v>
      </c>
      <c r="H11" s="112"/>
      <c r="I11">
        <f>BRPL_EOD!AE11+BRPL_EOD!AF11</f>
        <v>82.39</v>
      </c>
      <c r="J11">
        <f>BYPL_EOD!AE11+BYPL_EOD!AF11</f>
        <v>46.6</v>
      </c>
      <c r="K11">
        <f>MES_EOD!AE11+MES_EOD!AF11</f>
        <v>17.649999999999999</v>
      </c>
      <c r="L11">
        <f>NDMC_EOD!AE11+NDMC_EOD!AF11</f>
        <v>87.45</v>
      </c>
      <c r="M11">
        <f>TPDDL_EOD!AE11+TPDDL_EOD!AF11</f>
        <v>55.91</v>
      </c>
      <c r="N11">
        <f t="shared" si="0"/>
        <v>290</v>
      </c>
      <c r="O11" s="112">
        <f t="shared" si="1"/>
        <v>0</v>
      </c>
      <c r="P11">
        <v>82.39</v>
      </c>
      <c r="Q11">
        <v>46.6</v>
      </c>
      <c r="R11">
        <v>17.649999999999999</v>
      </c>
      <c r="S11">
        <v>87.45</v>
      </c>
      <c r="T11">
        <v>55.91</v>
      </c>
      <c r="U11" s="114">
        <f t="shared" si="2"/>
        <v>290</v>
      </c>
      <c r="V11" s="112">
        <f t="shared" si="3"/>
        <v>0</v>
      </c>
    </row>
    <row r="12" spans="1:22">
      <c r="A12" t="s">
        <v>54</v>
      </c>
      <c r="B12">
        <f>PPCL!B12</f>
        <v>290</v>
      </c>
      <c r="C12">
        <f>PPCL!C12</f>
        <v>0</v>
      </c>
      <c r="D12">
        <f>PPCL!M12</f>
        <v>290</v>
      </c>
      <c r="E12">
        <f>PPCL!N12</f>
        <v>0</v>
      </c>
      <c r="F12">
        <f t="shared" si="4"/>
        <v>290</v>
      </c>
      <c r="G12">
        <f t="shared" si="5"/>
        <v>290</v>
      </c>
      <c r="H12" s="112"/>
      <c r="I12">
        <f>BRPL_EOD!AE12+BRPL_EOD!AF12</f>
        <v>82.39</v>
      </c>
      <c r="J12">
        <f>BYPL_EOD!AE12+BYPL_EOD!AF12</f>
        <v>46.6</v>
      </c>
      <c r="K12">
        <f>MES_EOD!AE12+MES_EOD!AF12</f>
        <v>17.649999999999999</v>
      </c>
      <c r="L12">
        <f>NDMC_EOD!AE12+NDMC_EOD!AF12</f>
        <v>87.45</v>
      </c>
      <c r="M12">
        <f>TPDDL_EOD!AE12+TPDDL_EOD!AF12</f>
        <v>55.91</v>
      </c>
      <c r="N12">
        <f t="shared" si="0"/>
        <v>290</v>
      </c>
      <c r="O12" s="112">
        <f t="shared" si="1"/>
        <v>0</v>
      </c>
      <c r="P12">
        <v>82.39</v>
      </c>
      <c r="Q12">
        <v>46.6</v>
      </c>
      <c r="R12">
        <v>17.649999999999999</v>
      </c>
      <c r="S12">
        <v>87.45</v>
      </c>
      <c r="T12">
        <v>55.91</v>
      </c>
      <c r="U12" s="114">
        <f t="shared" si="2"/>
        <v>290</v>
      </c>
      <c r="V12" s="112">
        <f t="shared" si="3"/>
        <v>0</v>
      </c>
    </row>
    <row r="13" spans="1:22">
      <c r="A13" t="s">
        <v>55</v>
      </c>
      <c r="B13">
        <f>PPCL!B13</f>
        <v>290</v>
      </c>
      <c r="C13">
        <f>PPCL!C13</f>
        <v>0</v>
      </c>
      <c r="D13">
        <f>PPCL!M13</f>
        <v>290</v>
      </c>
      <c r="E13">
        <f>PPCL!N13</f>
        <v>0</v>
      </c>
      <c r="F13">
        <f t="shared" si="4"/>
        <v>290</v>
      </c>
      <c r="G13">
        <f t="shared" si="5"/>
        <v>290</v>
      </c>
      <c r="H13" s="112"/>
      <c r="I13">
        <f>BRPL_EOD!AE13+BRPL_EOD!AF13</f>
        <v>82.39</v>
      </c>
      <c r="J13">
        <f>BYPL_EOD!AE13+BYPL_EOD!AF13</f>
        <v>46.6</v>
      </c>
      <c r="K13">
        <f>MES_EOD!AE13+MES_EOD!AF13</f>
        <v>17.649999999999999</v>
      </c>
      <c r="L13">
        <f>NDMC_EOD!AE13+NDMC_EOD!AF13</f>
        <v>87.45</v>
      </c>
      <c r="M13">
        <f>TPDDL_EOD!AE13+TPDDL_EOD!AF13</f>
        <v>55.91</v>
      </c>
      <c r="N13">
        <f t="shared" si="0"/>
        <v>290</v>
      </c>
      <c r="O13" s="112">
        <f t="shared" si="1"/>
        <v>0</v>
      </c>
      <c r="P13">
        <v>82.39</v>
      </c>
      <c r="Q13">
        <v>46.6</v>
      </c>
      <c r="R13">
        <v>17.649999999999999</v>
      </c>
      <c r="S13">
        <v>87.45</v>
      </c>
      <c r="T13">
        <v>55.91</v>
      </c>
      <c r="U13" s="114">
        <f t="shared" si="2"/>
        <v>290</v>
      </c>
      <c r="V13" s="112">
        <f t="shared" si="3"/>
        <v>0</v>
      </c>
    </row>
    <row r="14" spans="1:22">
      <c r="A14" t="s">
        <v>56</v>
      </c>
      <c r="B14">
        <f>PPCL!B14</f>
        <v>290</v>
      </c>
      <c r="C14">
        <f>PPCL!C14</f>
        <v>0</v>
      </c>
      <c r="D14">
        <f>PPCL!M14</f>
        <v>290</v>
      </c>
      <c r="E14">
        <f>PPCL!N14</f>
        <v>0</v>
      </c>
      <c r="F14">
        <f t="shared" si="4"/>
        <v>290</v>
      </c>
      <c r="G14">
        <f t="shared" si="5"/>
        <v>290</v>
      </c>
      <c r="H14" s="112"/>
      <c r="I14">
        <f>BRPL_EOD!AE14+BRPL_EOD!AF14</f>
        <v>82.39</v>
      </c>
      <c r="J14">
        <f>BYPL_EOD!AE14+BYPL_EOD!AF14</f>
        <v>46.6</v>
      </c>
      <c r="K14">
        <f>MES_EOD!AE14+MES_EOD!AF14</f>
        <v>17.649999999999999</v>
      </c>
      <c r="L14">
        <f>NDMC_EOD!AE14+NDMC_EOD!AF14</f>
        <v>87.45</v>
      </c>
      <c r="M14">
        <f>TPDDL_EOD!AE14+TPDDL_EOD!AF14</f>
        <v>55.91</v>
      </c>
      <c r="N14">
        <f t="shared" si="0"/>
        <v>290</v>
      </c>
      <c r="O14" s="112">
        <f t="shared" si="1"/>
        <v>0</v>
      </c>
      <c r="P14">
        <v>82.39</v>
      </c>
      <c r="Q14">
        <v>46.6</v>
      </c>
      <c r="R14">
        <v>17.649999999999999</v>
      </c>
      <c r="S14">
        <v>87.45</v>
      </c>
      <c r="T14">
        <v>55.91</v>
      </c>
      <c r="U14" s="114">
        <f t="shared" si="2"/>
        <v>290</v>
      </c>
      <c r="V14" s="112">
        <f t="shared" si="3"/>
        <v>0</v>
      </c>
    </row>
    <row r="15" spans="1:22">
      <c r="A15" t="s">
        <v>57</v>
      </c>
      <c r="B15">
        <f>PPCL!B15</f>
        <v>290</v>
      </c>
      <c r="C15">
        <f>PPCL!C15</f>
        <v>0</v>
      </c>
      <c r="D15">
        <f>PPCL!M15</f>
        <v>290</v>
      </c>
      <c r="E15">
        <f>PPCL!N15</f>
        <v>0</v>
      </c>
      <c r="F15">
        <f t="shared" si="4"/>
        <v>290</v>
      </c>
      <c r="G15">
        <f t="shared" si="5"/>
        <v>290</v>
      </c>
      <c r="H15" s="112"/>
      <c r="I15">
        <f>BRPL_EOD!AE15+BRPL_EOD!AF15</f>
        <v>82.39</v>
      </c>
      <c r="J15">
        <f>BYPL_EOD!AE15+BYPL_EOD!AF15</f>
        <v>46.6</v>
      </c>
      <c r="K15">
        <f>MES_EOD!AE15+MES_EOD!AF15</f>
        <v>17.649999999999999</v>
      </c>
      <c r="L15">
        <f>NDMC_EOD!AE15+NDMC_EOD!AF15</f>
        <v>87.45</v>
      </c>
      <c r="M15">
        <f>TPDDL_EOD!AE15+TPDDL_EOD!AF15</f>
        <v>55.91</v>
      </c>
      <c r="N15">
        <f t="shared" si="0"/>
        <v>290</v>
      </c>
      <c r="O15" s="112">
        <f t="shared" si="1"/>
        <v>0</v>
      </c>
      <c r="P15">
        <v>82.39</v>
      </c>
      <c r="Q15">
        <v>46.6</v>
      </c>
      <c r="R15">
        <v>17.649999999999999</v>
      </c>
      <c r="S15">
        <v>87.45</v>
      </c>
      <c r="T15">
        <v>55.91</v>
      </c>
      <c r="U15" s="114">
        <f t="shared" si="2"/>
        <v>290</v>
      </c>
      <c r="V15" s="112">
        <f t="shared" si="3"/>
        <v>0</v>
      </c>
    </row>
    <row r="16" spans="1:22">
      <c r="A16" t="s">
        <v>58</v>
      </c>
      <c r="B16">
        <f>PPCL!B16</f>
        <v>290</v>
      </c>
      <c r="C16">
        <f>PPCL!C16</f>
        <v>0</v>
      </c>
      <c r="D16">
        <f>PPCL!M16</f>
        <v>290</v>
      </c>
      <c r="E16">
        <f>PPCL!N16</f>
        <v>0</v>
      </c>
      <c r="F16">
        <f t="shared" si="4"/>
        <v>290</v>
      </c>
      <c r="G16">
        <f t="shared" si="5"/>
        <v>290</v>
      </c>
      <c r="H16" s="112"/>
      <c r="I16">
        <f>BRPL_EOD!AE16+BRPL_EOD!AF16</f>
        <v>82.39</v>
      </c>
      <c r="J16">
        <f>BYPL_EOD!AE16+BYPL_EOD!AF16</f>
        <v>46.6</v>
      </c>
      <c r="K16">
        <f>MES_EOD!AE16+MES_EOD!AF16</f>
        <v>17.649999999999999</v>
      </c>
      <c r="L16">
        <f>NDMC_EOD!AE16+NDMC_EOD!AF16</f>
        <v>87.45</v>
      </c>
      <c r="M16">
        <f>TPDDL_EOD!AE16+TPDDL_EOD!AF16</f>
        <v>55.91</v>
      </c>
      <c r="N16">
        <f t="shared" si="0"/>
        <v>290</v>
      </c>
      <c r="O16" s="112">
        <f t="shared" si="1"/>
        <v>0</v>
      </c>
      <c r="P16">
        <v>82.39</v>
      </c>
      <c r="Q16">
        <v>46.6</v>
      </c>
      <c r="R16">
        <v>17.649999999999999</v>
      </c>
      <c r="S16">
        <v>87.45</v>
      </c>
      <c r="T16">
        <v>55.91</v>
      </c>
      <c r="U16" s="114">
        <f t="shared" si="2"/>
        <v>290</v>
      </c>
      <c r="V16" s="112">
        <f t="shared" si="3"/>
        <v>0</v>
      </c>
    </row>
    <row r="17" spans="1:22">
      <c r="A17" t="s">
        <v>59</v>
      </c>
      <c r="B17">
        <f>PPCL!B17</f>
        <v>290</v>
      </c>
      <c r="C17">
        <f>PPCL!C17</f>
        <v>0</v>
      </c>
      <c r="D17">
        <f>PPCL!M17</f>
        <v>290</v>
      </c>
      <c r="E17">
        <f>PPCL!N17</f>
        <v>0</v>
      </c>
      <c r="F17">
        <f t="shared" si="4"/>
        <v>290</v>
      </c>
      <c r="G17">
        <f t="shared" si="5"/>
        <v>290</v>
      </c>
      <c r="H17" s="112"/>
      <c r="I17">
        <f>BRPL_EOD!AE17+BRPL_EOD!AF17</f>
        <v>82.39</v>
      </c>
      <c r="J17">
        <f>BYPL_EOD!AE17+BYPL_EOD!AF17</f>
        <v>46.6</v>
      </c>
      <c r="K17">
        <f>MES_EOD!AE17+MES_EOD!AF17</f>
        <v>17.649999999999999</v>
      </c>
      <c r="L17">
        <f>NDMC_EOD!AE17+NDMC_EOD!AF17</f>
        <v>87.45</v>
      </c>
      <c r="M17">
        <f>TPDDL_EOD!AE17+TPDDL_EOD!AF17</f>
        <v>55.91</v>
      </c>
      <c r="N17">
        <f t="shared" si="0"/>
        <v>290</v>
      </c>
      <c r="O17" s="112">
        <f t="shared" si="1"/>
        <v>0</v>
      </c>
      <c r="P17">
        <v>82.39</v>
      </c>
      <c r="Q17">
        <v>46.6</v>
      </c>
      <c r="R17">
        <v>17.649999999999999</v>
      </c>
      <c r="S17">
        <v>87.45</v>
      </c>
      <c r="T17">
        <v>55.91</v>
      </c>
      <c r="U17" s="114">
        <f t="shared" si="2"/>
        <v>290</v>
      </c>
      <c r="V17" s="112">
        <f t="shared" si="3"/>
        <v>0</v>
      </c>
    </row>
    <row r="18" spans="1:22">
      <c r="A18" t="s">
        <v>60</v>
      </c>
      <c r="B18">
        <f>PPCL!B18</f>
        <v>290</v>
      </c>
      <c r="C18">
        <f>PPCL!C18</f>
        <v>0</v>
      </c>
      <c r="D18">
        <f>PPCL!M18</f>
        <v>290</v>
      </c>
      <c r="E18">
        <f>PPCL!N18</f>
        <v>0</v>
      </c>
      <c r="F18">
        <f t="shared" si="4"/>
        <v>290</v>
      </c>
      <c r="G18">
        <f t="shared" si="5"/>
        <v>290</v>
      </c>
      <c r="H18" s="112"/>
      <c r="I18">
        <f>BRPL_EOD!AE18+BRPL_EOD!AF18</f>
        <v>82.39</v>
      </c>
      <c r="J18">
        <f>BYPL_EOD!AE18+BYPL_EOD!AF18</f>
        <v>46.6</v>
      </c>
      <c r="K18">
        <f>MES_EOD!AE18+MES_EOD!AF18</f>
        <v>17.649999999999999</v>
      </c>
      <c r="L18">
        <f>NDMC_EOD!AE18+NDMC_EOD!AF18</f>
        <v>87.45</v>
      </c>
      <c r="M18">
        <f>TPDDL_EOD!AE18+TPDDL_EOD!AF18</f>
        <v>55.91</v>
      </c>
      <c r="N18">
        <f t="shared" si="0"/>
        <v>290</v>
      </c>
      <c r="O18" s="112">
        <f t="shared" si="1"/>
        <v>0</v>
      </c>
      <c r="P18">
        <v>82.39</v>
      </c>
      <c r="Q18">
        <v>46.6</v>
      </c>
      <c r="R18">
        <v>17.649999999999999</v>
      </c>
      <c r="S18">
        <v>87.45</v>
      </c>
      <c r="T18">
        <v>55.91</v>
      </c>
      <c r="U18" s="114">
        <f t="shared" si="2"/>
        <v>290</v>
      </c>
      <c r="V18" s="112">
        <f t="shared" si="3"/>
        <v>0</v>
      </c>
    </row>
    <row r="19" spans="1:22">
      <c r="A19" t="s">
        <v>61</v>
      </c>
      <c r="B19">
        <f>PPCL!B19</f>
        <v>290</v>
      </c>
      <c r="C19">
        <f>PPCL!C19</f>
        <v>0</v>
      </c>
      <c r="D19">
        <f>PPCL!M19</f>
        <v>290</v>
      </c>
      <c r="E19">
        <f>PPCL!N19</f>
        <v>0</v>
      </c>
      <c r="F19">
        <f t="shared" si="4"/>
        <v>290</v>
      </c>
      <c r="G19">
        <f t="shared" si="5"/>
        <v>290</v>
      </c>
      <c r="H19" s="112"/>
      <c r="I19">
        <f>BRPL_EOD!AE19+BRPL_EOD!AF19</f>
        <v>82.39</v>
      </c>
      <c r="J19">
        <f>BYPL_EOD!AE19+BYPL_EOD!AF19</f>
        <v>46.6</v>
      </c>
      <c r="K19">
        <f>MES_EOD!AE19+MES_EOD!AF19</f>
        <v>17.649999999999999</v>
      </c>
      <c r="L19">
        <f>NDMC_EOD!AE19+NDMC_EOD!AF19</f>
        <v>87.45</v>
      </c>
      <c r="M19">
        <f>TPDDL_EOD!AE19+TPDDL_EOD!AF19</f>
        <v>55.91</v>
      </c>
      <c r="N19">
        <f t="shared" si="0"/>
        <v>290</v>
      </c>
      <c r="O19" s="112">
        <f t="shared" si="1"/>
        <v>0</v>
      </c>
      <c r="P19">
        <v>82.39</v>
      </c>
      <c r="Q19">
        <v>46.6</v>
      </c>
      <c r="R19">
        <v>17.649999999999999</v>
      </c>
      <c r="S19">
        <v>87.45</v>
      </c>
      <c r="T19">
        <v>55.91</v>
      </c>
      <c r="U19" s="114">
        <f t="shared" si="2"/>
        <v>290</v>
      </c>
      <c r="V19" s="112">
        <f t="shared" si="3"/>
        <v>0</v>
      </c>
    </row>
    <row r="20" spans="1:22">
      <c r="A20" t="s">
        <v>62</v>
      </c>
      <c r="B20">
        <f>PPCL!B20</f>
        <v>290</v>
      </c>
      <c r="C20">
        <f>PPCL!C20</f>
        <v>0</v>
      </c>
      <c r="D20">
        <f>PPCL!M20</f>
        <v>290</v>
      </c>
      <c r="E20">
        <f>PPCL!N20</f>
        <v>0</v>
      </c>
      <c r="F20">
        <f t="shared" si="4"/>
        <v>290</v>
      </c>
      <c r="G20">
        <f t="shared" si="5"/>
        <v>290</v>
      </c>
      <c r="H20" s="112"/>
      <c r="I20">
        <f>BRPL_EOD!AE20+BRPL_EOD!AF20</f>
        <v>82.39</v>
      </c>
      <c r="J20">
        <f>BYPL_EOD!AE20+BYPL_EOD!AF20</f>
        <v>46.6</v>
      </c>
      <c r="K20">
        <f>MES_EOD!AE20+MES_EOD!AF20</f>
        <v>17.649999999999999</v>
      </c>
      <c r="L20">
        <f>NDMC_EOD!AE20+NDMC_EOD!AF20</f>
        <v>87.45</v>
      </c>
      <c r="M20">
        <f>TPDDL_EOD!AE20+TPDDL_EOD!AF20</f>
        <v>55.91</v>
      </c>
      <c r="N20">
        <f t="shared" si="0"/>
        <v>290</v>
      </c>
      <c r="O20" s="112">
        <f t="shared" si="1"/>
        <v>0</v>
      </c>
      <c r="P20">
        <v>82.39</v>
      </c>
      <c r="Q20">
        <v>46.6</v>
      </c>
      <c r="R20">
        <v>17.649999999999999</v>
      </c>
      <c r="S20">
        <v>87.45</v>
      </c>
      <c r="T20">
        <v>55.91</v>
      </c>
      <c r="U20" s="114">
        <f t="shared" si="2"/>
        <v>290</v>
      </c>
      <c r="V20" s="112">
        <f t="shared" si="3"/>
        <v>0</v>
      </c>
    </row>
    <row r="21" spans="1:22">
      <c r="A21" t="s">
        <v>63</v>
      </c>
      <c r="B21">
        <f>PPCL!B21</f>
        <v>290</v>
      </c>
      <c r="C21">
        <f>PPCL!C21</f>
        <v>0</v>
      </c>
      <c r="D21">
        <f>PPCL!M21</f>
        <v>290</v>
      </c>
      <c r="E21">
        <f>PPCL!N21</f>
        <v>0</v>
      </c>
      <c r="F21">
        <f t="shared" si="4"/>
        <v>290</v>
      </c>
      <c r="G21">
        <f t="shared" si="5"/>
        <v>290</v>
      </c>
      <c r="H21" s="112"/>
      <c r="I21">
        <f>BRPL_EOD!AE21+BRPL_EOD!AF21</f>
        <v>82.39</v>
      </c>
      <c r="J21">
        <f>BYPL_EOD!AE21+BYPL_EOD!AF21</f>
        <v>46.6</v>
      </c>
      <c r="K21">
        <f>MES_EOD!AE21+MES_EOD!AF21</f>
        <v>17.649999999999999</v>
      </c>
      <c r="L21">
        <f>NDMC_EOD!AE21+NDMC_EOD!AF21</f>
        <v>87.45</v>
      </c>
      <c r="M21">
        <f>TPDDL_EOD!AE21+TPDDL_EOD!AF21</f>
        <v>55.91</v>
      </c>
      <c r="N21">
        <f t="shared" si="0"/>
        <v>290</v>
      </c>
      <c r="O21" s="112">
        <f t="shared" si="1"/>
        <v>0</v>
      </c>
      <c r="P21">
        <v>82.39</v>
      </c>
      <c r="Q21">
        <v>46.6</v>
      </c>
      <c r="R21">
        <v>17.649999999999999</v>
      </c>
      <c r="S21">
        <v>87.45</v>
      </c>
      <c r="T21">
        <v>55.91</v>
      </c>
      <c r="U21" s="114">
        <f t="shared" si="2"/>
        <v>290</v>
      </c>
      <c r="V21" s="112">
        <f t="shared" si="3"/>
        <v>0</v>
      </c>
    </row>
    <row r="22" spans="1:22">
      <c r="A22" t="s">
        <v>64</v>
      </c>
      <c r="B22">
        <f>PPCL!B22</f>
        <v>290</v>
      </c>
      <c r="C22">
        <f>PPCL!C22</f>
        <v>0</v>
      </c>
      <c r="D22">
        <f>PPCL!M22</f>
        <v>290</v>
      </c>
      <c r="E22">
        <f>PPCL!N22</f>
        <v>0</v>
      </c>
      <c r="F22">
        <f t="shared" si="4"/>
        <v>290</v>
      </c>
      <c r="G22">
        <f t="shared" si="5"/>
        <v>290</v>
      </c>
      <c r="H22" s="112"/>
      <c r="I22">
        <f>BRPL_EOD!AE22+BRPL_EOD!AF22</f>
        <v>82.39</v>
      </c>
      <c r="J22">
        <f>BYPL_EOD!AE22+BYPL_EOD!AF22</f>
        <v>46.6</v>
      </c>
      <c r="K22">
        <f>MES_EOD!AE22+MES_EOD!AF22</f>
        <v>17.649999999999999</v>
      </c>
      <c r="L22">
        <f>NDMC_EOD!AE22+NDMC_EOD!AF22</f>
        <v>87.45</v>
      </c>
      <c r="M22">
        <f>TPDDL_EOD!AE22+TPDDL_EOD!AF22</f>
        <v>55.91</v>
      </c>
      <c r="N22">
        <f t="shared" si="0"/>
        <v>290</v>
      </c>
      <c r="O22" s="112">
        <f t="shared" si="1"/>
        <v>0</v>
      </c>
      <c r="P22">
        <v>82.39</v>
      </c>
      <c r="Q22">
        <v>46.6</v>
      </c>
      <c r="R22">
        <v>17.649999999999999</v>
      </c>
      <c r="S22">
        <v>87.45</v>
      </c>
      <c r="T22">
        <v>55.91</v>
      </c>
      <c r="U22" s="114">
        <f t="shared" si="2"/>
        <v>290</v>
      </c>
      <c r="V22" s="112">
        <f t="shared" si="3"/>
        <v>0</v>
      </c>
    </row>
    <row r="23" spans="1:22">
      <c r="A23" t="s">
        <v>65</v>
      </c>
      <c r="B23">
        <f>PPCL!B23</f>
        <v>290</v>
      </c>
      <c r="C23">
        <f>PPCL!C23</f>
        <v>0</v>
      </c>
      <c r="D23">
        <f>PPCL!M23</f>
        <v>290</v>
      </c>
      <c r="E23">
        <f>PPCL!N23</f>
        <v>0</v>
      </c>
      <c r="F23">
        <f t="shared" si="4"/>
        <v>290</v>
      </c>
      <c r="G23">
        <f t="shared" si="5"/>
        <v>290</v>
      </c>
      <c r="H23" s="112"/>
      <c r="I23">
        <f>BRPL_EOD!AE23+BRPL_EOD!AF23</f>
        <v>82.39</v>
      </c>
      <c r="J23">
        <f>BYPL_EOD!AE23+BYPL_EOD!AF23</f>
        <v>46.6</v>
      </c>
      <c r="K23">
        <f>MES_EOD!AE23+MES_EOD!AF23</f>
        <v>17.649999999999999</v>
      </c>
      <c r="L23">
        <f>NDMC_EOD!AE23+NDMC_EOD!AF23</f>
        <v>87.45</v>
      </c>
      <c r="M23">
        <f>TPDDL_EOD!AE23+TPDDL_EOD!AF23</f>
        <v>55.91</v>
      </c>
      <c r="N23">
        <f t="shared" si="0"/>
        <v>290</v>
      </c>
      <c r="O23" s="112">
        <f t="shared" si="1"/>
        <v>0</v>
      </c>
      <c r="P23">
        <v>82.39</v>
      </c>
      <c r="Q23">
        <v>46.6</v>
      </c>
      <c r="R23">
        <v>17.649999999999999</v>
      </c>
      <c r="S23">
        <v>87.45</v>
      </c>
      <c r="T23">
        <v>55.91</v>
      </c>
      <c r="U23" s="114">
        <f t="shared" si="2"/>
        <v>290</v>
      </c>
      <c r="V23" s="112">
        <f t="shared" si="3"/>
        <v>0</v>
      </c>
    </row>
    <row r="24" spans="1:22">
      <c r="A24" t="s">
        <v>66</v>
      </c>
      <c r="B24">
        <f>PPCL!B24</f>
        <v>290</v>
      </c>
      <c r="C24">
        <f>PPCL!C24</f>
        <v>0</v>
      </c>
      <c r="D24">
        <f>PPCL!M24</f>
        <v>290</v>
      </c>
      <c r="E24">
        <f>PPCL!N24</f>
        <v>0</v>
      </c>
      <c r="F24">
        <f t="shared" si="4"/>
        <v>290</v>
      </c>
      <c r="G24">
        <f t="shared" si="5"/>
        <v>290</v>
      </c>
      <c r="H24" s="112"/>
      <c r="I24">
        <f>BRPL_EOD!AE24+BRPL_EOD!AF24</f>
        <v>82.39</v>
      </c>
      <c r="J24">
        <f>BYPL_EOD!AE24+BYPL_EOD!AF24</f>
        <v>46.6</v>
      </c>
      <c r="K24">
        <f>MES_EOD!AE24+MES_EOD!AF24</f>
        <v>17.649999999999999</v>
      </c>
      <c r="L24">
        <f>NDMC_EOD!AE24+NDMC_EOD!AF24</f>
        <v>87.45</v>
      </c>
      <c r="M24">
        <f>TPDDL_EOD!AE24+TPDDL_EOD!AF24</f>
        <v>55.91</v>
      </c>
      <c r="N24">
        <f t="shared" si="0"/>
        <v>290</v>
      </c>
      <c r="O24" s="112">
        <f t="shared" si="1"/>
        <v>0</v>
      </c>
      <c r="P24">
        <v>82.39</v>
      </c>
      <c r="Q24">
        <v>46.6</v>
      </c>
      <c r="R24">
        <v>17.649999999999999</v>
      </c>
      <c r="S24">
        <v>87.45</v>
      </c>
      <c r="T24">
        <v>55.91</v>
      </c>
      <c r="U24" s="114">
        <f t="shared" si="2"/>
        <v>290</v>
      </c>
      <c r="V24" s="112">
        <f t="shared" si="3"/>
        <v>0</v>
      </c>
    </row>
    <row r="25" spans="1:22">
      <c r="A25" t="s">
        <v>67</v>
      </c>
      <c r="B25">
        <f>PPCL!B25</f>
        <v>290</v>
      </c>
      <c r="C25">
        <f>PPCL!C25</f>
        <v>0</v>
      </c>
      <c r="D25">
        <f>PPCL!M25</f>
        <v>290</v>
      </c>
      <c r="E25">
        <f>PPCL!N25</f>
        <v>0</v>
      </c>
      <c r="F25">
        <f t="shared" si="4"/>
        <v>290</v>
      </c>
      <c r="G25">
        <f t="shared" si="5"/>
        <v>290</v>
      </c>
      <c r="H25" s="112"/>
      <c r="I25">
        <f>BRPL_EOD!AE25+BRPL_EOD!AF25</f>
        <v>82.39</v>
      </c>
      <c r="J25">
        <f>BYPL_EOD!AE25+BYPL_EOD!AF25</f>
        <v>46.6</v>
      </c>
      <c r="K25">
        <f>MES_EOD!AE25+MES_EOD!AF25</f>
        <v>17.649999999999999</v>
      </c>
      <c r="L25">
        <f>NDMC_EOD!AE25+NDMC_EOD!AF25</f>
        <v>87.45</v>
      </c>
      <c r="M25">
        <f>TPDDL_EOD!AE25+TPDDL_EOD!AF25</f>
        <v>55.91</v>
      </c>
      <c r="N25">
        <f t="shared" si="0"/>
        <v>290</v>
      </c>
      <c r="O25" s="112">
        <f t="shared" si="1"/>
        <v>0</v>
      </c>
      <c r="P25">
        <v>82.39</v>
      </c>
      <c r="Q25">
        <v>46.6</v>
      </c>
      <c r="R25">
        <v>17.649999999999999</v>
      </c>
      <c r="S25">
        <v>87.45</v>
      </c>
      <c r="T25">
        <v>55.91</v>
      </c>
      <c r="U25" s="114">
        <f t="shared" si="2"/>
        <v>290</v>
      </c>
      <c r="V25" s="112">
        <f t="shared" si="3"/>
        <v>0</v>
      </c>
    </row>
    <row r="26" spans="1:22">
      <c r="A26" t="s">
        <v>68</v>
      </c>
      <c r="B26">
        <f>PPCL!B26</f>
        <v>290</v>
      </c>
      <c r="C26">
        <f>PPCL!C26</f>
        <v>0</v>
      </c>
      <c r="D26">
        <f>PPCL!M26</f>
        <v>290</v>
      </c>
      <c r="E26">
        <f>PPCL!N26</f>
        <v>0</v>
      </c>
      <c r="F26">
        <f t="shared" si="4"/>
        <v>290</v>
      </c>
      <c r="G26">
        <f t="shared" si="5"/>
        <v>290</v>
      </c>
      <c r="H26" s="112"/>
      <c r="I26">
        <f>BRPL_EOD!AE26+BRPL_EOD!AF26</f>
        <v>82.39</v>
      </c>
      <c r="J26">
        <f>BYPL_EOD!AE26+BYPL_EOD!AF26</f>
        <v>46.6</v>
      </c>
      <c r="K26">
        <f>MES_EOD!AE26+MES_EOD!AF26</f>
        <v>17.649999999999999</v>
      </c>
      <c r="L26">
        <f>NDMC_EOD!AE26+NDMC_EOD!AF26</f>
        <v>87.45</v>
      </c>
      <c r="M26">
        <f>TPDDL_EOD!AE26+TPDDL_EOD!AF26</f>
        <v>55.91</v>
      </c>
      <c r="N26">
        <f t="shared" si="0"/>
        <v>290</v>
      </c>
      <c r="O26" s="112">
        <f t="shared" si="1"/>
        <v>0</v>
      </c>
      <c r="P26">
        <v>82.39</v>
      </c>
      <c r="Q26">
        <v>46.6</v>
      </c>
      <c r="R26">
        <v>17.649999999999999</v>
      </c>
      <c r="S26">
        <v>87.45</v>
      </c>
      <c r="T26">
        <v>55.91</v>
      </c>
      <c r="U26" s="114">
        <f t="shared" si="2"/>
        <v>290</v>
      </c>
      <c r="V26" s="112">
        <f t="shared" si="3"/>
        <v>0</v>
      </c>
    </row>
    <row r="27" spans="1:22">
      <c r="A27" t="s">
        <v>69</v>
      </c>
      <c r="B27">
        <f>PPCL!B27</f>
        <v>290</v>
      </c>
      <c r="C27">
        <f>PPCL!C27</f>
        <v>0</v>
      </c>
      <c r="D27">
        <f>PPCL!M27</f>
        <v>290</v>
      </c>
      <c r="E27">
        <f>PPCL!N27</f>
        <v>0</v>
      </c>
      <c r="F27">
        <f t="shared" si="4"/>
        <v>290</v>
      </c>
      <c r="G27">
        <f t="shared" si="5"/>
        <v>290</v>
      </c>
      <c r="H27" s="112"/>
      <c r="I27">
        <f>BRPL_EOD!AE27+BRPL_EOD!AF27</f>
        <v>82.39</v>
      </c>
      <c r="J27">
        <f>BYPL_EOD!AE27+BYPL_EOD!AF27</f>
        <v>46.6</v>
      </c>
      <c r="K27">
        <f>MES_EOD!AE27+MES_EOD!AF27</f>
        <v>17.649999999999999</v>
      </c>
      <c r="L27">
        <f>NDMC_EOD!AE27+NDMC_EOD!AF27</f>
        <v>87.45</v>
      </c>
      <c r="M27">
        <f>TPDDL_EOD!AE27+TPDDL_EOD!AF27</f>
        <v>55.91</v>
      </c>
      <c r="N27">
        <f t="shared" si="0"/>
        <v>290</v>
      </c>
      <c r="O27" s="112">
        <f t="shared" si="1"/>
        <v>0</v>
      </c>
      <c r="P27">
        <v>82.39</v>
      </c>
      <c r="Q27">
        <v>46.6</v>
      </c>
      <c r="R27">
        <v>17.649999999999999</v>
      </c>
      <c r="S27">
        <v>87.45</v>
      </c>
      <c r="T27">
        <v>55.91</v>
      </c>
      <c r="U27" s="114">
        <f t="shared" si="2"/>
        <v>290</v>
      </c>
      <c r="V27" s="112">
        <f t="shared" si="3"/>
        <v>0</v>
      </c>
    </row>
    <row r="28" spans="1:22">
      <c r="A28" t="s">
        <v>70</v>
      </c>
      <c r="B28">
        <f>PPCL!B28</f>
        <v>290</v>
      </c>
      <c r="C28">
        <f>PPCL!C28</f>
        <v>0</v>
      </c>
      <c r="D28">
        <f>PPCL!M28</f>
        <v>290</v>
      </c>
      <c r="E28">
        <f>PPCL!N28</f>
        <v>0</v>
      </c>
      <c r="F28">
        <f t="shared" si="4"/>
        <v>290</v>
      </c>
      <c r="G28">
        <f t="shared" si="5"/>
        <v>290</v>
      </c>
      <c r="H28" s="112"/>
      <c r="I28">
        <f>BRPL_EOD!AE28+BRPL_EOD!AF28</f>
        <v>82.39</v>
      </c>
      <c r="J28">
        <f>BYPL_EOD!AE28+BYPL_EOD!AF28</f>
        <v>46.6</v>
      </c>
      <c r="K28">
        <f>MES_EOD!AE28+MES_EOD!AF28</f>
        <v>17.649999999999999</v>
      </c>
      <c r="L28">
        <f>NDMC_EOD!AE28+NDMC_EOD!AF28</f>
        <v>87.45</v>
      </c>
      <c r="M28">
        <f>TPDDL_EOD!AE28+TPDDL_EOD!AF28</f>
        <v>55.91</v>
      </c>
      <c r="N28">
        <f t="shared" si="0"/>
        <v>290</v>
      </c>
      <c r="O28" s="112">
        <f t="shared" si="1"/>
        <v>0</v>
      </c>
      <c r="P28">
        <v>82.39</v>
      </c>
      <c r="Q28">
        <v>46.6</v>
      </c>
      <c r="R28">
        <v>17.649999999999999</v>
      </c>
      <c r="S28">
        <v>87.45</v>
      </c>
      <c r="T28">
        <v>55.91</v>
      </c>
      <c r="U28" s="114">
        <f t="shared" si="2"/>
        <v>290</v>
      </c>
      <c r="V28" s="112">
        <f t="shared" si="3"/>
        <v>0</v>
      </c>
    </row>
    <row r="29" spans="1:22">
      <c r="A29" t="s">
        <v>71</v>
      </c>
      <c r="B29">
        <f>PPCL!B29</f>
        <v>290</v>
      </c>
      <c r="C29">
        <f>PPCL!C29</f>
        <v>0</v>
      </c>
      <c r="D29">
        <f>PPCL!M29</f>
        <v>290</v>
      </c>
      <c r="E29">
        <f>PPCL!N29</f>
        <v>0</v>
      </c>
      <c r="F29">
        <f t="shared" si="4"/>
        <v>290</v>
      </c>
      <c r="G29">
        <f t="shared" si="5"/>
        <v>290</v>
      </c>
      <c r="H29" s="112"/>
      <c r="I29">
        <f>BRPL_EOD!AE29+BRPL_EOD!AF29</f>
        <v>82.39</v>
      </c>
      <c r="J29">
        <f>BYPL_EOD!AE29+BYPL_EOD!AF29</f>
        <v>46.6</v>
      </c>
      <c r="K29">
        <f>MES_EOD!AE29+MES_EOD!AF29</f>
        <v>17.649999999999999</v>
      </c>
      <c r="L29">
        <f>NDMC_EOD!AE29+NDMC_EOD!AF29</f>
        <v>87.45</v>
      </c>
      <c r="M29">
        <f>TPDDL_EOD!AE29+TPDDL_EOD!AF29</f>
        <v>55.91</v>
      </c>
      <c r="N29">
        <f t="shared" si="0"/>
        <v>290</v>
      </c>
      <c r="O29" s="112">
        <f t="shared" si="1"/>
        <v>0</v>
      </c>
      <c r="P29">
        <v>82.39</v>
      </c>
      <c r="Q29">
        <v>46.6</v>
      </c>
      <c r="R29">
        <v>17.649999999999999</v>
      </c>
      <c r="S29">
        <v>87.45</v>
      </c>
      <c r="T29">
        <v>55.91</v>
      </c>
      <c r="U29" s="114">
        <f t="shared" si="2"/>
        <v>290</v>
      </c>
      <c r="V29" s="112">
        <f t="shared" si="3"/>
        <v>0</v>
      </c>
    </row>
    <row r="30" spans="1:22">
      <c r="A30" t="s">
        <v>72</v>
      </c>
      <c r="B30">
        <f>PPCL!B30</f>
        <v>290</v>
      </c>
      <c r="C30">
        <f>PPCL!C30</f>
        <v>0</v>
      </c>
      <c r="D30">
        <f>PPCL!M30</f>
        <v>290</v>
      </c>
      <c r="E30">
        <f>PPCL!N30</f>
        <v>0</v>
      </c>
      <c r="F30">
        <f t="shared" si="4"/>
        <v>290</v>
      </c>
      <c r="G30">
        <f t="shared" si="5"/>
        <v>290</v>
      </c>
      <c r="H30" s="112"/>
      <c r="I30">
        <f>BRPL_EOD!AE30+BRPL_EOD!AF30</f>
        <v>82.39</v>
      </c>
      <c r="J30">
        <f>BYPL_EOD!AE30+BYPL_EOD!AF30</f>
        <v>46.6</v>
      </c>
      <c r="K30">
        <f>MES_EOD!AE30+MES_EOD!AF30</f>
        <v>17.649999999999999</v>
      </c>
      <c r="L30">
        <f>NDMC_EOD!AE30+NDMC_EOD!AF30</f>
        <v>87.45</v>
      </c>
      <c r="M30">
        <f>TPDDL_EOD!AE30+TPDDL_EOD!AF30</f>
        <v>55.91</v>
      </c>
      <c r="N30">
        <f t="shared" si="0"/>
        <v>290</v>
      </c>
      <c r="O30" s="112">
        <f t="shared" si="1"/>
        <v>0</v>
      </c>
      <c r="P30">
        <v>82.39</v>
      </c>
      <c r="Q30">
        <v>46.6</v>
      </c>
      <c r="R30">
        <v>17.649999999999999</v>
      </c>
      <c r="S30">
        <v>87.45</v>
      </c>
      <c r="T30">
        <v>55.91</v>
      </c>
      <c r="U30" s="114">
        <f t="shared" si="2"/>
        <v>290</v>
      </c>
      <c r="V30" s="112">
        <f t="shared" si="3"/>
        <v>0</v>
      </c>
    </row>
    <row r="31" spans="1:22">
      <c r="A31" t="s">
        <v>73</v>
      </c>
      <c r="B31">
        <f>PPCL!B31</f>
        <v>290</v>
      </c>
      <c r="C31">
        <f>PPCL!C31</f>
        <v>0</v>
      </c>
      <c r="D31">
        <f>PPCL!M31</f>
        <v>290</v>
      </c>
      <c r="E31">
        <f>PPCL!N31</f>
        <v>0</v>
      </c>
      <c r="F31">
        <f t="shared" si="4"/>
        <v>290</v>
      </c>
      <c r="G31">
        <f t="shared" si="5"/>
        <v>290</v>
      </c>
      <c r="H31" s="112"/>
      <c r="I31">
        <f>BRPL_EOD!AE31+BRPL_EOD!AF31</f>
        <v>82.39</v>
      </c>
      <c r="J31">
        <f>BYPL_EOD!AE31+BYPL_EOD!AF31</f>
        <v>46.6</v>
      </c>
      <c r="K31">
        <f>MES_EOD!AE31+MES_EOD!AF31</f>
        <v>17.649999999999999</v>
      </c>
      <c r="L31">
        <f>NDMC_EOD!AE31+NDMC_EOD!AF31</f>
        <v>87.45</v>
      </c>
      <c r="M31">
        <f>TPDDL_EOD!AE31+TPDDL_EOD!AF31</f>
        <v>55.91</v>
      </c>
      <c r="N31">
        <f t="shared" si="0"/>
        <v>290</v>
      </c>
      <c r="O31" s="112">
        <f t="shared" si="1"/>
        <v>0</v>
      </c>
      <c r="P31">
        <v>82.39</v>
      </c>
      <c r="Q31">
        <v>46.6</v>
      </c>
      <c r="R31">
        <v>17.649999999999999</v>
      </c>
      <c r="S31">
        <v>87.45</v>
      </c>
      <c r="T31">
        <v>55.91</v>
      </c>
      <c r="U31" s="114">
        <f t="shared" si="2"/>
        <v>290</v>
      </c>
      <c r="V31" s="112">
        <f t="shared" si="3"/>
        <v>0</v>
      </c>
    </row>
    <row r="32" spans="1:22">
      <c r="A32" t="s">
        <v>74</v>
      </c>
      <c r="B32">
        <f>PPCL!B32</f>
        <v>290</v>
      </c>
      <c r="C32">
        <f>PPCL!C32</f>
        <v>0</v>
      </c>
      <c r="D32">
        <f>PPCL!M32</f>
        <v>290</v>
      </c>
      <c r="E32">
        <f>PPCL!N32</f>
        <v>0</v>
      </c>
      <c r="F32">
        <f t="shared" si="4"/>
        <v>290</v>
      </c>
      <c r="G32">
        <f t="shared" si="5"/>
        <v>290</v>
      </c>
      <c r="H32" s="112"/>
      <c r="I32">
        <f>BRPL_EOD!AE32+BRPL_EOD!AF32</f>
        <v>82.39</v>
      </c>
      <c r="J32">
        <f>BYPL_EOD!AE32+BYPL_EOD!AF32</f>
        <v>46.6</v>
      </c>
      <c r="K32">
        <f>MES_EOD!AE32+MES_EOD!AF32</f>
        <v>17.649999999999999</v>
      </c>
      <c r="L32">
        <f>NDMC_EOD!AE32+NDMC_EOD!AF32</f>
        <v>87.45</v>
      </c>
      <c r="M32">
        <f>TPDDL_EOD!AE32+TPDDL_EOD!AF32</f>
        <v>55.91</v>
      </c>
      <c r="N32">
        <f t="shared" si="0"/>
        <v>290</v>
      </c>
      <c r="O32" s="112">
        <f t="shared" si="1"/>
        <v>0</v>
      </c>
      <c r="P32">
        <v>82.39</v>
      </c>
      <c r="Q32">
        <v>46.6</v>
      </c>
      <c r="R32">
        <v>17.649999999999999</v>
      </c>
      <c r="S32">
        <v>87.45</v>
      </c>
      <c r="T32">
        <v>55.91</v>
      </c>
      <c r="U32" s="114">
        <f t="shared" si="2"/>
        <v>290</v>
      </c>
      <c r="V32" s="112">
        <f t="shared" si="3"/>
        <v>0</v>
      </c>
    </row>
    <row r="33" spans="1:22">
      <c r="A33" t="s">
        <v>75</v>
      </c>
      <c r="B33">
        <f>PPCL!B33</f>
        <v>290</v>
      </c>
      <c r="C33">
        <f>PPCL!C33</f>
        <v>0</v>
      </c>
      <c r="D33">
        <f>PPCL!M33</f>
        <v>290</v>
      </c>
      <c r="E33">
        <f>PPCL!N33</f>
        <v>0</v>
      </c>
      <c r="F33">
        <f t="shared" si="4"/>
        <v>290</v>
      </c>
      <c r="G33">
        <f t="shared" si="5"/>
        <v>290</v>
      </c>
      <c r="H33" s="112"/>
      <c r="I33">
        <f>BRPL_EOD!AE33+BRPL_EOD!AF33</f>
        <v>82.39</v>
      </c>
      <c r="J33">
        <f>BYPL_EOD!AE33+BYPL_EOD!AF33</f>
        <v>46.6</v>
      </c>
      <c r="K33">
        <f>MES_EOD!AE33+MES_EOD!AF33</f>
        <v>17.649999999999999</v>
      </c>
      <c r="L33">
        <f>NDMC_EOD!AE33+NDMC_EOD!AF33</f>
        <v>87.45</v>
      </c>
      <c r="M33">
        <f>TPDDL_EOD!AE33+TPDDL_EOD!AF33</f>
        <v>55.91</v>
      </c>
      <c r="N33">
        <f t="shared" si="0"/>
        <v>290</v>
      </c>
      <c r="O33" s="112">
        <f t="shared" si="1"/>
        <v>0</v>
      </c>
      <c r="P33">
        <v>82.39</v>
      </c>
      <c r="Q33">
        <v>46.6</v>
      </c>
      <c r="R33">
        <v>17.649999999999999</v>
      </c>
      <c r="S33">
        <v>87.45</v>
      </c>
      <c r="T33">
        <v>55.91</v>
      </c>
      <c r="U33" s="114">
        <f t="shared" si="2"/>
        <v>290</v>
      </c>
      <c r="V33" s="112">
        <f t="shared" si="3"/>
        <v>0</v>
      </c>
    </row>
    <row r="34" spans="1:22">
      <c r="A34" t="s">
        <v>76</v>
      </c>
      <c r="B34">
        <f>PPCL!B34</f>
        <v>290</v>
      </c>
      <c r="C34">
        <f>PPCL!C34</f>
        <v>0</v>
      </c>
      <c r="D34">
        <f>PPCL!M34</f>
        <v>290</v>
      </c>
      <c r="E34">
        <f>PPCL!N34</f>
        <v>0</v>
      </c>
      <c r="F34">
        <f t="shared" si="4"/>
        <v>290</v>
      </c>
      <c r="G34">
        <f t="shared" si="5"/>
        <v>290</v>
      </c>
      <c r="H34" s="112"/>
      <c r="I34">
        <f>BRPL_EOD!AE34+BRPL_EOD!AF34</f>
        <v>82.39</v>
      </c>
      <c r="J34">
        <f>BYPL_EOD!AE34+BYPL_EOD!AF34</f>
        <v>46.6</v>
      </c>
      <c r="K34">
        <f>MES_EOD!AE34+MES_EOD!AF34</f>
        <v>17.649999999999999</v>
      </c>
      <c r="L34">
        <f>NDMC_EOD!AE34+NDMC_EOD!AF34</f>
        <v>87.45</v>
      </c>
      <c r="M34">
        <f>TPDDL_EOD!AE34+TPDDL_EOD!AF34</f>
        <v>55.91</v>
      </c>
      <c r="N34">
        <f t="shared" si="0"/>
        <v>290</v>
      </c>
      <c r="O34" s="112">
        <f t="shared" si="1"/>
        <v>0</v>
      </c>
      <c r="P34">
        <v>82.39</v>
      </c>
      <c r="Q34">
        <v>46.6</v>
      </c>
      <c r="R34">
        <v>17.649999999999999</v>
      </c>
      <c r="S34">
        <v>87.45</v>
      </c>
      <c r="T34">
        <v>55.91</v>
      </c>
      <c r="U34" s="114">
        <f t="shared" si="2"/>
        <v>290</v>
      </c>
      <c r="V34" s="112">
        <f t="shared" si="3"/>
        <v>0</v>
      </c>
    </row>
    <row r="35" spans="1:22">
      <c r="A35" t="s">
        <v>77</v>
      </c>
      <c r="B35">
        <f>PPCL!B35</f>
        <v>290</v>
      </c>
      <c r="C35">
        <f>PPCL!C35</f>
        <v>0</v>
      </c>
      <c r="D35">
        <f>PPCL!M35</f>
        <v>290</v>
      </c>
      <c r="E35">
        <f>PPCL!N35</f>
        <v>0</v>
      </c>
      <c r="F35">
        <f t="shared" si="4"/>
        <v>290</v>
      </c>
      <c r="G35">
        <f t="shared" si="5"/>
        <v>290</v>
      </c>
      <c r="H35" s="112"/>
      <c r="I35">
        <f>BRPL_EOD!AE35+BRPL_EOD!AF35</f>
        <v>82.39</v>
      </c>
      <c r="J35">
        <f>BYPL_EOD!AE35+BYPL_EOD!AF35</f>
        <v>46.6</v>
      </c>
      <c r="K35">
        <f>MES_EOD!AE35+MES_EOD!AF35</f>
        <v>17.649999999999999</v>
      </c>
      <c r="L35">
        <f>NDMC_EOD!AE35+NDMC_EOD!AF35</f>
        <v>87.45</v>
      </c>
      <c r="M35">
        <f>TPDDL_EOD!AE35+TPDDL_EOD!AF35</f>
        <v>55.91</v>
      </c>
      <c r="N35">
        <f t="shared" si="0"/>
        <v>290</v>
      </c>
      <c r="O35" s="112">
        <f t="shared" si="1"/>
        <v>0</v>
      </c>
      <c r="P35">
        <v>82.39</v>
      </c>
      <c r="Q35">
        <v>46.6</v>
      </c>
      <c r="R35">
        <v>17.649999999999999</v>
      </c>
      <c r="S35">
        <v>87.45</v>
      </c>
      <c r="T35">
        <v>55.91</v>
      </c>
      <c r="U35" s="114">
        <f t="shared" si="2"/>
        <v>290</v>
      </c>
      <c r="V35" s="112">
        <f t="shared" si="3"/>
        <v>0</v>
      </c>
    </row>
    <row r="36" spans="1:22">
      <c r="A36" t="s">
        <v>78</v>
      </c>
      <c r="B36">
        <f>PPCL!B36</f>
        <v>290</v>
      </c>
      <c r="C36">
        <f>PPCL!C36</f>
        <v>0</v>
      </c>
      <c r="D36">
        <f>PPCL!M36</f>
        <v>290</v>
      </c>
      <c r="E36">
        <f>PPCL!N36</f>
        <v>0</v>
      </c>
      <c r="F36">
        <f t="shared" si="4"/>
        <v>290</v>
      </c>
      <c r="G36">
        <f t="shared" si="5"/>
        <v>290</v>
      </c>
      <c r="H36" s="112"/>
      <c r="I36">
        <f>BRPL_EOD!AE36+BRPL_EOD!AF36</f>
        <v>82.39</v>
      </c>
      <c r="J36">
        <f>BYPL_EOD!AE36+BYPL_EOD!AF36</f>
        <v>46.6</v>
      </c>
      <c r="K36">
        <f>MES_EOD!AE36+MES_EOD!AF36</f>
        <v>17.649999999999999</v>
      </c>
      <c r="L36">
        <f>NDMC_EOD!AE36+NDMC_EOD!AF36</f>
        <v>87.45</v>
      </c>
      <c r="M36">
        <f>TPDDL_EOD!AE36+TPDDL_EOD!AF36</f>
        <v>55.91</v>
      </c>
      <c r="N36">
        <f t="shared" si="0"/>
        <v>290</v>
      </c>
      <c r="O36" s="112">
        <f t="shared" si="1"/>
        <v>0</v>
      </c>
      <c r="P36">
        <v>82.39</v>
      </c>
      <c r="Q36">
        <v>46.6</v>
      </c>
      <c r="R36">
        <v>17.649999999999999</v>
      </c>
      <c r="S36">
        <v>87.45</v>
      </c>
      <c r="T36">
        <v>55.91</v>
      </c>
      <c r="U36" s="114">
        <f t="shared" si="2"/>
        <v>290</v>
      </c>
      <c r="V36" s="112">
        <f t="shared" si="3"/>
        <v>0</v>
      </c>
    </row>
    <row r="37" spans="1:22">
      <c r="A37" t="s">
        <v>79</v>
      </c>
      <c r="B37">
        <f>PPCL!B37</f>
        <v>290</v>
      </c>
      <c r="C37">
        <f>PPCL!C37</f>
        <v>0</v>
      </c>
      <c r="D37">
        <f>PPCL!M37</f>
        <v>290</v>
      </c>
      <c r="E37">
        <f>PPCL!N37</f>
        <v>0</v>
      </c>
      <c r="F37">
        <f t="shared" si="4"/>
        <v>290</v>
      </c>
      <c r="G37">
        <f t="shared" si="5"/>
        <v>290</v>
      </c>
      <c r="H37" s="112"/>
      <c r="I37">
        <f>BRPL_EOD!AE37+BRPL_EOD!AF37</f>
        <v>82.39</v>
      </c>
      <c r="J37">
        <f>BYPL_EOD!AE37+BYPL_EOD!AF37</f>
        <v>46.6</v>
      </c>
      <c r="K37">
        <f>MES_EOD!AE37+MES_EOD!AF37</f>
        <v>17.649999999999999</v>
      </c>
      <c r="L37">
        <f>NDMC_EOD!AE37+NDMC_EOD!AF37</f>
        <v>87.45</v>
      </c>
      <c r="M37">
        <f>TPDDL_EOD!AE37+TPDDL_EOD!AF37</f>
        <v>55.91</v>
      </c>
      <c r="N37">
        <f t="shared" si="0"/>
        <v>290</v>
      </c>
      <c r="O37" s="112">
        <f t="shared" si="1"/>
        <v>0</v>
      </c>
      <c r="P37">
        <v>82.39</v>
      </c>
      <c r="Q37">
        <v>46.6</v>
      </c>
      <c r="R37">
        <v>17.649999999999999</v>
      </c>
      <c r="S37">
        <v>87.45</v>
      </c>
      <c r="T37">
        <v>55.91</v>
      </c>
      <c r="U37" s="114">
        <f t="shared" si="2"/>
        <v>290</v>
      </c>
      <c r="V37" s="112">
        <f t="shared" si="3"/>
        <v>0</v>
      </c>
    </row>
    <row r="38" spans="1:22">
      <c r="A38" t="s">
        <v>80</v>
      </c>
      <c r="B38">
        <f>PPCL!B38</f>
        <v>290</v>
      </c>
      <c r="C38">
        <f>PPCL!C38</f>
        <v>0</v>
      </c>
      <c r="D38">
        <f>PPCL!M38</f>
        <v>290</v>
      </c>
      <c r="E38">
        <f>PPCL!N38</f>
        <v>0</v>
      </c>
      <c r="F38">
        <f t="shared" si="4"/>
        <v>290</v>
      </c>
      <c r="G38">
        <f t="shared" si="5"/>
        <v>290</v>
      </c>
      <c r="H38" s="112"/>
      <c r="I38">
        <f>BRPL_EOD!AE38+BRPL_EOD!AF38</f>
        <v>82.39</v>
      </c>
      <c r="J38">
        <f>BYPL_EOD!AE38+BYPL_EOD!AF38</f>
        <v>46.6</v>
      </c>
      <c r="K38">
        <f>MES_EOD!AE38+MES_EOD!AF38</f>
        <v>17.649999999999999</v>
      </c>
      <c r="L38">
        <f>NDMC_EOD!AE38+NDMC_EOD!AF38</f>
        <v>87.45</v>
      </c>
      <c r="M38">
        <f>TPDDL_EOD!AE38+TPDDL_EOD!AF38</f>
        <v>55.91</v>
      </c>
      <c r="N38">
        <f t="shared" si="0"/>
        <v>290</v>
      </c>
      <c r="O38" s="112">
        <f t="shared" si="1"/>
        <v>0</v>
      </c>
      <c r="P38">
        <v>82.39</v>
      </c>
      <c r="Q38">
        <v>46.6</v>
      </c>
      <c r="R38">
        <v>17.649999999999999</v>
      </c>
      <c r="S38">
        <v>87.45</v>
      </c>
      <c r="T38">
        <v>55.91</v>
      </c>
      <c r="U38" s="114">
        <f t="shared" si="2"/>
        <v>290</v>
      </c>
      <c r="V38" s="112">
        <f t="shared" si="3"/>
        <v>0</v>
      </c>
    </row>
    <row r="39" spans="1:22">
      <c r="A39" t="s">
        <v>81</v>
      </c>
      <c r="B39">
        <f>PPCL!B39</f>
        <v>290</v>
      </c>
      <c r="C39">
        <f>PPCL!C39</f>
        <v>0</v>
      </c>
      <c r="D39">
        <f>PPCL!M39</f>
        <v>290</v>
      </c>
      <c r="E39">
        <f>PPCL!N39</f>
        <v>0</v>
      </c>
      <c r="F39">
        <f t="shared" si="4"/>
        <v>290</v>
      </c>
      <c r="G39">
        <f t="shared" si="5"/>
        <v>290</v>
      </c>
      <c r="H39" s="112"/>
      <c r="I39">
        <f>BRPL_EOD!AE39+BRPL_EOD!AF39</f>
        <v>82.39</v>
      </c>
      <c r="J39">
        <f>BYPL_EOD!AE39+BYPL_EOD!AF39</f>
        <v>46.6</v>
      </c>
      <c r="K39">
        <f>MES_EOD!AE39+MES_EOD!AF39</f>
        <v>17.649999999999999</v>
      </c>
      <c r="L39">
        <f>NDMC_EOD!AE39+NDMC_EOD!AF39</f>
        <v>87.45</v>
      </c>
      <c r="M39">
        <f>TPDDL_EOD!AE39+TPDDL_EOD!AF39</f>
        <v>55.91</v>
      </c>
      <c r="N39">
        <f t="shared" si="0"/>
        <v>290</v>
      </c>
      <c r="O39" s="112">
        <f t="shared" si="1"/>
        <v>0</v>
      </c>
      <c r="P39">
        <v>82.39</v>
      </c>
      <c r="Q39">
        <v>46.6</v>
      </c>
      <c r="R39">
        <v>17.649999999999999</v>
      </c>
      <c r="S39">
        <v>87.45</v>
      </c>
      <c r="T39">
        <v>55.91</v>
      </c>
      <c r="U39" s="114">
        <f t="shared" si="2"/>
        <v>290</v>
      </c>
      <c r="V39" s="112">
        <f t="shared" si="3"/>
        <v>0</v>
      </c>
    </row>
    <row r="40" spans="1:22">
      <c r="A40" t="s">
        <v>82</v>
      </c>
      <c r="B40">
        <f>PPCL!B40</f>
        <v>290</v>
      </c>
      <c r="C40">
        <f>PPCL!C40</f>
        <v>0</v>
      </c>
      <c r="D40">
        <f>PPCL!M40</f>
        <v>290</v>
      </c>
      <c r="E40">
        <f>PPCL!N40</f>
        <v>0</v>
      </c>
      <c r="F40">
        <f t="shared" si="4"/>
        <v>290</v>
      </c>
      <c r="G40">
        <f t="shared" si="5"/>
        <v>290</v>
      </c>
      <c r="H40" s="112"/>
      <c r="I40">
        <f>BRPL_EOD!AE40+BRPL_EOD!AF40</f>
        <v>82.39</v>
      </c>
      <c r="J40">
        <f>BYPL_EOD!AE40+BYPL_EOD!AF40</f>
        <v>46.6</v>
      </c>
      <c r="K40">
        <f>MES_EOD!AE40+MES_EOD!AF40</f>
        <v>17.649999999999999</v>
      </c>
      <c r="L40">
        <f>NDMC_EOD!AE40+NDMC_EOD!AF40</f>
        <v>87.45</v>
      </c>
      <c r="M40">
        <f>TPDDL_EOD!AE40+TPDDL_EOD!AF40</f>
        <v>55.91</v>
      </c>
      <c r="N40">
        <f t="shared" si="0"/>
        <v>290</v>
      </c>
      <c r="O40" s="112">
        <f t="shared" si="1"/>
        <v>0</v>
      </c>
      <c r="P40">
        <v>82.39</v>
      </c>
      <c r="Q40">
        <v>46.6</v>
      </c>
      <c r="R40">
        <v>17.649999999999999</v>
      </c>
      <c r="S40">
        <v>87.45</v>
      </c>
      <c r="T40">
        <v>55.91</v>
      </c>
      <c r="U40" s="114">
        <f t="shared" si="2"/>
        <v>290</v>
      </c>
      <c r="V40" s="112">
        <f t="shared" si="3"/>
        <v>0</v>
      </c>
    </row>
    <row r="41" spans="1:22">
      <c r="A41" t="s">
        <v>83</v>
      </c>
      <c r="B41">
        <f>PPCL!B41</f>
        <v>290</v>
      </c>
      <c r="C41">
        <f>PPCL!C41</f>
        <v>0</v>
      </c>
      <c r="D41">
        <f>PPCL!M41</f>
        <v>290</v>
      </c>
      <c r="E41">
        <f>PPCL!N41</f>
        <v>0</v>
      </c>
      <c r="F41">
        <f t="shared" si="4"/>
        <v>290</v>
      </c>
      <c r="G41">
        <f t="shared" si="5"/>
        <v>290</v>
      </c>
      <c r="H41" s="112"/>
      <c r="I41">
        <f>BRPL_EOD!AE41+BRPL_EOD!AF41</f>
        <v>82.39</v>
      </c>
      <c r="J41">
        <f>BYPL_EOD!AE41+BYPL_EOD!AF41</f>
        <v>46.6</v>
      </c>
      <c r="K41">
        <f>MES_EOD!AE41+MES_EOD!AF41</f>
        <v>17.649999999999999</v>
      </c>
      <c r="L41">
        <f>NDMC_EOD!AE41+NDMC_EOD!AF41</f>
        <v>87.45</v>
      </c>
      <c r="M41">
        <f>TPDDL_EOD!AE41+TPDDL_EOD!AF41</f>
        <v>55.91</v>
      </c>
      <c r="N41">
        <f t="shared" si="0"/>
        <v>290</v>
      </c>
      <c r="O41" s="112">
        <f t="shared" si="1"/>
        <v>0</v>
      </c>
      <c r="P41">
        <v>82.39</v>
      </c>
      <c r="Q41">
        <v>46.6</v>
      </c>
      <c r="R41">
        <v>17.649999999999999</v>
      </c>
      <c r="S41">
        <v>87.45</v>
      </c>
      <c r="T41">
        <v>55.91</v>
      </c>
      <c r="U41" s="114">
        <f t="shared" si="2"/>
        <v>290</v>
      </c>
      <c r="V41" s="112">
        <f t="shared" si="3"/>
        <v>0</v>
      </c>
    </row>
    <row r="42" spans="1:22">
      <c r="A42" t="s">
        <v>84</v>
      </c>
      <c r="B42">
        <f>PPCL!B42</f>
        <v>290</v>
      </c>
      <c r="C42">
        <f>PPCL!C42</f>
        <v>0</v>
      </c>
      <c r="D42">
        <f>PPCL!M42</f>
        <v>290</v>
      </c>
      <c r="E42">
        <f>PPCL!N42</f>
        <v>0</v>
      </c>
      <c r="F42">
        <f t="shared" si="4"/>
        <v>290</v>
      </c>
      <c r="G42">
        <f t="shared" si="5"/>
        <v>290</v>
      </c>
      <c r="H42" s="112"/>
      <c r="I42">
        <f>BRPL_EOD!AE42+BRPL_EOD!AF42</f>
        <v>82.39</v>
      </c>
      <c r="J42">
        <f>BYPL_EOD!AE42+BYPL_EOD!AF42</f>
        <v>46.6</v>
      </c>
      <c r="K42">
        <f>MES_EOD!AE42+MES_EOD!AF42</f>
        <v>17.649999999999999</v>
      </c>
      <c r="L42">
        <f>NDMC_EOD!AE42+NDMC_EOD!AF42</f>
        <v>87.45</v>
      </c>
      <c r="M42">
        <f>TPDDL_EOD!AE42+TPDDL_EOD!AF42</f>
        <v>55.91</v>
      </c>
      <c r="N42">
        <f t="shared" si="0"/>
        <v>290</v>
      </c>
      <c r="O42" s="112">
        <f t="shared" si="1"/>
        <v>0</v>
      </c>
      <c r="P42">
        <v>82.39</v>
      </c>
      <c r="Q42">
        <v>46.6</v>
      </c>
      <c r="R42">
        <v>17.649999999999999</v>
      </c>
      <c r="S42">
        <v>87.45</v>
      </c>
      <c r="T42">
        <v>55.91</v>
      </c>
      <c r="U42" s="114">
        <f t="shared" si="2"/>
        <v>290</v>
      </c>
      <c r="V42" s="112">
        <f t="shared" si="3"/>
        <v>0</v>
      </c>
    </row>
    <row r="43" spans="1:22">
      <c r="A43" t="s">
        <v>85</v>
      </c>
      <c r="B43">
        <f>PPCL!B43</f>
        <v>290</v>
      </c>
      <c r="C43">
        <f>PPCL!C43</f>
        <v>0</v>
      </c>
      <c r="D43">
        <f>PPCL!M43</f>
        <v>290</v>
      </c>
      <c r="E43">
        <f>PPCL!N43</f>
        <v>0</v>
      </c>
      <c r="F43">
        <f t="shared" si="4"/>
        <v>290</v>
      </c>
      <c r="G43">
        <f t="shared" si="5"/>
        <v>290</v>
      </c>
      <c r="H43" s="112"/>
      <c r="I43">
        <f>BRPL_EOD!AE43+BRPL_EOD!AF43</f>
        <v>82.39</v>
      </c>
      <c r="J43">
        <f>BYPL_EOD!AE43+BYPL_EOD!AF43</f>
        <v>46.6</v>
      </c>
      <c r="K43">
        <f>MES_EOD!AE43+MES_EOD!AF43</f>
        <v>17.649999999999999</v>
      </c>
      <c r="L43">
        <f>NDMC_EOD!AE43+NDMC_EOD!AF43</f>
        <v>87.45</v>
      </c>
      <c r="M43">
        <f>TPDDL_EOD!AE43+TPDDL_EOD!AF43</f>
        <v>55.91</v>
      </c>
      <c r="N43">
        <f t="shared" si="0"/>
        <v>290</v>
      </c>
      <c r="O43" s="112">
        <f t="shared" si="1"/>
        <v>0</v>
      </c>
      <c r="P43">
        <v>82.39</v>
      </c>
      <c r="Q43">
        <v>46.6</v>
      </c>
      <c r="R43">
        <v>17.649999999999999</v>
      </c>
      <c r="S43">
        <v>87.45</v>
      </c>
      <c r="T43">
        <v>55.91</v>
      </c>
      <c r="U43" s="114">
        <f t="shared" si="2"/>
        <v>290</v>
      </c>
      <c r="V43" s="112">
        <f t="shared" si="3"/>
        <v>0</v>
      </c>
    </row>
    <row r="44" spans="1:22">
      <c r="A44" t="s">
        <v>86</v>
      </c>
      <c r="B44">
        <f>PPCL!B44</f>
        <v>290</v>
      </c>
      <c r="C44">
        <f>PPCL!C44</f>
        <v>0</v>
      </c>
      <c r="D44">
        <f>PPCL!M44</f>
        <v>290</v>
      </c>
      <c r="E44">
        <f>PPCL!N44</f>
        <v>0</v>
      </c>
      <c r="F44">
        <f t="shared" si="4"/>
        <v>290</v>
      </c>
      <c r="G44">
        <f t="shared" si="5"/>
        <v>290</v>
      </c>
      <c r="H44" s="112"/>
      <c r="I44">
        <f>BRPL_EOD!AE44+BRPL_EOD!AF44</f>
        <v>82.39</v>
      </c>
      <c r="J44">
        <f>BYPL_EOD!AE44+BYPL_EOD!AF44</f>
        <v>46.6</v>
      </c>
      <c r="K44">
        <f>MES_EOD!AE44+MES_EOD!AF44</f>
        <v>17.649999999999999</v>
      </c>
      <c r="L44">
        <f>NDMC_EOD!AE44+NDMC_EOD!AF44</f>
        <v>87.45</v>
      </c>
      <c r="M44">
        <f>TPDDL_EOD!AE44+TPDDL_EOD!AF44</f>
        <v>55.91</v>
      </c>
      <c r="N44">
        <f t="shared" si="0"/>
        <v>290</v>
      </c>
      <c r="O44" s="112">
        <f t="shared" si="1"/>
        <v>0</v>
      </c>
      <c r="P44">
        <v>82.39</v>
      </c>
      <c r="Q44">
        <v>46.6</v>
      </c>
      <c r="R44">
        <v>17.649999999999999</v>
      </c>
      <c r="S44">
        <v>87.45</v>
      </c>
      <c r="T44">
        <v>55.91</v>
      </c>
      <c r="U44" s="114">
        <f t="shared" si="2"/>
        <v>290</v>
      </c>
      <c r="V44" s="112">
        <f t="shared" si="3"/>
        <v>0</v>
      </c>
    </row>
    <row r="45" spans="1:22">
      <c r="A45" t="s">
        <v>87</v>
      </c>
      <c r="B45">
        <f>PPCL!B45</f>
        <v>290</v>
      </c>
      <c r="C45">
        <f>PPCL!C45</f>
        <v>0</v>
      </c>
      <c r="D45">
        <f>PPCL!M45</f>
        <v>290</v>
      </c>
      <c r="E45">
        <f>PPCL!N45</f>
        <v>0</v>
      </c>
      <c r="F45">
        <f t="shared" si="4"/>
        <v>290</v>
      </c>
      <c r="G45">
        <f t="shared" si="5"/>
        <v>290</v>
      </c>
      <c r="H45" s="112"/>
      <c r="I45">
        <f>BRPL_EOD!AE45+BRPL_EOD!AF45</f>
        <v>82.39</v>
      </c>
      <c r="J45">
        <f>BYPL_EOD!AE45+BYPL_EOD!AF45</f>
        <v>46.6</v>
      </c>
      <c r="K45">
        <f>MES_EOD!AE45+MES_EOD!AF45</f>
        <v>17.649999999999999</v>
      </c>
      <c r="L45">
        <f>NDMC_EOD!AE45+NDMC_EOD!AF45</f>
        <v>87.45</v>
      </c>
      <c r="M45">
        <f>TPDDL_EOD!AE45+TPDDL_EOD!AF45</f>
        <v>55.91</v>
      </c>
      <c r="N45">
        <f t="shared" si="0"/>
        <v>290</v>
      </c>
      <c r="O45" s="112">
        <f t="shared" si="1"/>
        <v>0</v>
      </c>
      <c r="P45">
        <v>82.39</v>
      </c>
      <c r="Q45">
        <v>46.6</v>
      </c>
      <c r="R45">
        <v>17.649999999999999</v>
      </c>
      <c r="S45">
        <v>87.45</v>
      </c>
      <c r="T45">
        <v>55.91</v>
      </c>
      <c r="U45" s="114">
        <f t="shared" si="2"/>
        <v>290</v>
      </c>
      <c r="V45" s="112">
        <f t="shared" si="3"/>
        <v>0</v>
      </c>
    </row>
    <row r="46" spans="1:22">
      <c r="A46" t="s">
        <v>88</v>
      </c>
      <c r="B46">
        <f>PPCL!B46</f>
        <v>290</v>
      </c>
      <c r="C46">
        <f>PPCL!C46</f>
        <v>0</v>
      </c>
      <c r="D46">
        <f>PPCL!M46</f>
        <v>290</v>
      </c>
      <c r="E46">
        <f>PPCL!N46</f>
        <v>0</v>
      </c>
      <c r="F46">
        <f t="shared" si="4"/>
        <v>290</v>
      </c>
      <c r="G46">
        <f t="shared" si="5"/>
        <v>290</v>
      </c>
      <c r="H46" s="112"/>
      <c r="I46">
        <f>BRPL_EOD!AE46+BRPL_EOD!AF46</f>
        <v>82.39</v>
      </c>
      <c r="J46">
        <f>BYPL_EOD!AE46+BYPL_EOD!AF46</f>
        <v>46.6</v>
      </c>
      <c r="K46">
        <f>MES_EOD!AE46+MES_EOD!AF46</f>
        <v>17.649999999999999</v>
      </c>
      <c r="L46">
        <f>NDMC_EOD!AE46+NDMC_EOD!AF46</f>
        <v>87.45</v>
      </c>
      <c r="M46">
        <f>TPDDL_EOD!AE46+TPDDL_EOD!AF46</f>
        <v>55.91</v>
      </c>
      <c r="N46">
        <f t="shared" si="0"/>
        <v>290</v>
      </c>
      <c r="O46" s="112">
        <f t="shared" si="1"/>
        <v>0</v>
      </c>
      <c r="P46">
        <v>82.39</v>
      </c>
      <c r="Q46">
        <v>46.6</v>
      </c>
      <c r="R46">
        <v>17.649999999999999</v>
      </c>
      <c r="S46">
        <v>87.45</v>
      </c>
      <c r="T46">
        <v>55.91</v>
      </c>
      <c r="U46" s="114">
        <f t="shared" si="2"/>
        <v>290</v>
      </c>
      <c r="V46" s="112">
        <f t="shared" si="3"/>
        <v>0</v>
      </c>
    </row>
    <row r="47" spans="1:22">
      <c r="A47" t="s">
        <v>89</v>
      </c>
      <c r="B47">
        <f>PPCL!B47</f>
        <v>290</v>
      </c>
      <c r="C47">
        <f>PPCL!C47</f>
        <v>0</v>
      </c>
      <c r="D47">
        <f>PPCL!M47</f>
        <v>290</v>
      </c>
      <c r="E47">
        <f>PPCL!N47</f>
        <v>0</v>
      </c>
      <c r="F47">
        <f t="shared" si="4"/>
        <v>290</v>
      </c>
      <c r="G47">
        <f t="shared" si="5"/>
        <v>290</v>
      </c>
      <c r="H47" s="112"/>
      <c r="I47">
        <f>BRPL_EOD!AE47+BRPL_EOD!AF47</f>
        <v>82.39</v>
      </c>
      <c r="J47">
        <f>BYPL_EOD!AE47+BYPL_EOD!AF47</f>
        <v>46.6</v>
      </c>
      <c r="K47">
        <f>MES_EOD!AE47+MES_EOD!AF47</f>
        <v>17.649999999999999</v>
      </c>
      <c r="L47">
        <f>NDMC_EOD!AE47+NDMC_EOD!AF47</f>
        <v>87.45</v>
      </c>
      <c r="M47">
        <f>TPDDL_EOD!AE47+TPDDL_EOD!AF47</f>
        <v>55.91</v>
      </c>
      <c r="N47">
        <f t="shared" si="0"/>
        <v>290</v>
      </c>
      <c r="O47" s="112">
        <f t="shared" si="1"/>
        <v>0</v>
      </c>
      <c r="P47">
        <v>82.39</v>
      </c>
      <c r="Q47">
        <v>46.6</v>
      </c>
      <c r="R47">
        <v>17.649999999999999</v>
      </c>
      <c r="S47">
        <v>87.45</v>
      </c>
      <c r="T47">
        <v>55.91</v>
      </c>
      <c r="U47" s="114">
        <f t="shared" si="2"/>
        <v>290</v>
      </c>
      <c r="V47" s="112">
        <f t="shared" si="3"/>
        <v>0</v>
      </c>
    </row>
    <row r="48" spans="1:22">
      <c r="A48" t="s">
        <v>90</v>
      </c>
      <c r="B48">
        <f>PPCL!B48</f>
        <v>290</v>
      </c>
      <c r="C48">
        <f>PPCL!C48</f>
        <v>0</v>
      </c>
      <c r="D48">
        <f>PPCL!M48</f>
        <v>290</v>
      </c>
      <c r="E48">
        <f>PPCL!N48</f>
        <v>0</v>
      </c>
      <c r="F48">
        <f t="shared" si="4"/>
        <v>290</v>
      </c>
      <c r="G48">
        <f t="shared" si="5"/>
        <v>290</v>
      </c>
      <c r="H48" s="112"/>
      <c r="I48">
        <f>BRPL_EOD!AE48+BRPL_EOD!AF48</f>
        <v>82.39</v>
      </c>
      <c r="J48">
        <f>BYPL_EOD!AE48+BYPL_EOD!AF48</f>
        <v>46.6</v>
      </c>
      <c r="K48">
        <f>MES_EOD!AE48+MES_EOD!AF48</f>
        <v>17.649999999999999</v>
      </c>
      <c r="L48">
        <f>NDMC_EOD!AE48+NDMC_EOD!AF48</f>
        <v>87.45</v>
      </c>
      <c r="M48">
        <f>TPDDL_EOD!AE48+TPDDL_EOD!AF48</f>
        <v>55.91</v>
      </c>
      <c r="N48">
        <f t="shared" si="0"/>
        <v>290</v>
      </c>
      <c r="O48" s="112">
        <f t="shared" si="1"/>
        <v>0</v>
      </c>
      <c r="P48">
        <v>82.39</v>
      </c>
      <c r="Q48">
        <v>46.6</v>
      </c>
      <c r="R48">
        <v>17.649999999999999</v>
      </c>
      <c r="S48">
        <v>87.45</v>
      </c>
      <c r="T48">
        <v>55.91</v>
      </c>
      <c r="U48" s="114">
        <f t="shared" si="2"/>
        <v>290</v>
      </c>
      <c r="V48" s="112">
        <f t="shared" si="3"/>
        <v>0</v>
      </c>
    </row>
    <row r="49" spans="1:22">
      <c r="A49" t="s">
        <v>91</v>
      </c>
      <c r="B49">
        <f>PPCL!B49</f>
        <v>290</v>
      </c>
      <c r="C49">
        <f>PPCL!C49</f>
        <v>0</v>
      </c>
      <c r="D49">
        <f>PPCL!M49</f>
        <v>290</v>
      </c>
      <c r="E49">
        <f>PPCL!N49</f>
        <v>0</v>
      </c>
      <c r="F49">
        <f t="shared" si="4"/>
        <v>290</v>
      </c>
      <c r="G49">
        <f t="shared" si="5"/>
        <v>290</v>
      </c>
      <c r="H49" s="112"/>
      <c r="I49">
        <f>BRPL_EOD!AE49+BRPL_EOD!AF49</f>
        <v>82.39</v>
      </c>
      <c r="J49">
        <f>BYPL_EOD!AE49+BYPL_EOD!AF49</f>
        <v>46.6</v>
      </c>
      <c r="K49">
        <f>MES_EOD!AE49+MES_EOD!AF49</f>
        <v>17.649999999999999</v>
      </c>
      <c r="L49">
        <f>NDMC_EOD!AE49+NDMC_EOD!AF49</f>
        <v>87.45</v>
      </c>
      <c r="M49">
        <f>TPDDL_EOD!AE49+TPDDL_EOD!AF49</f>
        <v>55.91</v>
      </c>
      <c r="N49">
        <f t="shared" si="0"/>
        <v>290</v>
      </c>
      <c r="O49" s="112">
        <f t="shared" si="1"/>
        <v>0</v>
      </c>
      <c r="P49">
        <v>82.39</v>
      </c>
      <c r="Q49">
        <v>46.6</v>
      </c>
      <c r="R49">
        <v>17.649999999999999</v>
      </c>
      <c r="S49">
        <v>87.45</v>
      </c>
      <c r="T49">
        <v>55.91</v>
      </c>
      <c r="U49" s="114">
        <f t="shared" si="2"/>
        <v>290</v>
      </c>
      <c r="V49" s="112">
        <f t="shared" si="3"/>
        <v>0</v>
      </c>
    </row>
    <row r="50" spans="1:22">
      <c r="A50" t="s">
        <v>92</v>
      </c>
      <c r="B50">
        <f>PPCL!B50</f>
        <v>290</v>
      </c>
      <c r="C50">
        <f>PPCL!C50</f>
        <v>0</v>
      </c>
      <c r="D50">
        <f>PPCL!M50</f>
        <v>290</v>
      </c>
      <c r="E50">
        <f>PPCL!N50</f>
        <v>0</v>
      </c>
      <c r="F50">
        <f t="shared" si="4"/>
        <v>290</v>
      </c>
      <c r="G50">
        <f t="shared" si="5"/>
        <v>290</v>
      </c>
      <c r="H50" s="112"/>
      <c r="I50">
        <f>BRPL_EOD!AE50+BRPL_EOD!AF50</f>
        <v>82.39</v>
      </c>
      <c r="J50">
        <f>BYPL_EOD!AE50+BYPL_EOD!AF50</f>
        <v>46.6</v>
      </c>
      <c r="K50">
        <f>MES_EOD!AE50+MES_EOD!AF50</f>
        <v>17.649999999999999</v>
      </c>
      <c r="L50">
        <f>NDMC_EOD!AE50+NDMC_EOD!AF50</f>
        <v>87.45</v>
      </c>
      <c r="M50">
        <f>TPDDL_EOD!AE50+TPDDL_EOD!AF50</f>
        <v>55.91</v>
      </c>
      <c r="N50">
        <f t="shared" si="0"/>
        <v>290</v>
      </c>
      <c r="O50" s="112">
        <f t="shared" si="1"/>
        <v>0</v>
      </c>
      <c r="P50">
        <v>82.39</v>
      </c>
      <c r="Q50">
        <v>46.6</v>
      </c>
      <c r="R50">
        <v>17.649999999999999</v>
      </c>
      <c r="S50">
        <v>87.45</v>
      </c>
      <c r="T50">
        <v>55.91</v>
      </c>
      <c r="U50" s="114">
        <f t="shared" si="2"/>
        <v>290</v>
      </c>
      <c r="V50" s="112">
        <f t="shared" si="3"/>
        <v>0</v>
      </c>
    </row>
    <row r="51" spans="1:22">
      <c r="A51" t="s">
        <v>93</v>
      </c>
      <c r="B51">
        <f>PPCL!B51</f>
        <v>290</v>
      </c>
      <c r="C51">
        <f>PPCL!C51</f>
        <v>0</v>
      </c>
      <c r="D51">
        <f>PPCL!M51</f>
        <v>290</v>
      </c>
      <c r="E51">
        <f>PPCL!N51</f>
        <v>0</v>
      </c>
      <c r="F51">
        <f t="shared" si="4"/>
        <v>290</v>
      </c>
      <c r="G51">
        <f t="shared" si="5"/>
        <v>290</v>
      </c>
      <c r="H51" s="112"/>
      <c r="I51">
        <f>BRPL_EOD!AE51+BRPL_EOD!AF51</f>
        <v>82.39</v>
      </c>
      <c r="J51">
        <f>BYPL_EOD!AE51+BYPL_EOD!AF51</f>
        <v>46.6</v>
      </c>
      <c r="K51">
        <f>MES_EOD!AE51+MES_EOD!AF51</f>
        <v>17.649999999999999</v>
      </c>
      <c r="L51">
        <f>NDMC_EOD!AE51+NDMC_EOD!AF51</f>
        <v>87.45</v>
      </c>
      <c r="M51">
        <f>TPDDL_EOD!AE51+TPDDL_EOD!AF51</f>
        <v>55.91</v>
      </c>
      <c r="N51">
        <f t="shared" si="0"/>
        <v>290</v>
      </c>
      <c r="O51" s="112">
        <f t="shared" si="1"/>
        <v>0</v>
      </c>
      <c r="P51">
        <v>82.39</v>
      </c>
      <c r="Q51">
        <v>46.6</v>
      </c>
      <c r="R51">
        <v>17.649999999999999</v>
      </c>
      <c r="S51">
        <v>87.45</v>
      </c>
      <c r="T51">
        <v>55.91</v>
      </c>
      <c r="U51" s="114">
        <f t="shared" si="2"/>
        <v>290</v>
      </c>
      <c r="V51" s="112">
        <f t="shared" si="3"/>
        <v>0</v>
      </c>
    </row>
    <row r="52" spans="1:22">
      <c r="A52" t="s">
        <v>94</v>
      </c>
      <c r="B52">
        <f>PPCL!B52</f>
        <v>290</v>
      </c>
      <c r="C52">
        <f>PPCL!C52</f>
        <v>0</v>
      </c>
      <c r="D52">
        <f>PPCL!M52</f>
        <v>290</v>
      </c>
      <c r="E52">
        <f>PPCL!N52</f>
        <v>0</v>
      </c>
      <c r="F52">
        <f t="shared" si="4"/>
        <v>290</v>
      </c>
      <c r="G52">
        <f t="shared" si="5"/>
        <v>290</v>
      </c>
      <c r="H52" s="112"/>
      <c r="I52">
        <f>BRPL_EOD!AE52+BRPL_EOD!AF52</f>
        <v>82.39</v>
      </c>
      <c r="J52">
        <f>BYPL_EOD!AE52+BYPL_EOD!AF52</f>
        <v>46.6</v>
      </c>
      <c r="K52">
        <f>MES_EOD!AE52+MES_EOD!AF52</f>
        <v>17.649999999999999</v>
      </c>
      <c r="L52">
        <f>NDMC_EOD!AE52+NDMC_EOD!AF52</f>
        <v>87.45</v>
      </c>
      <c r="M52">
        <f>TPDDL_EOD!AE52+TPDDL_EOD!AF52</f>
        <v>55.91</v>
      </c>
      <c r="N52">
        <f t="shared" si="0"/>
        <v>290</v>
      </c>
      <c r="O52" s="112">
        <f t="shared" si="1"/>
        <v>0</v>
      </c>
      <c r="P52">
        <v>82.39</v>
      </c>
      <c r="Q52">
        <v>46.6</v>
      </c>
      <c r="R52">
        <v>17.649999999999999</v>
      </c>
      <c r="S52">
        <v>87.45</v>
      </c>
      <c r="T52">
        <v>55.91</v>
      </c>
      <c r="U52" s="114">
        <f t="shared" si="2"/>
        <v>290</v>
      </c>
      <c r="V52" s="112">
        <f t="shared" si="3"/>
        <v>0</v>
      </c>
    </row>
    <row r="53" spans="1:22">
      <c r="A53" t="s">
        <v>95</v>
      </c>
      <c r="B53">
        <f>PPCL!B53</f>
        <v>290</v>
      </c>
      <c r="C53">
        <f>PPCL!C53</f>
        <v>0</v>
      </c>
      <c r="D53">
        <f>PPCL!M53</f>
        <v>290</v>
      </c>
      <c r="E53">
        <f>PPCL!N53</f>
        <v>0</v>
      </c>
      <c r="F53">
        <f t="shared" si="4"/>
        <v>290</v>
      </c>
      <c r="G53">
        <f t="shared" si="5"/>
        <v>290</v>
      </c>
      <c r="H53" s="112"/>
      <c r="I53">
        <f>BRPL_EOD!AE53+BRPL_EOD!AF53</f>
        <v>82.39</v>
      </c>
      <c r="J53">
        <f>BYPL_EOD!AE53+BYPL_EOD!AF53</f>
        <v>46.6</v>
      </c>
      <c r="K53">
        <f>MES_EOD!AE53+MES_EOD!AF53</f>
        <v>17.649999999999999</v>
      </c>
      <c r="L53">
        <f>NDMC_EOD!AE53+NDMC_EOD!AF53</f>
        <v>87.45</v>
      </c>
      <c r="M53">
        <f>TPDDL_EOD!AE53+TPDDL_EOD!AF53</f>
        <v>55.91</v>
      </c>
      <c r="N53">
        <f t="shared" si="0"/>
        <v>290</v>
      </c>
      <c r="O53" s="112">
        <f t="shared" si="1"/>
        <v>0</v>
      </c>
      <c r="P53">
        <v>82.39</v>
      </c>
      <c r="Q53">
        <v>46.6</v>
      </c>
      <c r="R53">
        <v>17.649999999999999</v>
      </c>
      <c r="S53">
        <v>87.45</v>
      </c>
      <c r="T53">
        <v>55.91</v>
      </c>
      <c r="U53" s="114">
        <f t="shared" si="2"/>
        <v>290</v>
      </c>
      <c r="V53" s="112">
        <f t="shared" si="3"/>
        <v>0</v>
      </c>
    </row>
    <row r="54" spans="1:22">
      <c r="A54" t="s">
        <v>96</v>
      </c>
      <c r="B54">
        <f>PPCL!B54</f>
        <v>290</v>
      </c>
      <c r="C54">
        <f>PPCL!C54</f>
        <v>0</v>
      </c>
      <c r="D54">
        <f>PPCL!M54</f>
        <v>290</v>
      </c>
      <c r="E54">
        <f>PPCL!N54</f>
        <v>0</v>
      </c>
      <c r="F54">
        <f t="shared" si="4"/>
        <v>290</v>
      </c>
      <c r="G54">
        <f t="shared" si="5"/>
        <v>290</v>
      </c>
      <c r="H54" s="112"/>
      <c r="I54">
        <f>BRPL_EOD!AE54+BRPL_EOD!AF54</f>
        <v>82.39</v>
      </c>
      <c r="J54">
        <f>BYPL_EOD!AE54+BYPL_EOD!AF54</f>
        <v>46.6</v>
      </c>
      <c r="K54">
        <f>MES_EOD!AE54+MES_EOD!AF54</f>
        <v>17.649999999999999</v>
      </c>
      <c r="L54">
        <f>NDMC_EOD!AE54+NDMC_EOD!AF54</f>
        <v>87.45</v>
      </c>
      <c r="M54">
        <f>TPDDL_EOD!AE54+TPDDL_EOD!AF54</f>
        <v>55.91</v>
      </c>
      <c r="N54">
        <f t="shared" si="0"/>
        <v>290</v>
      </c>
      <c r="O54" s="112">
        <f t="shared" si="1"/>
        <v>0</v>
      </c>
      <c r="P54">
        <v>82.39</v>
      </c>
      <c r="Q54">
        <v>46.6</v>
      </c>
      <c r="R54">
        <v>17.649999999999999</v>
      </c>
      <c r="S54">
        <v>87.45</v>
      </c>
      <c r="T54">
        <v>55.91</v>
      </c>
      <c r="U54" s="114">
        <f t="shared" si="2"/>
        <v>290</v>
      </c>
      <c r="V54" s="112">
        <f t="shared" si="3"/>
        <v>0</v>
      </c>
    </row>
    <row r="55" spans="1:22">
      <c r="A55" t="s">
        <v>97</v>
      </c>
      <c r="B55">
        <f>PPCL!B55</f>
        <v>290</v>
      </c>
      <c r="C55">
        <f>PPCL!C55</f>
        <v>0</v>
      </c>
      <c r="D55">
        <f>PPCL!M55</f>
        <v>290</v>
      </c>
      <c r="E55">
        <f>PPCL!N55</f>
        <v>0</v>
      </c>
      <c r="F55">
        <f t="shared" si="4"/>
        <v>290</v>
      </c>
      <c r="G55">
        <f t="shared" si="5"/>
        <v>290</v>
      </c>
      <c r="H55" s="112"/>
      <c r="I55">
        <f>BRPL_EOD!AE55+BRPL_EOD!AF55</f>
        <v>82.39</v>
      </c>
      <c r="J55">
        <f>BYPL_EOD!AE55+BYPL_EOD!AF55</f>
        <v>46.6</v>
      </c>
      <c r="K55">
        <f>MES_EOD!AE55+MES_EOD!AF55</f>
        <v>17.649999999999999</v>
      </c>
      <c r="L55">
        <f>NDMC_EOD!AE55+NDMC_EOD!AF55</f>
        <v>87.45</v>
      </c>
      <c r="M55">
        <f>TPDDL_EOD!AE55+TPDDL_EOD!AF55</f>
        <v>55.91</v>
      </c>
      <c r="N55">
        <f t="shared" si="0"/>
        <v>290</v>
      </c>
      <c r="O55" s="112">
        <f t="shared" si="1"/>
        <v>0</v>
      </c>
      <c r="P55">
        <v>82.39</v>
      </c>
      <c r="Q55">
        <v>46.6</v>
      </c>
      <c r="R55">
        <v>17.649999999999999</v>
      </c>
      <c r="S55">
        <v>87.45</v>
      </c>
      <c r="T55">
        <v>55.91</v>
      </c>
      <c r="U55" s="114">
        <f t="shared" si="2"/>
        <v>290</v>
      </c>
      <c r="V55" s="112">
        <f t="shared" si="3"/>
        <v>0</v>
      </c>
    </row>
    <row r="56" spans="1:22">
      <c r="A56" t="s">
        <v>98</v>
      </c>
      <c r="B56">
        <f>PPCL!B56</f>
        <v>290</v>
      </c>
      <c r="C56">
        <f>PPCL!C56</f>
        <v>0</v>
      </c>
      <c r="D56">
        <f>PPCL!M56</f>
        <v>290</v>
      </c>
      <c r="E56">
        <f>PPCL!N56</f>
        <v>0</v>
      </c>
      <c r="F56">
        <f t="shared" si="4"/>
        <v>290</v>
      </c>
      <c r="G56">
        <f t="shared" si="5"/>
        <v>290</v>
      </c>
      <c r="H56" s="112"/>
      <c r="I56">
        <f>BRPL_EOD!AE56+BRPL_EOD!AF56</f>
        <v>82.39</v>
      </c>
      <c r="J56">
        <f>BYPL_EOD!AE56+BYPL_EOD!AF56</f>
        <v>46.6</v>
      </c>
      <c r="K56">
        <f>MES_EOD!AE56+MES_EOD!AF56</f>
        <v>17.649999999999999</v>
      </c>
      <c r="L56">
        <f>NDMC_EOD!AE56+NDMC_EOD!AF56</f>
        <v>87.45</v>
      </c>
      <c r="M56">
        <f>TPDDL_EOD!AE56+TPDDL_EOD!AF56</f>
        <v>55.91</v>
      </c>
      <c r="N56">
        <f t="shared" si="0"/>
        <v>290</v>
      </c>
      <c r="O56" s="112">
        <f t="shared" si="1"/>
        <v>0</v>
      </c>
      <c r="P56">
        <v>82.39</v>
      </c>
      <c r="Q56">
        <v>46.6</v>
      </c>
      <c r="R56">
        <v>17.649999999999999</v>
      </c>
      <c r="S56">
        <v>87.45</v>
      </c>
      <c r="T56">
        <v>55.91</v>
      </c>
      <c r="U56" s="114">
        <f t="shared" si="2"/>
        <v>290</v>
      </c>
      <c r="V56" s="112">
        <f t="shared" si="3"/>
        <v>0</v>
      </c>
    </row>
    <row r="57" spans="1:22">
      <c r="A57" t="s">
        <v>99</v>
      </c>
      <c r="B57">
        <f>PPCL!B57</f>
        <v>290</v>
      </c>
      <c r="C57">
        <f>PPCL!C57</f>
        <v>0</v>
      </c>
      <c r="D57">
        <f>PPCL!M57</f>
        <v>290</v>
      </c>
      <c r="E57">
        <f>PPCL!N57</f>
        <v>0</v>
      </c>
      <c r="F57">
        <f t="shared" si="4"/>
        <v>290</v>
      </c>
      <c r="G57">
        <f t="shared" si="5"/>
        <v>290</v>
      </c>
      <c r="H57" s="112"/>
      <c r="I57">
        <f>BRPL_EOD!AE57+BRPL_EOD!AF57</f>
        <v>82.39</v>
      </c>
      <c r="J57">
        <f>BYPL_EOD!AE57+BYPL_EOD!AF57</f>
        <v>46.6</v>
      </c>
      <c r="K57">
        <f>MES_EOD!AE57+MES_EOD!AF57</f>
        <v>17.649999999999999</v>
      </c>
      <c r="L57">
        <f>NDMC_EOD!AE57+NDMC_EOD!AF57</f>
        <v>87.45</v>
      </c>
      <c r="M57">
        <f>TPDDL_EOD!AE57+TPDDL_EOD!AF57</f>
        <v>55.91</v>
      </c>
      <c r="N57">
        <f t="shared" si="0"/>
        <v>290</v>
      </c>
      <c r="O57" s="112">
        <f t="shared" si="1"/>
        <v>0</v>
      </c>
      <c r="P57">
        <v>82.39</v>
      </c>
      <c r="Q57">
        <v>46.6</v>
      </c>
      <c r="R57">
        <v>17.649999999999999</v>
      </c>
      <c r="S57">
        <v>87.45</v>
      </c>
      <c r="T57">
        <v>55.91</v>
      </c>
      <c r="U57" s="114">
        <f t="shared" si="2"/>
        <v>290</v>
      </c>
      <c r="V57" s="112">
        <f t="shared" si="3"/>
        <v>0</v>
      </c>
    </row>
    <row r="58" spans="1:22">
      <c r="A58" t="s">
        <v>100</v>
      </c>
      <c r="B58">
        <f>PPCL!B58</f>
        <v>290</v>
      </c>
      <c r="C58">
        <f>PPCL!C58</f>
        <v>0</v>
      </c>
      <c r="D58">
        <f>PPCL!M58</f>
        <v>290</v>
      </c>
      <c r="E58">
        <f>PPCL!N58</f>
        <v>0</v>
      </c>
      <c r="F58">
        <f t="shared" si="4"/>
        <v>290</v>
      </c>
      <c r="G58">
        <f t="shared" si="5"/>
        <v>290</v>
      </c>
      <c r="H58" s="112"/>
      <c r="I58">
        <f>BRPL_EOD!AE58+BRPL_EOD!AF58</f>
        <v>82.39</v>
      </c>
      <c r="J58">
        <f>BYPL_EOD!AE58+BYPL_EOD!AF58</f>
        <v>46.6</v>
      </c>
      <c r="K58">
        <f>MES_EOD!AE58+MES_EOD!AF58</f>
        <v>17.649999999999999</v>
      </c>
      <c r="L58">
        <f>NDMC_EOD!AE58+NDMC_EOD!AF58</f>
        <v>87.45</v>
      </c>
      <c r="M58">
        <f>TPDDL_EOD!AE58+TPDDL_EOD!AF58</f>
        <v>55.91</v>
      </c>
      <c r="N58">
        <f t="shared" si="0"/>
        <v>290</v>
      </c>
      <c r="O58" s="112">
        <f t="shared" si="1"/>
        <v>0</v>
      </c>
      <c r="P58">
        <v>82.39</v>
      </c>
      <c r="Q58">
        <v>46.6</v>
      </c>
      <c r="R58">
        <v>17.649999999999999</v>
      </c>
      <c r="S58">
        <v>87.45</v>
      </c>
      <c r="T58">
        <v>55.91</v>
      </c>
      <c r="U58" s="114">
        <f t="shared" si="2"/>
        <v>290</v>
      </c>
      <c r="V58" s="112">
        <f t="shared" si="3"/>
        <v>0</v>
      </c>
    </row>
    <row r="59" spans="1:22">
      <c r="A59" t="s">
        <v>101</v>
      </c>
      <c r="B59">
        <f>PPCL!B59</f>
        <v>290</v>
      </c>
      <c r="C59">
        <f>PPCL!C59</f>
        <v>0</v>
      </c>
      <c r="D59">
        <f>PPCL!M59</f>
        <v>290</v>
      </c>
      <c r="E59">
        <f>PPCL!N59</f>
        <v>0</v>
      </c>
      <c r="F59">
        <f t="shared" si="4"/>
        <v>290</v>
      </c>
      <c r="G59">
        <f t="shared" si="5"/>
        <v>290</v>
      </c>
      <c r="H59" s="112"/>
      <c r="I59">
        <f>BRPL_EOD!AE59+BRPL_EOD!AF59</f>
        <v>82.39</v>
      </c>
      <c r="J59">
        <f>BYPL_EOD!AE59+BYPL_EOD!AF59</f>
        <v>46.6</v>
      </c>
      <c r="K59">
        <f>MES_EOD!AE59+MES_EOD!AF59</f>
        <v>17.649999999999999</v>
      </c>
      <c r="L59">
        <f>NDMC_EOD!AE59+NDMC_EOD!AF59</f>
        <v>87.45</v>
      </c>
      <c r="M59">
        <f>TPDDL_EOD!AE59+TPDDL_EOD!AF59</f>
        <v>55.91</v>
      </c>
      <c r="N59">
        <f t="shared" si="0"/>
        <v>290</v>
      </c>
      <c r="O59" s="112">
        <f t="shared" si="1"/>
        <v>0</v>
      </c>
      <c r="P59">
        <v>82.39</v>
      </c>
      <c r="Q59">
        <v>46.6</v>
      </c>
      <c r="R59">
        <v>17.649999999999999</v>
      </c>
      <c r="S59">
        <v>87.45</v>
      </c>
      <c r="T59">
        <v>55.91</v>
      </c>
      <c r="U59" s="114">
        <f t="shared" si="2"/>
        <v>290</v>
      </c>
      <c r="V59" s="112">
        <f t="shared" si="3"/>
        <v>0</v>
      </c>
    </row>
    <row r="60" spans="1:22">
      <c r="A60" t="s">
        <v>102</v>
      </c>
      <c r="B60">
        <f>PPCL!B60</f>
        <v>290</v>
      </c>
      <c r="C60">
        <f>PPCL!C60</f>
        <v>0</v>
      </c>
      <c r="D60">
        <f>PPCL!M60</f>
        <v>290</v>
      </c>
      <c r="E60">
        <f>PPCL!N60</f>
        <v>0</v>
      </c>
      <c r="F60">
        <f t="shared" si="4"/>
        <v>290</v>
      </c>
      <c r="G60">
        <f t="shared" si="5"/>
        <v>290</v>
      </c>
      <c r="H60" s="112"/>
      <c r="I60">
        <f>BRPL_EOD!AE60+BRPL_EOD!AF60</f>
        <v>82.39</v>
      </c>
      <c r="J60">
        <f>BYPL_EOD!AE60+BYPL_EOD!AF60</f>
        <v>46.6</v>
      </c>
      <c r="K60">
        <f>MES_EOD!AE60+MES_EOD!AF60</f>
        <v>17.649999999999999</v>
      </c>
      <c r="L60">
        <f>NDMC_EOD!AE60+NDMC_EOD!AF60</f>
        <v>87.45</v>
      </c>
      <c r="M60">
        <f>TPDDL_EOD!AE60+TPDDL_EOD!AF60</f>
        <v>55.91</v>
      </c>
      <c r="N60">
        <f t="shared" si="0"/>
        <v>290</v>
      </c>
      <c r="O60" s="112">
        <f t="shared" si="1"/>
        <v>0</v>
      </c>
      <c r="P60">
        <v>82.39</v>
      </c>
      <c r="Q60">
        <v>46.6</v>
      </c>
      <c r="R60">
        <v>17.649999999999999</v>
      </c>
      <c r="S60">
        <v>87.45</v>
      </c>
      <c r="T60">
        <v>55.91</v>
      </c>
      <c r="U60" s="114">
        <f t="shared" si="2"/>
        <v>290</v>
      </c>
      <c r="V60" s="112">
        <f t="shared" si="3"/>
        <v>0</v>
      </c>
    </row>
    <row r="61" spans="1:22">
      <c r="A61" t="s">
        <v>103</v>
      </c>
      <c r="B61">
        <f>PPCL!B61</f>
        <v>290</v>
      </c>
      <c r="C61">
        <f>PPCL!C61</f>
        <v>0</v>
      </c>
      <c r="D61">
        <f>PPCL!M61</f>
        <v>290</v>
      </c>
      <c r="E61">
        <f>PPCL!N61</f>
        <v>0</v>
      </c>
      <c r="F61">
        <f t="shared" si="4"/>
        <v>290</v>
      </c>
      <c r="G61">
        <f t="shared" si="5"/>
        <v>290</v>
      </c>
      <c r="H61" s="112"/>
      <c r="I61">
        <f>BRPL_EOD!AE61+BRPL_EOD!AF61</f>
        <v>82.39</v>
      </c>
      <c r="J61">
        <f>BYPL_EOD!AE61+BYPL_EOD!AF61</f>
        <v>46.6</v>
      </c>
      <c r="K61">
        <f>MES_EOD!AE61+MES_EOD!AF61</f>
        <v>17.649999999999999</v>
      </c>
      <c r="L61">
        <f>NDMC_EOD!AE61+NDMC_EOD!AF61</f>
        <v>87.45</v>
      </c>
      <c r="M61">
        <f>TPDDL_EOD!AE61+TPDDL_EOD!AF61</f>
        <v>55.91</v>
      </c>
      <c r="N61">
        <f t="shared" si="0"/>
        <v>290</v>
      </c>
      <c r="O61" s="112">
        <f t="shared" si="1"/>
        <v>0</v>
      </c>
      <c r="P61">
        <v>82.39</v>
      </c>
      <c r="Q61">
        <v>46.6</v>
      </c>
      <c r="R61">
        <v>17.649999999999999</v>
      </c>
      <c r="S61">
        <v>87.45</v>
      </c>
      <c r="T61">
        <v>55.91</v>
      </c>
      <c r="U61" s="114">
        <f t="shared" si="2"/>
        <v>290</v>
      </c>
      <c r="V61" s="112">
        <f t="shared" si="3"/>
        <v>0</v>
      </c>
    </row>
    <row r="62" spans="1:22">
      <c r="A62" t="s">
        <v>104</v>
      </c>
      <c r="B62">
        <f>PPCL!B62</f>
        <v>290</v>
      </c>
      <c r="C62">
        <f>PPCL!C62</f>
        <v>0</v>
      </c>
      <c r="D62">
        <f>PPCL!M62</f>
        <v>290</v>
      </c>
      <c r="E62">
        <f>PPCL!N62</f>
        <v>0</v>
      </c>
      <c r="F62">
        <f t="shared" si="4"/>
        <v>290</v>
      </c>
      <c r="G62">
        <f t="shared" si="5"/>
        <v>290</v>
      </c>
      <c r="H62" s="112"/>
      <c r="I62">
        <f>BRPL_EOD!AE62+BRPL_EOD!AF62</f>
        <v>82.39</v>
      </c>
      <c r="J62">
        <f>BYPL_EOD!AE62+BYPL_EOD!AF62</f>
        <v>46.6</v>
      </c>
      <c r="K62">
        <f>MES_EOD!AE62+MES_EOD!AF62</f>
        <v>17.649999999999999</v>
      </c>
      <c r="L62">
        <f>NDMC_EOD!AE62+NDMC_EOD!AF62</f>
        <v>87.45</v>
      </c>
      <c r="M62">
        <f>TPDDL_EOD!AE62+TPDDL_EOD!AF62</f>
        <v>55.91</v>
      </c>
      <c r="N62">
        <f t="shared" si="0"/>
        <v>290</v>
      </c>
      <c r="O62" s="112">
        <f t="shared" si="1"/>
        <v>0</v>
      </c>
      <c r="P62">
        <v>82.39</v>
      </c>
      <c r="Q62">
        <v>46.6</v>
      </c>
      <c r="R62">
        <v>17.649999999999999</v>
      </c>
      <c r="S62">
        <v>87.45</v>
      </c>
      <c r="T62">
        <v>55.91</v>
      </c>
      <c r="U62" s="114">
        <f t="shared" si="2"/>
        <v>290</v>
      </c>
      <c r="V62" s="112">
        <f t="shared" si="3"/>
        <v>0</v>
      </c>
    </row>
    <row r="63" spans="1:22">
      <c r="A63" t="s">
        <v>105</v>
      </c>
      <c r="B63">
        <f>PPCL!B63</f>
        <v>290</v>
      </c>
      <c r="C63">
        <f>PPCL!C63</f>
        <v>0</v>
      </c>
      <c r="D63">
        <f>PPCL!M63</f>
        <v>290</v>
      </c>
      <c r="E63">
        <f>PPCL!N63</f>
        <v>0</v>
      </c>
      <c r="F63">
        <f t="shared" si="4"/>
        <v>290</v>
      </c>
      <c r="G63">
        <f t="shared" si="5"/>
        <v>290</v>
      </c>
      <c r="H63" s="112"/>
      <c r="I63">
        <f>BRPL_EOD!AE63+BRPL_EOD!AF63</f>
        <v>82.39</v>
      </c>
      <c r="J63">
        <f>BYPL_EOD!AE63+BYPL_EOD!AF63</f>
        <v>46.6</v>
      </c>
      <c r="K63">
        <f>MES_EOD!AE63+MES_EOD!AF63</f>
        <v>17.649999999999999</v>
      </c>
      <c r="L63">
        <f>NDMC_EOD!AE63+NDMC_EOD!AF63</f>
        <v>87.45</v>
      </c>
      <c r="M63">
        <f>TPDDL_EOD!AE63+TPDDL_EOD!AF63</f>
        <v>55.91</v>
      </c>
      <c r="N63">
        <f t="shared" si="0"/>
        <v>290</v>
      </c>
      <c r="O63" s="112">
        <f t="shared" si="1"/>
        <v>0</v>
      </c>
      <c r="P63">
        <v>82.39</v>
      </c>
      <c r="Q63">
        <v>46.6</v>
      </c>
      <c r="R63">
        <v>17.649999999999999</v>
      </c>
      <c r="S63">
        <v>87.45</v>
      </c>
      <c r="T63">
        <v>55.91</v>
      </c>
      <c r="U63" s="114">
        <f t="shared" si="2"/>
        <v>290</v>
      </c>
      <c r="V63" s="112">
        <f t="shared" si="3"/>
        <v>0</v>
      </c>
    </row>
    <row r="64" spans="1:22">
      <c r="A64" t="s">
        <v>106</v>
      </c>
      <c r="B64">
        <f>PPCL!B64</f>
        <v>290</v>
      </c>
      <c r="C64">
        <f>PPCL!C64</f>
        <v>0</v>
      </c>
      <c r="D64">
        <f>PPCL!M64</f>
        <v>290</v>
      </c>
      <c r="E64">
        <f>PPCL!N64</f>
        <v>0</v>
      </c>
      <c r="F64">
        <f t="shared" si="4"/>
        <v>290</v>
      </c>
      <c r="G64">
        <f t="shared" si="5"/>
        <v>290</v>
      </c>
      <c r="H64" s="112"/>
      <c r="I64">
        <f>BRPL_EOD!AE64+BRPL_EOD!AF64</f>
        <v>82.39</v>
      </c>
      <c r="J64">
        <f>BYPL_EOD!AE64+BYPL_EOD!AF64</f>
        <v>46.6</v>
      </c>
      <c r="K64">
        <f>MES_EOD!AE64+MES_EOD!AF64</f>
        <v>17.649999999999999</v>
      </c>
      <c r="L64">
        <f>NDMC_EOD!AE64+NDMC_EOD!AF64</f>
        <v>87.45</v>
      </c>
      <c r="M64">
        <f>TPDDL_EOD!AE64+TPDDL_EOD!AF64</f>
        <v>55.91</v>
      </c>
      <c r="N64">
        <f t="shared" si="0"/>
        <v>290</v>
      </c>
      <c r="O64" s="112">
        <f t="shared" si="1"/>
        <v>0</v>
      </c>
      <c r="P64">
        <v>82.39</v>
      </c>
      <c r="Q64">
        <v>46.6</v>
      </c>
      <c r="R64">
        <v>17.649999999999999</v>
      </c>
      <c r="S64">
        <v>87.45</v>
      </c>
      <c r="T64">
        <v>55.91</v>
      </c>
      <c r="U64" s="114">
        <f t="shared" si="2"/>
        <v>290</v>
      </c>
      <c r="V64" s="112">
        <f t="shared" si="3"/>
        <v>0</v>
      </c>
    </row>
    <row r="65" spans="1:22">
      <c r="A65" t="s">
        <v>107</v>
      </c>
      <c r="B65">
        <f>PPCL!B65</f>
        <v>282</v>
      </c>
      <c r="C65">
        <f>PPCL!C65</f>
        <v>0</v>
      </c>
      <c r="D65">
        <f>PPCL!M65</f>
        <v>282</v>
      </c>
      <c r="E65">
        <f>PPCL!N65</f>
        <v>0</v>
      </c>
      <c r="F65">
        <f t="shared" si="4"/>
        <v>282</v>
      </c>
      <c r="G65">
        <f t="shared" si="5"/>
        <v>282</v>
      </c>
      <c r="H65" s="112"/>
      <c r="I65">
        <f>BRPL_EOD!AE65+BRPL_EOD!AF65</f>
        <v>79.78</v>
      </c>
      <c r="J65">
        <f>BYPL_EOD!AE65+BYPL_EOD!AF65</f>
        <v>45.32</v>
      </c>
      <c r="K65">
        <f>MES_EOD!AE65+MES_EOD!AF65</f>
        <v>17.22</v>
      </c>
      <c r="L65">
        <f>NDMC_EOD!AE65+NDMC_EOD!AF65</f>
        <v>85.32</v>
      </c>
      <c r="M65">
        <f>TPDDL_EOD!AE65+TPDDL_EOD!AF65</f>
        <v>54.37</v>
      </c>
      <c r="N65">
        <f t="shared" si="0"/>
        <v>282.01</v>
      </c>
      <c r="O65" s="112">
        <f t="shared" si="1"/>
        <v>-9.9999999999909051E-3</v>
      </c>
      <c r="P65">
        <v>79.777171022304174</v>
      </c>
      <c r="Q65">
        <v>45.318392964788487</v>
      </c>
      <c r="R65">
        <v>17.2193893833552</v>
      </c>
      <c r="S65">
        <v>85.31697457536967</v>
      </c>
      <c r="T65">
        <v>54.368072054182477</v>
      </c>
      <c r="U65" s="114">
        <f t="shared" si="2"/>
        <v>282</v>
      </c>
      <c r="V65" s="112">
        <f t="shared" si="3"/>
        <v>0</v>
      </c>
    </row>
    <row r="66" spans="1:22">
      <c r="A66" t="s">
        <v>108</v>
      </c>
      <c r="B66">
        <f>PPCL!B66</f>
        <v>282</v>
      </c>
      <c r="C66">
        <f>PPCL!C66</f>
        <v>0</v>
      </c>
      <c r="D66">
        <f>PPCL!M66</f>
        <v>282</v>
      </c>
      <c r="E66">
        <f>PPCL!N66</f>
        <v>0</v>
      </c>
      <c r="F66">
        <f t="shared" si="4"/>
        <v>282</v>
      </c>
      <c r="G66">
        <f t="shared" si="5"/>
        <v>282</v>
      </c>
      <c r="H66" s="112"/>
      <c r="I66">
        <f>BRPL_EOD!AE66+BRPL_EOD!AF66</f>
        <v>79.78</v>
      </c>
      <c r="J66">
        <f>BYPL_EOD!AE66+BYPL_EOD!AF66</f>
        <v>45.32</v>
      </c>
      <c r="K66">
        <f>MES_EOD!AE66+MES_EOD!AF66</f>
        <v>17.22</v>
      </c>
      <c r="L66">
        <f>NDMC_EOD!AE66+NDMC_EOD!AF66</f>
        <v>85.32</v>
      </c>
      <c r="M66">
        <f>TPDDL_EOD!AE66+TPDDL_EOD!AF66</f>
        <v>54.37</v>
      </c>
      <c r="N66">
        <f t="shared" si="0"/>
        <v>282.01</v>
      </c>
      <c r="O66" s="112">
        <f t="shared" si="1"/>
        <v>-9.9999999999909051E-3</v>
      </c>
      <c r="P66">
        <v>79.777171022304174</v>
      </c>
      <c r="Q66">
        <v>45.318392964788487</v>
      </c>
      <c r="R66">
        <v>17.2193893833552</v>
      </c>
      <c r="S66">
        <v>85.31697457536967</v>
      </c>
      <c r="T66">
        <v>54.368072054182477</v>
      </c>
      <c r="U66" s="114">
        <f t="shared" si="2"/>
        <v>282</v>
      </c>
      <c r="V66" s="112">
        <f t="shared" si="3"/>
        <v>0</v>
      </c>
    </row>
    <row r="67" spans="1:22">
      <c r="A67" t="s">
        <v>109</v>
      </c>
      <c r="B67">
        <f>PPCL!B67</f>
        <v>282</v>
      </c>
      <c r="C67">
        <f>PPCL!C67</f>
        <v>0</v>
      </c>
      <c r="D67">
        <f>PPCL!M67</f>
        <v>282</v>
      </c>
      <c r="E67">
        <f>PPCL!N67</f>
        <v>0</v>
      </c>
      <c r="F67">
        <f t="shared" si="4"/>
        <v>282</v>
      </c>
      <c r="G67">
        <f t="shared" si="5"/>
        <v>282</v>
      </c>
      <c r="H67" s="112"/>
      <c r="I67">
        <f>BRPL_EOD!AE67+BRPL_EOD!AF67</f>
        <v>79.78</v>
      </c>
      <c r="J67">
        <f>BYPL_EOD!AE67+BYPL_EOD!AF67</f>
        <v>45.32</v>
      </c>
      <c r="K67">
        <f>MES_EOD!AE67+MES_EOD!AF67</f>
        <v>17.22</v>
      </c>
      <c r="L67">
        <f>NDMC_EOD!AE67+NDMC_EOD!AF67</f>
        <v>85.32</v>
      </c>
      <c r="M67">
        <f>TPDDL_EOD!AE67+TPDDL_EOD!AF67</f>
        <v>54.37</v>
      </c>
      <c r="N67">
        <f t="shared" ref="N67:N98" si="6">SUM(I67:M67)</f>
        <v>282.01</v>
      </c>
      <c r="O67" s="112">
        <f t="shared" ref="O67:O98" si="7">G67-N67</f>
        <v>-9.9999999999909051E-3</v>
      </c>
      <c r="P67">
        <v>79.777171022304174</v>
      </c>
      <c r="Q67">
        <v>45.318392964788487</v>
      </c>
      <c r="R67">
        <v>17.2193893833552</v>
      </c>
      <c r="S67">
        <v>85.31697457536967</v>
      </c>
      <c r="T67">
        <v>54.368072054182477</v>
      </c>
      <c r="U67" s="114">
        <f t="shared" ref="U67:U98" si="8">SUM(P67:T67)</f>
        <v>282</v>
      </c>
      <c r="V67" s="112">
        <f t="shared" ref="V67:V99" si="9">G67-U67</f>
        <v>0</v>
      </c>
    </row>
    <row r="68" spans="1:22">
      <c r="A68" t="s">
        <v>110</v>
      </c>
      <c r="B68">
        <f>PPCL!B68</f>
        <v>282</v>
      </c>
      <c r="C68">
        <f>PPCL!C68</f>
        <v>0</v>
      </c>
      <c r="D68">
        <f>PPCL!M68</f>
        <v>282</v>
      </c>
      <c r="E68">
        <f>PPCL!N68</f>
        <v>0</v>
      </c>
      <c r="F68">
        <f t="shared" ref="F68:F98" si="10">B68+C68</f>
        <v>282</v>
      </c>
      <c r="G68">
        <f t="shared" ref="G68:G98" si="11">D68+E68</f>
        <v>282</v>
      </c>
      <c r="H68" s="112"/>
      <c r="I68">
        <f>BRPL_EOD!AE68+BRPL_EOD!AF68</f>
        <v>79.78</v>
      </c>
      <c r="J68">
        <f>BYPL_EOD!AE68+BYPL_EOD!AF68</f>
        <v>45.32</v>
      </c>
      <c r="K68">
        <f>MES_EOD!AE68+MES_EOD!AF68</f>
        <v>17.22</v>
      </c>
      <c r="L68">
        <f>NDMC_EOD!AE68+NDMC_EOD!AF68</f>
        <v>85.32</v>
      </c>
      <c r="M68">
        <f>TPDDL_EOD!AE68+TPDDL_EOD!AF68</f>
        <v>54.37</v>
      </c>
      <c r="N68">
        <f t="shared" si="6"/>
        <v>282.01</v>
      </c>
      <c r="O68" s="112">
        <f t="shared" si="7"/>
        <v>-9.9999999999909051E-3</v>
      </c>
      <c r="P68">
        <v>79.777171022304174</v>
      </c>
      <c r="Q68">
        <v>45.318392964788487</v>
      </c>
      <c r="R68">
        <v>17.2193893833552</v>
      </c>
      <c r="S68">
        <v>85.31697457536967</v>
      </c>
      <c r="T68">
        <v>54.368072054182477</v>
      </c>
      <c r="U68" s="114">
        <f t="shared" si="8"/>
        <v>282</v>
      </c>
      <c r="V68" s="112">
        <f t="shared" si="9"/>
        <v>0</v>
      </c>
    </row>
    <row r="69" spans="1:22">
      <c r="A69" t="s">
        <v>111</v>
      </c>
      <c r="B69">
        <f>PPCL!B69</f>
        <v>282</v>
      </c>
      <c r="C69">
        <f>PPCL!C69</f>
        <v>0</v>
      </c>
      <c r="D69">
        <f>PPCL!M69</f>
        <v>282</v>
      </c>
      <c r="E69">
        <f>PPCL!N69</f>
        <v>0</v>
      </c>
      <c r="F69">
        <f t="shared" si="10"/>
        <v>282</v>
      </c>
      <c r="G69">
        <f t="shared" si="11"/>
        <v>282</v>
      </c>
      <c r="H69" s="112"/>
      <c r="I69">
        <f>BRPL_EOD!AE69+BRPL_EOD!AF69</f>
        <v>79.78</v>
      </c>
      <c r="J69">
        <f>BYPL_EOD!AE69+BYPL_EOD!AF69</f>
        <v>45.32</v>
      </c>
      <c r="K69">
        <f>MES_EOD!AE69+MES_EOD!AF69</f>
        <v>17.22</v>
      </c>
      <c r="L69">
        <f>NDMC_EOD!AE69+NDMC_EOD!AF69</f>
        <v>85.32</v>
      </c>
      <c r="M69">
        <f>TPDDL_EOD!AE69+TPDDL_EOD!AF69</f>
        <v>54.37</v>
      </c>
      <c r="N69">
        <f t="shared" si="6"/>
        <v>282.01</v>
      </c>
      <c r="O69" s="112">
        <f t="shared" si="7"/>
        <v>-9.9999999999909051E-3</v>
      </c>
      <c r="P69">
        <v>79.777171022304174</v>
      </c>
      <c r="Q69">
        <v>45.318392964788487</v>
      </c>
      <c r="R69">
        <v>17.2193893833552</v>
      </c>
      <c r="S69">
        <v>85.31697457536967</v>
      </c>
      <c r="T69">
        <v>54.368072054182477</v>
      </c>
      <c r="U69" s="114">
        <f t="shared" si="8"/>
        <v>282</v>
      </c>
      <c r="V69" s="112">
        <f t="shared" si="9"/>
        <v>0</v>
      </c>
    </row>
    <row r="70" spans="1:22">
      <c r="A70" t="s">
        <v>112</v>
      </c>
      <c r="B70">
        <f>PPCL!B70</f>
        <v>282</v>
      </c>
      <c r="C70">
        <f>PPCL!C70</f>
        <v>0</v>
      </c>
      <c r="D70">
        <f>PPCL!M70</f>
        <v>282</v>
      </c>
      <c r="E70">
        <f>PPCL!N70</f>
        <v>0</v>
      </c>
      <c r="F70">
        <f t="shared" si="10"/>
        <v>282</v>
      </c>
      <c r="G70">
        <f t="shared" si="11"/>
        <v>282</v>
      </c>
      <c r="H70" s="112"/>
      <c r="I70">
        <f>BRPL_EOD!AE70+BRPL_EOD!AF70</f>
        <v>79.78</v>
      </c>
      <c r="J70">
        <f>BYPL_EOD!AE70+BYPL_EOD!AF70</f>
        <v>45.32</v>
      </c>
      <c r="K70">
        <f>MES_EOD!AE70+MES_EOD!AF70</f>
        <v>17.22</v>
      </c>
      <c r="L70">
        <f>NDMC_EOD!AE70+NDMC_EOD!AF70</f>
        <v>85.32</v>
      </c>
      <c r="M70">
        <f>TPDDL_EOD!AE70+TPDDL_EOD!AF70</f>
        <v>54.37</v>
      </c>
      <c r="N70">
        <f t="shared" si="6"/>
        <v>282.01</v>
      </c>
      <c r="O70" s="112">
        <f t="shared" si="7"/>
        <v>-9.9999999999909051E-3</v>
      </c>
      <c r="P70">
        <v>79.777171022304174</v>
      </c>
      <c r="Q70">
        <v>45.318392964788487</v>
      </c>
      <c r="R70">
        <v>17.2193893833552</v>
      </c>
      <c r="S70">
        <v>85.31697457536967</v>
      </c>
      <c r="T70">
        <v>54.368072054182477</v>
      </c>
      <c r="U70" s="114">
        <f t="shared" si="8"/>
        <v>282</v>
      </c>
      <c r="V70" s="112">
        <f t="shared" si="9"/>
        <v>0</v>
      </c>
    </row>
    <row r="71" spans="1:22">
      <c r="A71" t="s">
        <v>113</v>
      </c>
      <c r="B71">
        <f>PPCL!B71</f>
        <v>282</v>
      </c>
      <c r="C71">
        <f>PPCL!C71</f>
        <v>0</v>
      </c>
      <c r="D71">
        <f>PPCL!M71</f>
        <v>282</v>
      </c>
      <c r="E71">
        <f>PPCL!N71</f>
        <v>0</v>
      </c>
      <c r="F71">
        <f t="shared" si="10"/>
        <v>282</v>
      </c>
      <c r="G71">
        <f t="shared" si="11"/>
        <v>282</v>
      </c>
      <c r="H71" s="112"/>
      <c r="I71">
        <f>BRPL_EOD!AE71+BRPL_EOD!AF71</f>
        <v>79.78</v>
      </c>
      <c r="J71">
        <f>BYPL_EOD!AE71+BYPL_EOD!AF71</f>
        <v>45.32</v>
      </c>
      <c r="K71">
        <f>MES_EOD!AE71+MES_EOD!AF71</f>
        <v>17.22</v>
      </c>
      <c r="L71">
        <f>NDMC_EOD!AE71+NDMC_EOD!AF71</f>
        <v>85.32</v>
      </c>
      <c r="M71">
        <f>TPDDL_EOD!AE71+TPDDL_EOD!AF71</f>
        <v>54.37</v>
      </c>
      <c r="N71">
        <f t="shared" si="6"/>
        <v>282.01</v>
      </c>
      <c r="O71" s="112">
        <f t="shared" si="7"/>
        <v>-9.9999999999909051E-3</v>
      </c>
      <c r="P71">
        <v>79.777171022304174</v>
      </c>
      <c r="Q71">
        <v>45.318392964788487</v>
      </c>
      <c r="R71">
        <v>17.2193893833552</v>
      </c>
      <c r="S71">
        <v>85.31697457536967</v>
      </c>
      <c r="T71">
        <v>54.368072054182477</v>
      </c>
      <c r="U71" s="114">
        <f t="shared" si="8"/>
        <v>282</v>
      </c>
      <c r="V71" s="112">
        <f t="shared" si="9"/>
        <v>0</v>
      </c>
    </row>
    <row r="72" spans="1:22">
      <c r="A72" t="s">
        <v>114</v>
      </c>
      <c r="B72">
        <f>PPCL!B72</f>
        <v>282</v>
      </c>
      <c r="C72">
        <f>PPCL!C72</f>
        <v>0</v>
      </c>
      <c r="D72">
        <f>PPCL!M72</f>
        <v>282</v>
      </c>
      <c r="E72">
        <f>PPCL!N72</f>
        <v>0</v>
      </c>
      <c r="F72">
        <f t="shared" si="10"/>
        <v>282</v>
      </c>
      <c r="G72">
        <f t="shared" si="11"/>
        <v>282</v>
      </c>
      <c r="H72" s="112"/>
      <c r="I72">
        <f>BRPL_EOD!AE72+BRPL_EOD!AF72</f>
        <v>79.78</v>
      </c>
      <c r="J72">
        <f>BYPL_EOD!AE72+BYPL_EOD!AF72</f>
        <v>45.32</v>
      </c>
      <c r="K72">
        <f>MES_EOD!AE72+MES_EOD!AF72</f>
        <v>17.22</v>
      </c>
      <c r="L72">
        <f>NDMC_EOD!AE72+NDMC_EOD!AF72</f>
        <v>85.32</v>
      </c>
      <c r="M72">
        <f>TPDDL_EOD!AE72+TPDDL_EOD!AF72</f>
        <v>54.37</v>
      </c>
      <c r="N72">
        <f t="shared" si="6"/>
        <v>282.01</v>
      </c>
      <c r="O72" s="112">
        <f t="shared" si="7"/>
        <v>-9.9999999999909051E-3</v>
      </c>
      <c r="P72">
        <v>79.777171022304174</v>
      </c>
      <c r="Q72">
        <v>45.318392964788487</v>
      </c>
      <c r="R72">
        <v>17.2193893833552</v>
      </c>
      <c r="S72">
        <v>85.31697457536967</v>
      </c>
      <c r="T72">
        <v>54.368072054182477</v>
      </c>
      <c r="U72" s="114">
        <f t="shared" si="8"/>
        <v>282</v>
      </c>
      <c r="V72" s="112">
        <f t="shared" si="9"/>
        <v>0</v>
      </c>
    </row>
    <row r="73" spans="1:22">
      <c r="A73" t="s">
        <v>115</v>
      </c>
      <c r="B73">
        <f>PPCL!B73</f>
        <v>282</v>
      </c>
      <c r="C73">
        <f>PPCL!C73</f>
        <v>0</v>
      </c>
      <c r="D73">
        <f>PPCL!M73</f>
        <v>282</v>
      </c>
      <c r="E73">
        <f>PPCL!N73</f>
        <v>0</v>
      </c>
      <c r="F73">
        <f t="shared" si="10"/>
        <v>282</v>
      </c>
      <c r="G73">
        <f t="shared" si="11"/>
        <v>282</v>
      </c>
      <c r="H73" s="112"/>
      <c r="I73">
        <f>BRPL_EOD!AE73+BRPL_EOD!AF73</f>
        <v>79.78</v>
      </c>
      <c r="J73">
        <f>BYPL_EOD!AE73+BYPL_EOD!AF73</f>
        <v>45.32</v>
      </c>
      <c r="K73">
        <f>MES_EOD!AE73+MES_EOD!AF73</f>
        <v>17.22</v>
      </c>
      <c r="L73">
        <f>NDMC_EOD!AE73+NDMC_EOD!AF73</f>
        <v>85.32</v>
      </c>
      <c r="M73">
        <f>TPDDL_EOD!AE73+TPDDL_EOD!AF73</f>
        <v>54.37</v>
      </c>
      <c r="N73">
        <f t="shared" si="6"/>
        <v>282.01</v>
      </c>
      <c r="O73" s="112">
        <f t="shared" si="7"/>
        <v>-9.9999999999909051E-3</v>
      </c>
      <c r="P73">
        <v>79.777171022304174</v>
      </c>
      <c r="Q73">
        <v>45.318392964788487</v>
      </c>
      <c r="R73">
        <v>17.2193893833552</v>
      </c>
      <c r="S73">
        <v>85.31697457536967</v>
      </c>
      <c r="T73">
        <v>54.368072054182477</v>
      </c>
      <c r="U73" s="114">
        <f t="shared" si="8"/>
        <v>282</v>
      </c>
      <c r="V73" s="112">
        <f t="shared" si="9"/>
        <v>0</v>
      </c>
    </row>
    <row r="74" spans="1:22">
      <c r="A74" t="s">
        <v>116</v>
      </c>
      <c r="B74">
        <f>PPCL!B74</f>
        <v>282</v>
      </c>
      <c r="C74">
        <f>PPCL!C74</f>
        <v>0</v>
      </c>
      <c r="D74">
        <f>PPCL!M74</f>
        <v>282</v>
      </c>
      <c r="E74">
        <f>PPCL!N74</f>
        <v>0</v>
      </c>
      <c r="F74">
        <f t="shared" si="10"/>
        <v>282</v>
      </c>
      <c r="G74">
        <f t="shared" si="11"/>
        <v>282</v>
      </c>
      <c r="H74" s="112"/>
      <c r="I74">
        <f>BRPL_EOD!AE74+BRPL_EOD!AF74</f>
        <v>79.78</v>
      </c>
      <c r="J74">
        <f>BYPL_EOD!AE74+BYPL_EOD!AF74</f>
        <v>45.32</v>
      </c>
      <c r="K74">
        <f>MES_EOD!AE74+MES_EOD!AF74</f>
        <v>17.22</v>
      </c>
      <c r="L74">
        <f>NDMC_EOD!AE74+NDMC_EOD!AF74</f>
        <v>85.32</v>
      </c>
      <c r="M74">
        <f>TPDDL_EOD!AE74+TPDDL_EOD!AF74</f>
        <v>54.37</v>
      </c>
      <c r="N74">
        <f t="shared" si="6"/>
        <v>282.01</v>
      </c>
      <c r="O74" s="112">
        <f t="shared" si="7"/>
        <v>-9.9999999999909051E-3</v>
      </c>
      <c r="P74">
        <v>79.777171022304174</v>
      </c>
      <c r="Q74">
        <v>45.318392964788487</v>
      </c>
      <c r="R74">
        <v>17.2193893833552</v>
      </c>
      <c r="S74">
        <v>85.31697457536967</v>
      </c>
      <c r="T74">
        <v>54.368072054182477</v>
      </c>
      <c r="U74" s="114">
        <f t="shared" si="8"/>
        <v>282</v>
      </c>
      <c r="V74" s="112">
        <f t="shared" si="9"/>
        <v>0</v>
      </c>
    </row>
    <row r="75" spans="1:22">
      <c r="A75" t="s">
        <v>117</v>
      </c>
      <c r="B75">
        <f>PPCL!B75</f>
        <v>285</v>
      </c>
      <c r="C75">
        <f>PPCL!C75</f>
        <v>0</v>
      </c>
      <c r="D75">
        <f>PPCL!M75</f>
        <v>285</v>
      </c>
      <c r="E75">
        <f>PPCL!N75</f>
        <v>0</v>
      </c>
      <c r="F75">
        <f t="shared" si="10"/>
        <v>285</v>
      </c>
      <c r="G75">
        <f t="shared" si="11"/>
        <v>285</v>
      </c>
      <c r="H75" s="112"/>
      <c r="I75">
        <f>BRPL_EOD!AE75+BRPL_EOD!AF75</f>
        <v>80.63</v>
      </c>
      <c r="J75">
        <f>BYPL_EOD!AE75+BYPL_EOD!AF75</f>
        <v>45.8</v>
      </c>
      <c r="K75">
        <f>MES_EOD!AE75+MES_EOD!AF75</f>
        <v>17.399999999999999</v>
      </c>
      <c r="L75">
        <f>NDMC_EOD!AE75+NDMC_EOD!AF75</f>
        <v>86.23</v>
      </c>
      <c r="M75">
        <f>TPDDL_EOD!AE75+TPDDL_EOD!AF75</f>
        <v>54.95</v>
      </c>
      <c r="N75">
        <f t="shared" si="6"/>
        <v>285.01</v>
      </c>
      <c r="O75" s="112">
        <f t="shared" si="7"/>
        <v>-9.9999999999909051E-3</v>
      </c>
      <c r="P75">
        <v>80.627170976456966</v>
      </c>
      <c r="Q75">
        <v>45.798393038840743</v>
      </c>
      <c r="R75">
        <v>17.399389495105435</v>
      </c>
      <c r="S75">
        <v>86.226974492123091</v>
      </c>
      <c r="T75">
        <v>54.948071997473775</v>
      </c>
      <c r="U75" s="114">
        <f t="shared" si="8"/>
        <v>285</v>
      </c>
      <c r="V75" s="112">
        <f t="shared" si="9"/>
        <v>0</v>
      </c>
    </row>
    <row r="76" spans="1:22">
      <c r="A76" t="s">
        <v>118</v>
      </c>
      <c r="B76">
        <f>PPCL!B76</f>
        <v>285</v>
      </c>
      <c r="C76">
        <f>PPCL!C76</f>
        <v>0</v>
      </c>
      <c r="D76">
        <f>PPCL!M76</f>
        <v>285</v>
      </c>
      <c r="E76">
        <f>PPCL!N76</f>
        <v>0</v>
      </c>
      <c r="F76">
        <f t="shared" si="10"/>
        <v>285</v>
      </c>
      <c r="G76">
        <f t="shared" si="11"/>
        <v>285</v>
      </c>
      <c r="H76" s="112"/>
      <c r="I76">
        <f>BRPL_EOD!AE76+BRPL_EOD!AF76</f>
        <v>80.63</v>
      </c>
      <c r="J76">
        <f>BYPL_EOD!AE76+BYPL_EOD!AF76</f>
        <v>45.8</v>
      </c>
      <c r="K76">
        <f>MES_EOD!AE76+MES_EOD!AF76</f>
        <v>17.399999999999999</v>
      </c>
      <c r="L76">
        <f>NDMC_EOD!AE76+NDMC_EOD!AF76</f>
        <v>86.23</v>
      </c>
      <c r="M76">
        <f>TPDDL_EOD!AE76+TPDDL_EOD!AF76</f>
        <v>54.95</v>
      </c>
      <c r="N76">
        <f t="shared" si="6"/>
        <v>285.01</v>
      </c>
      <c r="O76" s="112">
        <f t="shared" si="7"/>
        <v>-9.9999999999909051E-3</v>
      </c>
      <c r="P76">
        <v>80.627170976456966</v>
      </c>
      <c r="Q76">
        <v>45.798393038840743</v>
      </c>
      <c r="R76">
        <v>17.399389495105435</v>
      </c>
      <c r="S76">
        <v>86.226974492123091</v>
      </c>
      <c r="T76">
        <v>54.948071997473775</v>
      </c>
      <c r="U76" s="114">
        <f t="shared" si="8"/>
        <v>285</v>
      </c>
      <c r="V76" s="112">
        <f t="shared" si="9"/>
        <v>0</v>
      </c>
    </row>
    <row r="77" spans="1:22">
      <c r="A77" t="s">
        <v>119</v>
      </c>
      <c r="B77">
        <f>PPCL!B77</f>
        <v>285</v>
      </c>
      <c r="C77">
        <f>PPCL!C77</f>
        <v>0</v>
      </c>
      <c r="D77">
        <f>PPCL!M77</f>
        <v>285</v>
      </c>
      <c r="E77">
        <f>PPCL!N77</f>
        <v>0</v>
      </c>
      <c r="F77">
        <f t="shared" si="10"/>
        <v>285</v>
      </c>
      <c r="G77">
        <f t="shared" si="11"/>
        <v>285</v>
      </c>
      <c r="H77" s="112"/>
      <c r="I77">
        <f>BRPL_EOD!AE77+BRPL_EOD!AF77</f>
        <v>80.63</v>
      </c>
      <c r="J77">
        <f>BYPL_EOD!AE77+BYPL_EOD!AF77</f>
        <v>45.8</v>
      </c>
      <c r="K77">
        <f>MES_EOD!AE77+MES_EOD!AF77</f>
        <v>17.399999999999999</v>
      </c>
      <c r="L77">
        <f>NDMC_EOD!AE77+NDMC_EOD!AF77</f>
        <v>86.23</v>
      </c>
      <c r="M77">
        <f>TPDDL_EOD!AE77+TPDDL_EOD!AF77</f>
        <v>54.95</v>
      </c>
      <c r="N77">
        <f t="shared" si="6"/>
        <v>285.01</v>
      </c>
      <c r="O77" s="112">
        <f t="shared" si="7"/>
        <v>-9.9999999999909051E-3</v>
      </c>
      <c r="P77">
        <v>80.627170976456966</v>
      </c>
      <c r="Q77">
        <v>45.798393038840743</v>
      </c>
      <c r="R77">
        <v>17.399389495105435</v>
      </c>
      <c r="S77">
        <v>86.226974492123091</v>
      </c>
      <c r="T77">
        <v>54.948071997473775</v>
      </c>
      <c r="U77" s="114">
        <f t="shared" si="8"/>
        <v>285</v>
      </c>
      <c r="V77" s="112">
        <f t="shared" si="9"/>
        <v>0</v>
      </c>
    </row>
    <row r="78" spans="1:22">
      <c r="A78" t="s">
        <v>120</v>
      </c>
      <c r="B78">
        <f>PPCL!B78</f>
        <v>285</v>
      </c>
      <c r="C78">
        <f>PPCL!C78</f>
        <v>0</v>
      </c>
      <c r="D78">
        <f>PPCL!M78</f>
        <v>285</v>
      </c>
      <c r="E78">
        <f>PPCL!N78</f>
        <v>0</v>
      </c>
      <c r="F78">
        <f t="shared" si="10"/>
        <v>285</v>
      </c>
      <c r="G78">
        <f t="shared" si="11"/>
        <v>285</v>
      </c>
      <c r="H78" s="112"/>
      <c r="I78">
        <f>BRPL_EOD!AE78+BRPL_EOD!AF78</f>
        <v>80.63</v>
      </c>
      <c r="J78">
        <f>BYPL_EOD!AE78+BYPL_EOD!AF78</f>
        <v>45.8</v>
      </c>
      <c r="K78">
        <f>MES_EOD!AE78+MES_EOD!AF78</f>
        <v>17.399999999999999</v>
      </c>
      <c r="L78">
        <f>NDMC_EOD!AE78+NDMC_EOD!AF78</f>
        <v>86.23</v>
      </c>
      <c r="M78">
        <f>TPDDL_EOD!AE78+TPDDL_EOD!AF78</f>
        <v>54.95</v>
      </c>
      <c r="N78">
        <f t="shared" si="6"/>
        <v>285.01</v>
      </c>
      <c r="O78" s="112">
        <f t="shared" si="7"/>
        <v>-9.9999999999909051E-3</v>
      </c>
      <c r="P78">
        <v>80.627170976456966</v>
      </c>
      <c r="Q78">
        <v>45.798393038840743</v>
      </c>
      <c r="R78">
        <v>17.399389495105435</v>
      </c>
      <c r="S78">
        <v>86.226974492123091</v>
      </c>
      <c r="T78">
        <v>54.948071997473775</v>
      </c>
      <c r="U78" s="114">
        <f t="shared" si="8"/>
        <v>285</v>
      </c>
      <c r="V78" s="112">
        <f t="shared" si="9"/>
        <v>0</v>
      </c>
    </row>
    <row r="79" spans="1:22">
      <c r="A79" t="s">
        <v>121</v>
      </c>
      <c r="B79">
        <f>PPCL!B79</f>
        <v>285</v>
      </c>
      <c r="C79">
        <f>PPCL!C79</f>
        <v>0</v>
      </c>
      <c r="D79">
        <f>PPCL!M79</f>
        <v>285</v>
      </c>
      <c r="E79">
        <f>PPCL!N79</f>
        <v>0</v>
      </c>
      <c r="F79">
        <f t="shared" si="10"/>
        <v>285</v>
      </c>
      <c r="G79">
        <f t="shared" si="11"/>
        <v>285</v>
      </c>
      <c r="H79" s="112"/>
      <c r="I79">
        <f>BRPL_EOD!AE79+BRPL_EOD!AF79</f>
        <v>80.63</v>
      </c>
      <c r="J79">
        <f>BYPL_EOD!AE79+BYPL_EOD!AF79</f>
        <v>45.8</v>
      </c>
      <c r="K79">
        <f>MES_EOD!AE79+MES_EOD!AF79</f>
        <v>17.399999999999999</v>
      </c>
      <c r="L79">
        <f>NDMC_EOD!AE79+NDMC_EOD!AF79</f>
        <v>86.23</v>
      </c>
      <c r="M79">
        <f>TPDDL_EOD!AE79+TPDDL_EOD!AF79</f>
        <v>54.95</v>
      </c>
      <c r="N79">
        <f t="shared" si="6"/>
        <v>285.01</v>
      </c>
      <c r="O79" s="112">
        <f t="shared" si="7"/>
        <v>-9.9999999999909051E-3</v>
      </c>
      <c r="P79">
        <v>80.627170976456966</v>
      </c>
      <c r="Q79">
        <v>45.798393038840743</v>
      </c>
      <c r="R79">
        <v>17.399389495105435</v>
      </c>
      <c r="S79">
        <v>86.226974492123091</v>
      </c>
      <c r="T79">
        <v>54.948071997473775</v>
      </c>
      <c r="U79" s="114">
        <f t="shared" si="8"/>
        <v>285</v>
      </c>
      <c r="V79" s="112">
        <f t="shared" si="9"/>
        <v>0</v>
      </c>
    </row>
    <row r="80" spans="1:22">
      <c r="A80" t="s">
        <v>122</v>
      </c>
      <c r="B80">
        <f>PPCL!B80</f>
        <v>285</v>
      </c>
      <c r="C80">
        <f>PPCL!C80</f>
        <v>0</v>
      </c>
      <c r="D80">
        <f>PPCL!M80</f>
        <v>285</v>
      </c>
      <c r="E80">
        <f>PPCL!N80</f>
        <v>0</v>
      </c>
      <c r="F80">
        <f t="shared" si="10"/>
        <v>285</v>
      </c>
      <c r="G80">
        <f t="shared" si="11"/>
        <v>285</v>
      </c>
      <c r="H80" s="112"/>
      <c r="I80">
        <f>BRPL_EOD!AE80+BRPL_EOD!AF80</f>
        <v>80.63</v>
      </c>
      <c r="J80">
        <f>BYPL_EOD!AE80+BYPL_EOD!AF80</f>
        <v>45.8</v>
      </c>
      <c r="K80">
        <f>MES_EOD!AE80+MES_EOD!AF80</f>
        <v>17.399999999999999</v>
      </c>
      <c r="L80">
        <f>NDMC_EOD!AE80+NDMC_EOD!AF80</f>
        <v>86.23</v>
      </c>
      <c r="M80">
        <f>TPDDL_EOD!AE80+TPDDL_EOD!AF80</f>
        <v>54.95</v>
      </c>
      <c r="N80">
        <f t="shared" si="6"/>
        <v>285.01</v>
      </c>
      <c r="O80" s="112">
        <f t="shared" si="7"/>
        <v>-9.9999999999909051E-3</v>
      </c>
      <c r="P80">
        <v>80.627170976456966</v>
      </c>
      <c r="Q80">
        <v>45.798393038840743</v>
      </c>
      <c r="R80">
        <v>17.399389495105435</v>
      </c>
      <c r="S80">
        <v>86.226974492123091</v>
      </c>
      <c r="T80">
        <v>54.948071997473775</v>
      </c>
      <c r="U80" s="114">
        <f t="shared" si="8"/>
        <v>285</v>
      </c>
      <c r="V80" s="112">
        <f t="shared" si="9"/>
        <v>0</v>
      </c>
    </row>
    <row r="81" spans="1:22">
      <c r="A81" t="s">
        <v>123</v>
      </c>
      <c r="B81">
        <f>PPCL!B81</f>
        <v>285</v>
      </c>
      <c r="C81">
        <f>PPCL!C81</f>
        <v>0</v>
      </c>
      <c r="D81">
        <f>PPCL!M81</f>
        <v>285</v>
      </c>
      <c r="E81">
        <f>PPCL!N81</f>
        <v>0</v>
      </c>
      <c r="F81">
        <f t="shared" si="10"/>
        <v>285</v>
      </c>
      <c r="G81">
        <f t="shared" si="11"/>
        <v>285</v>
      </c>
      <c r="H81" s="112"/>
      <c r="I81">
        <f>BRPL_EOD!AE81+BRPL_EOD!AF81</f>
        <v>80.63</v>
      </c>
      <c r="J81">
        <f>BYPL_EOD!AE81+BYPL_EOD!AF81</f>
        <v>45.8</v>
      </c>
      <c r="K81">
        <f>MES_EOD!AE81+MES_EOD!AF81</f>
        <v>17.399999999999999</v>
      </c>
      <c r="L81">
        <f>NDMC_EOD!AE81+NDMC_EOD!AF81</f>
        <v>86.23</v>
      </c>
      <c r="M81">
        <f>TPDDL_EOD!AE81+TPDDL_EOD!AF81</f>
        <v>54.95</v>
      </c>
      <c r="N81">
        <f t="shared" si="6"/>
        <v>285.01</v>
      </c>
      <c r="O81" s="112">
        <f t="shared" si="7"/>
        <v>-9.9999999999909051E-3</v>
      </c>
      <c r="P81">
        <v>80.627170976456966</v>
      </c>
      <c r="Q81">
        <v>45.798393038840743</v>
      </c>
      <c r="R81">
        <v>17.399389495105435</v>
      </c>
      <c r="S81">
        <v>86.226974492123091</v>
      </c>
      <c r="T81">
        <v>54.948071997473775</v>
      </c>
      <c r="U81" s="114">
        <f t="shared" si="8"/>
        <v>285</v>
      </c>
      <c r="V81" s="112">
        <f t="shared" si="9"/>
        <v>0</v>
      </c>
    </row>
    <row r="82" spans="1:22">
      <c r="A82" t="s">
        <v>124</v>
      </c>
      <c r="B82">
        <f>PPCL!B82</f>
        <v>285</v>
      </c>
      <c r="C82">
        <f>PPCL!C82</f>
        <v>0</v>
      </c>
      <c r="D82">
        <f>PPCL!M82</f>
        <v>285</v>
      </c>
      <c r="E82">
        <f>PPCL!N82</f>
        <v>0</v>
      </c>
      <c r="F82">
        <f t="shared" si="10"/>
        <v>285</v>
      </c>
      <c r="G82">
        <f t="shared" si="11"/>
        <v>285</v>
      </c>
      <c r="H82" s="112"/>
      <c r="I82">
        <f>BRPL_EOD!AE82+BRPL_EOD!AF82</f>
        <v>80.63</v>
      </c>
      <c r="J82">
        <f>BYPL_EOD!AE82+BYPL_EOD!AF82</f>
        <v>45.8</v>
      </c>
      <c r="K82">
        <f>MES_EOD!AE82+MES_EOD!AF82</f>
        <v>17.399999999999999</v>
      </c>
      <c r="L82">
        <f>NDMC_EOD!AE82+NDMC_EOD!AF82</f>
        <v>86.23</v>
      </c>
      <c r="M82">
        <f>TPDDL_EOD!AE82+TPDDL_EOD!AF82</f>
        <v>54.95</v>
      </c>
      <c r="N82">
        <f t="shared" si="6"/>
        <v>285.01</v>
      </c>
      <c r="O82" s="112">
        <f t="shared" si="7"/>
        <v>-9.9999999999909051E-3</v>
      </c>
      <c r="P82">
        <v>80.627170976456966</v>
      </c>
      <c r="Q82">
        <v>45.798393038840743</v>
      </c>
      <c r="R82">
        <v>17.399389495105435</v>
      </c>
      <c r="S82">
        <v>86.226974492123091</v>
      </c>
      <c r="T82">
        <v>54.948071997473775</v>
      </c>
      <c r="U82" s="114">
        <f t="shared" si="8"/>
        <v>285</v>
      </c>
      <c r="V82" s="112">
        <f t="shared" si="9"/>
        <v>0</v>
      </c>
    </row>
    <row r="83" spans="1:22">
      <c r="A83" t="s">
        <v>125</v>
      </c>
      <c r="B83">
        <f>PPCL!B83</f>
        <v>290</v>
      </c>
      <c r="C83">
        <f>PPCL!C83</f>
        <v>0</v>
      </c>
      <c r="D83">
        <f>PPCL!M83</f>
        <v>290</v>
      </c>
      <c r="E83">
        <f>PPCL!N83</f>
        <v>0</v>
      </c>
      <c r="F83">
        <f t="shared" si="10"/>
        <v>290</v>
      </c>
      <c r="G83">
        <f t="shared" si="11"/>
        <v>290</v>
      </c>
      <c r="H83" s="112"/>
      <c r="I83">
        <f>BRPL_EOD!AE83+BRPL_EOD!AF83</f>
        <v>82.39</v>
      </c>
      <c r="J83">
        <f>BYPL_EOD!AE83+BYPL_EOD!AF83</f>
        <v>46.6</v>
      </c>
      <c r="K83">
        <f>MES_EOD!AE83+MES_EOD!AF83</f>
        <v>17.649999999999999</v>
      </c>
      <c r="L83">
        <f>NDMC_EOD!AE83+NDMC_EOD!AF83</f>
        <v>87.45</v>
      </c>
      <c r="M83">
        <f>TPDDL_EOD!AE83+TPDDL_EOD!AF83</f>
        <v>55.91</v>
      </c>
      <c r="N83">
        <f t="shared" si="6"/>
        <v>290</v>
      </c>
      <c r="O83" s="112">
        <f t="shared" si="7"/>
        <v>0</v>
      </c>
      <c r="P83">
        <v>82.39</v>
      </c>
      <c r="Q83">
        <v>46.6</v>
      </c>
      <c r="R83">
        <v>17.649999999999999</v>
      </c>
      <c r="S83">
        <v>87.45</v>
      </c>
      <c r="T83">
        <v>55.91</v>
      </c>
      <c r="U83" s="114">
        <f t="shared" si="8"/>
        <v>290</v>
      </c>
      <c r="V83" s="112">
        <f t="shared" si="9"/>
        <v>0</v>
      </c>
    </row>
    <row r="84" spans="1:22">
      <c r="A84" t="s">
        <v>126</v>
      </c>
      <c r="B84">
        <f>PPCL!B84</f>
        <v>290</v>
      </c>
      <c r="C84">
        <f>PPCL!C84</f>
        <v>0</v>
      </c>
      <c r="D84">
        <f>PPCL!M84</f>
        <v>290</v>
      </c>
      <c r="E84">
        <f>PPCL!N84</f>
        <v>0</v>
      </c>
      <c r="F84">
        <f t="shared" si="10"/>
        <v>290</v>
      </c>
      <c r="G84">
        <f t="shared" si="11"/>
        <v>290</v>
      </c>
      <c r="H84" s="112"/>
      <c r="I84">
        <f>BRPL_EOD!AE84+BRPL_EOD!AF84</f>
        <v>82.39</v>
      </c>
      <c r="J84">
        <f>BYPL_EOD!AE84+BYPL_EOD!AF84</f>
        <v>46.6</v>
      </c>
      <c r="K84">
        <f>MES_EOD!AE84+MES_EOD!AF84</f>
        <v>17.649999999999999</v>
      </c>
      <c r="L84">
        <f>NDMC_EOD!AE84+NDMC_EOD!AF84</f>
        <v>87.45</v>
      </c>
      <c r="M84">
        <f>TPDDL_EOD!AE84+TPDDL_EOD!AF84</f>
        <v>55.91</v>
      </c>
      <c r="N84">
        <f t="shared" si="6"/>
        <v>290</v>
      </c>
      <c r="O84" s="112">
        <f t="shared" si="7"/>
        <v>0</v>
      </c>
      <c r="P84">
        <v>82.39</v>
      </c>
      <c r="Q84">
        <v>46.6</v>
      </c>
      <c r="R84">
        <v>17.649999999999999</v>
      </c>
      <c r="S84">
        <v>87.45</v>
      </c>
      <c r="T84">
        <v>55.91</v>
      </c>
      <c r="U84" s="114">
        <f t="shared" si="8"/>
        <v>290</v>
      </c>
      <c r="V84" s="112">
        <f t="shared" si="9"/>
        <v>0</v>
      </c>
    </row>
    <row r="85" spans="1:22">
      <c r="A85" t="s">
        <v>127</v>
      </c>
      <c r="B85">
        <f>PPCL!B85</f>
        <v>285</v>
      </c>
      <c r="C85">
        <f>PPCL!C85</f>
        <v>0</v>
      </c>
      <c r="D85">
        <f>PPCL!M85</f>
        <v>285</v>
      </c>
      <c r="E85">
        <f>PPCL!N85</f>
        <v>0</v>
      </c>
      <c r="F85">
        <f t="shared" si="10"/>
        <v>285</v>
      </c>
      <c r="G85">
        <f t="shared" si="11"/>
        <v>285</v>
      </c>
      <c r="H85" s="112"/>
      <c r="I85">
        <f>BRPL_EOD!AE85+BRPL_EOD!AF85</f>
        <v>80.63</v>
      </c>
      <c r="J85">
        <f>BYPL_EOD!AE85+BYPL_EOD!AF85</f>
        <v>45.8</v>
      </c>
      <c r="K85">
        <f>MES_EOD!AE85+MES_EOD!AF85</f>
        <v>17.399999999999999</v>
      </c>
      <c r="L85">
        <f>NDMC_EOD!AE85+NDMC_EOD!AF85</f>
        <v>86.23</v>
      </c>
      <c r="M85">
        <f>TPDDL_EOD!AE85+TPDDL_EOD!AF85</f>
        <v>54.95</v>
      </c>
      <c r="N85">
        <f t="shared" si="6"/>
        <v>285.01</v>
      </c>
      <c r="O85" s="112">
        <f t="shared" si="7"/>
        <v>-9.9999999999909051E-3</v>
      </c>
      <c r="P85">
        <v>80.627170976456966</v>
      </c>
      <c r="Q85">
        <v>45.798393038840743</v>
      </c>
      <c r="R85">
        <v>17.399389495105435</v>
      </c>
      <c r="S85">
        <v>86.226974492123091</v>
      </c>
      <c r="T85">
        <v>54.948071997473775</v>
      </c>
      <c r="U85" s="114">
        <f t="shared" si="8"/>
        <v>285</v>
      </c>
      <c r="V85" s="112">
        <f t="shared" si="9"/>
        <v>0</v>
      </c>
    </row>
    <row r="86" spans="1:22">
      <c r="A86" t="s">
        <v>128</v>
      </c>
      <c r="B86">
        <f>PPCL!B86</f>
        <v>290</v>
      </c>
      <c r="C86">
        <f>PPCL!C86</f>
        <v>0</v>
      </c>
      <c r="D86">
        <f>PPCL!M86</f>
        <v>290</v>
      </c>
      <c r="E86">
        <f>PPCL!N86</f>
        <v>0</v>
      </c>
      <c r="F86">
        <f t="shared" si="10"/>
        <v>290</v>
      </c>
      <c r="G86">
        <f t="shared" si="11"/>
        <v>290</v>
      </c>
      <c r="H86" s="112"/>
      <c r="I86">
        <f>BRPL_EOD!AE86+BRPL_EOD!AF86</f>
        <v>82.39</v>
      </c>
      <c r="J86">
        <f>BYPL_EOD!AE86+BYPL_EOD!AF86</f>
        <v>46.6</v>
      </c>
      <c r="K86">
        <f>MES_EOD!AE86+MES_EOD!AF86</f>
        <v>17.649999999999999</v>
      </c>
      <c r="L86">
        <f>NDMC_EOD!AE86+NDMC_EOD!AF86</f>
        <v>87.45</v>
      </c>
      <c r="M86">
        <f>TPDDL_EOD!AE86+TPDDL_EOD!AF86</f>
        <v>55.91</v>
      </c>
      <c r="N86">
        <f t="shared" si="6"/>
        <v>290</v>
      </c>
      <c r="O86" s="112">
        <f t="shared" si="7"/>
        <v>0</v>
      </c>
      <c r="P86">
        <v>82.39</v>
      </c>
      <c r="Q86">
        <v>46.6</v>
      </c>
      <c r="R86">
        <v>17.649999999999999</v>
      </c>
      <c r="S86">
        <v>87.45</v>
      </c>
      <c r="T86">
        <v>55.91</v>
      </c>
      <c r="U86" s="114">
        <f t="shared" si="8"/>
        <v>290</v>
      </c>
      <c r="V86" s="112">
        <f t="shared" si="9"/>
        <v>0</v>
      </c>
    </row>
    <row r="87" spans="1:22">
      <c r="A87" t="s">
        <v>129</v>
      </c>
      <c r="B87">
        <f>PPCL!B87</f>
        <v>290</v>
      </c>
      <c r="C87">
        <f>PPCL!C87</f>
        <v>0</v>
      </c>
      <c r="D87">
        <f>PPCL!M87</f>
        <v>290</v>
      </c>
      <c r="E87">
        <f>PPCL!N87</f>
        <v>0</v>
      </c>
      <c r="F87">
        <f t="shared" si="10"/>
        <v>290</v>
      </c>
      <c r="G87">
        <f t="shared" si="11"/>
        <v>290</v>
      </c>
      <c r="H87" s="112"/>
      <c r="I87">
        <f>BRPL_EOD!AE87+BRPL_EOD!AF87</f>
        <v>82.39</v>
      </c>
      <c r="J87">
        <f>BYPL_EOD!AE87+BYPL_EOD!AF87</f>
        <v>46.6</v>
      </c>
      <c r="K87">
        <f>MES_EOD!AE87+MES_EOD!AF87</f>
        <v>17.649999999999999</v>
      </c>
      <c r="L87">
        <f>NDMC_EOD!AE87+NDMC_EOD!AF87</f>
        <v>87.45</v>
      </c>
      <c r="M87">
        <f>TPDDL_EOD!AE87+TPDDL_EOD!AF87</f>
        <v>55.91</v>
      </c>
      <c r="N87">
        <f t="shared" si="6"/>
        <v>290</v>
      </c>
      <c r="O87" s="112">
        <f t="shared" si="7"/>
        <v>0</v>
      </c>
      <c r="P87">
        <v>82.39</v>
      </c>
      <c r="Q87">
        <v>46.6</v>
      </c>
      <c r="R87">
        <v>17.649999999999999</v>
      </c>
      <c r="S87">
        <v>87.45</v>
      </c>
      <c r="T87">
        <v>55.91</v>
      </c>
      <c r="U87" s="114">
        <f t="shared" si="8"/>
        <v>290</v>
      </c>
      <c r="V87" s="112">
        <f t="shared" si="9"/>
        <v>0</v>
      </c>
    </row>
    <row r="88" spans="1:22">
      <c r="A88" t="s">
        <v>130</v>
      </c>
      <c r="B88">
        <f>PPCL!B88</f>
        <v>290</v>
      </c>
      <c r="C88">
        <f>PPCL!C88</f>
        <v>0</v>
      </c>
      <c r="D88">
        <f>PPCL!M88</f>
        <v>290</v>
      </c>
      <c r="E88">
        <f>PPCL!N88</f>
        <v>0</v>
      </c>
      <c r="F88">
        <f t="shared" si="10"/>
        <v>290</v>
      </c>
      <c r="G88">
        <f t="shared" si="11"/>
        <v>290</v>
      </c>
      <c r="H88" s="112"/>
      <c r="I88">
        <f>BRPL_EOD!AE88+BRPL_EOD!AF88</f>
        <v>82.39</v>
      </c>
      <c r="J88">
        <f>BYPL_EOD!AE88+BYPL_EOD!AF88</f>
        <v>46.6</v>
      </c>
      <c r="K88">
        <f>MES_EOD!AE88+MES_EOD!AF88</f>
        <v>17.649999999999999</v>
      </c>
      <c r="L88">
        <f>NDMC_EOD!AE88+NDMC_EOD!AF88</f>
        <v>87.45</v>
      </c>
      <c r="M88">
        <f>TPDDL_EOD!AE88+TPDDL_EOD!AF88</f>
        <v>55.91</v>
      </c>
      <c r="N88">
        <f t="shared" si="6"/>
        <v>290</v>
      </c>
      <c r="O88" s="112">
        <f t="shared" si="7"/>
        <v>0</v>
      </c>
      <c r="P88">
        <v>82.39</v>
      </c>
      <c r="Q88">
        <v>46.6</v>
      </c>
      <c r="R88">
        <v>17.649999999999999</v>
      </c>
      <c r="S88">
        <v>87.45</v>
      </c>
      <c r="T88">
        <v>55.91</v>
      </c>
      <c r="U88" s="114">
        <f t="shared" si="8"/>
        <v>290</v>
      </c>
      <c r="V88" s="112">
        <f t="shared" si="9"/>
        <v>0</v>
      </c>
    </row>
    <row r="89" spans="1:22">
      <c r="A89" t="s">
        <v>131</v>
      </c>
      <c r="B89">
        <f>PPCL!B89</f>
        <v>290</v>
      </c>
      <c r="C89">
        <f>PPCL!C89</f>
        <v>0</v>
      </c>
      <c r="D89">
        <f>PPCL!M89</f>
        <v>290</v>
      </c>
      <c r="E89">
        <f>PPCL!N89</f>
        <v>0</v>
      </c>
      <c r="F89">
        <f t="shared" si="10"/>
        <v>290</v>
      </c>
      <c r="G89">
        <f t="shared" si="11"/>
        <v>290</v>
      </c>
      <c r="H89" s="112"/>
      <c r="I89">
        <f>BRPL_EOD!AE89+BRPL_EOD!AF89</f>
        <v>82.39</v>
      </c>
      <c r="J89">
        <f>BYPL_EOD!AE89+BYPL_EOD!AF89</f>
        <v>46.6</v>
      </c>
      <c r="K89">
        <f>MES_EOD!AE89+MES_EOD!AF89</f>
        <v>17.649999999999999</v>
      </c>
      <c r="L89">
        <f>NDMC_EOD!AE89+NDMC_EOD!AF89</f>
        <v>87.45</v>
      </c>
      <c r="M89">
        <f>TPDDL_EOD!AE89+TPDDL_EOD!AF89</f>
        <v>55.91</v>
      </c>
      <c r="N89">
        <f t="shared" si="6"/>
        <v>290</v>
      </c>
      <c r="O89" s="112">
        <f t="shared" si="7"/>
        <v>0</v>
      </c>
      <c r="P89">
        <v>82.39</v>
      </c>
      <c r="Q89">
        <v>46.6</v>
      </c>
      <c r="R89">
        <v>17.649999999999999</v>
      </c>
      <c r="S89">
        <v>87.45</v>
      </c>
      <c r="T89">
        <v>55.91</v>
      </c>
      <c r="U89" s="114">
        <f t="shared" si="8"/>
        <v>290</v>
      </c>
      <c r="V89" s="112">
        <f t="shared" si="9"/>
        <v>0</v>
      </c>
    </row>
    <row r="90" spans="1:22">
      <c r="A90" t="s">
        <v>132</v>
      </c>
      <c r="B90">
        <f>PPCL!B90</f>
        <v>290</v>
      </c>
      <c r="C90">
        <f>PPCL!C90</f>
        <v>0</v>
      </c>
      <c r="D90">
        <f>PPCL!M90</f>
        <v>290</v>
      </c>
      <c r="E90">
        <f>PPCL!N90</f>
        <v>0</v>
      </c>
      <c r="F90">
        <f t="shared" si="10"/>
        <v>290</v>
      </c>
      <c r="G90">
        <f t="shared" si="11"/>
        <v>290</v>
      </c>
      <c r="H90" s="112"/>
      <c r="I90">
        <f>BRPL_EOD!AE90+BRPL_EOD!AF90</f>
        <v>82.39</v>
      </c>
      <c r="J90">
        <f>BYPL_EOD!AE90+BYPL_EOD!AF90</f>
        <v>46.6</v>
      </c>
      <c r="K90">
        <f>MES_EOD!AE90+MES_EOD!AF90</f>
        <v>17.649999999999999</v>
      </c>
      <c r="L90">
        <f>NDMC_EOD!AE90+NDMC_EOD!AF90</f>
        <v>87.45</v>
      </c>
      <c r="M90">
        <f>TPDDL_EOD!AE90+TPDDL_EOD!AF90</f>
        <v>55.91</v>
      </c>
      <c r="N90">
        <f t="shared" si="6"/>
        <v>290</v>
      </c>
      <c r="O90" s="112">
        <f t="shared" si="7"/>
        <v>0</v>
      </c>
      <c r="P90">
        <v>82.39</v>
      </c>
      <c r="Q90">
        <v>46.6</v>
      </c>
      <c r="R90">
        <v>17.649999999999999</v>
      </c>
      <c r="S90">
        <v>87.45</v>
      </c>
      <c r="T90">
        <v>55.91</v>
      </c>
      <c r="U90" s="114">
        <f t="shared" si="8"/>
        <v>290</v>
      </c>
      <c r="V90" s="112">
        <f t="shared" si="9"/>
        <v>0</v>
      </c>
    </row>
    <row r="91" spans="1:22">
      <c r="A91" t="s">
        <v>133</v>
      </c>
      <c r="B91">
        <f>PPCL!B91</f>
        <v>290</v>
      </c>
      <c r="C91">
        <f>PPCL!C91</f>
        <v>0</v>
      </c>
      <c r="D91">
        <f>PPCL!M91</f>
        <v>290</v>
      </c>
      <c r="E91">
        <f>PPCL!N91</f>
        <v>0</v>
      </c>
      <c r="F91">
        <f t="shared" si="10"/>
        <v>290</v>
      </c>
      <c r="G91">
        <f t="shared" si="11"/>
        <v>290</v>
      </c>
      <c r="H91" s="112"/>
      <c r="I91">
        <f>BRPL_EOD!AE91+BRPL_EOD!AF91</f>
        <v>82.39</v>
      </c>
      <c r="J91">
        <f>BYPL_EOD!AE91+BYPL_EOD!AF91</f>
        <v>46.6</v>
      </c>
      <c r="K91">
        <f>MES_EOD!AE91+MES_EOD!AF91</f>
        <v>17.649999999999999</v>
      </c>
      <c r="L91">
        <f>NDMC_EOD!AE91+NDMC_EOD!AF91</f>
        <v>87.45</v>
      </c>
      <c r="M91">
        <f>TPDDL_EOD!AE91+TPDDL_EOD!AF91</f>
        <v>55.91</v>
      </c>
      <c r="N91">
        <f t="shared" si="6"/>
        <v>290</v>
      </c>
      <c r="O91" s="112">
        <f t="shared" si="7"/>
        <v>0</v>
      </c>
      <c r="P91">
        <v>82.39</v>
      </c>
      <c r="Q91">
        <v>46.6</v>
      </c>
      <c r="R91">
        <v>17.649999999999999</v>
      </c>
      <c r="S91">
        <v>87.45</v>
      </c>
      <c r="T91">
        <v>55.91</v>
      </c>
      <c r="U91" s="114">
        <f t="shared" si="8"/>
        <v>290</v>
      </c>
      <c r="V91" s="112">
        <f t="shared" si="9"/>
        <v>0</v>
      </c>
    </row>
    <row r="92" spans="1:22">
      <c r="A92" t="s">
        <v>134</v>
      </c>
      <c r="B92">
        <f>PPCL!B92</f>
        <v>290</v>
      </c>
      <c r="C92">
        <f>PPCL!C92</f>
        <v>0</v>
      </c>
      <c r="D92">
        <f>PPCL!M92</f>
        <v>290</v>
      </c>
      <c r="E92">
        <f>PPCL!N92</f>
        <v>0</v>
      </c>
      <c r="F92">
        <f t="shared" si="10"/>
        <v>290</v>
      </c>
      <c r="G92">
        <f t="shared" si="11"/>
        <v>290</v>
      </c>
      <c r="H92" s="112"/>
      <c r="I92">
        <f>BRPL_EOD!AE92+BRPL_EOD!AF92</f>
        <v>82.39</v>
      </c>
      <c r="J92">
        <f>BYPL_EOD!AE92+BYPL_EOD!AF92</f>
        <v>46.6</v>
      </c>
      <c r="K92">
        <f>MES_EOD!AE92+MES_EOD!AF92</f>
        <v>17.649999999999999</v>
      </c>
      <c r="L92">
        <f>NDMC_EOD!AE92+NDMC_EOD!AF92</f>
        <v>87.45</v>
      </c>
      <c r="M92">
        <f>TPDDL_EOD!AE92+TPDDL_EOD!AF92</f>
        <v>55.91</v>
      </c>
      <c r="N92">
        <f t="shared" si="6"/>
        <v>290</v>
      </c>
      <c r="O92" s="112">
        <f t="shared" si="7"/>
        <v>0</v>
      </c>
      <c r="P92">
        <v>82.39</v>
      </c>
      <c r="Q92">
        <v>46.6</v>
      </c>
      <c r="R92">
        <v>17.649999999999999</v>
      </c>
      <c r="S92">
        <v>87.45</v>
      </c>
      <c r="T92">
        <v>55.91</v>
      </c>
      <c r="U92" s="114">
        <f t="shared" si="8"/>
        <v>290</v>
      </c>
      <c r="V92" s="112">
        <f t="shared" si="9"/>
        <v>0</v>
      </c>
    </row>
    <row r="93" spans="1:22">
      <c r="A93" t="s">
        <v>135</v>
      </c>
      <c r="B93">
        <f>PPCL!B93</f>
        <v>290</v>
      </c>
      <c r="C93">
        <f>PPCL!C93</f>
        <v>0</v>
      </c>
      <c r="D93">
        <f>PPCL!M93</f>
        <v>290</v>
      </c>
      <c r="E93">
        <f>PPCL!N93</f>
        <v>0</v>
      </c>
      <c r="F93">
        <f t="shared" si="10"/>
        <v>290</v>
      </c>
      <c r="G93">
        <f t="shared" si="11"/>
        <v>290</v>
      </c>
      <c r="H93" s="112"/>
      <c r="I93">
        <f>BRPL_EOD!AE93+BRPL_EOD!AF93</f>
        <v>82.39</v>
      </c>
      <c r="J93">
        <f>BYPL_EOD!AE93+BYPL_EOD!AF93</f>
        <v>46.6</v>
      </c>
      <c r="K93">
        <f>MES_EOD!AE93+MES_EOD!AF93</f>
        <v>17.649999999999999</v>
      </c>
      <c r="L93">
        <f>NDMC_EOD!AE93+NDMC_EOD!AF93</f>
        <v>87.45</v>
      </c>
      <c r="M93">
        <f>TPDDL_EOD!AE93+TPDDL_EOD!AF93</f>
        <v>55.91</v>
      </c>
      <c r="N93">
        <f t="shared" si="6"/>
        <v>290</v>
      </c>
      <c r="O93" s="112">
        <f t="shared" si="7"/>
        <v>0</v>
      </c>
      <c r="P93">
        <v>82.39</v>
      </c>
      <c r="Q93">
        <v>46.6</v>
      </c>
      <c r="R93">
        <v>17.649999999999999</v>
      </c>
      <c r="S93">
        <v>87.45</v>
      </c>
      <c r="T93">
        <v>55.91</v>
      </c>
      <c r="U93" s="114">
        <f t="shared" si="8"/>
        <v>290</v>
      </c>
      <c r="V93" s="112">
        <f t="shared" si="9"/>
        <v>0</v>
      </c>
    </row>
    <row r="94" spans="1:22">
      <c r="A94" t="s">
        <v>136</v>
      </c>
      <c r="B94">
        <f>PPCL!B94</f>
        <v>290</v>
      </c>
      <c r="C94">
        <f>PPCL!C94</f>
        <v>0</v>
      </c>
      <c r="D94">
        <f>PPCL!M94</f>
        <v>290</v>
      </c>
      <c r="E94">
        <f>PPCL!N94</f>
        <v>0</v>
      </c>
      <c r="F94">
        <f t="shared" si="10"/>
        <v>290</v>
      </c>
      <c r="G94">
        <f t="shared" si="11"/>
        <v>290</v>
      </c>
      <c r="H94" s="112"/>
      <c r="I94">
        <f>BRPL_EOD!AE94+BRPL_EOD!AF94</f>
        <v>82.39</v>
      </c>
      <c r="J94">
        <f>BYPL_EOD!AE94+BYPL_EOD!AF94</f>
        <v>46.6</v>
      </c>
      <c r="K94">
        <f>MES_EOD!AE94+MES_EOD!AF94</f>
        <v>17.649999999999999</v>
      </c>
      <c r="L94">
        <f>NDMC_EOD!AE94+NDMC_EOD!AF94</f>
        <v>87.45</v>
      </c>
      <c r="M94">
        <f>TPDDL_EOD!AE94+TPDDL_EOD!AF94</f>
        <v>55.91</v>
      </c>
      <c r="N94">
        <f t="shared" si="6"/>
        <v>290</v>
      </c>
      <c r="O94" s="112">
        <f t="shared" si="7"/>
        <v>0</v>
      </c>
      <c r="P94">
        <v>82.39</v>
      </c>
      <c r="Q94">
        <v>46.6</v>
      </c>
      <c r="R94">
        <v>17.649999999999999</v>
      </c>
      <c r="S94">
        <v>87.45</v>
      </c>
      <c r="T94">
        <v>55.91</v>
      </c>
      <c r="U94" s="114">
        <f t="shared" si="8"/>
        <v>290</v>
      </c>
      <c r="V94" s="112">
        <f t="shared" si="9"/>
        <v>0</v>
      </c>
    </row>
    <row r="95" spans="1:22">
      <c r="A95" t="s">
        <v>137</v>
      </c>
      <c r="B95">
        <f>PPCL!B95</f>
        <v>290</v>
      </c>
      <c r="C95">
        <f>PPCL!C95</f>
        <v>0</v>
      </c>
      <c r="D95">
        <f>PPCL!M95</f>
        <v>290</v>
      </c>
      <c r="E95">
        <f>PPCL!N95</f>
        <v>0</v>
      </c>
      <c r="F95">
        <f t="shared" si="10"/>
        <v>290</v>
      </c>
      <c r="G95">
        <f t="shared" si="11"/>
        <v>290</v>
      </c>
      <c r="H95" s="112"/>
      <c r="I95">
        <f>BRPL_EOD!AE95+BRPL_EOD!AF95</f>
        <v>82.39</v>
      </c>
      <c r="J95">
        <f>BYPL_EOD!AE95+BYPL_EOD!AF95</f>
        <v>46.6</v>
      </c>
      <c r="K95">
        <f>MES_EOD!AE95+MES_EOD!AF95</f>
        <v>17.649999999999999</v>
      </c>
      <c r="L95">
        <f>NDMC_EOD!AE95+NDMC_EOD!AF95</f>
        <v>87.45</v>
      </c>
      <c r="M95">
        <f>TPDDL_EOD!AE95+TPDDL_EOD!AF95</f>
        <v>55.91</v>
      </c>
      <c r="N95">
        <f t="shared" si="6"/>
        <v>290</v>
      </c>
      <c r="O95" s="112">
        <f t="shared" si="7"/>
        <v>0</v>
      </c>
      <c r="P95">
        <v>82.39</v>
      </c>
      <c r="Q95">
        <v>46.6</v>
      </c>
      <c r="R95">
        <v>17.649999999999999</v>
      </c>
      <c r="S95">
        <v>87.45</v>
      </c>
      <c r="T95">
        <v>55.91</v>
      </c>
      <c r="U95" s="114">
        <f t="shared" si="8"/>
        <v>290</v>
      </c>
      <c r="V95" s="112">
        <f t="shared" si="9"/>
        <v>0</v>
      </c>
    </row>
    <row r="96" spans="1:22">
      <c r="A96" t="s">
        <v>138</v>
      </c>
      <c r="B96">
        <f>PPCL!B96</f>
        <v>290</v>
      </c>
      <c r="C96">
        <f>PPCL!C96</f>
        <v>0</v>
      </c>
      <c r="D96">
        <f>PPCL!M96</f>
        <v>290</v>
      </c>
      <c r="E96">
        <f>PPCL!N96</f>
        <v>0</v>
      </c>
      <c r="F96">
        <f t="shared" si="10"/>
        <v>290</v>
      </c>
      <c r="G96">
        <f t="shared" si="11"/>
        <v>290</v>
      </c>
      <c r="H96" s="112"/>
      <c r="I96">
        <f>BRPL_EOD!AE96+BRPL_EOD!AF96</f>
        <v>82.39</v>
      </c>
      <c r="J96">
        <f>BYPL_EOD!AE96+BYPL_EOD!AF96</f>
        <v>46.6</v>
      </c>
      <c r="K96">
        <f>MES_EOD!AE96+MES_EOD!AF96</f>
        <v>17.649999999999999</v>
      </c>
      <c r="L96">
        <f>NDMC_EOD!AE96+NDMC_EOD!AF96</f>
        <v>87.45</v>
      </c>
      <c r="M96">
        <f>TPDDL_EOD!AE96+TPDDL_EOD!AF96</f>
        <v>55.91</v>
      </c>
      <c r="N96">
        <f t="shared" si="6"/>
        <v>290</v>
      </c>
      <c r="O96" s="112">
        <f t="shared" si="7"/>
        <v>0</v>
      </c>
      <c r="P96">
        <v>82.39</v>
      </c>
      <c r="Q96">
        <v>46.6</v>
      </c>
      <c r="R96">
        <v>17.649999999999999</v>
      </c>
      <c r="S96">
        <v>87.45</v>
      </c>
      <c r="T96">
        <v>55.91</v>
      </c>
      <c r="U96" s="114">
        <f t="shared" si="8"/>
        <v>290</v>
      </c>
      <c r="V96" s="112">
        <f t="shared" si="9"/>
        <v>0</v>
      </c>
    </row>
    <row r="97" spans="1:22">
      <c r="A97" t="s">
        <v>139</v>
      </c>
      <c r="B97">
        <f>PPCL!B97</f>
        <v>290</v>
      </c>
      <c r="C97">
        <f>PPCL!C97</f>
        <v>0</v>
      </c>
      <c r="D97">
        <f>PPCL!M97</f>
        <v>290</v>
      </c>
      <c r="E97">
        <f>PPCL!N97</f>
        <v>0</v>
      </c>
      <c r="F97">
        <f t="shared" si="10"/>
        <v>290</v>
      </c>
      <c r="G97">
        <f t="shared" si="11"/>
        <v>290</v>
      </c>
      <c r="H97" s="112"/>
      <c r="I97">
        <f>BRPL_EOD!AE97+BRPL_EOD!AF97</f>
        <v>82.39</v>
      </c>
      <c r="J97">
        <f>BYPL_EOD!AE97+BYPL_EOD!AF97</f>
        <v>46.6</v>
      </c>
      <c r="K97">
        <f>MES_EOD!AE97+MES_EOD!AF97</f>
        <v>17.649999999999999</v>
      </c>
      <c r="L97">
        <f>NDMC_EOD!AE97+NDMC_EOD!AF97</f>
        <v>87.45</v>
      </c>
      <c r="M97">
        <f>TPDDL_EOD!AE97+TPDDL_EOD!AF97</f>
        <v>55.91</v>
      </c>
      <c r="N97">
        <f t="shared" si="6"/>
        <v>290</v>
      </c>
      <c r="O97" s="112">
        <f t="shared" si="7"/>
        <v>0</v>
      </c>
      <c r="P97">
        <v>82.39</v>
      </c>
      <c r="Q97">
        <v>46.6</v>
      </c>
      <c r="R97">
        <v>17.649999999999999</v>
      </c>
      <c r="S97">
        <v>87.45</v>
      </c>
      <c r="T97">
        <v>55.91</v>
      </c>
      <c r="U97" s="114">
        <f t="shared" si="8"/>
        <v>290</v>
      </c>
      <c r="V97" s="112">
        <f t="shared" si="9"/>
        <v>0</v>
      </c>
    </row>
    <row r="98" spans="1:22">
      <c r="A98" t="s">
        <v>140</v>
      </c>
      <c r="B98">
        <f>PPCL!B98</f>
        <v>290</v>
      </c>
      <c r="C98">
        <f>PPCL!C98</f>
        <v>0</v>
      </c>
      <c r="D98">
        <f>PPCL!M98</f>
        <v>290</v>
      </c>
      <c r="E98">
        <f>PPCL!N98</f>
        <v>0</v>
      </c>
      <c r="F98">
        <f t="shared" si="10"/>
        <v>290</v>
      </c>
      <c r="G98">
        <f t="shared" si="11"/>
        <v>290</v>
      </c>
      <c r="H98" s="112"/>
      <c r="I98">
        <f>BRPL_EOD!AE98+BRPL_EOD!AF98</f>
        <v>82.39</v>
      </c>
      <c r="J98">
        <f>BYPL_EOD!AE98+BYPL_EOD!AF98</f>
        <v>46.6</v>
      </c>
      <c r="K98">
        <f>MES_EOD!AE98+MES_EOD!AF98</f>
        <v>17.649999999999999</v>
      </c>
      <c r="L98">
        <f>NDMC_EOD!AE98+NDMC_EOD!AF98</f>
        <v>87.45</v>
      </c>
      <c r="M98">
        <f>TPDDL_EOD!AE98+TPDDL_EOD!AF98</f>
        <v>55.91</v>
      </c>
      <c r="N98">
        <f t="shared" si="6"/>
        <v>290</v>
      </c>
      <c r="O98" s="112">
        <f t="shared" si="7"/>
        <v>0</v>
      </c>
      <c r="P98">
        <v>82.39</v>
      </c>
      <c r="Q98">
        <v>46.6</v>
      </c>
      <c r="R98">
        <v>17.649999999999999</v>
      </c>
      <c r="S98">
        <v>87.45</v>
      </c>
      <c r="T98">
        <v>55.91</v>
      </c>
      <c r="U98" s="114">
        <f t="shared" si="8"/>
        <v>290</v>
      </c>
      <c r="V98" s="112">
        <f t="shared" si="9"/>
        <v>0</v>
      </c>
    </row>
    <row r="99" spans="1:22">
      <c r="A99" s="114" t="s">
        <v>324</v>
      </c>
      <c r="B99" s="114">
        <f>SUM(B3:B98)/4000</f>
        <v>6.92875</v>
      </c>
      <c r="C99" s="114">
        <f t="shared" ref="C99:U99" si="12">SUM(C3:C98)/4000</f>
        <v>0</v>
      </c>
      <c r="D99" s="114">
        <f t="shared" si="12"/>
        <v>6.92875</v>
      </c>
      <c r="E99" s="114">
        <f t="shared" si="12"/>
        <v>0</v>
      </c>
      <c r="F99" s="114">
        <f t="shared" si="12"/>
        <v>6.92875</v>
      </c>
      <c r="G99" s="114">
        <f t="shared" si="12"/>
        <v>6.92875</v>
      </c>
      <c r="H99" s="114"/>
      <c r="I99" s="114">
        <f t="shared" si="12"/>
        <v>1.9668750000000013</v>
      </c>
      <c r="J99" s="114">
        <f t="shared" si="12"/>
        <v>1.1134000000000006</v>
      </c>
      <c r="K99" s="114">
        <f t="shared" si="12"/>
        <v>0.42196250000000046</v>
      </c>
      <c r="L99" s="114">
        <f t="shared" si="12"/>
        <v>2.0907299999999962</v>
      </c>
      <c r="M99" s="114">
        <f t="shared" si="12"/>
        <v>1.3358299999999981</v>
      </c>
      <c r="N99" s="114">
        <f t="shared" si="12"/>
        <v>6.9287974999999928</v>
      </c>
      <c r="O99" s="114">
        <f t="shared" si="12"/>
        <v>-4.7499999999956797E-5</v>
      </c>
      <c r="P99" s="114">
        <f t="shared" si="12"/>
        <v>1.9668615622527903</v>
      </c>
      <c r="Q99" s="114">
        <f t="shared" si="12"/>
        <v>1.113392366749363</v>
      </c>
      <c r="R99" s="114">
        <f t="shared" si="12"/>
        <v>0.42195959982237563</v>
      </c>
      <c r="S99" s="114">
        <f t="shared" si="12"/>
        <v>2.0907156290456985</v>
      </c>
      <c r="T99" s="114">
        <f t="shared" si="12"/>
        <v>1.3358208421297704</v>
      </c>
      <c r="U99" s="114">
        <f t="shared" si="12"/>
        <v>6.92875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PPCL!D3</f>
        <v>0</v>
      </c>
      <c r="C3">
        <f>PPCL!E3</f>
        <v>0</v>
      </c>
      <c r="D3">
        <f>PPCL!O3</f>
        <v>0</v>
      </c>
      <c r="E3">
        <f>PPCL!P3</f>
        <v>0</v>
      </c>
      <c r="F3">
        <f>B3+C3</f>
        <v>0</v>
      </c>
      <c r="G3">
        <f>D3+E3</f>
        <v>0</v>
      </c>
      <c r="H3" s="112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PPCL!D4</f>
        <v>0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0</v>
      </c>
      <c r="G4">
        <f t="shared" ref="G4:G67" si="5">D4+E4</f>
        <v>0</v>
      </c>
      <c r="H4" s="112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PPCL!D5</f>
        <v>0</v>
      </c>
      <c r="C5">
        <f>PPCL!E5</f>
        <v>0</v>
      </c>
      <c r="D5">
        <f>PPCL!O5</f>
        <v>0</v>
      </c>
      <c r="E5">
        <f>PPCL!P5</f>
        <v>0</v>
      </c>
      <c r="F5">
        <f t="shared" si="4"/>
        <v>0</v>
      </c>
      <c r="G5">
        <f t="shared" si="5"/>
        <v>0</v>
      </c>
      <c r="H5" s="112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PPCL!D6</f>
        <v>0</v>
      </c>
      <c r="C6">
        <f>PPCL!E6</f>
        <v>0</v>
      </c>
      <c r="D6">
        <f>PPCL!O6</f>
        <v>0</v>
      </c>
      <c r="E6">
        <f>PPCL!P6</f>
        <v>0</v>
      </c>
      <c r="F6">
        <f t="shared" si="4"/>
        <v>0</v>
      </c>
      <c r="G6">
        <f t="shared" si="5"/>
        <v>0</v>
      </c>
      <c r="H6" s="112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PPCL!D7</f>
        <v>0</v>
      </c>
      <c r="C7">
        <f>PPCL!E7</f>
        <v>0</v>
      </c>
      <c r="D7">
        <f>PPCL!O7</f>
        <v>0</v>
      </c>
      <c r="E7">
        <f>PPCL!P7</f>
        <v>0</v>
      </c>
      <c r="F7">
        <f t="shared" si="4"/>
        <v>0</v>
      </c>
      <c r="G7">
        <f t="shared" si="5"/>
        <v>0</v>
      </c>
      <c r="H7" s="112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PPCL!D8</f>
        <v>0</v>
      </c>
      <c r="C8">
        <f>PPCL!E8</f>
        <v>0</v>
      </c>
      <c r="D8">
        <f>PPCL!O8</f>
        <v>0</v>
      </c>
      <c r="E8">
        <f>PPCL!P8</f>
        <v>0</v>
      </c>
      <c r="F8">
        <f t="shared" si="4"/>
        <v>0</v>
      </c>
      <c r="G8">
        <f t="shared" si="5"/>
        <v>0</v>
      </c>
      <c r="H8" s="112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PPCL!D9</f>
        <v>0</v>
      </c>
      <c r="C9">
        <f>PPCL!E9</f>
        <v>0</v>
      </c>
      <c r="D9">
        <f>PPCL!O9</f>
        <v>0</v>
      </c>
      <c r="E9">
        <f>PPCL!P9</f>
        <v>0</v>
      </c>
      <c r="F9">
        <f t="shared" si="4"/>
        <v>0</v>
      </c>
      <c r="G9">
        <f t="shared" si="5"/>
        <v>0</v>
      </c>
      <c r="H9" s="112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PPCL!D10</f>
        <v>0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0</v>
      </c>
      <c r="G10">
        <f t="shared" si="5"/>
        <v>0</v>
      </c>
      <c r="H10" s="112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PPCL!D11</f>
        <v>0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0</v>
      </c>
      <c r="G11">
        <f t="shared" si="5"/>
        <v>0</v>
      </c>
      <c r="H11" s="112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PPCL!D12</f>
        <v>0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0</v>
      </c>
      <c r="G12">
        <f t="shared" si="5"/>
        <v>0</v>
      </c>
      <c r="H12" s="112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PPCL!D13</f>
        <v>0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0</v>
      </c>
      <c r="G13">
        <f t="shared" si="5"/>
        <v>0</v>
      </c>
      <c r="H13" s="112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PPCL!D14</f>
        <v>0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0</v>
      </c>
      <c r="G14">
        <f t="shared" si="5"/>
        <v>0</v>
      </c>
      <c r="H14" s="112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PPCL!D15</f>
        <v>0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0</v>
      </c>
      <c r="G15">
        <f t="shared" si="5"/>
        <v>0</v>
      </c>
      <c r="H15" s="112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PPCL!D16</f>
        <v>0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0</v>
      </c>
      <c r="G16">
        <f t="shared" si="5"/>
        <v>0</v>
      </c>
      <c r="H16" s="112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PPCL!D17</f>
        <v>0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0</v>
      </c>
      <c r="G17">
        <f t="shared" si="5"/>
        <v>0</v>
      </c>
      <c r="H17" s="112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PPCL!D18</f>
        <v>0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0</v>
      </c>
      <c r="G18">
        <f t="shared" si="5"/>
        <v>0</v>
      </c>
      <c r="H18" s="112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PPCL!D19</f>
        <v>0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0</v>
      </c>
      <c r="G19">
        <f t="shared" si="5"/>
        <v>0</v>
      </c>
      <c r="H19" s="112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PPCL!D20</f>
        <v>0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0</v>
      </c>
      <c r="G20">
        <f t="shared" si="5"/>
        <v>0</v>
      </c>
      <c r="H20" s="112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PPCL!D21</f>
        <v>0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0</v>
      </c>
      <c r="G21">
        <f t="shared" si="5"/>
        <v>0</v>
      </c>
      <c r="H21" s="112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PPCL!D22</f>
        <v>0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0</v>
      </c>
      <c r="G22">
        <f t="shared" si="5"/>
        <v>0</v>
      </c>
      <c r="H22" s="112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PPCL!D23</f>
        <v>0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0</v>
      </c>
      <c r="G23">
        <f t="shared" si="5"/>
        <v>0</v>
      </c>
      <c r="H23" s="112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PPCL!D24</f>
        <v>0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0</v>
      </c>
      <c r="G24">
        <f t="shared" si="5"/>
        <v>0</v>
      </c>
      <c r="H24" s="112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PPCL!D25</f>
        <v>0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0</v>
      </c>
      <c r="G25">
        <f t="shared" si="5"/>
        <v>0</v>
      </c>
      <c r="H25" s="112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PPCL!D26</f>
        <v>0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0</v>
      </c>
      <c r="G26">
        <f t="shared" si="5"/>
        <v>0</v>
      </c>
      <c r="H26" s="112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PPCL!D27</f>
        <v>0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0</v>
      </c>
      <c r="G27">
        <f t="shared" si="5"/>
        <v>0</v>
      </c>
      <c r="H27" s="112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PPCL!D28</f>
        <v>0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0</v>
      </c>
      <c r="G28">
        <f t="shared" si="5"/>
        <v>0</v>
      </c>
      <c r="H28" s="112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PPCL!D29</f>
        <v>0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0</v>
      </c>
      <c r="G29">
        <f t="shared" si="5"/>
        <v>0</v>
      </c>
      <c r="H29" s="112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PPCL!D30</f>
        <v>0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0</v>
      </c>
      <c r="G30">
        <f t="shared" si="5"/>
        <v>0</v>
      </c>
      <c r="H30" s="112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PPCL!D31</f>
        <v>0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0</v>
      </c>
      <c r="G31">
        <f t="shared" si="5"/>
        <v>0</v>
      </c>
      <c r="H31" s="112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PPCL!D32</f>
        <v>0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0</v>
      </c>
      <c r="G32">
        <f t="shared" si="5"/>
        <v>0</v>
      </c>
      <c r="H32" s="112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PPCL!D33</f>
        <v>0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0</v>
      </c>
      <c r="G33">
        <f t="shared" si="5"/>
        <v>0</v>
      </c>
      <c r="H33" s="112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PPCL!D34</f>
        <v>0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0</v>
      </c>
      <c r="G34">
        <f t="shared" si="5"/>
        <v>0</v>
      </c>
      <c r="H34" s="112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PPCL!D35</f>
        <v>0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0</v>
      </c>
      <c r="G35">
        <f t="shared" si="5"/>
        <v>0</v>
      </c>
      <c r="H35" s="112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PPCL!D36</f>
        <v>0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0</v>
      </c>
      <c r="G36">
        <f t="shared" si="5"/>
        <v>0</v>
      </c>
      <c r="H36" s="112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PPCL!D37</f>
        <v>0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0</v>
      </c>
      <c r="G37">
        <f t="shared" si="5"/>
        <v>0</v>
      </c>
      <c r="H37" s="112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PPCL!D38</f>
        <v>0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0</v>
      </c>
      <c r="G38">
        <f t="shared" si="5"/>
        <v>0</v>
      </c>
      <c r="H38" s="112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PPCL!D39</f>
        <v>0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0</v>
      </c>
      <c r="G39">
        <f t="shared" si="5"/>
        <v>0</v>
      </c>
      <c r="H39" s="112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PPCL!D40</f>
        <v>0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0</v>
      </c>
      <c r="G40">
        <f t="shared" si="5"/>
        <v>0</v>
      </c>
      <c r="H40" s="112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PPCL!D41</f>
        <v>0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0</v>
      </c>
      <c r="G41">
        <f t="shared" si="5"/>
        <v>0</v>
      </c>
      <c r="H41" s="112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PPCL!D42</f>
        <v>0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0</v>
      </c>
      <c r="G42">
        <f t="shared" si="5"/>
        <v>0</v>
      </c>
      <c r="H42" s="112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PPCL!D43</f>
        <v>0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0</v>
      </c>
      <c r="G43">
        <f t="shared" si="5"/>
        <v>0</v>
      </c>
      <c r="H43" s="112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PPCL!D44</f>
        <v>0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0</v>
      </c>
      <c r="G44">
        <f t="shared" si="5"/>
        <v>0</v>
      </c>
      <c r="H44" s="112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PPCL!D45</f>
        <v>0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0</v>
      </c>
      <c r="G45">
        <f t="shared" si="5"/>
        <v>0</v>
      </c>
      <c r="H45" s="112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PPCL!D46</f>
        <v>0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0</v>
      </c>
      <c r="G46">
        <f t="shared" si="5"/>
        <v>0</v>
      </c>
      <c r="H46" s="112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PPCL!D47</f>
        <v>0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0</v>
      </c>
      <c r="G47">
        <f t="shared" si="5"/>
        <v>0</v>
      </c>
      <c r="H47" s="112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PPCL!D48</f>
        <v>0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0</v>
      </c>
      <c r="G48">
        <f t="shared" si="5"/>
        <v>0</v>
      </c>
      <c r="H48" s="112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PPCL!D49</f>
        <v>0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0</v>
      </c>
      <c r="G49">
        <f t="shared" si="5"/>
        <v>0</v>
      </c>
      <c r="H49" s="112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PPCL!D50</f>
        <v>0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0</v>
      </c>
      <c r="G50">
        <f t="shared" si="5"/>
        <v>0</v>
      </c>
      <c r="H50" s="112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PPCL!D51</f>
        <v>0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0</v>
      </c>
      <c r="G51">
        <f t="shared" si="5"/>
        <v>0</v>
      </c>
      <c r="H51" s="112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PPCL!D52</f>
        <v>0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0</v>
      </c>
      <c r="G52">
        <f t="shared" si="5"/>
        <v>0</v>
      </c>
      <c r="H52" s="112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PPCL!D53</f>
        <v>0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0</v>
      </c>
      <c r="G53">
        <f t="shared" si="5"/>
        <v>0</v>
      </c>
      <c r="H53" s="112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PPCL!D54</f>
        <v>0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0</v>
      </c>
      <c r="G54">
        <f t="shared" si="5"/>
        <v>0</v>
      </c>
      <c r="H54" s="112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PPCL!D55</f>
        <v>0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0</v>
      </c>
      <c r="G55">
        <f t="shared" si="5"/>
        <v>0</v>
      </c>
      <c r="H55" s="112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PPCL!D56</f>
        <v>0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0</v>
      </c>
      <c r="G56">
        <f t="shared" si="5"/>
        <v>0</v>
      </c>
      <c r="H56" s="112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PPCL!D57</f>
        <v>0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0</v>
      </c>
      <c r="G57">
        <f t="shared" si="5"/>
        <v>0</v>
      </c>
      <c r="H57" s="112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PPCL!D58</f>
        <v>0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0</v>
      </c>
      <c r="G58">
        <f t="shared" si="5"/>
        <v>0</v>
      </c>
      <c r="H58" s="112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PPCL!D59</f>
        <v>0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0</v>
      </c>
      <c r="G59">
        <f t="shared" si="5"/>
        <v>0</v>
      </c>
      <c r="H59" s="112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PPCL!D60</f>
        <v>0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0</v>
      </c>
      <c r="G60">
        <f t="shared" si="5"/>
        <v>0</v>
      </c>
      <c r="H60" s="112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PPCL!D61</f>
        <v>0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0</v>
      </c>
      <c r="G61">
        <f t="shared" si="5"/>
        <v>0</v>
      </c>
      <c r="H61" s="112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PPCL!D62</f>
        <v>0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0</v>
      </c>
      <c r="G62">
        <f t="shared" si="5"/>
        <v>0</v>
      </c>
      <c r="H62" s="112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PPCL!D63</f>
        <v>0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0</v>
      </c>
      <c r="G63">
        <f t="shared" si="5"/>
        <v>0</v>
      </c>
      <c r="H63" s="112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PPCL!D64</f>
        <v>0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0</v>
      </c>
      <c r="G64">
        <f t="shared" si="5"/>
        <v>0</v>
      </c>
      <c r="H64" s="112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PPCL!D65</f>
        <v>0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0</v>
      </c>
      <c r="G65">
        <f t="shared" si="5"/>
        <v>0</v>
      </c>
      <c r="H65" s="112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PPCL!D66</f>
        <v>0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0</v>
      </c>
      <c r="G66">
        <f t="shared" si="5"/>
        <v>0</v>
      </c>
      <c r="H66" s="112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PPCL!D67</f>
        <v>0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0</v>
      </c>
      <c r="G67">
        <f t="shared" si="5"/>
        <v>0</v>
      </c>
      <c r="H67" s="112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PPCL!D68</f>
        <v>0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0</v>
      </c>
      <c r="G68">
        <f t="shared" ref="G68:G98" si="11">D68+E68</f>
        <v>0</v>
      </c>
      <c r="H68" s="112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PPCL!D69</f>
        <v>0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0</v>
      </c>
      <c r="G69">
        <f t="shared" si="11"/>
        <v>0</v>
      </c>
      <c r="H69" s="112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PPCL!D70</f>
        <v>0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0</v>
      </c>
      <c r="G70">
        <f t="shared" si="11"/>
        <v>0</v>
      </c>
      <c r="H70" s="112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PPCL!D71</f>
        <v>0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0</v>
      </c>
      <c r="G71">
        <f t="shared" si="11"/>
        <v>0</v>
      </c>
      <c r="H71" s="112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PPCL!D72</f>
        <v>0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0</v>
      </c>
      <c r="G72">
        <f t="shared" si="11"/>
        <v>0</v>
      </c>
      <c r="H72" s="112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PPCL!D73</f>
        <v>0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0</v>
      </c>
      <c r="G73">
        <f t="shared" si="11"/>
        <v>0</v>
      </c>
      <c r="H73" s="112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PPCL!D74</f>
        <v>0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0</v>
      </c>
      <c r="G74">
        <f t="shared" si="11"/>
        <v>0</v>
      </c>
      <c r="H74" s="112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PPCL!D75</f>
        <v>0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0</v>
      </c>
      <c r="G75">
        <f t="shared" si="11"/>
        <v>0</v>
      </c>
      <c r="H75" s="112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PPCL!D76</f>
        <v>0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0</v>
      </c>
      <c r="G76">
        <f t="shared" si="11"/>
        <v>0</v>
      </c>
      <c r="H76" s="112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PPCL!D77</f>
        <v>0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0</v>
      </c>
      <c r="G77">
        <f t="shared" si="11"/>
        <v>0</v>
      </c>
      <c r="H77" s="112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PPCL!D78</f>
        <v>0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0</v>
      </c>
      <c r="G78">
        <f t="shared" si="11"/>
        <v>0</v>
      </c>
      <c r="H78" s="112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PPCL!D79</f>
        <v>0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0</v>
      </c>
      <c r="G79">
        <f t="shared" si="11"/>
        <v>0</v>
      </c>
      <c r="H79" s="112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PPCL!D80</f>
        <v>0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0</v>
      </c>
      <c r="G80">
        <f t="shared" si="11"/>
        <v>0</v>
      </c>
      <c r="H80" s="112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PPCL!D81</f>
        <v>0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0</v>
      </c>
      <c r="G81">
        <f t="shared" si="11"/>
        <v>0</v>
      </c>
      <c r="H81" s="112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PPCL!D82</f>
        <v>0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0</v>
      </c>
      <c r="G82">
        <f t="shared" si="11"/>
        <v>0</v>
      </c>
      <c r="H82" s="112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PPCL!D83</f>
        <v>0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0</v>
      </c>
      <c r="G83">
        <f t="shared" si="11"/>
        <v>0</v>
      </c>
      <c r="H83" s="112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PPCL!D84</f>
        <v>0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0</v>
      </c>
      <c r="G84">
        <f t="shared" si="11"/>
        <v>0</v>
      </c>
      <c r="H84" s="112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PPCL!D85</f>
        <v>0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0</v>
      </c>
      <c r="G85">
        <f t="shared" si="11"/>
        <v>0</v>
      </c>
      <c r="H85" s="112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PPCL!D86</f>
        <v>0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0</v>
      </c>
      <c r="G86">
        <f t="shared" si="11"/>
        <v>0</v>
      </c>
      <c r="H86" s="112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PPCL!D87</f>
        <v>0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0</v>
      </c>
      <c r="G87">
        <f t="shared" si="11"/>
        <v>0</v>
      </c>
      <c r="H87" s="112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PPCL!D88</f>
        <v>0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0</v>
      </c>
      <c r="G88">
        <f t="shared" si="11"/>
        <v>0</v>
      </c>
      <c r="H88" s="112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PPCL!D89</f>
        <v>0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0</v>
      </c>
      <c r="G89">
        <f t="shared" si="11"/>
        <v>0</v>
      </c>
      <c r="H89" s="112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PPCL!D90</f>
        <v>0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0</v>
      </c>
      <c r="G90">
        <f t="shared" si="11"/>
        <v>0</v>
      </c>
      <c r="H90" s="112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PPCL!D91</f>
        <v>0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0</v>
      </c>
      <c r="G91">
        <f t="shared" si="11"/>
        <v>0</v>
      </c>
      <c r="H91" s="112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PPCL!D92</f>
        <v>0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0</v>
      </c>
      <c r="G92">
        <f t="shared" si="11"/>
        <v>0</v>
      </c>
      <c r="H92" s="112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PPCL!D93</f>
        <v>0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0</v>
      </c>
      <c r="G93">
        <f t="shared" si="11"/>
        <v>0</v>
      </c>
      <c r="H93" s="112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PPCL!D94</f>
        <v>0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0</v>
      </c>
      <c r="G94">
        <f t="shared" si="11"/>
        <v>0</v>
      </c>
      <c r="H94" s="112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PPCL!D95</f>
        <v>0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0</v>
      </c>
      <c r="G95">
        <f t="shared" si="11"/>
        <v>0</v>
      </c>
      <c r="H95" s="112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PPCL!D96</f>
        <v>0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0</v>
      </c>
      <c r="G96">
        <f t="shared" si="11"/>
        <v>0</v>
      </c>
      <c r="H96" s="112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PPCL!D97</f>
        <v>0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0</v>
      </c>
      <c r="G97">
        <f t="shared" si="11"/>
        <v>0</v>
      </c>
      <c r="H97" s="112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PPCL!D98</f>
        <v>0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0</v>
      </c>
      <c r="G98">
        <f t="shared" si="11"/>
        <v>0</v>
      </c>
      <c r="H98" s="112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0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X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2">
        <f>[4]GT!A1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X1" s="115"/>
    </row>
    <row r="2" spans="1:24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X2" s="116"/>
    </row>
    <row r="3" spans="1:24">
      <c r="A3" t="s">
        <v>45</v>
      </c>
      <c r="B3">
        <f>GT!B3</f>
        <v>75</v>
      </c>
      <c r="C3">
        <f>GT!C3</f>
        <v>0</v>
      </c>
      <c r="D3">
        <f>GT!M3</f>
        <v>33.770000000000003</v>
      </c>
      <c r="E3">
        <f>GT!N3</f>
        <v>0</v>
      </c>
      <c r="F3">
        <f>B3+C3</f>
        <v>75</v>
      </c>
      <c r="G3">
        <f>D3+E3-X3</f>
        <v>33.770000000000003</v>
      </c>
      <c r="H3" s="112"/>
      <c r="I3">
        <f>BRPL_EOD!AA3+BRPL_EOD!AB3</f>
        <v>14.05</v>
      </c>
      <c r="J3">
        <f>BYPL_EOD!AA3+BYPL_EOD!AB3</f>
        <v>8</v>
      </c>
      <c r="K3">
        <f>MES_EOD!AA3+MES_EOD!AB3</f>
        <v>0</v>
      </c>
      <c r="L3">
        <f>NDMC_EOD!AA3+NDMC_EOD!AB3</f>
        <v>2.08</v>
      </c>
      <c r="M3">
        <f>TPDDL_EOD!AA3+TPDDL_EOD!AB3</f>
        <v>10.039999999999999</v>
      </c>
      <c r="N3">
        <f t="shared" ref="N3:N66" si="0">SUM(I3:M3)</f>
        <v>34.17</v>
      </c>
      <c r="O3" s="112">
        <f t="shared" ref="O3:O66" si="1">G3-N3</f>
        <v>-0.39999999999999858</v>
      </c>
      <c r="P3">
        <v>13.885528241147206</v>
      </c>
      <c r="Q3">
        <v>7.9063505999414696</v>
      </c>
      <c r="R3">
        <v>0</v>
      </c>
      <c r="S3">
        <v>2.0556511559847821</v>
      </c>
      <c r="T3">
        <v>9.9224700029265431</v>
      </c>
      <c r="U3" s="114">
        <f t="shared" ref="U3:U66" si="2">SUM(P3:T3)</f>
        <v>33.770000000000003</v>
      </c>
      <c r="V3" s="112">
        <f t="shared" ref="V3:V66" si="3">G3-U3</f>
        <v>0</v>
      </c>
      <c r="X3" s="117"/>
    </row>
    <row r="4" spans="1:24">
      <c r="A4" t="s">
        <v>46</v>
      </c>
      <c r="B4">
        <f>GT!B4</f>
        <v>75</v>
      </c>
      <c r="C4">
        <f>GT!C4</f>
        <v>0</v>
      </c>
      <c r="D4">
        <f>GT!M4</f>
        <v>33.770000000000003</v>
      </c>
      <c r="E4">
        <f>GT!N4</f>
        <v>0</v>
      </c>
      <c r="F4">
        <f t="shared" ref="F4:F67" si="4">B4+C4</f>
        <v>75</v>
      </c>
      <c r="G4">
        <f t="shared" ref="G4:G67" si="5">D4+E4-X4</f>
        <v>33.770000000000003</v>
      </c>
      <c r="H4" s="112"/>
      <c r="I4">
        <f>BRPL_EOD!AA4+BRPL_EOD!AB4</f>
        <v>14.05</v>
      </c>
      <c r="J4">
        <f>BYPL_EOD!AA4+BYPL_EOD!AB4</f>
        <v>8</v>
      </c>
      <c r="K4">
        <f>MES_EOD!AA4+MES_EOD!AB4</f>
        <v>0</v>
      </c>
      <c r="L4">
        <f>NDMC_EOD!AA4+NDMC_EOD!AB4</f>
        <v>2.08</v>
      </c>
      <c r="M4">
        <f>TPDDL_EOD!AA4+TPDDL_EOD!AB4</f>
        <v>10.039999999999999</v>
      </c>
      <c r="N4">
        <f t="shared" si="0"/>
        <v>34.17</v>
      </c>
      <c r="O4" s="112">
        <f t="shared" si="1"/>
        <v>-0.39999999999999858</v>
      </c>
      <c r="P4">
        <v>13.885528241147206</v>
      </c>
      <c r="Q4">
        <v>7.9063505999414696</v>
      </c>
      <c r="R4">
        <v>0</v>
      </c>
      <c r="S4">
        <v>2.0556511559847821</v>
      </c>
      <c r="T4">
        <v>9.9224700029265431</v>
      </c>
      <c r="U4" s="114">
        <f t="shared" si="2"/>
        <v>33.770000000000003</v>
      </c>
      <c r="V4" s="112">
        <f t="shared" si="3"/>
        <v>0</v>
      </c>
      <c r="X4" s="117"/>
    </row>
    <row r="5" spans="1:24">
      <c r="A5" t="s">
        <v>47</v>
      </c>
      <c r="B5">
        <f>GT!B5</f>
        <v>75</v>
      </c>
      <c r="C5">
        <f>GT!C5</f>
        <v>0</v>
      </c>
      <c r="D5">
        <f>GT!M5</f>
        <v>33.770000000000003</v>
      </c>
      <c r="E5">
        <f>GT!N5</f>
        <v>0</v>
      </c>
      <c r="F5">
        <f t="shared" si="4"/>
        <v>75</v>
      </c>
      <c r="G5">
        <f t="shared" si="5"/>
        <v>33.770000000000003</v>
      </c>
      <c r="H5" s="112"/>
      <c r="I5">
        <f>BRPL_EOD!AA5+BRPL_EOD!AB5</f>
        <v>14.05</v>
      </c>
      <c r="J5">
        <f>BYPL_EOD!AA5+BYPL_EOD!AB5</f>
        <v>8</v>
      </c>
      <c r="K5">
        <f>MES_EOD!AA5+MES_EOD!AB5</f>
        <v>0</v>
      </c>
      <c r="L5">
        <f>NDMC_EOD!AA5+NDMC_EOD!AB5</f>
        <v>2.08</v>
      </c>
      <c r="M5">
        <f>TPDDL_EOD!AA5+TPDDL_EOD!AB5</f>
        <v>10.039999999999999</v>
      </c>
      <c r="N5">
        <f t="shared" si="0"/>
        <v>34.17</v>
      </c>
      <c r="O5" s="112">
        <f t="shared" si="1"/>
        <v>-0.39999999999999858</v>
      </c>
      <c r="P5">
        <v>13.885528241147206</v>
      </c>
      <c r="Q5">
        <v>7.9063505999414696</v>
      </c>
      <c r="R5">
        <v>0</v>
      </c>
      <c r="S5">
        <v>2.0556511559847821</v>
      </c>
      <c r="T5">
        <v>9.9224700029265431</v>
      </c>
      <c r="U5" s="114">
        <f t="shared" si="2"/>
        <v>33.770000000000003</v>
      </c>
      <c r="V5" s="112">
        <f t="shared" si="3"/>
        <v>0</v>
      </c>
      <c r="X5" s="117"/>
    </row>
    <row r="6" spans="1:24">
      <c r="A6" t="s">
        <v>48</v>
      </c>
      <c r="B6">
        <f>GT!B6</f>
        <v>75</v>
      </c>
      <c r="C6">
        <f>GT!C6</f>
        <v>0</v>
      </c>
      <c r="D6">
        <f>GT!M6</f>
        <v>33.770000000000003</v>
      </c>
      <c r="E6">
        <f>GT!N6</f>
        <v>0</v>
      </c>
      <c r="F6">
        <f t="shared" si="4"/>
        <v>75</v>
      </c>
      <c r="G6">
        <f t="shared" si="5"/>
        <v>33.770000000000003</v>
      </c>
      <c r="H6" s="112"/>
      <c r="I6">
        <f>BRPL_EOD!AA6+BRPL_EOD!AB6</f>
        <v>14.05</v>
      </c>
      <c r="J6">
        <f>BYPL_EOD!AA6+BYPL_EOD!AB6</f>
        <v>8</v>
      </c>
      <c r="K6">
        <f>MES_EOD!AA6+MES_EOD!AB6</f>
        <v>0</v>
      </c>
      <c r="L6">
        <f>NDMC_EOD!AA6+NDMC_EOD!AB6</f>
        <v>2.08</v>
      </c>
      <c r="M6">
        <f>TPDDL_EOD!AA6+TPDDL_EOD!AB6</f>
        <v>10.039999999999999</v>
      </c>
      <c r="N6">
        <f t="shared" si="0"/>
        <v>34.17</v>
      </c>
      <c r="O6" s="112">
        <f t="shared" si="1"/>
        <v>-0.39999999999999858</v>
      </c>
      <c r="P6">
        <v>13.885528241147206</v>
      </c>
      <c r="Q6">
        <v>7.9063505999414696</v>
      </c>
      <c r="R6">
        <v>0</v>
      </c>
      <c r="S6">
        <v>2.0556511559847821</v>
      </c>
      <c r="T6">
        <v>9.9224700029265431</v>
      </c>
      <c r="U6" s="114">
        <f t="shared" si="2"/>
        <v>33.770000000000003</v>
      </c>
      <c r="V6" s="112">
        <f t="shared" si="3"/>
        <v>0</v>
      </c>
      <c r="X6" s="117"/>
    </row>
    <row r="7" spans="1:24">
      <c r="A7" t="s">
        <v>49</v>
      </c>
      <c r="B7">
        <f>GT!B7</f>
        <v>75</v>
      </c>
      <c r="C7">
        <f>GT!C7</f>
        <v>0</v>
      </c>
      <c r="D7">
        <f>GT!M7</f>
        <v>33.770000000000003</v>
      </c>
      <c r="E7">
        <f>GT!N7</f>
        <v>0</v>
      </c>
      <c r="F7">
        <f t="shared" si="4"/>
        <v>75</v>
      </c>
      <c r="G7">
        <f t="shared" si="5"/>
        <v>33.770000000000003</v>
      </c>
      <c r="H7" s="112"/>
      <c r="I7">
        <f>BRPL_EOD!AA7+BRPL_EOD!AB7</f>
        <v>14.05</v>
      </c>
      <c r="J7">
        <f>BYPL_EOD!AA7+BYPL_EOD!AB7</f>
        <v>8</v>
      </c>
      <c r="K7">
        <f>MES_EOD!AA7+MES_EOD!AB7</f>
        <v>0</v>
      </c>
      <c r="L7">
        <f>NDMC_EOD!AA7+NDMC_EOD!AB7</f>
        <v>2.08</v>
      </c>
      <c r="M7">
        <f>TPDDL_EOD!AA7+TPDDL_EOD!AB7</f>
        <v>10.039999999999999</v>
      </c>
      <c r="N7">
        <f t="shared" si="0"/>
        <v>34.17</v>
      </c>
      <c r="O7" s="112">
        <f t="shared" si="1"/>
        <v>-0.39999999999999858</v>
      </c>
      <c r="P7">
        <v>13.885528241147206</v>
      </c>
      <c r="Q7">
        <v>7.9063505999414696</v>
      </c>
      <c r="R7">
        <v>0</v>
      </c>
      <c r="S7">
        <v>2.0556511559847821</v>
      </c>
      <c r="T7">
        <v>9.9224700029265431</v>
      </c>
      <c r="U7" s="114">
        <f t="shared" si="2"/>
        <v>33.770000000000003</v>
      </c>
      <c r="V7" s="112">
        <f t="shared" si="3"/>
        <v>0</v>
      </c>
      <c r="X7" s="117"/>
    </row>
    <row r="8" spans="1:24">
      <c r="A8" t="s">
        <v>50</v>
      </c>
      <c r="B8">
        <f>GT!B8</f>
        <v>75</v>
      </c>
      <c r="C8">
        <f>GT!C8</f>
        <v>0</v>
      </c>
      <c r="D8">
        <f>GT!M8</f>
        <v>33.770000000000003</v>
      </c>
      <c r="E8">
        <f>GT!N8</f>
        <v>0</v>
      </c>
      <c r="F8">
        <f t="shared" si="4"/>
        <v>75</v>
      </c>
      <c r="G8">
        <f t="shared" si="5"/>
        <v>33.770000000000003</v>
      </c>
      <c r="H8" s="112"/>
      <c r="I8">
        <f>BRPL_EOD!AA8+BRPL_EOD!AB8</f>
        <v>14.05</v>
      </c>
      <c r="J8">
        <f>BYPL_EOD!AA8+BYPL_EOD!AB8</f>
        <v>8</v>
      </c>
      <c r="K8">
        <f>MES_EOD!AA8+MES_EOD!AB8</f>
        <v>0</v>
      </c>
      <c r="L8">
        <f>NDMC_EOD!AA8+NDMC_EOD!AB8</f>
        <v>2.08</v>
      </c>
      <c r="M8">
        <f>TPDDL_EOD!AA8+TPDDL_EOD!AB8</f>
        <v>10.039999999999999</v>
      </c>
      <c r="N8">
        <f t="shared" si="0"/>
        <v>34.17</v>
      </c>
      <c r="O8" s="112">
        <f t="shared" si="1"/>
        <v>-0.39999999999999858</v>
      </c>
      <c r="P8">
        <v>13.885528241147206</v>
      </c>
      <c r="Q8">
        <v>7.9063505999414696</v>
      </c>
      <c r="R8">
        <v>0</v>
      </c>
      <c r="S8">
        <v>2.0556511559847821</v>
      </c>
      <c r="T8">
        <v>9.9224700029265431</v>
      </c>
      <c r="U8" s="114">
        <f t="shared" si="2"/>
        <v>33.770000000000003</v>
      </c>
      <c r="V8" s="112">
        <f t="shared" si="3"/>
        <v>0</v>
      </c>
      <c r="X8" s="117"/>
    </row>
    <row r="9" spans="1:24">
      <c r="A9" t="s">
        <v>51</v>
      </c>
      <c r="B9">
        <f>GT!B9</f>
        <v>75</v>
      </c>
      <c r="C9">
        <f>GT!C9</f>
        <v>0</v>
      </c>
      <c r="D9">
        <f>GT!M9</f>
        <v>34.6</v>
      </c>
      <c r="E9">
        <f>GT!N9</f>
        <v>0</v>
      </c>
      <c r="F9">
        <f t="shared" si="4"/>
        <v>75</v>
      </c>
      <c r="G9">
        <f t="shared" si="5"/>
        <v>34.6</v>
      </c>
      <c r="H9" s="112"/>
      <c r="I9">
        <f>BRPL_EOD!AA9+BRPL_EOD!AB9</f>
        <v>14.05</v>
      </c>
      <c r="J9">
        <f>BYPL_EOD!AA9+BYPL_EOD!AB9</f>
        <v>8</v>
      </c>
      <c r="K9">
        <f>MES_EOD!AA9+MES_EOD!AB9</f>
        <v>0</v>
      </c>
      <c r="L9">
        <f>NDMC_EOD!AA9+NDMC_EOD!AB9</f>
        <v>2.08</v>
      </c>
      <c r="M9">
        <f>TPDDL_EOD!AA9+TPDDL_EOD!AB9</f>
        <v>10.039999999999999</v>
      </c>
      <c r="N9">
        <f t="shared" si="0"/>
        <v>34.17</v>
      </c>
      <c r="O9" s="112">
        <f t="shared" si="1"/>
        <v>0.42999999999999972</v>
      </c>
      <c r="P9">
        <v>14.226807140766756</v>
      </c>
      <c r="Q9">
        <v>8.1006731050629206</v>
      </c>
      <c r="R9">
        <v>0</v>
      </c>
      <c r="S9">
        <v>2.1061750073163594</v>
      </c>
      <c r="T9">
        <v>10.166344746853964</v>
      </c>
      <c r="U9" s="114">
        <f t="shared" si="2"/>
        <v>34.6</v>
      </c>
      <c r="V9" s="112">
        <f t="shared" si="3"/>
        <v>0</v>
      </c>
      <c r="X9" s="117"/>
    </row>
    <row r="10" spans="1:24">
      <c r="A10" t="s">
        <v>52</v>
      </c>
      <c r="B10">
        <f>GT!B10</f>
        <v>75</v>
      </c>
      <c r="C10">
        <f>GT!C10</f>
        <v>0</v>
      </c>
      <c r="D10">
        <f>GT!M10</f>
        <v>34.6</v>
      </c>
      <c r="E10">
        <f>GT!N10</f>
        <v>0</v>
      </c>
      <c r="F10">
        <f t="shared" si="4"/>
        <v>75</v>
      </c>
      <c r="G10">
        <f t="shared" si="5"/>
        <v>34.6</v>
      </c>
      <c r="H10" s="112"/>
      <c r="I10">
        <f>BRPL_EOD!AA10+BRPL_EOD!AB10</f>
        <v>14.05</v>
      </c>
      <c r="J10">
        <f>BYPL_EOD!AA10+BYPL_EOD!AB10</f>
        <v>8</v>
      </c>
      <c r="K10">
        <f>MES_EOD!AA10+MES_EOD!AB10</f>
        <v>0</v>
      </c>
      <c r="L10">
        <f>NDMC_EOD!AA10+NDMC_EOD!AB10</f>
        <v>2.08</v>
      </c>
      <c r="M10">
        <f>TPDDL_EOD!AA10+TPDDL_EOD!AB10</f>
        <v>10.039999999999999</v>
      </c>
      <c r="N10">
        <f t="shared" si="0"/>
        <v>34.17</v>
      </c>
      <c r="O10" s="112">
        <f t="shared" si="1"/>
        <v>0.42999999999999972</v>
      </c>
      <c r="P10">
        <v>14.226807140766756</v>
      </c>
      <c r="Q10">
        <v>8.1006731050629206</v>
      </c>
      <c r="R10">
        <v>0</v>
      </c>
      <c r="S10">
        <v>2.1061750073163594</v>
      </c>
      <c r="T10">
        <v>10.166344746853964</v>
      </c>
      <c r="U10" s="114">
        <f t="shared" si="2"/>
        <v>34.6</v>
      </c>
      <c r="V10" s="112">
        <f t="shared" si="3"/>
        <v>0</v>
      </c>
      <c r="X10" s="117"/>
    </row>
    <row r="11" spans="1:24">
      <c r="A11" t="s">
        <v>53</v>
      </c>
      <c r="B11">
        <f>GT!B11</f>
        <v>75</v>
      </c>
      <c r="C11">
        <f>GT!C11</f>
        <v>0</v>
      </c>
      <c r="D11">
        <f>GT!M11</f>
        <v>34.6</v>
      </c>
      <c r="E11">
        <f>GT!N11</f>
        <v>0</v>
      </c>
      <c r="F11">
        <f t="shared" si="4"/>
        <v>75</v>
      </c>
      <c r="G11">
        <f t="shared" si="5"/>
        <v>34.6</v>
      </c>
      <c r="H11" s="112"/>
      <c r="I11">
        <f>BRPL_EOD!AA11+BRPL_EOD!AB11</f>
        <v>14.05</v>
      </c>
      <c r="J11">
        <f>BYPL_EOD!AA11+BYPL_EOD!AB11</f>
        <v>8</v>
      </c>
      <c r="K11">
        <f>MES_EOD!AA11+MES_EOD!AB11</f>
        <v>0</v>
      </c>
      <c r="L11">
        <f>NDMC_EOD!AA11+NDMC_EOD!AB11</f>
        <v>2.08</v>
      </c>
      <c r="M11">
        <f>TPDDL_EOD!AA11+TPDDL_EOD!AB11</f>
        <v>10.039999999999999</v>
      </c>
      <c r="N11">
        <f t="shared" si="0"/>
        <v>34.17</v>
      </c>
      <c r="O11" s="112">
        <f t="shared" si="1"/>
        <v>0.42999999999999972</v>
      </c>
      <c r="P11">
        <v>14.226807140766756</v>
      </c>
      <c r="Q11">
        <v>8.1006731050629206</v>
      </c>
      <c r="R11">
        <v>0</v>
      </c>
      <c r="S11">
        <v>2.1061750073163594</v>
      </c>
      <c r="T11">
        <v>10.166344746853964</v>
      </c>
      <c r="U11" s="114">
        <f t="shared" si="2"/>
        <v>34.6</v>
      </c>
      <c r="V11" s="112">
        <f t="shared" si="3"/>
        <v>0</v>
      </c>
      <c r="X11" s="117"/>
    </row>
    <row r="12" spans="1:24">
      <c r="A12" t="s">
        <v>54</v>
      </c>
      <c r="B12">
        <f>GT!B12</f>
        <v>75</v>
      </c>
      <c r="C12">
        <f>GT!C12</f>
        <v>0</v>
      </c>
      <c r="D12">
        <f>GT!M12</f>
        <v>34.6</v>
      </c>
      <c r="E12">
        <f>GT!N12</f>
        <v>0</v>
      </c>
      <c r="F12">
        <f t="shared" si="4"/>
        <v>75</v>
      </c>
      <c r="G12">
        <f t="shared" si="5"/>
        <v>34.6</v>
      </c>
      <c r="H12" s="112"/>
      <c r="I12">
        <f>BRPL_EOD!AA12+BRPL_EOD!AB12</f>
        <v>14.05</v>
      </c>
      <c r="J12">
        <f>BYPL_EOD!AA12+BYPL_EOD!AB12</f>
        <v>8</v>
      </c>
      <c r="K12">
        <f>MES_EOD!AA12+MES_EOD!AB12</f>
        <v>0</v>
      </c>
      <c r="L12">
        <f>NDMC_EOD!AA12+NDMC_EOD!AB12</f>
        <v>2.08</v>
      </c>
      <c r="M12">
        <f>TPDDL_EOD!AA12+TPDDL_EOD!AB12</f>
        <v>10.039999999999999</v>
      </c>
      <c r="N12">
        <f t="shared" si="0"/>
        <v>34.17</v>
      </c>
      <c r="O12" s="112">
        <f t="shared" si="1"/>
        <v>0.42999999999999972</v>
      </c>
      <c r="P12">
        <v>14.226807140766756</v>
      </c>
      <c r="Q12">
        <v>8.1006731050629206</v>
      </c>
      <c r="R12">
        <v>0</v>
      </c>
      <c r="S12">
        <v>2.1061750073163594</v>
      </c>
      <c r="T12">
        <v>10.166344746853964</v>
      </c>
      <c r="U12" s="114">
        <f t="shared" si="2"/>
        <v>34.6</v>
      </c>
      <c r="V12" s="112">
        <f t="shared" si="3"/>
        <v>0</v>
      </c>
      <c r="X12" s="117"/>
    </row>
    <row r="13" spans="1:24">
      <c r="A13" t="s">
        <v>55</v>
      </c>
      <c r="B13">
        <f>GT!B13</f>
        <v>75</v>
      </c>
      <c r="C13">
        <f>GT!C13</f>
        <v>0</v>
      </c>
      <c r="D13">
        <f>GT!M13</f>
        <v>34.6</v>
      </c>
      <c r="E13">
        <f>GT!N13</f>
        <v>0</v>
      </c>
      <c r="F13">
        <f t="shared" si="4"/>
        <v>75</v>
      </c>
      <c r="G13">
        <f t="shared" si="5"/>
        <v>34.6</v>
      </c>
      <c r="H13" s="112"/>
      <c r="I13">
        <f>BRPL_EOD!AA13+BRPL_EOD!AB13</f>
        <v>14.05</v>
      </c>
      <c r="J13">
        <f>BYPL_EOD!AA13+BYPL_EOD!AB13</f>
        <v>8</v>
      </c>
      <c r="K13">
        <f>MES_EOD!AA13+MES_EOD!AB13</f>
        <v>0</v>
      </c>
      <c r="L13">
        <f>NDMC_EOD!AA13+NDMC_EOD!AB13</f>
        <v>2.08</v>
      </c>
      <c r="M13">
        <f>TPDDL_EOD!AA13+TPDDL_EOD!AB13</f>
        <v>10.039999999999999</v>
      </c>
      <c r="N13">
        <f t="shared" si="0"/>
        <v>34.17</v>
      </c>
      <c r="O13" s="112">
        <f t="shared" si="1"/>
        <v>0.42999999999999972</v>
      </c>
      <c r="P13">
        <v>14.226807140766756</v>
      </c>
      <c r="Q13">
        <v>8.1006731050629206</v>
      </c>
      <c r="R13">
        <v>0</v>
      </c>
      <c r="S13">
        <v>2.1061750073163594</v>
      </c>
      <c r="T13">
        <v>10.166344746853964</v>
      </c>
      <c r="U13" s="114">
        <f t="shared" si="2"/>
        <v>34.6</v>
      </c>
      <c r="V13" s="112">
        <f t="shared" si="3"/>
        <v>0</v>
      </c>
      <c r="X13" s="117"/>
    </row>
    <row r="14" spans="1:24">
      <c r="A14" t="s">
        <v>56</v>
      </c>
      <c r="B14">
        <f>GT!B14</f>
        <v>75</v>
      </c>
      <c r="C14">
        <f>GT!C14</f>
        <v>0</v>
      </c>
      <c r="D14">
        <f>GT!M14</f>
        <v>34.6</v>
      </c>
      <c r="E14">
        <f>GT!N14</f>
        <v>0</v>
      </c>
      <c r="F14">
        <f t="shared" si="4"/>
        <v>75</v>
      </c>
      <c r="G14">
        <f t="shared" si="5"/>
        <v>34.6</v>
      </c>
      <c r="H14" s="112"/>
      <c r="I14">
        <f>BRPL_EOD!AA14+BRPL_EOD!AB14</f>
        <v>14.05</v>
      </c>
      <c r="J14">
        <f>BYPL_EOD!AA14+BYPL_EOD!AB14</f>
        <v>8</v>
      </c>
      <c r="K14">
        <f>MES_EOD!AA14+MES_EOD!AB14</f>
        <v>0</v>
      </c>
      <c r="L14">
        <f>NDMC_EOD!AA14+NDMC_EOD!AB14</f>
        <v>2.08</v>
      </c>
      <c r="M14">
        <f>TPDDL_EOD!AA14+TPDDL_EOD!AB14</f>
        <v>10.039999999999999</v>
      </c>
      <c r="N14">
        <f t="shared" si="0"/>
        <v>34.17</v>
      </c>
      <c r="O14" s="112">
        <f t="shared" si="1"/>
        <v>0.42999999999999972</v>
      </c>
      <c r="P14">
        <v>14.226807140766756</v>
      </c>
      <c r="Q14">
        <v>8.1006731050629206</v>
      </c>
      <c r="R14">
        <v>0</v>
      </c>
      <c r="S14">
        <v>2.1061750073163594</v>
      </c>
      <c r="T14">
        <v>10.166344746853964</v>
      </c>
      <c r="U14" s="114">
        <f t="shared" si="2"/>
        <v>34.6</v>
      </c>
      <c r="V14" s="112">
        <f t="shared" si="3"/>
        <v>0</v>
      </c>
      <c r="X14" s="117"/>
    </row>
    <row r="15" spans="1:24">
      <c r="A15" t="s">
        <v>57</v>
      </c>
      <c r="B15">
        <f>GT!B15</f>
        <v>75</v>
      </c>
      <c r="C15">
        <f>GT!C15</f>
        <v>0</v>
      </c>
      <c r="D15">
        <f>GT!M15</f>
        <v>34.6</v>
      </c>
      <c r="E15">
        <f>GT!N15</f>
        <v>0</v>
      </c>
      <c r="F15">
        <f t="shared" si="4"/>
        <v>75</v>
      </c>
      <c r="G15">
        <f t="shared" si="5"/>
        <v>34.6</v>
      </c>
      <c r="H15" s="112"/>
      <c r="I15">
        <f>BRPL_EOD!AA15+BRPL_EOD!AB15</f>
        <v>14.05</v>
      </c>
      <c r="J15">
        <f>BYPL_EOD!AA15+BYPL_EOD!AB15</f>
        <v>8</v>
      </c>
      <c r="K15">
        <f>MES_EOD!AA15+MES_EOD!AB15</f>
        <v>0</v>
      </c>
      <c r="L15">
        <f>NDMC_EOD!AA15+NDMC_EOD!AB15</f>
        <v>2.08</v>
      </c>
      <c r="M15">
        <f>TPDDL_EOD!AA15+TPDDL_EOD!AB15</f>
        <v>10.039999999999999</v>
      </c>
      <c r="N15">
        <f t="shared" si="0"/>
        <v>34.17</v>
      </c>
      <c r="O15" s="112">
        <f t="shared" si="1"/>
        <v>0.42999999999999972</v>
      </c>
      <c r="P15">
        <v>14.226807140766756</v>
      </c>
      <c r="Q15">
        <v>8.1006731050629206</v>
      </c>
      <c r="R15">
        <v>0</v>
      </c>
      <c r="S15">
        <v>2.1061750073163594</v>
      </c>
      <c r="T15">
        <v>10.166344746853964</v>
      </c>
      <c r="U15" s="114">
        <f t="shared" si="2"/>
        <v>34.6</v>
      </c>
      <c r="V15" s="112">
        <f t="shared" si="3"/>
        <v>0</v>
      </c>
      <c r="X15" s="117"/>
    </row>
    <row r="16" spans="1:24">
      <c r="A16" t="s">
        <v>58</v>
      </c>
      <c r="B16">
        <f>GT!B16</f>
        <v>75</v>
      </c>
      <c r="C16">
        <f>GT!C16</f>
        <v>0</v>
      </c>
      <c r="D16">
        <f>GT!M16</f>
        <v>34.6</v>
      </c>
      <c r="E16">
        <f>GT!N16</f>
        <v>0</v>
      </c>
      <c r="F16">
        <f t="shared" si="4"/>
        <v>75</v>
      </c>
      <c r="G16">
        <f t="shared" si="5"/>
        <v>34.6</v>
      </c>
      <c r="H16" s="112"/>
      <c r="I16">
        <f>BRPL_EOD!AA16+BRPL_EOD!AB16</f>
        <v>14.05</v>
      </c>
      <c r="J16">
        <f>BYPL_EOD!AA16+BYPL_EOD!AB16</f>
        <v>8</v>
      </c>
      <c r="K16">
        <f>MES_EOD!AA16+MES_EOD!AB16</f>
        <v>0</v>
      </c>
      <c r="L16">
        <f>NDMC_EOD!AA16+NDMC_EOD!AB16</f>
        <v>2.08</v>
      </c>
      <c r="M16">
        <f>TPDDL_EOD!AA16+TPDDL_EOD!AB16</f>
        <v>10.039999999999999</v>
      </c>
      <c r="N16">
        <f t="shared" si="0"/>
        <v>34.17</v>
      </c>
      <c r="O16" s="112">
        <f t="shared" si="1"/>
        <v>0.42999999999999972</v>
      </c>
      <c r="P16">
        <v>14.226807140766756</v>
      </c>
      <c r="Q16">
        <v>8.1006731050629206</v>
      </c>
      <c r="R16">
        <v>0</v>
      </c>
      <c r="S16">
        <v>2.1061750073163594</v>
      </c>
      <c r="T16">
        <v>10.166344746853964</v>
      </c>
      <c r="U16" s="114">
        <f t="shared" si="2"/>
        <v>34.6</v>
      </c>
      <c r="V16" s="112">
        <f t="shared" si="3"/>
        <v>0</v>
      </c>
      <c r="X16" s="117"/>
    </row>
    <row r="17" spans="1:24">
      <c r="A17" t="s">
        <v>59</v>
      </c>
      <c r="B17">
        <f>GT!B17</f>
        <v>75</v>
      </c>
      <c r="C17">
        <f>GT!C17</f>
        <v>0</v>
      </c>
      <c r="D17">
        <f>GT!M17</f>
        <v>34.6</v>
      </c>
      <c r="E17">
        <f>GT!N17</f>
        <v>0</v>
      </c>
      <c r="F17">
        <f t="shared" si="4"/>
        <v>75</v>
      </c>
      <c r="G17">
        <f t="shared" si="5"/>
        <v>34.6</v>
      </c>
      <c r="H17" s="112"/>
      <c r="I17">
        <f>BRPL_EOD!AA17+BRPL_EOD!AB17</f>
        <v>14.05</v>
      </c>
      <c r="J17">
        <f>BYPL_EOD!AA17+BYPL_EOD!AB17</f>
        <v>8</v>
      </c>
      <c r="K17">
        <f>MES_EOD!AA17+MES_EOD!AB17</f>
        <v>0</v>
      </c>
      <c r="L17">
        <f>NDMC_EOD!AA17+NDMC_EOD!AB17</f>
        <v>2.08</v>
      </c>
      <c r="M17">
        <f>TPDDL_EOD!AA17+TPDDL_EOD!AB17</f>
        <v>10.039999999999999</v>
      </c>
      <c r="N17">
        <f t="shared" si="0"/>
        <v>34.17</v>
      </c>
      <c r="O17" s="112">
        <f t="shared" si="1"/>
        <v>0.42999999999999972</v>
      </c>
      <c r="P17">
        <v>14.226807140766756</v>
      </c>
      <c r="Q17">
        <v>8.1006731050629206</v>
      </c>
      <c r="R17">
        <v>0</v>
      </c>
      <c r="S17">
        <v>2.1061750073163594</v>
      </c>
      <c r="T17">
        <v>10.166344746853964</v>
      </c>
      <c r="U17" s="114">
        <f t="shared" si="2"/>
        <v>34.6</v>
      </c>
      <c r="V17" s="112">
        <f t="shared" si="3"/>
        <v>0</v>
      </c>
      <c r="X17" s="117"/>
    </row>
    <row r="18" spans="1:24">
      <c r="A18" t="s">
        <v>60</v>
      </c>
      <c r="B18">
        <f>GT!B18</f>
        <v>75</v>
      </c>
      <c r="C18">
        <f>GT!C18</f>
        <v>0</v>
      </c>
      <c r="D18">
        <f>GT!M18</f>
        <v>34.6</v>
      </c>
      <c r="E18">
        <f>GT!N18</f>
        <v>0</v>
      </c>
      <c r="F18">
        <f t="shared" si="4"/>
        <v>75</v>
      </c>
      <c r="G18">
        <f t="shared" si="5"/>
        <v>34.6</v>
      </c>
      <c r="H18" s="112"/>
      <c r="I18">
        <f>BRPL_EOD!AA18+BRPL_EOD!AB18</f>
        <v>14.05</v>
      </c>
      <c r="J18">
        <f>BYPL_EOD!AA18+BYPL_EOD!AB18</f>
        <v>8</v>
      </c>
      <c r="K18">
        <f>MES_EOD!AA18+MES_EOD!AB18</f>
        <v>0</v>
      </c>
      <c r="L18">
        <f>NDMC_EOD!AA18+NDMC_EOD!AB18</f>
        <v>2.08</v>
      </c>
      <c r="M18">
        <f>TPDDL_EOD!AA18+TPDDL_EOD!AB18</f>
        <v>10.039999999999999</v>
      </c>
      <c r="N18">
        <f t="shared" si="0"/>
        <v>34.17</v>
      </c>
      <c r="O18" s="112">
        <f t="shared" si="1"/>
        <v>0.42999999999999972</v>
      </c>
      <c r="P18">
        <v>14.226807140766756</v>
      </c>
      <c r="Q18">
        <v>8.1006731050629206</v>
      </c>
      <c r="R18">
        <v>0</v>
      </c>
      <c r="S18">
        <v>2.1061750073163594</v>
      </c>
      <c r="T18">
        <v>10.166344746853964</v>
      </c>
      <c r="U18" s="114">
        <f t="shared" si="2"/>
        <v>34.6</v>
      </c>
      <c r="V18" s="112">
        <f t="shared" si="3"/>
        <v>0</v>
      </c>
      <c r="X18" s="117"/>
    </row>
    <row r="19" spans="1:24">
      <c r="A19" t="s">
        <v>61</v>
      </c>
      <c r="B19">
        <f>GT!B19</f>
        <v>75</v>
      </c>
      <c r="C19">
        <f>GT!C19</f>
        <v>0</v>
      </c>
      <c r="D19">
        <f>GT!M19</f>
        <v>34.6</v>
      </c>
      <c r="E19">
        <f>GT!N19</f>
        <v>0</v>
      </c>
      <c r="F19">
        <f t="shared" si="4"/>
        <v>75</v>
      </c>
      <c r="G19">
        <f t="shared" si="5"/>
        <v>34.6</v>
      </c>
      <c r="H19" s="112"/>
      <c r="I19">
        <f>BRPL_EOD!AA19+BRPL_EOD!AB19</f>
        <v>14.05</v>
      </c>
      <c r="J19">
        <f>BYPL_EOD!AA19+BYPL_EOD!AB19</f>
        <v>8</v>
      </c>
      <c r="K19">
        <f>MES_EOD!AA19+MES_EOD!AB19</f>
        <v>0</v>
      </c>
      <c r="L19">
        <f>NDMC_EOD!AA19+NDMC_EOD!AB19</f>
        <v>2.08</v>
      </c>
      <c r="M19">
        <f>TPDDL_EOD!AA19+TPDDL_EOD!AB19</f>
        <v>10.039999999999999</v>
      </c>
      <c r="N19">
        <f t="shared" si="0"/>
        <v>34.17</v>
      </c>
      <c r="O19" s="112">
        <f t="shared" si="1"/>
        <v>0.42999999999999972</v>
      </c>
      <c r="P19">
        <v>14.226807140766756</v>
      </c>
      <c r="Q19">
        <v>8.1006731050629206</v>
      </c>
      <c r="R19">
        <v>0</v>
      </c>
      <c r="S19">
        <v>2.1061750073163594</v>
      </c>
      <c r="T19">
        <v>10.166344746853964</v>
      </c>
      <c r="U19" s="114">
        <f t="shared" si="2"/>
        <v>34.6</v>
      </c>
      <c r="V19" s="112">
        <f t="shared" si="3"/>
        <v>0</v>
      </c>
      <c r="X19" s="117"/>
    </row>
    <row r="20" spans="1:24">
      <c r="A20" t="s">
        <v>62</v>
      </c>
      <c r="B20">
        <f>GT!B20</f>
        <v>75</v>
      </c>
      <c r="C20">
        <f>GT!C20</f>
        <v>0</v>
      </c>
      <c r="D20">
        <f>GT!M20</f>
        <v>34.6</v>
      </c>
      <c r="E20">
        <f>GT!N20</f>
        <v>0</v>
      </c>
      <c r="F20">
        <f t="shared" si="4"/>
        <v>75</v>
      </c>
      <c r="G20">
        <f t="shared" si="5"/>
        <v>34.6</v>
      </c>
      <c r="H20" s="112"/>
      <c r="I20">
        <f>BRPL_EOD!AA20+BRPL_EOD!AB20</f>
        <v>14.05</v>
      </c>
      <c r="J20">
        <f>BYPL_EOD!AA20+BYPL_EOD!AB20</f>
        <v>8</v>
      </c>
      <c r="K20">
        <f>MES_EOD!AA20+MES_EOD!AB20</f>
        <v>0</v>
      </c>
      <c r="L20">
        <f>NDMC_EOD!AA20+NDMC_EOD!AB20</f>
        <v>2.08</v>
      </c>
      <c r="M20">
        <f>TPDDL_EOD!AA20+TPDDL_EOD!AB20</f>
        <v>10.039999999999999</v>
      </c>
      <c r="N20">
        <f t="shared" si="0"/>
        <v>34.17</v>
      </c>
      <c r="O20" s="112">
        <f t="shared" si="1"/>
        <v>0.42999999999999972</v>
      </c>
      <c r="P20">
        <v>14.226807140766756</v>
      </c>
      <c r="Q20">
        <v>8.1006731050629206</v>
      </c>
      <c r="R20">
        <v>0</v>
      </c>
      <c r="S20">
        <v>2.1061750073163594</v>
      </c>
      <c r="T20">
        <v>10.166344746853964</v>
      </c>
      <c r="U20" s="114">
        <f t="shared" si="2"/>
        <v>34.6</v>
      </c>
      <c r="V20" s="112">
        <f t="shared" si="3"/>
        <v>0</v>
      </c>
      <c r="X20" s="117"/>
    </row>
    <row r="21" spans="1:24">
      <c r="A21" t="s">
        <v>63</v>
      </c>
      <c r="B21">
        <f>GT!B21</f>
        <v>75</v>
      </c>
      <c r="C21">
        <f>GT!C21</f>
        <v>0</v>
      </c>
      <c r="D21">
        <f>GT!M21</f>
        <v>34.6</v>
      </c>
      <c r="E21">
        <f>GT!N21</f>
        <v>0</v>
      </c>
      <c r="F21">
        <f t="shared" si="4"/>
        <v>75</v>
      </c>
      <c r="G21">
        <f t="shared" si="5"/>
        <v>34.6</v>
      </c>
      <c r="H21" s="112"/>
      <c r="I21">
        <f>BRPL_EOD!AA21+BRPL_EOD!AB21</f>
        <v>14.05</v>
      </c>
      <c r="J21">
        <f>BYPL_EOD!AA21+BYPL_EOD!AB21</f>
        <v>8</v>
      </c>
      <c r="K21">
        <f>MES_EOD!AA21+MES_EOD!AB21</f>
        <v>0</v>
      </c>
      <c r="L21">
        <f>NDMC_EOD!AA21+NDMC_EOD!AB21</f>
        <v>2.08</v>
      </c>
      <c r="M21">
        <f>TPDDL_EOD!AA21+TPDDL_EOD!AB21</f>
        <v>10.039999999999999</v>
      </c>
      <c r="N21">
        <f t="shared" si="0"/>
        <v>34.17</v>
      </c>
      <c r="O21" s="112">
        <f t="shared" si="1"/>
        <v>0.42999999999999972</v>
      </c>
      <c r="P21">
        <v>14.226807140766756</v>
      </c>
      <c r="Q21">
        <v>8.1006731050629206</v>
      </c>
      <c r="R21">
        <v>0</v>
      </c>
      <c r="S21">
        <v>2.1061750073163594</v>
      </c>
      <c r="T21">
        <v>10.166344746853964</v>
      </c>
      <c r="U21" s="114">
        <f t="shared" si="2"/>
        <v>34.6</v>
      </c>
      <c r="V21" s="112">
        <f t="shared" si="3"/>
        <v>0</v>
      </c>
      <c r="X21" s="117"/>
    </row>
    <row r="22" spans="1:24">
      <c r="A22" t="s">
        <v>64</v>
      </c>
      <c r="B22">
        <f>GT!B22</f>
        <v>75</v>
      </c>
      <c r="C22">
        <f>GT!C22</f>
        <v>0</v>
      </c>
      <c r="D22">
        <f>GT!M22</f>
        <v>34.6</v>
      </c>
      <c r="E22">
        <f>GT!N22</f>
        <v>0</v>
      </c>
      <c r="F22">
        <f t="shared" si="4"/>
        <v>75</v>
      </c>
      <c r="G22">
        <f t="shared" si="5"/>
        <v>34.6</v>
      </c>
      <c r="H22" s="112"/>
      <c r="I22">
        <f>BRPL_EOD!AA22+BRPL_EOD!AB22</f>
        <v>14.05</v>
      </c>
      <c r="J22">
        <f>BYPL_EOD!AA22+BYPL_EOD!AB22</f>
        <v>8</v>
      </c>
      <c r="K22">
        <f>MES_EOD!AA22+MES_EOD!AB22</f>
        <v>0</v>
      </c>
      <c r="L22">
        <f>NDMC_EOD!AA22+NDMC_EOD!AB22</f>
        <v>2.08</v>
      </c>
      <c r="M22">
        <f>TPDDL_EOD!AA22+TPDDL_EOD!AB22</f>
        <v>10.039999999999999</v>
      </c>
      <c r="N22">
        <f t="shared" si="0"/>
        <v>34.17</v>
      </c>
      <c r="O22" s="112">
        <f t="shared" si="1"/>
        <v>0.42999999999999972</v>
      </c>
      <c r="P22">
        <v>14.226807140766756</v>
      </c>
      <c r="Q22">
        <v>8.1006731050629206</v>
      </c>
      <c r="R22">
        <v>0</v>
      </c>
      <c r="S22">
        <v>2.1061750073163594</v>
      </c>
      <c r="T22">
        <v>10.166344746853964</v>
      </c>
      <c r="U22" s="114">
        <f t="shared" si="2"/>
        <v>34.6</v>
      </c>
      <c r="V22" s="112">
        <f t="shared" si="3"/>
        <v>0</v>
      </c>
      <c r="X22" s="117"/>
    </row>
    <row r="23" spans="1:24">
      <c r="A23" t="s">
        <v>65</v>
      </c>
      <c r="B23">
        <f>GT!B23</f>
        <v>75</v>
      </c>
      <c r="C23">
        <f>GT!C23</f>
        <v>0</v>
      </c>
      <c r="D23">
        <f>GT!M23</f>
        <v>34.6</v>
      </c>
      <c r="E23">
        <f>GT!N23</f>
        <v>0</v>
      </c>
      <c r="F23">
        <f t="shared" si="4"/>
        <v>75</v>
      </c>
      <c r="G23">
        <f t="shared" si="5"/>
        <v>34.6</v>
      </c>
      <c r="H23" s="112"/>
      <c r="I23">
        <f>BRPL_EOD!AA23+BRPL_EOD!AB23</f>
        <v>14.05</v>
      </c>
      <c r="J23">
        <f>BYPL_EOD!AA23+BYPL_EOD!AB23</f>
        <v>8</v>
      </c>
      <c r="K23">
        <f>MES_EOD!AA23+MES_EOD!AB23</f>
        <v>0</v>
      </c>
      <c r="L23">
        <f>NDMC_EOD!AA23+NDMC_EOD!AB23</f>
        <v>2.08</v>
      </c>
      <c r="M23">
        <f>TPDDL_EOD!AA23+TPDDL_EOD!AB23</f>
        <v>10.039999999999999</v>
      </c>
      <c r="N23">
        <f t="shared" si="0"/>
        <v>34.17</v>
      </c>
      <c r="O23" s="112">
        <f t="shared" si="1"/>
        <v>0.42999999999999972</v>
      </c>
      <c r="P23">
        <v>14.226807140766756</v>
      </c>
      <c r="Q23">
        <v>8.1006731050629206</v>
      </c>
      <c r="R23">
        <v>0</v>
      </c>
      <c r="S23">
        <v>2.1061750073163594</v>
      </c>
      <c r="T23">
        <v>10.166344746853964</v>
      </c>
      <c r="U23" s="114">
        <f t="shared" si="2"/>
        <v>34.6</v>
      </c>
      <c r="V23" s="112">
        <f t="shared" si="3"/>
        <v>0</v>
      </c>
      <c r="X23" s="117"/>
    </row>
    <row r="24" spans="1:24">
      <c r="A24" t="s">
        <v>66</v>
      </c>
      <c r="B24">
        <f>GT!B24</f>
        <v>75</v>
      </c>
      <c r="C24">
        <f>GT!C24</f>
        <v>0</v>
      </c>
      <c r="D24">
        <f>GT!M24</f>
        <v>34.6</v>
      </c>
      <c r="E24">
        <f>GT!N24</f>
        <v>0</v>
      </c>
      <c r="F24">
        <f t="shared" si="4"/>
        <v>75</v>
      </c>
      <c r="G24">
        <f t="shared" si="5"/>
        <v>34.6</v>
      </c>
      <c r="H24" s="112"/>
      <c r="I24">
        <f>BRPL_EOD!AA24+BRPL_EOD!AB24</f>
        <v>14.05</v>
      </c>
      <c r="J24">
        <f>BYPL_EOD!AA24+BYPL_EOD!AB24</f>
        <v>8</v>
      </c>
      <c r="K24">
        <f>MES_EOD!AA24+MES_EOD!AB24</f>
        <v>0</v>
      </c>
      <c r="L24">
        <f>NDMC_EOD!AA24+NDMC_EOD!AB24</f>
        <v>2.08</v>
      </c>
      <c r="M24">
        <f>TPDDL_EOD!AA24+TPDDL_EOD!AB24</f>
        <v>10.039999999999999</v>
      </c>
      <c r="N24">
        <f t="shared" si="0"/>
        <v>34.17</v>
      </c>
      <c r="O24" s="112">
        <f t="shared" si="1"/>
        <v>0.42999999999999972</v>
      </c>
      <c r="P24">
        <v>14.226807140766756</v>
      </c>
      <c r="Q24">
        <v>8.1006731050629206</v>
      </c>
      <c r="R24">
        <v>0</v>
      </c>
      <c r="S24">
        <v>2.1061750073163594</v>
      </c>
      <c r="T24">
        <v>10.166344746853964</v>
      </c>
      <c r="U24" s="114">
        <f t="shared" si="2"/>
        <v>34.6</v>
      </c>
      <c r="V24" s="112">
        <f t="shared" si="3"/>
        <v>0</v>
      </c>
      <c r="X24" s="117"/>
    </row>
    <row r="25" spans="1:24">
      <c r="A25" t="s">
        <v>67</v>
      </c>
      <c r="B25">
        <f>GT!B25</f>
        <v>75</v>
      </c>
      <c r="C25">
        <f>GT!C25</f>
        <v>0</v>
      </c>
      <c r="D25">
        <f>GT!M25</f>
        <v>34.6</v>
      </c>
      <c r="E25">
        <f>GT!N25</f>
        <v>0</v>
      </c>
      <c r="F25">
        <f t="shared" si="4"/>
        <v>75</v>
      </c>
      <c r="G25">
        <f t="shared" si="5"/>
        <v>34.6</v>
      </c>
      <c r="H25" s="112"/>
      <c r="I25">
        <f>BRPL_EOD!AA25+BRPL_EOD!AB25</f>
        <v>14.05</v>
      </c>
      <c r="J25">
        <f>BYPL_EOD!AA25+BYPL_EOD!AB25</f>
        <v>8</v>
      </c>
      <c r="K25">
        <f>MES_EOD!AA25+MES_EOD!AB25</f>
        <v>0</v>
      </c>
      <c r="L25">
        <f>NDMC_EOD!AA25+NDMC_EOD!AB25</f>
        <v>2.08</v>
      </c>
      <c r="M25">
        <f>TPDDL_EOD!AA25+TPDDL_EOD!AB25</f>
        <v>10.039999999999999</v>
      </c>
      <c r="N25">
        <f t="shared" si="0"/>
        <v>34.17</v>
      </c>
      <c r="O25" s="112">
        <f t="shared" si="1"/>
        <v>0.42999999999999972</v>
      </c>
      <c r="P25">
        <v>14.226807140766756</v>
      </c>
      <c r="Q25">
        <v>8.1006731050629206</v>
      </c>
      <c r="R25">
        <v>0</v>
      </c>
      <c r="S25">
        <v>2.1061750073163594</v>
      </c>
      <c r="T25">
        <v>10.166344746853964</v>
      </c>
      <c r="U25" s="114">
        <f t="shared" si="2"/>
        <v>34.6</v>
      </c>
      <c r="V25" s="112">
        <f t="shared" si="3"/>
        <v>0</v>
      </c>
      <c r="X25" s="117"/>
    </row>
    <row r="26" spans="1:24">
      <c r="A26" t="s">
        <v>68</v>
      </c>
      <c r="B26">
        <f>GT!B26</f>
        <v>75</v>
      </c>
      <c r="C26">
        <f>GT!C26</f>
        <v>0</v>
      </c>
      <c r="D26">
        <f>GT!M26</f>
        <v>34.6</v>
      </c>
      <c r="E26">
        <f>GT!N26</f>
        <v>0</v>
      </c>
      <c r="F26">
        <f t="shared" si="4"/>
        <v>75</v>
      </c>
      <c r="G26">
        <f t="shared" si="5"/>
        <v>34.6</v>
      </c>
      <c r="H26" s="112"/>
      <c r="I26">
        <f>BRPL_EOD!AA26+BRPL_EOD!AB26</f>
        <v>14.05</v>
      </c>
      <c r="J26">
        <f>BYPL_EOD!AA26+BYPL_EOD!AB26</f>
        <v>8</v>
      </c>
      <c r="K26">
        <f>MES_EOD!AA26+MES_EOD!AB26</f>
        <v>0</v>
      </c>
      <c r="L26">
        <f>NDMC_EOD!AA26+NDMC_EOD!AB26</f>
        <v>2.08</v>
      </c>
      <c r="M26">
        <f>TPDDL_EOD!AA26+TPDDL_EOD!AB26</f>
        <v>10.039999999999999</v>
      </c>
      <c r="N26">
        <f t="shared" si="0"/>
        <v>34.17</v>
      </c>
      <c r="O26" s="112">
        <f t="shared" si="1"/>
        <v>0.42999999999999972</v>
      </c>
      <c r="P26">
        <v>14.226807140766756</v>
      </c>
      <c r="Q26">
        <v>8.1006731050629206</v>
      </c>
      <c r="R26">
        <v>0</v>
      </c>
      <c r="S26">
        <v>2.1061750073163594</v>
      </c>
      <c r="T26">
        <v>10.166344746853964</v>
      </c>
      <c r="U26" s="114">
        <f t="shared" si="2"/>
        <v>34.6</v>
      </c>
      <c r="V26" s="112">
        <f t="shared" si="3"/>
        <v>0</v>
      </c>
      <c r="X26" s="117"/>
    </row>
    <row r="27" spans="1:24">
      <c r="A27" t="s">
        <v>69</v>
      </c>
      <c r="B27">
        <f>GT!B27</f>
        <v>75</v>
      </c>
      <c r="C27">
        <f>GT!C27</f>
        <v>0</v>
      </c>
      <c r="D27">
        <f>GT!M27</f>
        <v>34.6</v>
      </c>
      <c r="E27">
        <f>GT!N27</f>
        <v>0</v>
      </c>
      <c r="F27">
        <f t="shared" si="4"/>
        <v>75</v>
      </c>
      <c r="G27">
        <f t="shared" si="5"/>
        <v>34.6</v>
      </c>
      <c r="H27" s="112"/>
      <c r="I27">
        <f>BRPL_EOD!AA27+BRPL_EOD!AB27</f>
        <v>14.05</v>
      </c>
      <c r="J27">
        <f>BYPL_EOD!AA27+BYPL_EOD!AB27</f>
        <v>8</v>
      </c>
      <c r="K27">
        <f>MES_EOD!AA27+MES_EOD!AB27</f>
        <v>0</v>
      </c>
      <c r="L27">
        <f>NDMC_EOD!AA27+NDMC_EOD!AB27</f>
        <v>2.08</v>
      </c>
      <c r="M27">
        <f>TPDDL_EOD!AA27+TPDDL_EOD!AB27</f>
        <v>10.039999999999999</v>
      </c>
      <c r="N27">
        <f t="shared" si="0"/>
        <v>34.17</v>
      </c>
      <c r="O27" s="112">
        <f t="shared" si="1"/>
        <v>0.42999999999999972</v>
      </c>
      <c r="P27">
        <v>14.226807140766756</v>
      </c>
      <c r="Q27">
        <v>8.1006731050629206</v>
      </c>
      <c r="R27">
        <v>0</v>
      </c>
      <c r="S27">
        <v>2.1061750073163594</v>
      </c>
      <c r="T27">
        <v>10.166344746853964</v>
      </c>
      <c r="U27" s="114">
        <f t="shared" si="2"/>
        <v>34.6</v>
      </c>
      <c r="V27" s="112">
        <f t="shared" si="3"/>
        <v>0</v>
      </c>
      <c r="X27" s="117"/>
    </row>
    <row r="28" spans="1:24">
      <c r="A28" t="s">
        <v>70</v>
      </c>
      <c r="B28">
        <f>GT!B28</f>
        <v>75</v>
      </c>
      <c r="C28">
        <f>GT!C28</f>
        <v>0</v>
      </c>
      <c r="D28">
        <f>GT!M28</f>
        <v>34.6</v>
      </c>
      <c r="E28">
        <f>GT!N28</f>
        <v>0</v>
      </c>
      <c r="F28">
        <f t="shared" si="4"/>
        <v>75</v>
      </c>
      <c r="G28">
        <f t="shared" si="5"/>
        <v>34.6</v>
      </c>
      <c r="H28" s="112"/>
      <c r="I28">
        <f>BRPL_EOD!AA28+BRPL_EOD!AB28</f>
        <v>14.05</v>
      </c>
      <c r="J28">
        <f>BYPL_EOD!AA28+BYPL_EOD!AB28</f>
        <v>8</v>
      </c>
      <c r="K28">
        <f>MES_EOD!AA28+MES_EOD!AB28</f>
        <v>0</v>
      </c>
      <c r="L28">
        <f>NDMC_EOD!AA28+NDMC_EOD!AB28</f>
        <v>2.08</v>
      </c>
      <c r="M28">
        <f>TPDDL_EOD!AA28+TPDDL_EOD!AB28</f>
        <v>10.039999999999999</v>
      </c>
      <c r="N28">
        <f t="shared" si="0"/>
        <v>34.17</v>
      </c>
      <c r="O28" s="112">
        <f t="shared" si="1"/>
        <v>0.42999999999999972</v>
      </c>
      <c r="P28">
        <v>14.226807140766756</v>
      </c>
      <c r="Q28">
        <v>8.1006731050629206</v>
      </c>
      <c r="R28">
        <v>0</v>
      </c>
      <c r="S28">
        <v>2.1061750073163594</v>
      </c>
      <c r="T28">
        <v>10.166344746853964</v>
      </c>
      <c r="U28" s="114">
        <f t="shared" si="2"/>
        <v>34.6</v>
      </c>
      <c r="V28" s="112">
        <f t="shared" si="3"/>
        <v>0</v>
      </c>
      <c r="X28" s="117"/>
    </row>
    <row r="29" spans="1:24">
      <c r="A29" t="s">
        <v>71</v>
      </c>
      <c r="B29">
        <f>GT!B29</f>
        <v>75</v>
      </c>
      <c r="C29">
        <f>GT!C29</f>
        <v>0</v>
      </c>
      <c r="D29">
        <f>GT!M29</f>
        <v>34.6</v>
      </c>
      <c r="E29">
        <f>GT!N29</f>
        <v>0</v>
      </c>
      <c r="F29">
        <f t="shared" si="4"/>
        <v>75</v>
      </c>
      <c r="G29">
        <f t="shared" si="5"/>
        <v>34.6</v>
      </c>
      <c r="H29" s="112"/>
      <c r="I29">
        <f>BRPL_EOD!AA29+BRPL_EOD!AB29</f>
        <v>14.05</v>
      </c>
      <c r="J29">
        <f>BYPL_EOD!AA29+BYPL_EOD!AB29</f>
        <v>8</v>
      </c>
      <c r="K29">
        <f>MES_EOD!AA29+MES_EOD!AB29</f>
        <v>0</v>
      </c>
      <c r="L29">
        <f>NDMC_EOD!AA29+NDMC_EOD!AB29</f>
        <v>2.08</v>
      </c>
      <c r="M29">
        <f>TPDDL_EOD!AA29+TPDDL_EOD!AB29</f>
        <v>10.039999999999999</v>
      </c>
      <c r="N29">
        <f t="shared" si="0"/>
        <v>34.17</v>
      </c>
      <c r="O29" s="112">
        <f t="shared" si="1"/>
        <v>0.42999999999999972</v>
      </c>
      <c r="P29">
        <v>14.226807140766756</v>
      </c>
      <c r="Q29">
        <v>8.1006731050629206</v>
      </c>
      <c r="R29">
        <v>0</v>
      </c>
      <c r="S29">
        <v>2.1061750073163594</v>
      </c>
      <c r="T29">
        <v>10.166344746853964</v>
      </c>
      <c r="U29" s="114">
        <f t="shared" si="2"/>
        <v>34.6</v>
      </c>
      <c r="V29" s="112">
        <f t="shared" si="3"/>
        <v>0</v>
      </c>
      <c r="X29" s="117"/>
    </row>
    <row r="30" spans="1:24">
      <c r="A30" t="s">
        <v>72</v>
      </c>
      <c r="B30">
        <f>GT!B30</f>
        <v>75</v>
      </c>
      <c r="C30">
        <f>GT!C30</f>
        <v>0</v>
      </c>
      <c r="D30">
        <f>GT!M30</f>
        <v>34.6</v>
      </c>
      <c r="E30">
        <f>GT!N30</f>
        <v>0</v>
      </c>
      <c r="F30">
        <f t="shared" si="4"/>
        <v>75</v>
      </c>
      <c r="G30">
        <f t="shared" si="5"/>
        <v>34.6</v>
      </c>
      <c r="H30" s="112"/>
      <c r="I30">
        <f>BRPL_EOD!AA30+BRPL_EOD!AB30</f>
        <v>14.05</v>
      </c>
      <c r="J30">
        <f>BYPL_EOD!AA30+BYPL_EOD!AB30</f>
        <v>8</v>
      </c>
      <c r="K30">
        <f>MES_EOD!AA30+MES_EOD!AB30</f>
        <v>0</v>
      </c>
      <c r="L30">
        <f>NDMC_EOD!AA30+NDMC_EOD!AB30</f>
        <v>2.08</v>
      </c>
      <c r="M30">
        <f>TPDDL_EOD!AA30+TPDDL_EOD!AB30</f>
        <v>10.039999999999999</v>
      </c>
      <c r="N30">
        <f t="shared" si="0"/>
        <v>34.17</v>
      </c>
      <c r="O30" s="112">
        <f t="shared" si="1"/>
        <v>0.42999999999999972</v>
      </c>
      <c r="P30">
        <v>14.226807140766756</v>
      </c>
      <c r="Q30">
        <v>8.1006731050629206</v>
      </c>
      <c r="R30">
        <v>0</v>
      </c>
      <c r="S30">
        <v>2.1061750073163594</v>
      </c>
      <c r="T30">
        <v>10.166344746853964</v>
      </c>
      <c r="U30" s="114">
        <f t="shared" si="2"/>
        <v>34.6</v>
      </c>
      <c r="V30" s="112">
        <f t="shared" si="3"/>
        <v>0</v>
      </c>
      <c r="X30" s="117"/>
    </row>
    <row r="31" spans="1:24">
      <c r="A31" t="s">
        <v>73</v>
      </c>
      <c r="B31">
        <f>GT!B31</f>
        <v>75</v>
      </c>
      <c r="C31">
        <f>GT!C31</f>
        <v>0</v>
      </c>
      <c r="D31">
        <f>GT!M31</f>
        <v>34.6</v>
      </c>
      <c r="E31">
        <f>GT!N31</f>
        <v>0</v>
      </c>
      <c r="F31">
        <f t="shared" si="4"/>
        <v>75</v>
      </c>
      <c r="G31">
        <f t="shared" si="5"/>
        <v>34.6</v>
      </c>
      <c r="H31" s="112"/>
      <c r="I31">
        <f>BRPL_EOD!AA31+BRPL_EOD!AB31</f>
        <v>14.05</v>
      </c>
      <c r="J31">
        <f>BYPL_EOD!AA31+BYPL_EOD!AB31</f>
        <v>8</v>
      </c>
      <c r="K31">
        <f>MES_EOD!AA31+MES_EOD!AB31</f>
        <v>0</v>
      </c>
      <c r="L31">
        <f>NDMC_EOD!AA31+NDMC_EOD!AB31</f>
        <v>2.08</v>
      </c>
      <c r="M31">
        <f>TPDDL_EOD!AA31+TPDDL_EOD!AB31</f>
        <v>10.039999999999999</v>
      </c>
      <c r="N31">
        <f t="shared" si="0"/>
        <v>34.17</v>
      </c>
      <c r="O31" s="112">
        <f t="shared" si="1"/>
        <v>0.42999999999999972</v>
      </c>
      <c r="P31">
        <v>14.226807140766756</v>
      </c>
      <c r="Q31">
        <v>8.1006731050629206</v>
      </c>
      <c r="R31">
        <v>0</v>
      </c>
      <c r="S31">
        <v>2.1061750073163594</v>
      </c>
      <c r="T31">
        <v>10.166344746853964</v>
      </c>
      <c r="U31" s="114">
        <f t="shared" si="2"/>
        <v>34.6</v>
      </c>
      <c r="V31" s="112">
        <f t="shared" si="3"/>
        <v>0</v>
      </c>
      <c r="X31" s="117"/>
    </row>
    <row r="32" spans="1:24">
      <c r="A32" t="s">
        <v>74</v>
      </c>
      <c r="B32">
        <f>GT!B32</f>
        <v>75</v>
      </c>
      <c r="C32">
        <f>GT!C32</f>
        <v>0</v>
      </c>
      <c r="D32">
        <f>GT!M32</f>
        <v>34.6</v>
      </c>
      <c r="E32">
        <f>GT!N32</f>
        <v>0</v>
      </c>
      <c r="F32">
        <f t="shared" si="4"/>
        <v>75</v>
      </c>
      <c r="G32">
        <f t="shared" si="5"/>
        <v>34.6</v>
      </c>
      <c r="H32" s="112"/>
      <c r="I32">
        <f>BRPL_EOD!AA32+BRPL_EOD!AB32</f>
        <v>14.05</v>
      </c>
      <c r="J32">
        <f>BYPL_EOD!AA32+BYPL_EOD!AB32</f>
        <v>8</v>
      </c>
      <c r="K32">
        <f>MES_EOD!AA32+MES_EOD!AB32</f>
        <v>0</v>
      </c>
      <c r="L32">
        <f>NDMC_EOD!AA32+NDMC_EOD!AB32</f>
        <v>2.08</v>
      </c>
      <c r="M32">
        <f>TPDDL_EOD!AA32+TPDDL_EOD!AB32</f>
        <v>10.039999999999999</v>
      </c>
      <c r="N32">
        <f t="shared" si="0"/>
        <v>34.17</v>
      </c>
      <c r="O32" s="112">
        <f t="shared" si="1"/>
        <v>0.42999999999999972</v>
      </c>
      <c r="P32">
        <v>14.226807140766756</v>
      </c>
      <c r="Q32">
        <v>8.1006731050629206</v>
      </c>
      <c r="R32">
        <v>0</v>
      </c>
      <c r="S32">
        <v>2.1061750073163594</v>
      </c>
      <c r="T32">
        <v>10.166344746853964</v>
      </c>
      <c r="U32" s="114">
        <f t="shared" si="2"/>
        <v>34.6</v>
      </c>
      <c r="V32" s="112">
        <f t="shared" si="3"/>
        <v>0</v>
      </c>
      <c r="X32" s="117"/>
    </row>
    <row r="33" spans="1:24">
      <c r="A33" t="s">
        <v>75</v>
      </c>
      <c r="B33">
        <f>GT!B33</f>
        <v>75</v>
      </c>
      <c r="C33">
        <f>GT!C33</f>
        <v>0</v>
      </c>
      <c r="D33">
        <f>GT!M33</f>
        <v>34.6</v>
      </c>
      <c r="E33">
        <f>GT!N33</f>
        <v>0</v>
      </c>
      <c r="F33">
        <f t="shared" si="4"/>
        <v>75</v>
      </c>
      <c r="G33">
        <f t="shared" si="5"/>
        <v>34.6</v>
      </c>
      <c r="H33" s="112"/>
      <c r="I33">
        <f>BRPL_EOD!AA33+BRPL_EOD!AB33</f>
        <v>14.05</v>
      </c>
      <c r="J33">
        <f>BYPL_EOD!AA33+BYPL_EOD!AB33</f>
        <v>8</v>
      </c>
      <c r="K33">
        <f>MES_EOD!AA33+MES_EOD!AB33</f>
        <v>0</v>
      </c>
      <c r="L33">
        <f>NDMC_EOD!AA33+NDMC_EOD!AB33</f>
        <v>2.08</v>
      </c>
      <c r="M33">
        <f>TPDDL_EOD!AA33+TPDDL_EOD!AB33</f>
        <v>10.039999999999999</v>
      </c>
      <c r="N33">
        <f t="shared" si="0"/>
        <v>34.17</v>
      </c>
      <c r="O33" s="112">
        <f t="shared" si="1"/>
        <v>0.42999999999999972</v>
      </c>
      <c r="P33">
        <v>14.226807140766756</v>
      </c>
      <c r="Q33">
        <v>8.1006731050629206</v>
      </c>
      <c r="R33">
        <v>0</v>
      </c>
      <c r="S33">
        <v>2.1061750073163594</v>
      </c>
      <c r="T33">
        <v>10.166344746853964</v>
      </c>
      <c r="U33" s="114">
        <f t="shared" si="2"/>
        <v>34.6</v>
      </c>
      <c r="V33" s="112">
        <f t="shared" si="3"/>
        <v>0</v>
      </c>
      <c r="X33" s="117"/>
    </row>
    <row r="34" spans="1:24">
      <c r="A34" t="s">
        <v>76</v>
      </c>
      <c r="B34">
        <f>GT!B34</f>
        <v>75</v>
      </c>
      <c r="C34">
        <f>GT!C34</f>
        <v>0</v>
      </c>
      <c r="D34">
        <f>GT!M34</f>
        <v>34.6</v>
      </c>
      <c r="E34">
        <f>GT!N34</f>
        <v>0</v>
      </c>
      <c r="F34">
        <f t="shared" si="4"/>
        <v>75</v>
      </c>
      <c r="G34">
        <f t="shared" si="5"/>
        <v>34.6</v>
      </c>
      <c r="H34" s="112"/>
      <c r="I34">
        <f>BRPL_EOD!AA34+BRPL_EOD!AB34</f>
        <v>14.05</v>
      </c>
      <c r="J34">
        <f>BYPL_EOD!AA34+BYPL_EOD!AB34</f>
        <v>8</v>
      </c>
      <c r="K34">
        <f>MES_EOD!AA34+MES_EOD!AB34</f>
        <v>0</v>
      </c>
      <c r="L34">
        <f>NDMC_EOD!AA34+NDMC_EOD!AB34</f>
        <v>2.08</v>
      </c>
      <c r="M34">
        <f>TPDDL_EOD!AA34+TPDDL_EOD!AB34</f>
        <v>10.039999999999999</v>
      </c>
      <c r="N34">
        <f t="shared" si="0"/>
        <v>34.17</v>
      </c>
      <c r="O34" s="112">
        <f t="shared" si="1"/>
        <v>0.42999999999999972</v>
      </c>
      <c r="P34">
        <v>14.226807140766756</v>
      </c>
      <c r="Q34">
        <v>8.1006731050629206</v>
      </c>
      <c r="R34">
        <v>0</v>
      </c>
      <c r="S34">
        <v>2.1061750073163594</v>
      </c>
      <c r="T34">
        <v>10.166344746853964</v>
      </c>
      <c r="U34" s="114">
        <f t="shared" si="2"/>
        <v>34.6</v>
      </c>
      <c r="V34" s="112">
        <f t="shared" si="3"/>
        <v>0</v>
      </c>
      <c r="X34" s="117"/>
    </row>
    <row r="35" spans="1:24">
      <c r="A35" t="s">
        <v>77</v>
      </c>
      <c r="B35">
        <f>GT!B35</f>
        <v>75</v>
      </c>
      <c r="C35">
        <f>GT!C35</f>
        <v>0</v>
      </c>
      <c r="D35">
        <f>GT!M35</f>
        <v>34.6</v>
      </c>
      <c r="E35">
        <f>GT!N35</f>
        <v>0</v>
      </c>
      <c r="F35">
        <f t="shared" si="4"/>
        <v>75</v>
      </c>
      <c r="G35">
        <f t="shared" si="5"/>
        <v>34.6</v>
      </c>
      <c r="H35" s="112"/>
      <c r="I35">
        <f>BRPL_EOD!AA35+BRPL_EOD!AB35</f>
        <v>14.05</v>
      </c>
      <c r="J35">
        <f>BYPL_EOD!AA35+BYPL_EOD!AB35</f>
        <v>8</v>
      </c>
      <c r="K35">
        <f>MES_EOD!AA35+MES_EOD!AB35</f>
        <v>0</v>
      </c>
      <c r="L35">
        <f>NDMC_EOD!AA35+NDMC_EOD!AB35</f>
        <v>2.08</v>
      </c>
      <c r="M35">
        <f>TPDDL_EOD!AA35+TPDDL_EOD!AB35</f>
        <v>10.039999999999999</v>
      </c>
      <c r="N35">
        <f t="shared" si="0"/>
        <v>34.17</v>
      </c>
      <c r="O35" s="112">
        <f t="shared" si="1"/>
        <v>0.42999999999999972</v>
      </c>
      <c r="P35">
        <v>14.226807140766756</v>
      </c>
      <c r="Q35">
        <v>8.1006731050629206</v>
      </c>
      <c r="R35">
        <v>0</v>
      </c>
      <c r="S35">
        <v>2.1061750073163594</v>
      </c>
      <c r="T35">
        <v>10.166344746853964</v>
      </c>
      <c r="U35" s="114">
        <f t="shared" si="2"/>
        <v>34.6</v>
      </c>
      <c r="V35" s="112">
        <f t="shared" si="3"/>
        <v>0</v>
      </c>
      <c r="X35" s="117"/>
    </row>
    <row r="36" spans="1:24">
      <c r="A36" t="s">
        <v>78</v>
      </c>
      <c r="B36">
        <f>GT!B36</f>
        <v>75</v>
      </c>
      <c r="C36">
        <f>GT!C36</f>
        <v>0</v>
      </c>
      <c r="D36">
        <f>GT!M36</f>
        <v>34.6</v>
      </c>
      <c r="E36">
        <f>GT!N36</f>
        <v>0</v>
      </c>
      <c r="F36">
        <f t="shared" si="4"/>
        <v>75</v>
      </c>
      <c r="G36">
        <f t="shared" si="5"/>
        <v>34.6</v>
      </c>
      <c r="H36" s="112"/>
      <c r="I36">
        <f>BRPL_EOD!AA36+BRPL_EOD!AB36</f>
        <v>14.05</v>
      </c>
      <c r="J36">
        <f>BYPL_EOD!AA36+BYPL_EOD!AB36</f>
        <v>8</v>
      </c>
      <c r="K36">
        <f>MES_EOD!AA36+MES_EOD!AB36</f>
        <v>0</v>
      </c>
      <c r="L36">
        <f>NDMC_EOD!AA36+NDMC_EOD!AB36</f>
        <v>2.08</v>
      </c>
      <c r="M36">
        <f>TPDDL_EOD!AA36+TPDDL_EOD!AB36</f>
        <v>10.039999999999999</v>
      </c>
      <c r="N36">
        <f t="shared" si="0"/>
        <v>34.17</v>
      </c>
      <c r="O36" s="112">
        <f t="shared" si="1"/>
        <v>0.42999999999999972</v>
      </c>
      <c r="P36">
        <v>14.226807140766756</v>
      </c>
      <c r="Q36">
        <v>8.1006731050629206</v>
      </c>
      <c r="R36">
        <v>0</v>
      </c>
      <c r="S36">
        <v>2.1061750073163594</v>
      </c>
      <c r="T36">
        <v>10.166344746853964</v>
      </c>
      <c r="U36" s="114">
        <f t="shared" si="2"/>
        <v>34.6</v>
      </c>
      <c r="V36" s="112">
        <f t="shared" si="3"/>
        <v>0</v>
      </c>
      <c r="X36" s="117"/>
    </row>
    <row r="37" spans="1:24">
      <c r="A37" t="s">
        <v>79</v>
      </c>
      <c r="B37">
        <f>GT!B37</f>
        <v>75</v>
      </c>
      <c r="C37">
        <f>GT!C37</f>
        <v>0</v>
      </c>
      <c r="D37">
        <f>GT!M37</f>
        <v>34.6</v>
      </c>
      <c r="E37">
        <f>GT!N37</f>
        <v>0</v>
      </c>
      <c r="F37">
        <f t="shared" si="4"/>
        <v>75</v>
      </c>
      <c r="G37">
        <f t="shared" si="5"/>
        <v>34.6</v>
      </c>
      <c r="H37" s="112"/>
      <c r="I37">
        <f>BRPL_EOD!AA37+BRPL_EOD!AB37</f>
        <v>14.05</v>
      </c>
      <c r="J37">
        <f>BYPL_EOD!AA37+BYPL_EOD!AB37</f>
        <v>8</v>
      </c>
      <c r="K37">
        <f>MES_EOD!AA37+MES_EOD!AB37</f>
        <v>0</v>
      </c>
      <c r="L37">
        <f>NDMC_EOD!AA37+NDMC_EOD!AB37</f>
        <v>2.08</v>
      </c>
      <c r="M37">
        <f>TPDDL_EOD!AA37+TPDDL_EOD!AB37</f>
        <v>10.039999999999999</v>
      </c>
      <c r="N37">
        <f t="shared" si="0"/>
        <v>34.17</v>
      </c>
      <c r="O37" s="112">
        <f t="shared" si="1"/>
        <v>0.42999999999999972</v>
      </c>
      <c r="P37">
        <v>14.226807140766756</v>
      </c>
      <c r="Q37">
        <v>8.1006731050629206</v>
      </c>
      <c r="R37">
        <v>0</v>
      </c>
      <c r="S37">
        <v>2.1061750073163594</v>
      </c>
      <c r="T37">
        <v>10.166344746853964</v>
      </c>
      <c r="U37" s="114">
        <f t="shared" si="2"/>
        <v>34.6</v>
      </c>
      <c r="V37" s="112">
        <f t="shared" si="3"/>
        <v>0</v>
      </c>
      <c r="X37" s="117"/>
    </row>
    <row r="38" spans="1:24">
      <c r="A38" t="s">
        <v>80</v>
      </c>
      <c r="B38">
        <f>GT!B38</f>
        <v>75</v>
      </c>
      <c r="C38">
        <f>GT!C38</f>
        <v>0</v>
      </c>
      <c r="D38">
        <f>GT!M38</f>
        <v>34.6</v>
      </c>
      <c r="E38">
        <f>GT!N38</f>
        <v>0</v>
      </c>
      <c r="F38">
        <f t="shared" si="4"/>
        <v>75</v>
      </c>
      <c r="G38">
        <f t="shared" si="5"/>
        <v>34.6</v>
      </c>
      <c r="H38" s="112"/>
      <c r="I38">
        <f>BRPL_EOD!AA38+BRPL_EOD!AB38</f>
        <v>14.05</v>
      </c>
      <c r="J38">
        <f>BYPL_EOD!AA38+BYPL_EOD!AB38</f>
        <v>8</v>
      </c>
      <c r="K38">
        <f>MES_EOD!AA38+MES_EOD!AB38</f>
        <v>0</v>
      </c>
      <c r="L38">
        <f>NDMC_EOD!AA38+NDMC_EOD!AB38</f>
        <v>2.08</v>
      </c>
      <c r="M38">
        <f>TPDDL_EOD!AA38+TPDDL_EOD!AB38</f>
        <v>10.039999999999999</v>
      </c>
      <c r="N38">
        <f t="shared" si="0"/>
        <v>34.17</v>
      </c>
      <c r="O38" s="112">
        <f t="shared" si="1"/>
        <v>0.42999999999999972</v>
      </c>
      <c r="P38">
        <v>14.226807140766756</v>
      </c>
      <c r="Q38">
        <v>8.1006731050629206</v>
      </c>
      <c r="R38">
        <v>0</v>
      </c>
      <c r="S38">
        <v>2.1061750073163594</v>
      </c>
      <c r="T38">
        <v>10.166344746853964</v>
      </c>
      <c r="U38" s="114">
        <f t="shared" si="2"/>
        <v>34.6</v>
      </c>
      <c r="V38" s="112">
        <f t="shared" si="3"/>
        <v>0</v>
      </c>
      <c r="X38" s="117"/>
    </row>
    <row r="39" spans="1:24">
      <c r="A39" t="s">
        <v>81</v>
      </c>
      <c r="B39">
        <f>GT!B39</f>
        <v>75</v>
      </c>
      <c r="C39">
        <f>GT!C39</f>
        <v>0</v>
      </c>
      <c r="D39">
        <f>GT!M39</f>
        <v>34.299999999999997</v>
      </c>
      <c r="E39">
        <f>GT!N39</f>
        <v>0</v>
      </c>
      <c r="F39">
        <f t="shared" si="4"/>
        <v>75</v>
      </c>
      <c r="G39">
        <f t="shared" si="5"/>
        <v>34.299999999999997</v>
      </c>
      <c r="H39" s="112"/>
      <c r="I39">
        <f>BRPL_EOD!AA39+BRPL_EOD!AB39</f>
        <v>14.05</v>
      </c>
      <c r="J39">
        <f>BYPL_EOD!AA39+BYPL_EOD!AB39</f>
        <v>8</v>
      </c>
      <c r="K39">
        <f>MES_EOD!AA39+MES_EOD!AB39</f>
        <v>0</v>
      </c>
      <c r="L39">
        <f>NDMC_EOD!AA39+NDMC_EOD!AB39</f>
        <v>2.08</v>
      </c>
      <c r="M39">
        <f>TPDDL_EOD!AA39+TPDDL_EOD!AB39</f>
        <v>10.039999999999999</v>
      </c>
      <c r="N39">
        <f t="shared" si="0"/>
        <v>34.17</v>
      </c>
      <c r="O39" s="112">
        <f t="shared" si="1"/>
        <v>0.12999999999999545</v>
      </c>
      <c r="P39">
        <v>14.103453321627157</v>
      </c>
      <c r="Q39">
        <v>8.0304360550190221</v>
      </c>
      <c r="R39">
        <v>0</v>
      </c>
      <c r="S39">
        <v>2.0879133743049456</v>
      </c>
      <c r="T39">
        <v>10.078197249048872</v>
      </c>
      <c r="U39" s="114">
        <f t="shared" si="2"/>
        <v>34.299999999999997</v>
      </c>
      <c r="V39" s="112">
        <f t="shared" si="3"/>
        <v>0</v>
      </c>
      <c r="X39" s="117"/>
    </row>
    <row r="40" spans="1:24">
      <c r="A40" t="s">
        <v>82</v>
      </c>
      <c r="B40">
        <f>GT!B40</f>
        <v>75</v>
      </c>
      <c r="C40">
        <f>GT!C40</f>
        <v>0</v>
      </c>
      <c r="D40">
        <f>GT!M40</f>
        <v>34.299999999999997</v>
      </c>
      <c r="E40">
        <f>GT!N40</f>
        <v>0</v>
      </c>
      <c r="F40">
        <f t="shared" si="4"/>
        <v>75</v>
      </c>
      <c r="G40">
        <f t="shared" si="5"/>
        <v>34.299999999999997</v>
      </c>
      <c r="H40" s="112"/>
      <c r="I40">
        <f>BRPL_EOD!AA40+BRPL_EOD!AB40</f>
        <v>14.05</v>
      </c>
      <c r="J40">
        <f>BYPL_EOD!AA40+BYPL_EOD!AB40</f>
        <v>8</v>
      </c>
      <c r="K40">
        <f>MES_EOD!AA40+MES_EOD!AB40</f>
        <v>0</v>
      </c>
      <c r="L40">
        <f>NDMC_EOD!AA40+NDMC_EOD!AB40</f>
        <v>2.08</v>
      </c>
      <c r="M40">
        <f>TPDDL_EOD!AA40+TPDDL_EOD!AB40</f>
        <v>10.039999999999999</v>
      </c>
      <c r="N40">
        <f t="shared" si="0"/>
        <v>34.17</v>
      </c>
      <c r="O40" s="112">
        <f t="shared" si="1"/>
        <v>0.12999999999999545</v>
      </c>
      <c r="P40">
        <v>14.103453321627157</v>
      </c>
      <c r="Q40">
        <v>8.0304360550190221</v>
      </c>
      <c r="R40">
        <v>0</v>
      </c>
      <c r="S40">
        <v>2.0879133743049456</v>
      </c>
      <c r="T40">
        <v>10.078197249048872</v>
      </c>
      <c r="U40" s="114">
        <f t="shared" si="2"/>
        <v>34.299999999999997</v>
      </c>
      <c r="V40" s="112">
        <f t="shared" si="3"/>
        <v>0</v>
      </c>
      <c r="X40" s="117"/>
    </row>
    <row r="41" spans="1:24">
      <c r="A41" t="s">
        <v>83</v>
      </c>
      <c r="B41">
        <f>GT!B41</f>
        <v>75</v>
      </c>
      <c r="C41">
        <f>GT!C41</f>
        <v>0</v>
      </c>
      <c r="D41">
        <f>GT!M41</f>
        <v>34.299999999999997</v>
      </c>
      <c r="E41">
        <f>GT!N41</f>
        <v>0</v>
      </c>
      <c r="F41">
        <f t="shared" si="4"/>
        <v>75</v>
      </c>
      <c r="G41">
        <f t="shared" si="5"/>
        <v>34.299999999999997</v>
      </c>
      <c r="H41" s="112"/>
      <c r="I41">
        <f>BRPL_EOD!AA41+BRPL_EOD!AB41</f>
        <v>14.05</v>
      </c>
      <c r="J41">
        <f>BYPL_EOD!AA41+BYPL_EOD!AB41</f>
        <v>8</v>
      </c>
      <c r="K41">
        <f>MES_EOD!AA41+MES_EOD!AB41</f>
        <v>0</v>
      </c>
      <c r="L41">
        <f>NDMC_EOD!AA41+NDMC_EOD!AB41</f>
        <v>2.08</v>
      </c>
      <c r="M41">
        <f>TPDDL_EOD!AA41+TPDDL_EOD!AB41</f>
        <v>10.039999999999999</v>
      </c>
      <c r="N41">
        <f t="shared" si="0"/>
        <v>34.17</v>
      </c>
      <c r="O41" s="112">
        <f t="shared" si="1"/>
        <v>0.12999999999999545</v>
      </c>
      <c r="P41">
        <v>14.103453321627157</v>
      </c>
      <c r="Q41">
        <v>8.0304360550190221</v>
      </c>
      <c r="R41">
        <v>0</v>
      </c>
      <c r="S41">
        <v>2.0879133743049456</v>
      </c>
      <c r="T41">
        <v>10.078197249048872</v>
      </c>
      <c r="U41" s="114">
        <f t="shared" si="2"/>
        <v>34.299999999999997</v>
      </c>
      <c r="V41" s="112">
        <f t="shared" si="3"/>
        <v>0</v>
      </c>
      <c r="X41" s="117"/>
    </row>
    <row r="42" spans="1:24">
      <c r="A42" t="s">
        <v>84</v>
      </c>
      <c r="B42">
        <f>GT!B42</f>
        <v>75</v>
      </c>
      <c r="C42">
        <f>GT!C42</f>
        <v>0</v>
      </c>
      <c r="D42">
        <f>GT!M42</f>
        <v>34.299999999999997</v>
      </c>
      <c r="E42">
        <f>GT!N42</f>
        <v>0</v>
      </c>
      <c r="F42">
        <f t="shared" si="4"/>
        <v>75</v>
      </c>
      <c r="G42">
        <f t="shared" si="5"/>
        <v>34.299999999999997</v>
      </c>
      <c r="H42" s="112"/>
      <c r="I42">
        <f>BRPL_EOD!AA42+BRPL_EOD!AB42</f>
        <v>14.05</v>
      </c>
      <c r="J42">
        <f>BYPL_EOD!AA42+BYPL_EOD!AB42</f>
        <v>8</v>
      </c>
      <c r="K42">
        <f>MES_EOD!AA42+MES_EOD!AB42</f>
        <v>0</v>
      </c>
      <c r="L42">
        <f>NDMC_EOD!AA42+NDMC_EOD!AB42</f>
        <v>2.08</v>
      </c>
      <c r="M42">
        <f>TPDDL_EOD!AA42+TPDDL_EOD!AB42</f>
        <v>10.039999999999999</v>
      </c>
      <c r="N42">
        <f t="shared" si="0"/>
        <v>34.17</v>
      </c>
      <c r="O42" s="112">
        <f t="shared" si="1"/>
        <v>0.12999999999999545</v>
      </c>
      <c r="P42">
        <v>14.103453321627157</v>
      </c>
      <c r="Q42">
        <v>8.0304360550190221</v>
      </c>
      <c r="R42">
        <v>0</v>
      </c>
      <c r="S42">
        <v>2.0879133743049456</v>
      </c>
      <c r="T42">
        <v>10.078197249048872</v>
      </c>
      <c r="U42" s="114">
        <f t="shared" si="2"/>
        <v>34.299999999999997</v>
      </c>
      <c r="V42" s="112">
        <f t="shared" si="3"/>
        <v>0</v>
      </c>
      <c r="X42" s="117"/>
    </row>
    <row r="43" spans="1:24">
      <c r="A43" t="s">
        <v>85</v>
      </c>
      <c r="B43">
        <f>GT!B43</f>
        <v>75</v>
      </c>
      <c r="C43">
        <f>GT!C43</f>
        <v>0</v>
      </c>
      <c r="D43">
        <f>GT!M43</f>
        <v>34.299999999999997</v>
      </c>
      <c r="E43">
        <f>GT!N43</f>
        <v>0</v>
      </c>
      <c r="F43">
        <f t="shared" si="4"/>
        <v>75</v>
      </c>
      <c r="G43">
        <f t="shared" si="5"/>
        <v>34.299999999999997</v>
      </c>
      <c r="H43" s="112"/>
      <c r="I43">
        <f>BRPL_EOD!AA43+BRPL_EOD!AB43</f>
        <v>14.05</v>
      </c>
      <c r="J43">
        <f>BYPL_EOD!AA43+BYPL_EOD!AB43</f>
        <v>8</v>
      </c>
      <c r="K43">
        <f>MES_EOD!AA43+MES_EOD!AB43</f>
        <v>0</v>
      </c>
      <c r="L43">
        <f>NDMC_EOD!AA43+NDMC_EOD!AB43</f>
        <v>2.08</v>
      </c>
      <c r="M43">
        <f>TPDDL_EOD!AA43+TPDDL_EOD!AB43</f>
        <v>10.039999999999999</v>
      </c>
      <c r="N43">
        <f t="shared" si="0"/>
        <v>34.17</v>
      </c>
      <c r="O43" s="112">
        <f t="shared" si="1"/>
        <v>0.12999999999999545</v>
      </c>
      <c r="P43">
        <v>14.103453321627157</v>
      </c>
      <c r="Q43">
        <v>8.0304360550190221</v>
      </c>
      <c r="R43">
        <v>0</v>
      </c>
      <c r="S43">
        <v>2.0879133743049456</v>
      </c>
      <c r="T43">
        <v>10.078197249048872</v>
      </c>
      <c r="U43" s="114">
        <f t="shared" si="2"/>
        <v>34.299999999999997</v>
      </c>
      <c r="V43" s="112">
        <f t="shared" si="3"/>
        <v>0</v>
      </c>
      <c r="X43" s="117"/>
    </row>
    <row r="44" spans="1:24">
      <c r="A44" t="s">
        <v>86</v>
      </c>
      <c r="B44">
        <f>GT!B44</f>
        <v>75</v>
      </c>
      <c r="C44">
        <f>GT!C44</f>
        <v>0</v>
      </c>
      <c r="D44">
        <f>GT!M44</f>
        <v>34.299999999999997</v>
      </c>
      <c r="E44">
        <f>GT!N44</f>
        <v>0</v>
      </c>
      <c r="F44">
        <f t="shared" si="4"/>
        <v>75</v>
      </c>
      <c r="G44">
        <f t="shared" si="5"/>
        <v>34.299999999999997</v>
      </c>
      <c r="H44" s="112"/>
      <c r="I44">
        <f>BRPL_EOD!AA44+BRPL_EOD!AB44</f>
        <v>14.05</v>
      </c>
      <c r="J44">
        <f>BYPL_EOD!AA44+BYPL_EOD!AB44</f>
        <v>8</v>
      </c>
      <c r="K44">
        <f>MES_EOD!AA44+MES_EOD!AB44</f>
        <v>0</v>
      </c>
      <c r="L44">
        <f>NDMC_EOD!AA44+NDMC_EOD!AB44</f>
        <v>2.08</v>
      </c>
      <c r="M44">
        <f>TPDDL_EOD!AA44+TPDDL_EOD!AB44</f>
        <v>10.039999999999999</v>
      </c>
      <c r="N44">
        <f t="shared" si="0"/>
        <v>34.17</v>
      </c>
      <c r="O44" s="112">
        <f t="shared" si="1"/>
        <v>0.12999999999999545</v>
      </c>
      <c r="P44">
        <v>14.103453321627157</v>
      </c>
      <c r="Q44">
        <v>8.0304360550190221</v>
      </c>
      <c r="R44">
        <v>0</v>
      </c>
      <c r="S44">
        <v>2.0879133743049456</v>
      </c>
      <c r="T44">
        <v>10.078197249048872</v>
      </c>
      <c r="U44" s="114">
        <f t="shared" si="2"/>
        <v>34.299999999999997</v>
      </c>
      <c r="V44" s="112">
        <f t="shared" si="3"/>
        <v>0</v>
      </c>
      <c r="X44" s="117"/>
    </row>
    <row r="45" spans="1:24">
      <c r="A45" t="s">
        <v>87</v>
      </c>
      <c r="B45">
        <f>GT!B45</f>
        <v>75</v>
      </c>
      <c r="C45">
        <f>GT!C45</f>
        <v>0</v>
      </c>
      <c r="D45">
        <f>GT!M45</f>
        <v>34.299999999999997</v>
      </c>
      <c r="E45">
        <f>GT!N45</f>
        <v>0</v>
      </c>
      <c r="F45">
        <f t="shared" si="4"/>
        <v>75</v>
      </c>
      <c r="G45">
        <f t="shared" si="5"/>
        <v>34.299999999999997</v>
      </c>
      <c r="H45" s="112"/>
      <c r="I45">
        <f>BRPL_EOD!AA45+BRPL_EOD!AB45</f>
        <v>14.05</v>
      </c>
      <c r="J45">
        <f>BYPL_EOD!AA45+BYPL_EOD!AB45</f>
        <v>8</v>
      </c>
      <c r="K45">
        <f>MES_EOD!AA45+MES_EOD!AB45</f>
        <v>0</v>
      </c>
      <c r="L45">
        <f>NDMC_EOD!AA45+NDMC_EOD!AB45</f>
        <v>2.08</v>
      </c>
      <c r="M45">
        <f>TPDDL_EOD!AA45+TPDDL_EOD!AB45</f>
        <v>10.039999999999999</v>
      </c>
      <c r="N45">
        <f t="shared" si="0"/>
        <v>34.17</v>
      </c>
      <c r="O45" s="112">
        <f t="shared" si="1"/>
        <v>0.12999999999999545</v>
      </c>
      <c r="P45">
        <v>14.103453321627157</v>
      </c>
      <c r="Q45">
        <v>8.0304360550190221</v>
      </c>
      <c r="R45">
        <v>0</v>
      </c>
      <c r="S45">
        <v>2.0879133743049456</v>
      </c>
      <c r="T45">
        <v>10.078197249048872</v>
      </c>
      <c r="U45" s="114">
        <f t="shared" si="2"/>
        <v>34.299999999999997</v>
      </c>
      <c r="V45" s="112">
        <f t="shared" si="3"/>
        <v>0</v>
      </c>
      <c r="X45" s="117"/>
    </row>
    <row r="46" spans="1:24">
      <c r="A46" t="s">
        <v>88</v>
      </c>
      <c r="B46">
        <f>GT!B46</f>
        <v>75</v>
      </c>
      <c r="C46">
        <f>GT!C46</f>
        <v>0</v>
      </c>
      <c r="D46">
        <f>GT!M46</f>
        <v>34.299999999999997</v>
      </c>
      <c r="E46">
        <f>GT!N46</f>
        <v>0</v>
      </c>
      <c r="F46">
        <f t="shared" si="4"/>
        <v>75</v>
      </c>
      <c r="G46">
        <f t="shared" si="5"/>
        <v>34.299999999999997</v>
      </c>
      <c r="H46" s="112"/>
      <c r="I46">
        <f>BRPL_EOD!AA46+BRPL_EOD!AB46</f>
        <v>14.05</v>
      </c>
      <c r="J46">
        <f>BYPL_EOD!AA46+BYPL_EOD!AB46</f>
        <v>8</v>
      </c>
      <c r="K46">
        <f>MES_EOD!AA46+MES_EOD!AB46</f>
        <v>0</v>
      </c>
      <c r="L46">
        <f>NDMC_EOD!AA46+NDMC_EOD!AB46</f>
        <v>2.08</v>
      </c>
      <c r="M46">
        <f>TPDDL_EOD!AA46+TPDDL_EOD!AB46</f>
        <v>10.039999999999999</v>
      </c>
      <c r="N46">
        <f t="shared" si="0"/>
        <v>34.17</v>
      </c>
      <c r="O46" s="112">
        <f t="shared" si="1"/>
        <v>0.12999999999999545</v>
      </c>
      <c r="P46">
        <v>14.103453321627157</v>
      </c>
      <c r="Q46">
        <v>8.0304360550190221</v>
      </c>
      <c r="R46">
        <v>0</v>
      </c>
      <c r="S46">
        <v>2.0879133743049456</v>
      </c>
      <c r="T46">
        <v>10.078197249048872</v>
      </c>
      <c r="U46" s="114">
        <f t="shared" si="2"/>
        <v>34.299999999999997</v>
      </c>
      <c r="V46" s="112">
        <f t="shared" si="3"/>
        <v>0</v>
      </c>
      <c r="X46" s="117"/>
    </row>
    <row r="47" spans="1:24">
      <c r="A47" t="s">
        <v>89</v>
      </c>
      <c r="B47">
        <f>GT!B47</f>
        <v>75</v>
      </c>
      <c r="C47">
        <f>GT!C47</f>
        <v>0</v>
      </c>
      <c r="D47">
        <f>GT!M47</f>
        <v>34.299999999999997</v>
      </c>
      <c r="E47">
        <f>GT!N47</f>
        <v>0</v>
      </c>
      <c r="F47">
        <f t="shared" si="4"/>
        <v>75</v>
      </c>
      <c r="G47">
        <f t="shared" si="5"/>
        <v>34.299999999999997</v>
      </c>
      <c r="H47" s="112"/>
      <c r="I47">
        <f>BRPL_EOD!AA47+BRPL_EOD!AB47</f>
        <v>14.05</v>
      </c>
      <c r="J47">
        <f>BYPL_EOD!AA47+BYPL_EOD!AB47</f>
        <v>8</v>
      </c>
      <c r="K47">
        <f>MES_EOD!AA47+MES_EOD!AB47</f>
        <v>0</v>
      </c>
      <c r="L47">
        <f>NDMC_EOD!AA47+NDMC_EOD!AB47</f>
        <v>2.08</v>
      </c>
      <c r="M47">
        <f>TPDDL_EOD!AA47+TPDDL_EOD!AB47</f>
        <v>10.039999999999999</v>
      </c>
      <c r="N47">
        <f t="shared" si="0"/>
        <v>34.17</v>
      </c>
      <c r="O47" s="112">
        <f t="shared" si="1"/>
        <v>0.12999999999999545</v>
      </c>
      <c r="P47">
        <v>14.103453321627157</v>
      </c>
      <c r="Q47">
        <v>8.0304360550190221</v>
      </c>
      <c r="R47">
        <v>0</v>
      </c>
      <c r="S47">
        <v>2.0879133743049456</v>
      </c>
      <c r="T47">
        <v>10.078197249048872</v>
      </c>
      <c r="U47" s="114">
        <f t="shared" si="2"/>
        <v>34.299999999999997</v>
      </c>
      <c r="V47" s="112">
        <f t="shared" si="3"/>
        <v>0</v>
      </c>
      <c r="X47" s="117"/>
    </row>
    <row r="48" spans="1:24">
      <c r="A48" t="s">
        <v>90</v>
      </c>
      <c r="B48">
        <f>GT!B48</f>
        <v>75</v>
      </c>
      <c r="C48">
        <f>GT!C48</f>
        <v>0</v>
      </c>
      <c r="D48">
        <f>GT!M48</f>
        <v>34.299999999999997</v>
      </c>
      <c r="E48">
        <f>GT!N48</f>
        <v>0</v>
      </c>
      <c r="F48">
        <f t="shared" si="4"/>
        <v>75</v>
      </c>
      <c r="G48">
        <f t="shared" si="5"/>
        <v>34.299999999999997</v>
      </c>
      <c r="H48" s="112"/>
      <c r="I48">
        <f>BRPL_EOD!AA48+BRPL_EOD!AB48</f>
        <v>14.05</v>
      </c>
      <c r="J48">
        <f>BYPL_EOD!AA48+BYPL_EOD!AB48</f>
        <v>8</v>
      </c>
      <c r="K48">
        <f>MES_EOD!AA48+MES_EOD!AB48</f>
        <v>0</v>
      </c>
      <c r="L48">
        <f>NDMC_EOD!AA48+NDMC_EOD!AB48</f>
        <v>2.08</v>
      </c>
      <c r="M48">
        <f>TPDDL_EOD!AA48+TPDDL_EOD!AB48</f>
        <v>10.039999999999999</v>
      </c>
      <c r="N48">
        <f t="shared" si="0"/>
        <v>34.17</v>
      </c>
      <c r="O48" s="112">
        <f t="shared" si="1"/>
        <v>0.12999999999999545</v>
      </c>
      <c r="P48">
        <v>14.103453321627157</v>
      </c>
      <c r="Q48">
        <v>8.0304360550190221</v>
      </c>
      <c r="R48">
        <v>0</v>
      </c>
      <c r="S48">
        <v>2.0879133743049456</v>
      </c>
      <c r="T48">
        <v>10.078197249048872</v>
      </c>
      <c r="U48" s="114">
        <f t="shared" si="2"/>
        <v>34.299999999999997</v>
      </c>
      <c r="V48" s="112">
        <f t="shared" si="3"/>
        <v>0</v>
      </c>
      <c r="X48" s="117"/>
    </row>
    <row r="49" spans="1:24">
      <c r="A49" t="s">
        <v>91</v>
      </c>
      <c r="B49">
        <f>GT!B49</f>
        <v>75</v>
      </c>
      <c r="C49">
        <f>GT!C49</f>
        <v>0</v>
      </c>
      <c r="D49">
        <f>GT!M49</f>
        <v>34.299999999999997</v>
      </c>
      <c r="E49">
        <f>GT!N49</f>
        <v>0</v>
      </c>
      <c r="F49">
        <f t="shared" si="4"/>
        <v>75</v>
      </c>
      <c r="G49">
        <f t="shared" si="5"/>
        <v>34.299999999999997</v>
      </c>
      <c r="H49" s="112"/>
      <c r="I49">
        <f>BRPL_EOD!AA49+BRPL_EOD!AB49</f>
        <v>14.05</v>
      </c>
      <c r="J49">
        <f>BYPL_EOD!AA49+BYPL_EOD!AB49</f>
        <v>8</v>
      </c>
      <c r="K49">
        <f>MES_EOD!AA49+MES_EOD!AB49</f>
        <v>0</v>
      </c>
      <c r="L49">
        <f>NDMC_EOD!AA49+NDMC_EOD!AB49</f>
        <v>2.08</v>
      </c>
      <c r="M49">
        <f>TPDDL_EOD!AA49+TPDDL_EOD!AB49</f>
        <v>10.039999999999999</v>
      </c>
      <c r="N49">
        <f t="shared" si="0"/>
        <v>34.17</v>
      </c>
      <c r="O49" s="112">
        <f t="shared" si="1"/>
        <v>0.12999999999999545</v>
      </c>
      <c r="P49">
        <v>14.103453321627157</v>
      </c>
      <c r="Q49">
        <v>8.0304360550190221</v>
      </c>
      <c r="R49">
        <v>0</v>
      </c>
      <c r="S49">
        <v>2.0879133743049456</v>
      </c>
      <c r="T49">
        <v>10.078197249048872</v>
      </c>
      <c r="U49" s="114">
        <f t="shared" si="2"/>
        <v>34.299999999999997</v>
      </c>
      <c r="V49" s="112">
        <f t="shared" si="3"/>
        <v>0</v>
      </c>
      <c r="X49" s="117"/>
    </row>
    <row r="50" spans="1:24">
      <c r="A50" t="s">
        <v>92</v>
      </c>
      <c r="B50">
        <f>GT!B50</f>
        <v>75</v>
      </c>
      <c r="C50">
        <f>GT!C50</f>
        <v>0</v>
      </c>
      <c r="D50">
        <f>GT!M50</f>
        <v>34.299999999999997</v>
      </c>
      <c r="E50">
        <f>GT!N50</f>
        <v>0</v>
      </c>
      <c r="F50">
        <f t="shared" si="4"/>
        <v>75</v>
      </c>
      <c r="G50">
        <f t="shared" si="5"/>
        <v>34.299999999999997</v>
      </c>
      <c r="H50" s="112"/>
      <c r="I50">
        <f>BRPL_EOD!AA50+BRPL_EOD!AB50</f>
        <v>14.05</v>
      </c>
      <c r="J50">
        <f>BYPL_EOD!AA50+BYPL_EOD!AB50</f>
        <v>8</v>
      </c>
      <c r="K50">
        <f>MES_EOD!AA50+MES_EOD!AB50</f>
        <v>0</v>
      </c>
      <c r="L50">
        <f>NDMC_EOD!AA50+NDMC_EOD!AB50</f>
        <v>2.08</v>
      </c>
      <c r="M50">
        <f>TPDDL_EOD!AA50+TPDDL_EOD!AB50</f>
        <v>10.039999999999999</v>
      </c>
      <c r="N50">
        <f t="shared" si="0"/>
        <v>34.17</v>
      </c>
      <c r="O50" s="112">
        <f t="shared" si="1"/>
        <v>0.12999999999999545</v>
      </c>
      <c r="P50">
        <v>14.103453321627157</v>
      </c>
      <c r="Q50">
        <v>8.0304360550190221</v>
      </c>
      <c r="R50">
        <v>0</v>
      </c>
      <c r="S50">
        <v>2.0879133743049456</v>
      </c>
      <c r="T50">
        <v>10.078197249048872</v>
      </c>
      <c r="U50" s="114">
        <f t="shared" si="2"/>
        <v>34.299999999999997</v>
      </c>
      <c r="V50" s="112">
        <f t="shared" si="3"/>
        <v>0</v>
      </c>
      <c r="X50" s="117"/>
    </row>
    <row r="51" spans="1:24">
      <c r="A51" t="s">
        <v>93</v>
      </c>
      <c r="B51">
        <f>GT!B51</f>
        <v>75</v>
      </c>
      <c r="C51">
        <f>GT!C51</f>
        <v>0</v>
      </c>
      <c r="D51">
        <f>GT!M51</f>
        <v>34.299999999999997</v>
      </c>
      <c r="E51">
        <f>GT!N51</f>
        <v>0</v>
      </c>
      <c r="F51">
        <f t="shared" si="4"/>
        <v>75</v>
      </c>
      <c r="G51">
        <f t="shared" si="5"/>
        <v>34.299999999999997</v>
      </c>
      <c r="H51" s="112"/>
      <c r="I51">
        <f>BRPL_EOD!AA51+BRPL_EOD!AB51</f>
        <v>14.05</v>
      </c>
      <c r="J51">
        <f>BYPL_EOD!AA51+BYPL_EOD!AB51</f>
        <v>8</v>
      </c>
      <c r="K51">
        <f>MES_EOD!AA51+MES_EOD!AB51</f>
        <v>0</v>
      </c>
      <c r="L51">
        <f>NDMC_EOD!AA51+NDMC_EOD!AB51</f>
        <v>2.08</v>
      </c>
      <c r="M51">
        <f>TPDDL_EOD!AA51+TPDDL_EOD!AB51</f>
        <v>10.039999999999999</v>
      </c>
      <c r="N51">
        <f t="shared" si="0"/>
        <v>34.17</v>
      </c>
      <c r="O51" s="112">
        <f t="shared" si="1"/>
        <v>0.12999999999999545</v>
      </c>
      <c r="P51">
        <v>14.103453321627157</v>
      </c>
      <c r="Q51">
        <v>8.0304360550190221</v>
      </c>
      <c r="R51">
        <v>0</v>
      </c>
      <c r="S51">
        <v>2.0879133743049456</v>
      </c>
      <c r="T51">
        <v>10.078197249048872</v>
      </c>
      <c r="U51" s="114">
        <f t="shared" si="2"/>
        <v>34.299999999999997</v>
      </c>
      <c r="V51" s="112">
        <f t="shared" si="3"/>
        <v>0</v>
      </c>
      <c r="X51" s="117"/>
    </row>
    <row r="52" spans="1:24">
      <c r="A52" t="s">
        <v>94</v>
      </c>
      <c r="B52">
        <f>GT!B52</f>
        <v>75</v>
      </c>
      <c r="C52">
        <f>GT!C52</f>
        <v>0</v>
      </c>
      <c r="D52">
        <f>GT!M52</f>
        <v>34.299999999999997</v>
      </c>
      <c r="E52">
        <f>GT!N52</f>
        <v>0</v>
      </c>
      <c r="F52">
        <f t="shared" si="4"/>
        <v>75</v>
      </c>
      <c r="G52">
        <f t="shared" si="5"/>
        <v>34.299999999999997</v>
      </c>
      <c r="H52" s="112"/>
      <c r="I52">
        <f>BRPL_EOD!AA52+BRPL_EOD!AB52</f>
        <v>14.05</v>
      </c>
      <c r="J52">
        <f>BYPL_EOD!AA52+BYPL_EOD!AB52</f>
        <v>8</v>
      </c>
      <c r="K52">
        <f>MES_EOD!AA52+MES_EOD!AB52</f>
        <v>0</v>
      </c>
      <c r="L52">
        <f>NDMC_EOD!AA52+NDMC_EOD!AB52</f>
        <v>2.08</v>
      </c>
      <c r="M52">
        <f>TPDDL_EOD!AA52+TPDDL_EOD!AB52</f>
        <v>10.039999999999999</v>
      </c>
      <c r="N52">
        <f t="shared" si="0"/>
        <v>34.17</v>
      </c>
      <c r="O52" s="112">
        <f t="shared" si="1"/>
        <v>0.12999999999999545</v>
      </c>
      <c r="P52">
        <v>14.103453321627157</v>
      </c>
      <c r="Q52">
        <v>8.0304360550190221</v>
      </c>
      <c r="R52">
        <v>0</v>
      </c>
      <c r="S52">
        <v>2.0879133743049456</v>
      </c>
      <c r="T52">
        <v>10.078197249048872</v>
      </c>
      <c r="U52" s="114">
        <f t="shared" si="2"/>
        <v>34.299999999999997</v>
      </c>
      <c r="V52" s="112">
        <f t="shared" si="3"/>
        <v>0</v>
      </c>
      <c r="X52" s="117"/>
    </row>
    <row r="53" spans="1:24">
      <c r="A53" t="s">
        <v>95</v>
      </c>
      <c r="B53">
        <f>GT!B53</f>
        <v>75</v>
      </c>
      <c r="C53">
        <f>GT!C53</f>
        <v>0</v>
      </c>
      <c r="D53">
        <f>GT!M53</f>
        <v>34.299999999999997</v>
      </c>
      <c r="E53">
        <f>GT!N53</f>
        <v>0</v>
      </c>
      <c r="F53">
        <f t="shared" si="4"/>
        <v>75</v>
      </c>
      <c r="G53">
        <f t="shared" si="5"/>
        <v>34.299999999999997</v>
      </c>
      <c r="H53" s="112"/>
      <c r="I53">
        <f>BRPL_EOD!AA53+BRPL_EOD!AB53</f>
        <v>14.05</v>
      </c>
      <c r="J53">
        <f>BYPL_EOD!AA53+BYPL_EOD!AB53</f>
        <v>8</v>
      </c>
      <c r="K53">
        <f>MES_EOD!AA53+MES_EOD!AB53</f>
        <v>0</v>
      </c>
      <c r="L53">
        <f>NDMC_EOD!AA53+NDMC_EOD!AB53</f>
        <v>2.08</v>
      </c>
      <c r="M53">
        <f>TPDDL_EOD!AA53+TPDDL_EOD!AB53</f>
        <v>10.039999999999999</v>
      </c>
      <c r="N53">
        <f t="shared" si="0"/>
        <v>34.17</v>
      </c>
      <c r="O53" s="112">
        <f t="shared" si="1"/>
        <v>0.12999999999999545</v>
      </c>
      <c r="P53">
        <v>14.103453321627157</v>
      </c>
      <c r="Q53">
        <v>8.0304360550190221</v>
      </c>
      <c r="R53">
        <v>0</v>
      </c>
      <c r="S53">
        <v>2.0879133743049456</v>
      </c>
      <c r="T53">
        <v>10.078197249048872</v>
      </c>
      <c r="U53" s="114">
        <f t="shared" si="2"/>
        <v>34.299999999999997</v>
      </c>
      <c r="V53" s="112">
        <f t="shared" si="3"/>
        <v>0</v>
      </c>
      <c r="X53" s="117"/>
    </row>
    <row r="54" spans="1:24">
      <c r="A54" t="s">
        <v>96</v>
      </c>
      <c r="B54">
        <f>GT!B54</f>
        <v>75</v>
      </c>
      <c r="C54">
        <f>GT!C54</f>
        <v>0</v>
      </c>
      <c r="D54">
        <f>GT!M54</f>
        <v>34.299999999999997</v>
      </c>
      <c r="E54">
        <f>GT!N54</f>
        <v>0</v>
      </c>
      <c r="F54">
        <f t="shared" si="4"/>
        <v>75</v>
      </c>
      <c r="G54">
        <f t="shared" si="5"/>
        <v>34.299999999999997</v>
      </c>
      <c r="H54" s="112"/>
      <c r="I54">
        <f>BRPL_EOD!AA54+BRPL_EOD!AB54</f>
        <v>14.05</v>
      </c>
      <c r="J54">
        <f>BYPL_EOD!AA54+BYPL_EOD!AB54</f>
        <v>8</v>
      </c>
      <c r="K54">
        <f>MES_EOD!AA54+MES_EOD!AB54</f>
        <v>0</v>
      </c>
      <c r="L54">
        <f>NDMC_EOD!AA54+NDMC_EOD!AB54</f>
        <v>2.08</v>
      </c>
      <c r="M54">
        <f>TPDDL_EOD!AA54+TPDDL_EOD!AB54</f>
        <v>10.039999999999999</v>
      </c>
      <c r="N54">
        <f t="shared" si="0"/>
        <v>34.17</v>
      </c>
      <c r="O54" s="112">
        <f t="shared" si="1"/>
        <v>0.12999999999999545</v>
      </c>
      <c r="P54">
        <v>14.103453321627157</v>
      </c>
      <c r="Q54">
        <v>8.0304360550190221</v>
      </c>
      <c r="R54">
        <v>0</v>
      </c>
      <c r="S54">
        <v>2.0879133743049456</v>
      </c>
      <c r="T54">
        <v>10.078197249048872</v>
      </c>
      <c r="U54" s="114">
        <f t="shared" si="2"/>
        <v>34.299999999999997</v>
      </c>
      <c r="V54" s="112">
        <f t="shared" si="3"/>
        <v>0</v>
      </c>
      <c r="X54" s="117"/>
    </row>
    <row r="55" spans="1:24">
      <c r="A55" t="s">
        <v>97</v>
      </c>
      <c r="B55">
        <f>GT!B55</f>
        <v>75</v>
      </c>
      <c r="C55">
        <f>GT!C55</f>
        <v>0</v>
      </c>
      <c r="D55">
        <f>GT!M55</f>
        <v>34.299999999999997</v>
      </c>
      <c r="E55">
        <f>GT!N55</f>
        <v>0</v>
      </c>
      <c r="F55">
        <f t="shared" si="4"/>
        <v>75</v>
      </c>
      <c r="G55">
        <f t="shared" si="5"/>
        <v>34.299999999999997</v>
      </c>
      <c r="H55" s="112"/>
      <c r="I55">
        <f>BRPL_EOD!AA55+BRPL_EOD!AB55</f>
        <v>14.05</v>
      </c>
      <c r="J55">
        <f>BYPL_EOD!AA55+BYPL_EOD!AB55</f>
        <v>8</v>
      </c>
      <c r="K55">
        <f>MES_EOD!AA55+MES_EOD!AB55</f>
        <v>0</v>
      </c>
      <c r="L55">
        <f>NDMC_EOD!AA55+NDMC_EOD!AB55</f>
        <v>2.08</v>
      </c>
      <c r="M55">
        <f>TPDDL_EOD!AA55+TPDDL_EOD!AB55</f>
        <v>10.039999999999999</v>
      </c>
      <c r="N55">
        <f t="shared" si="0"/>
        <v>34.17</v>
      </c>
      <c r="O55" s="112">
        <f t="shared" si="1"/>
        <v>0.12999999999999545</v>
      </c>
      <c r="P55">
        <v>14.103453321627157</v>
      </c>
      <c r="Q55">
        <v>8.0304360550190221</v>
      </c>
      <c r="R55">
        <v>0</v>
      </c>
      <c r="S55">
        <v>2.0879133743049456</v>
      </c>
      <c r="T55">
        <v>10.078197249048872</v>
      </c>
      <c r="U55" s="114">
        <f t="shared" si="2"/>
        <v>34.299999999999997</v>
      </c>
      <c r="V55" s="112">
        <f t="shared" si="3"/>
        <v>0</v>
      </c>
      <c r="X55" s="117"/>
    </row>
    <row r="56" spans="1:24">
      <c r="A56" t="s">
        <v>98</v>
      </c>
      <c r="B56">
        <f>GT!B56</f>
        <v>75</v>
      </c>
      <c r="C56">
        <f>GT!C56</f>
        <v>0</v>
      </c>
      <c r="D56">
        <f>GT!M56</f>
        <v>34.299999999999997</v>
      </c>
      <c r="E56">
        <f>GT!N56</f>
        <v>0</v>
      </c>
      <c r="F56">
        <f t="shared" si="4"/>
        <v>75</v>
      </c>
      <c r="G56">
        <f t="shared" si="5"/>
        <v>34.299999999999997</v>
      </c>
      <c r="H56" s="112"/>
      <c r="I56">
        <f>BRPL_EOD!AA56+BRPL_EOD!AB56</f>
        <v>14.05</v>
      </c>
      <c r="J56">
        <f>BYPL_EOD!AA56+BYPL_EOD!AB56</f>
        <v>8</v>
      </c>
      <c r="K56">
        <f>MES_EOD!AA56+MES_EOD!AB56</f>
        <v>0</v>
      </c>
      <c r="L56">
        <f>NDMC_EOD!AA56+NDMC_EOD!AB56</f>
        <v>2.08</v>
      </c>
      <c r="M56">
        <f>TPDDL_EOD!AA56+TPDDL_EOD!AB56</f>
        <v>10.039999999999999</v>
      </c>
      <c r="N56">
        <f t="shared" si="0"/>
        <v>34.17</v>
      </c>
      <c r="O56" s="112">
        <f t="shared" si="1"/>
        <v>0.12999999999999545</v>
      </c>
      <c r="P56">
        <v>14.103453321627157</v>
      </c>
      <c r="Q56">
        <v>8.0304360550190221</v>
      </c>
      <c r="R56">
        <v>0</v>
      </c>
      <c r="S56">
        <v>2.0879133743049456</v>
      </c>
      <c r="T56">
        <v>10.078197249048872</v>
      </c>
      <c r="U56" s="114">
        <f t="shared" si="2"/>
        <v>34.299999999999997</v>
      </c>
      <c r="V56" s="112">
        <f t="shared" si="3"/>
        <v>0</v>
      </c>
      <c r="X56" s="117"/>
    </row>
    <row r="57" spans="1:24">
      <c r="A57" t="s">
        <v>99</v>
      </c>
      <c r="B57">
        <f>GT!B57</f>
        <v>75</v>
      </c>
      <c r="C57">
        <f>GT!C57</f>
        <v>0</v>
      </c>
      <c r="D57">
        <f>GT!M57</f>
        <v>34.299999999999997</v>
      </c>
      <c r="E57">
        <f>GT!N57</f>
        <v>0</v>
      </c>
      <c r="F57">
        <f t="shared" si="4"/>
        <v>75</v>
      </c>
      <c r="G57">
        <f t="shared" si="5"/>
        <v>34.299999999999997</v>
      </c>
      <c r="H57" s="112"/>
      <c r="I57">
        <f>BRPL_EOD!AA57+BRPL_EOD!AB57</f>
        <v>14.05</v>
      </c>
      <c r="J57">
        <f>BYPL_EOD!AA57+BYPL_EOD!AB57</f>
        <v>8</v>
      </c>
      <c r="K57">
        <f>MES_EOD!AA57+MES_EOD!AB57</f>
        <v>0</v>
      </c>
      <c r="L57">
        <f>NDMC_EOD!AA57+NDMC_EOD!AB57</f>
        <v>2.08</v>
      </c>
      <c r="M57">
        <f>TPDDL_EOD!AA57+TPDDL_EOD!AB57</f>
        <v>10.039999999999999</v>
      </c>
      <c r="N57">
        <f t="shared" si="0"/>
        <v>34.17</v>
      </c>
      <c r="O57" s="112">
        <f t="shared" si="1"/>
        <v>0.12999999999999545</v>
      </c>
      <c r="P57">
        <v>14.103453321627157</v>
      </c>
      <c r="Q57">
        <v>8.0304360550190221</v>
      </c>
      <c r="R57">
        <v>0</v>
      </c>
      <c r="S57">
        <v>2.0879133743049456</v>
      </c>
      <c r="T57">
        <v>10.078197249048872</v>
      </c>
      <c r="U57" s="114">
        <f t="shared" si="2"/>
        <v>34.299999999999997</v>
      </c>
      <c r="V57" s="112">
        <f t="shared" si="3"/>
        <v>0</v>
      </c>
      <c r="X57" s="117"/>
    </row>
    <row r="58" spans="1:24">
      <c r="A58" t="s">
        <v>100</v>
      </c>
      <c r="B58">
        <f>GT!B58</f>
        <v>75</v>
      </c>
      <c r="C58">
        <f>GT!C58</f>
        <v>0</v>
      </c>
      <c r="D58">
        <f>GT!M58</f>
        <v>34.299999999999997</v>
      </c>
      <c r="E58">
        <f>GT!N58</f>
        <v>0</v>
      </c>
      <c r="F58">
        <f t="shared" si="4"/>
        <v>75</v>
      </c>
      <c r="G58">
        <f t="shared" si="5"/>
        <v>34.299999999999997</v>
      </c>
      <c r="H58" s="112"/>
      <c r="I58">
        <f>BRPL_EOD!AA58+BRPL_EOD!AB58</f>
        <v>14.05</v>
      </c>
      <c r="J58">
        <f>BYPL_EOD!AA58+BYPL_EOD!AB58</f>
        <v>8</v>
      </c>
      <c r="K58">
        <f>MES_EOD!AA58+MES_EOD!AB58</f>
        <v>0</v>
      </c>
      <c r="L58">
        <f>NDMC_EOD!AA58+NDMC_EOD!AB58</f>
        <v>2.08</v>
      </c>
      <c r="M58">
        <f>TPDDL_EOD!AA58+TPDDL_EOD!AB58</f>
        <v>10.039999999999999</v>
      </c>
      <c r="N58">
        <f t="shared" si="0"/>
        <v>34.17</v>
      </c>
      <c r="O58" s="112">
        <f t="shared" si="1"/>
        <v>0.12999999999999545</v>
      </c>
      <c r="P58">
        <v>14.103453321627157</v>
      </c>
      <c r="Q58">
        <v>8.0304360550190221</v>
      </c>
      <c r="R58">
        <v>0</v>
      </c>
      <c r="S58">
        <v>2.0879133743049456</v>
      </c>
      <c r="T58">
        <v>10.078197249048872</v>
      </c>
      <c r="U58" s="114">
        <f t="shared" si="2"/>
        <v>34.299999999999997</v>
      </c>
      <c r="V58" s="112">
        <f t="shared" si="3"/>
        <v>0</v>
      </c>
      <c r="X58" s="117"/>
    </row>
    <row r="59" spans="1:24">
      <c r="A59" t="s">
        <v>101</v>
      </c>
      <c r="B59">
        <f>GT!B59</f>
        <v>75</v>
      </c>
      <c r="C59">
        <f>GT!C59</f>
        <v>0</v>
      </c>
      <c r="D59">
        <f>GT!M59</f>
        <v>34.299999999999997</v>
      </c>
      <c r="E59">
        <f>GT!N59</f>
        <v>0</v>
      </c>
      <c r="F59">
        <f t="shared" si="4"/>
        <v>75</v>
      </c>
      <c r="G59">
        <f t="shared" si="5"/>
        <v>34.299999999999997</v>
      </c>
      <c r="H59" s="112"/>
      <c r="I59">
        <f>BRPL_EOD!AA59+BRPL_EOD!AB59</f>
        <v>14.05</v>
      </c>
      <c r="J59">
        <f>BYPL_EOD!AA59+BYPL_EOD!AB59</f>
        <v>8</v>
      </c>
      <c r="K59">
        <f>MES_EOD!AA59+MES_EOD!AB59</f>
        <v>0</v>
      </c>
      <c r="L59">
        <f>NDMC_EOD!AA59+NDMC_EOD!AB59</f>
        <v>2.08</v>
      </c>
      <c r="M59">
        <f>TPDDL_EOD!AA59+TPDDL_EOD!AB59</f>
        <v>10.039999999999999</v>
      </c>
      <c r="N59">
        <f t="shared" si="0"/>
        <v>34.17</v>
      </c>
      <c r="O59" s="112">
        <f t="shared" si="1"/>
        <v>0.12999999999999545</v>
      </c>
      <c r="P59">
        <v>14.103453321627157</v>
      </c>
      <c r="Q59">
        <v>8.0304360550190221</v>
      </c>
      <c r="R59">
        <v>0</v>
      </c>
      <c r="S59">
        <v>2.0879133743049456</v>
      </c>
      <c r="T59">
        <v>10.078197249048872</v>
      </c>
      <c r="U59" s="114">
        <f t="shared" si="2"/>
        <v>34.299999999999997</v>
      </c>
      <c r="V59" s="112">
        <f t="shared" si="3"/>
        <v>0</v>
      </c>
      <c r="X59" s="117"/>
    </row>
    <row r="60" spans="1:24">
      <c r="A60" t="s">
        <v>102</v>
      </c>
      <c r="B60">
        <f>GT!B60</f>
        <v>75</v>
      </c>
      <c r="C60">
        <f>GT!C60</f>
        <v>0</v>
      </c>
      <c r="D60">
        <f>GT!M60</f>
        <v>34.299999999999997</v>
      </c>
      <c r="E60">
        <f>GT!N60</f>
        <v>0</v>
      </c>
      <c r="F60">
        <f t="shared" si="4"/>
        <v>75</v>
      </c>
      <c r="G60">
        <f t="shared" si="5"/>
        <v>34.299999999999997</v>
      </c>
      <c r="H60" s="112"/>
      <c r="I60">
        <f>BRPL_EOD!AA60+BRPL_EOD!AB60</f>
        <v>14.05</v>
      </c>
      <c r="J60">
        <f>BYPL_EOD!AA60+BYPL_EOD!AB60</f>
        <v>8</v>
      </c>
      <c r="K60">
        <f>MES_EOD!AA60+MES_EOD!AB60</f>
        <v>0</v>
      </c>
      <c r="L60">
        <f>NDMC_EOD!AA60+NDMC_EOD!AB60</f>
        <v>2.08</v>
      </c>
      <c r="M60">
        <f>TPDDL_EOD!AA60+TPDDL_EOD!AB60</f>
        <v>10.039999999999999</v>
      </c>
      <c r="N60">
        <f t="shared" si="0"/>
        <v>34.17</v>
      </c>
      <c r="O60" s="112">
        <f t="shared" si="1"/>
        <v>0.12999999999999545</v>
      </c>
      <c r="P60">
        <v>14.103453321627157</v>
      </c>
      <c r="Q60">
        <v>8.0304360550190221</v>
      </c>
      <c r="R60">
        <v>0</v>
      </c>
      <c r="S60">
        <v>2.0879133743049456</v>
      </c>
      <c r="T60">
        <v>10.078197249048872</v>
      </c>
      <c r="U60" s="114">
        <f t="shared" si="2"/>
        <v>34.299999999999997</v>
      </c>
      <c r="V60" s="112">
        <f t="shared" si="3"/>
        <v>0</v>
      </c>
      <c r="X60" s="117"/>
    </row>
    <row r="61" spans="1:24">
      <c r="A61" t="s">
        <v>103</v>
      </c>
      <c r="B61">
        <f>GT!B61</f>
        <v>75</v>
      </c>
      <c r="C61">
        <f>GT!C61</f>
        <v>0</v>
      </c>
      <c r="D61">
        <f>GT!M61</f>
        <v>34.299999999999997</v>
      </c>
      <c r="E61">
        <f>GT!N61</f>
        <v>0</v>
      </c>
      <c r="F61">
        <f t="shared" si="4"/>
        <v>75</v>
      </c>
      <c r="G61">
        <f t="shared" si="5"/>
        <v>34.299999999999997</v>
      </c>
      <c r="H61" s="112"/>
      <c r="I61">
        <f>BRPL_EOD!AA61+BRPL_EOD!AB61</f>
        <v>14.05</v>
      </c>
      <c r="J61">
        <f>BYPL_EOD!AA61+BYPL_EOD!AB61</f>
        <v>8</v>
      </c>
      <c r="K61">
        <f>MES_EOD!AA61+MES_EOD!AB61</f>
        <v>0</v>
      </c>
      <c r="L61">
        <f>NDMC_EOD!AA61+NDMC_EOD!AB61</f>
        <v>2.08</v>
      </c>
      <c r="M61">
        <f>TPDDL_EOD!AA61+TPDDL_EOD!AB61</f>
        <v>10.039999999999999</v>
      </c>
      <c r="N61">
        <f t="shared" si="0"/>
        <v>34.17</v>
      </c>
      <c r="O61" s="112">
        <f t="shared" si="1"/>
        <v>0.12999999999999545</v>
      </c>
      <c r="P61">
        <v>14.103453321627157</v>
      </c>
      <c r="Q61">
        <v>8.0304360550190221</v>
      </c>
      <c r="R61">
        <v>0</v>
      </c>
      <c r="S61">
        <v>2.0879133743049456</v>
      </c>
      <c r="T61">
        <v>10.078197249048872</v>
      </c>
      <c r="U61" s="114">
        <f t="shared" si="2"/>
        <v>34.299999999999997</v>
      </c>
      <c r="V61" s="112">
        <f t="shared" si="3"/>
        <v>0</v>
      </c>
      <c r="X61" s="117"/>
    </row>
    <row r="62" spans="1:24">
      <c r="A62" t="s">
        <v>104</v>
      </c>
      <c r="B62">
        <f>GT!B62</f>
        <v>75</v>
      </c>
      <c r="C62">
        <f>GT!C62</f>
        <v>0</v>
      </c>
      <c r="D62">
        <f>GT!M62</f>
        <v>34.299999999999997</v>
      </c>
      <c r="E62">
        <f>GT!N62</f>
        <v>0</v>
      </c>
      <c r="F62">
        <f t="shared" si="4"/>
        <v>75</v>
      </c>
      <c r="G62">
        <f t="shared" si="5"/>
        <v>34.299999999999997</v>
      </c>
      <c r="H62" s="112"/>
      <c r="I62">
        <f>BRPL_EOD!AA62+BRPL_EOD!AB62</f>
        <v>14.05</v>
      </c>
      <c r="J62">
        <f>BYPL_EOD!AA62+BYPL_EOD!AB62</f>
        <v>8</v>
      </c>
      <c r="K62">
        <f>MES_EOD!AA62+MES_EOD!AB62</f>
        <v>0</v>
      </c>
      <c r="L62">
        <f>NDMC_EOD!AA62+NDMC_EOD!AB62</f>
        <v>2.08</v>
      </c>
      <c r="M62">
        <f>TPDDL_EOD!AA62+TPDDL_EOD!AB62</f>
        <v>10.039999999999999</v>
      </c>
      <c r="N62">
        <f t="shared" si="0"/>
        <v>34.17</v>
      </c>
      <c r="O62" s="112">
        <f t="shared" si="1"/>
        <v>0.12999999999999545</v>
      </c>
      <c r="P62">
        <v>14.103453321627157</v>
      </c>
      <c r="Q62">
        <v>8.0304360550190221</v>
      </c>
      <c r="R62">
        <v>0</v>
      </c>
      <c r="S62">
        <v>2.0879133743049456</v>
      </c>
      <c r="T62">
        <v>10.078197249048872</v>
      </c>
      <c r="U62" s="114">
        <f t="shared" si="2"/>
        <v>34.299999999999997</v>
      </c>
      <c r="V62" s="112">
        <f t="shared" si="3"/>
        <v>0</v>
      </c>
      <c r="X62" s="117"/>
    </row>
    <row r="63" spans="1:24">
      <c r="A63" t="s">
        <v>105</v>
      </c>
      <c r="B63">
        <f>GT!B63</f>
        <v>75</v>
      </c>
      <c r="C63">
        <f>GT!C63</f>
        <v>0</v>
      </c>
      <c r="D63">
        <f>GT!M63</f>
        <v>34.299999999999997</v>
      </c>
      <c r="E63">
        <f>GT!N63</f>
        <v>0</v>
      </c>
      <c r="F63">
        <f t="shared" si="4"/>
        <v>75</v>
      </c>
      <c r="G63">
        <f t="shared" si="5"/>
        <v>34.299999999999997</v>
      </c>
      <c r="H63" s="112"/>
      <c r="I63">
        <f>BRPL_EOD!AA63+BRPL_EOD!AB63</f>
        <v>14.05</v>
      </c>
      <c r="J63">
        <f>BYPL_EOD!AA63+BYPL_EOD!AB63</f>
        <v>8</v>
      </c>
      <c r="K63">
        <f>MES_EOD!AA63+MES_EOD!AB63</f>
        <v>0</v>
      </c>
      <c r="L63">
        <f>NDMC_EOD!AA63+NDMC_EOD!AB63</f>
        <v>2.08</v>
      </c>
      <c r="M63">
        <f>TPDDL_EOD!AA63+TPDDL_EOD!AB63</f>
        <v>10.039999999999999</v>
      </c>
      <c r="N63">
        <f t="shared" si="0"/>
        <v>34.17</v>
      </c>
      <c r="O63" s="112">
        <f t="shared" si="1"/>
        <v>0.12999999999999545</v>
      </c>
      <c r="P63">
        <v>14.103453321627157</v>
      </c>
      <c r="Q63">
        <v>8.0304360550190221</v>
      </c>
      <c r="R63">
        <v>0</v>
      </c>
      <c r="S63">
        <v>2.0879133743049456</v>
      </c>
      <c r="T63">
        <v>10.078197249048872</v>
      </c>
      <c r="U63" s="114">
        <f t="shared" si="2"/>
        <v>34.299999999999997</v>
      </c>
      <c r="V63" s="112">
        <f t="shared" si="3"/>
        <v>0</v>
      </c>
      <c r="X63" s="117"/>
    </row>
    <row r="64" spans="1:24">
      <c r="A64" t="s">
        <v>106</v>
      </c>
      <c r="B64">
        <f>GT!B64</f>
        <v>75</v>
      </c>
      <c r="C64">
        <f>GT!C64</f>
        <v>0</v>
      </c>
      <c r="D64">
        <f>GT!M64</f>
        <v>34.299999999999997</v>
      </c>
      <c r="E64">
        <f>GT!N64</f>
        <v>0</v>
      </c>
      <c r="F64">
        <f t="shared" si="4"/>
        <v>75</v>
      </c>
      <c r="G64">
        <f t="shared" si="5"/>
        <v>34.299999999999997</v>
      </c>
      <c r="H64" s="112"/>
      <c r="I64">
        <f>BRPL_EOD!AA64+BRPL_EOD!AB64</f>
        <v>14.05</v>
      </c>
      <c r="J64">
        <f>BYPL_EOD!AA64+BYPL_EOD!AB64</f>
        <v>8</v>
      </c>
      <c r="K64">
        <f>MES_EOD!AA64+MES_EOD!AB64</f>
        <v>0</v>
      </c>
      <c r="L64">
        <f>NDMC_EOD!AA64+NDMC_EOD!AB64</f>
        <v>2.08</v>
      </c>
      <c r="M64">
        <f>TPDDL_EOD!AA64+TPDDL_EOD!AB64</f>
        <v>10.039999999999999</v>
      </c>
      <c r="N64">
        <f t="shared" si="0"/>
        <v>34.17</v>
      </c>
      <c r="O64" s="112">
        <f t="shared" si="1"/>
        <v>0.12999999999999545</v>
      </c>
      <c r="P64">
        <v>14.103453321627157</v>
      </c>
      <c r="Q64">
        <v>8.0304360550190221</v>
      </c>
      <c r="R64">
        <v>0</v>
      </c>
      <c r="S64">
        <v>2.0879133743049456</v>
      </c>
      <c r="T64">
        <v>10.078197249048872</v>
      </c>
      <c r="U64" s="114">
        <f t="shared" si="2"/>
        <v>34.299999999999997</v>
      </c>
      <c r="V64" s="112">
        <f t="shared" si="3"/>
        <v>0</v>
      </c>
      <c r="X64" s="117"/>
    </row>
    <row r="65" spans="1:24">
      <c r="A65" t="s">
        <v>107</v>
      </c>
      <c r="B65">
        <f>GT!B65</f>
        <v>75</v>
      </c>
      <c r="C65">
        <f>GT!C65</f>
        <v>0</v>
      </c>
      <c r="D65">
        <f>GT!M65</f>
        <v>34.299999999999997</v>
      </c>
      <c r="E65">
        <f>GT!N65</f>
        <v>0</v>
      </c>
      <c r="F65">
        <f t="shared" si="4"/>
        <v>75</v>
      </c>
      <c r="G65">
        <f t="shared" si="5"/>
        <v>34.299999999999997</v>
      </c>
      <c r="H65" s="112"/>
      <c r="I65">
        <f>BRPL_EOD!AA65+BRPL_EOD!AB65</f>
        <v>14.05</v>
      </c>
      <c r="J65">
        <f>BYPL_EOD!AA65+BYPL_EOD!AB65</f>
        <v>8</v>
      </c>
      <c r="K65">
        <f>MES_EOD!AA65+MES_EOD!AB65</f>
        <v>0</v>
      </c>
      <c r="L65">
        <f>NDMC_EOD!AA65+NDMC_EOD!AB65</f>
        <v>2.08</v>
      </c>
      <c r="M65">
        <f>TPDDL_EOD!AA65+TPDDL_EOD!AB65</f>
        <v>10.039999999999999</v>
      </c>
      <c r="N65">
        <f t="shared" si="0"/>
        <v>34.17</v>
      </c>
      <c r="O65" s="112">
        <f t="shared" si="1"/>
        <v>0.12999999999999545</v>
      </c>
      <c r="P65">
        <v>14.103453321627157</v>
      </c>
      <c r="Q65">
        <v>8.0304360550190221</v>
      </c>
      <c r="R65">
        <v>0</v>
      </c>
      <c r="S65">
        <v>2.0879133743049456</v>
      </c>
      <c r="T65">
        <v>10.078197249048872</v>
      </c>
      <c r="U65" s="114">
        <f t="shared" si="2"/>
        <v>34.299999999999997</v>
      </c>
      <c r="V65" s="112">
        <f t="shared" si="3"/>
        <v>0</v>
      </c>
      <c r="X65" s="117"/>
    </row>
    <row r="66" spans="1:24">
      <c r="A66" t="s">
        <v>108</v>
      </c>
      <c r="B66">
        <f>GT!B66</f>
        <v>75</v>
      </c>
      <c r="C66">
        <f>GT!C66</f>
        <v>0</v>
      </c>
      <c r="D66">
        <f>GT!M66</f>
        <v>34.299999999999997</v>
      </c>
      <c r="E66">
        <f>GT!N66</f>
        <v>0</v>
      </c>
      <c r="F66">
        <f t="shared" si="4"/>
        <v>75</v>
      </c>
      <c r="G66">
        <f t="shared" si="5"/>
        <v>34.299999999999997</v>
      </c>
      <c r="H66" s="112"/>
      <c r="I66">
        <f>BRPL_EOD!AA66+BRPL_EOD!AB66</f>
        <v>14.05</v>
      </c>
      <c r="J66">
        <f>BYPL_EOD!AA66+BYPL_EOD!AB66</f>
        <v>8</v>
      </c>
      <c r="K66">
        <f>MES_EOD!AA66+MES_EOD!AB66</f>
        <v>0</v>
      </c>
      <c r="L66">
        <f>NDMC_EOD!AA66+NDMC_EOD!AB66</f>
        <v>2.08</v>
      </c>
      <c r="M66">
        <f>TPDDL_EOD!AA66+TPDDL_EOD!AB66</f>
        <v>10.039999999999999</v>
      </c>
      <c r="N66">
        <f t="shared" si="0"/>
        <v>34.17</v>
      </c>
      <c r="O66" s="112">
        <f t="shared" si="1"/>
        <v>0.12999999999999545</v>
      </c>
      <c r="P66">
        <v>14.103453321627157</v>
      </c>
      <c r="Q66">
        <v>8.0304360550190221</v>
      </c>
      <c r="R66">
        <v>0</v>
      </c>
      <c r="S66">
        <v>2.0879133743049456</v>
      </c>
      <c r="T66">
        <v>10.078197249048872</v>
      </c>
      <c r="U66" s="114">
        <f t="shared" si="2"/>
        <v>34.299999999999997</v>
      </c>
      <c r="V66" s="112">
        <f t="shared" si="3"/>
        <v>0</v>
      </c>
      <c r="X66" s="117"/>
    </row>
    <row r="67" spans="1:24">
      <c r="A67" t="s">
        <v>109</v>
      </c>
      <c r="B67">
        <f>GT!B67</f>
        <v>75</v>
      </c>
      <c r="C67">
        <f>GT!C67</f>
        <v>0</v>
      </c>
      <c r="D67">
        <f>GT!M67</f>
        <v>34.299999999999997</v>
      </c>
      <c r="E67">
        <f>GT!N67</f>
        <v>0</v>
      </c>
      <c r="F67">
        <f t="shared" si="4"/>
        <v>75</v>
      </c>
      <c r="G67">
        <f t="shared" si="5"/>
        <v>34.299999999999997</v>
      </c>
      <c r="H67" s="112"/>
      <c r="I67">
        <f>BRPL_EOD!AA67+BRPL_EOD!AB67</f>
        <v>14.05</v>
      </c>
      <c r="J67">
        <f>BYPL_EOD!AA67+BYPL_EOD!AB67</f>
        <v>8</v>
      </c>
      <c r="K67">
        <f>MES_EOD!AA67+MES_EOD!AB67</f>
        <v>0</v>
      </c>
      <c r="L67">
        <f>NDMC_EOD!AA67+NDMC_EOD!AB67</f>
        <v>2.08</v>
      </c>
      <c r="M67">
        <f>TPDDL_EOD!AA67+TPDDL_EOD!AB67</f>
        <v>10.039999999999999</v>
      </c>
      <c r="N67">
        <f t="shared" ref="N67:N98" si="6">SUM(I67:M67)</f>
        <v>34.17</v>
      </c>
      <c r="O67" s="112">
        <f t="shared" ref="O67:O98" si="7">G67-N67</f>
        <v>0.12999999999999545</v>
      </c>
      <c r="P67">
        <v>14.103453321627157</v>
      </c>
      <c r="Q67">
        <v>8.0304360550190221</v>
      </c>
      <c r="R67">
        <v>0</v>
      </c>
      <c r="S67">
        <v>2.0879133743049456</v>
      </c>
      <c r="T67">
        <v>10.078197249048872</v>
      </c>
      <c r="U67" s="114">
        <f t="shared" ref="U67:U98" si="8">SUM(P67:T67)</f>
        <v>34.299999999999997</v>
      </c>
      <c r="V67" s="112">
        <f t="shared" ref="V67:V99" si="9">G67-U67</f>
        <v>0</v>
      </c>
      <c r="X67" s="117"/>
    </row>
    <row r="68" spans="1:24">
      <c r="A68" t="s">
        <v>110</v>
      </c>
      <c r="B68">
        <f>GT!B68</f>
        <v>75</v>
      </c>
      <c r="C68">
        <f>GT!C68</f>
        <v>0</v>
      </c>
      <c r="D68">
        <f>GT!M68</f>
        <v>34.299999999999997</v>
      </c>
      <c r="E68">
        <f>GT!N68</f>
        <v>0</v>
      </c>
      <c r="F68">
        <f t="shared" ref="F68:F98" si="10">B68+C68</f>
        <v>75</v>
      </c>
      <c r="G68">
        <f t="shared" ref="G68:G98" si="11">D68+E68-X68</f>
        <v>34.299999999999997</v>
      </c>
      <c r="H68" s="112"/>
      <c r="I68">
        <f>BRPL_EOD!AA68+BRPL_EOD!AB68</f>
        <v>14.05</v>
      </c>
      <c r="J68">
        <f>BYPL_EOD!AA68+BYPL_EOD!AB68</f>
        <v>8</v>
      </c>
      <c r="K68">
        <f>MES_EOD!AA68+MES_EOD!AB68</f>
        <v>0</v>
      </c>
      <c r="L68">
        <f>NDMC_EOD!AA68+NDMC_EOD!AB68</f>
        <v>2.08</v>
      </c>
      <c r="M68">
        <f>TPDDL_EOD!AA68+TPDDL_EOD!AB68</f>
        <v>10.039999999999999</v>
      </c>
      <c r="N68">
        <f t="shared" si="6"/>
        <v>34.17</v>
      </c>
      <c r="O68" s="112">
        <f t="shared" si="7"/>
        <v>0.12999999999999545</v>
      </c>
      <c r="P68">
        <v>14.103453321627157</v>
      </c>
      <c r="Q68">
        <v>8.0304360550190221</v>
      </c>
      <c r="R68">
        <v>0</v>
      </c>
      <c r="S68">
        <v>2.0879133743049456</v>
      </c>
      <c r="T68">
        <v>10.078197249048872</v>
      </c>
      <c r="U68" s="114">
        <f t="shared" si="8"/>
        <v>34.299999999999997</v>
      </c>
      <c r="V68" s="112">
        <f t="shared" si="9"/>
        <v>0</v>
      </c>
      <c r="X68" s="117"/>
    </row>
    <row r="69" spans="1:24">
      <c r="A69" t="s">
        <v>111</v>
      </c>
      <c r="B69">
        <f>GT!B69</f>
        <v>75</v>
      </c>
      <c r="C69">
        <f>GT!C69</f>
        <v>0</v>
      </c>
      <c r="D69">
        <f>GT!M69</f>
        <v>34.299999999999997</v>
      </c>
      <c r="E69">
        <f>GT!N69</f>
        <v>0</v>
      </c>
      <c r="F69">
        <f t="shared" si="10"/>
        <v>75</v>
      </c>
      <c r="G69">
        <f t="shared" si="11"/>
        <v>34.299999999999997</v>
      </c>
      <c r="H69" s="112"/>
      <c r="I69">
        <f>BRPL_EOD!AA69+BRPL_EOD!AB69</f>
        <v>14.05</v>
      </c>
      <c r="J69">
        <f>BYPL_EOD!AA69+BYPL_EOD!AB69</f>
        <v>8</v>
      </c>
      <c r="K69">
        <f>MES_EOD!AA69+MES_EOD!AB69</f>
        <v>0</v>
      </c>
      <c r="L69">
        <f>NDMC_EOD!AA69+NDMC_EOD!AB69</f>
        <v>2.08</v>
      </c>
      <c r="M69">
        <f>TPDDL_EOD!AA69+TPDDL_EOD!AB69</f>
        <v>10.039999999999999</v>
      </c>
      <c r="N69">
        <f t="shared" si="6"/>
        <v>34.17</v>
      </c>
      <c r="O69" s="112">
        <f t="shared" si="7"/>
        <v>0.12999999999999545</v>
      </c>
      <c r="P69">
        <v>14.103453321627157</v>
      </c>
      <c r="Q69">
        <v>8.0304360550190221</v>
      </c>
      <c r="R69">
        <v>0</v>
      </c>
      <c r="S69">
        <v>2.0879133743049456</v>
      </c>
      <c r="T69">
        <v>10.078197249048872</v>
      </c>
      <c r="U69" s="114">
        <f t="shared" si="8"/>
        <v>34.299999999999997</v>
      </c>
      <c r="V69" s="112">
        <f t="shared" si="9"/>
        <v>0</v>
      </c>
      <c r="X69" s="117"/>
    </row>
    <row r="70" spans="1:24">
      <c r="A70" t="s">
        <v>112</v>
      </c>
      <c r="B70">
        <f>GT!B70</f>
        <v>75</v>
      </c>
      <c r="C70">
        <f>GT!C70</f>
        <v>0</v>
      </c>
      <c r="D70">
        <f>GT!M70</f>
        <v>34.299999999999997</v>
      </c>
      <c r="E70">
        <f>GT!N70</f>
        <v>0</v>
      </c>
      <c r="F70">
        <f t="shared" si="10"/>
        <v>75</v>
      </c>
      <c r="G70">
        <f t="shared" si="11"/>
        <v>34.299999999999997</v>
      </c>
      <c r="H70" s="112"/>
      <c r="I70">
        <f>BRPL_EOD!AA70+BRPL_EOD!AB70</f>
        <v>14.05</v>
      </c>
      <c r="J70">
        <f>BYPL_EOD!AA70+BYPL_EOD!AB70</f>
        <v>8</v>
      </c>
      <c r="K70">
        <f>MES_EOD!AA70+MES_EOD!AB70</f>
        <v>0</v>
      </c>
      <c r="L70">
        <f>NDMC_EOD!AA70+NDMC_EOD!AB70</f>
        <v>2.08</v>
      </c>
      <c r="M70">
        <f>TPDDL_EOD!AA70+TPDDL_EOD!AB70</f>
        <v>10.039999999999999</v>
      </c>
      <c r="N70">
        <f t="shared" si="6"/>
        <v>34.17</v>
      </c>
      <c r="O70" s="112">
        <f t="shared" si="7"/>
        <v>0.12999999999999545</v>
      </c>
      <c r="P70">
        <v>14.103453321627157</v>
      </c>
      <c r="Q70">
        <v>8.0304360550190221</v>
      </c>
      <c r="R70">
        <v>0</v>
      </c>
      <c r="S70">
        <v>2.0879133743049456</v>
      </c>
      <c r="T70">
        <v>10.078197249048872</v>
      </c>
      <c r="U70" s="114">
        <f t="shared" si="8"/>
        <v>34.299999999999997</v>
      </c>
      <c r="V70" s="112">
        <f t="shared" si="9"/>
        <v>0</v>
      </c>
      <c r="X70" s="117"/>
    </row>
    <row r="71" spans="1:24">
      <c r="A71" t="s">
        <v>113</v>
      </c>
      <c r="B71">
        <f>GT!B71</f>
        <v>75</v>
      </c>
      <c r="C71">
        <f>GT!C71</f>
        <v>0</v>
      </c>
      <c r="D71">
        <f>GT!M71</f>
        <v>34.299999999999997</v>
      </c>
      <c r="E71">
        <f>GT!N71</f>
        <v>0</v>
      </c>
      <c r="F71">
        <f t="shared" si="10"/>
        <v>75</v>
      </c>
      <c r="G71">
        <f t="shared" si="11"/>
        <v>34.299999999999997</v>
      </c>
      <c r="H71" s="112"/>
      <c r="I71">
        <f>BRPL_EOD!AA71+BRPL_EOD!AB71</f>
        <v>14.05</v>
      </c>
      <c r="J71">
        <f>BYPL_EOD!AA71+BYPL_EOD!AB71</f>
        <v>8</v>
      </c>
      <c r="K71">
        <f>MES_EOD!AA71+MES_EOD!AB71</f>
        <v>0</v>
      </c>
      <c r="L71">
        <f>NDMC_EOD!AA71+NDMC_EOD!AB71</f>
        <v>2.08</v>
      </c>
      <c r="M71">
        <f>TPDDL_EOD!AA71+TPDDL_EOD!AB71</f>
        <v>10.039999999999999</v>
      </c>
      <c r="N71">
        <f t="shared" si="6"/>
        <v>34.17</v>
      </c>
      <c r="O71" s="112">
        <f t="shared" si="7"/>
        <v>0.12999999999999545</v>
      </c>
      <c r="P71">
        <v>14.103453321627157</v>
      </c>
      <c r="Q71">
        <v>8.0304360550190221</v>
      </c>
      <c r="R71">
        <v>0</v>
      </c>
      <c r="S71">
        <v>2.0879133743049456</v>
      </c>
      <c r="T71">
        <v>10.078197249048872</v>
      </c>
      <c r="U71" s="114">
        <f t="shared" si="8"/>
        <v>34.299999999999997</v>
      </c>
      <c r="V71" s="112">
        <f t="shared" si="9"/>
        <v>0</v>
      </c>
      <c r="X71" s="117"/>
    </row>
    <row r="72" spans="1:24">
      <c r="A72" t="s">
        <v>114</v>
      </c>
      <c r="B72">
        <f>GT!B72</f>
        <v>75</v>
      </c>
      <c r="C72">
        <f>GT!C72</f>
        <v>0</v>
      </c>
      <c r="D72">
        <f>GT!M72</f>
        <v>34.299999999999997</v>
      </c>
      <c r="E72">
        <f>GT!N72</f>
        <v>0</v>
      </c>
      <c r="F72">
        <f t="shared" si="10"/>
        <v>75</v>
      </c>
      <c r="G72">
        <f t="shared" si="11"/>
        <v>34.299999999999997</v>
      </c>
      <c r="H72" s="112"/>
      <c r="I72">
        <f>BRPL_EOD!AA72+BRPL_EOD!AB72</f>
        <v>14.05</v>
      </c>
      <c r="J72">
        <f>BYPL_EOD!AA72+BYPL_EOD!AB72</f>
        <v>8</v>
      </c>
      <c r="K72">
        <f>MES_EOD!AA72+MES_EOD!AB72</f>
        <v>0</v>
      </c>
      <c r="L72">
        <f>NDMC_EOD!AA72+NDMC_EOD!AB72</f>
        <v>2.08</v>
      </c>
      <c r="M72">
        <f>TPDDL_EOD!AA72+TPDDL_EOD!AB72</f>
        <v>10.039999999999999</v>
      </c>
      <c r="N72">
        <f t="shared" si="6"/>
        <v>34.17</v>
      </c>
      <c r="O72" s="112">
        <f t="shared" si="7"/>
        <v>0.12999999999999545</v>
      </c>
      <c r="P72">
        <v>14.103453321627157</v>
      </c>
      <c r="Q72">
        <v>8.0304360550190221</v>
      </c>
      <c r="R72">
        <v>0</v>
      </c>
      <c r="S72">
        <v>2.0879133743049456</v>
      </c>
      <c r="T72">
        <v>10.078197249048872</v>
      </c>
      <c r="U72" s="114">
        <f t="shared" si="8"/>
        <v>34.299999999999997</v>
      </c>
      <c r="V72" s="112">
        <f t="shared" si="9"/>
        <v>0</v>
      </c>
      <c r="X72" s="117"/>
    </row>
    <row r="73" spans="1:24">
      <c r="A73" t="s">
        <v>115</v>
      </c>
      <c r="B73">
        <f>GT!B73</f>
        <v>75</v>
      </c>
      <c r="C73">
        <f>GT!C73</f>
        <v>0</v>
      </c>
      <c r="D73">
        <f>GT!M73</f>
        <v>34.299999999999997</v>
      </c>
      <c r="E73">
        <f>GT!N73</f>
        <v>0</v>
      </c>
      <c r="F73">
        <f t="shared" si="10"/>
        <v>75</v>
      </c>
      <c r="G73">
        <f t="shared" si="11"/>
        <v>34.299999999999997</v>
      </c>
      <c r="H73" s="112"/>
      <c r="I73">
        <f>BRPL_EOD!AA73+BRPL_EOD!AB73</f>
        <v>14.05</v>
      </c>
      <c r="J73">
        <f>BYPL_EOD!AA73+BYPL_EOD!AB73</f>
        <v>8</v>
      </c>
      <c r="K73">
        <f>MES_EOD!AA73+MES_EOD!AB73</f>
        <v>0</v>
      </c>
      <c r="L73">
        <f>NDMC_EOD!AA73+NDMC_EOD!AB73</f>
        <v>2.08</v>
      </c>
      <c r="M73">
        <f>TPDDL_EOD!AA73+TPDDL_EOD!AB73</f>
        <v>10.039999999999999</v>
      </c>
      <c r="N73">
        <f t="shared" si="6"/>
        <v>34.17</v>
      </c>
      <c r="O73" s="112">
        <f t="shared" si="7"/>
        <v>0.12999999999999545</v>
      </c>
      <c r="P73">
        <v>14.103453321627157</v>
      </c>
      <c r="Q73">
        <v>8.0304360550190221</v>
      </c>
      <c r="R73">
        <v>0</v>
      </c>
      <c r="S73">
        <v>2.0879133743049456</v>
      </c>
      <c r="T73">
        <v>10.078197249048872</v>
      </c>
      <c r="U73" s="114">
        <f t="shared" si="8"/>
        <v>34.299999999999997</v>
      </c>
      <c r="V73" s="112">
        <f t="shared" si="9"/>
        <v>0</v>
      </c>
      <c r="X73" s="117"/>
    </row>
    <row r="74" spans="1:24">
      <c r="A74" t="s">
        <v>116</v>
      </c>
      <c r="B74">
        <f>GT!B74</f>
        <v>75</v>
      </c>
      <c r="C74">
        <f>GT!C74</f>
        <v>0</v>
      </c>
      <c r="D74">
        <f>GT!M74</f>
        <v>34.299999999999997</v>
      </c>
      <c r="E74">
        <f>GT!N74</f>
        <v>0</v>
      </c>
      <c r="F74">
        <f t="shared" si="10"/>
        <v>75</v>
      </c>
      <c r="G74">
        <f t="shared" si="11"/>
        <v>34.299999999999997</v>
      </c>
      <c r="H74" s="112"/>
      <c r="I74">
        <f>BRPL_EOD!AA74+BRPL_EOD!AB74</f>
        <v>14.05</v>
      </c>
      <c r="J74">
        <f>BYPL_EOD!AA74+BYPL_EOD!AB74</f>
        <v>8</v>
      </c>
      <c r="K74">
        <f>MES_EOD!AA74+MES_EOD!AB74</f>
        <v>0</v>
      </c>
      <c r="L74">
        <f>NDMC_EOD!AA74+NDMC_EOD!AB74</f>
        <v>2.08</v>
      </c>
      <c r="M74">
        <f>TPDDL_EOD!AA74+TPDDL_EOD!AB74</f>
        <v>10.039999999999999</v>
      </c>
      <c r="N74">
        <f t="shared" si="6"/>
        <v>34.17</v>
      </c>
      <c r="O74" s="112">
        <f t="shared" si="7"/>
        <v>0.12999999999999545</v>
      </c>
      <c r="P74">
        <v>14.103453321627157</v>
      </c>
      <c r="Q74">
        <v>8.0304360550190221</v>
      </c>
      <c r="R74">
        <v>0</v>
      </c>
      <c r="S74">
        <v>2.0879133743049456</v>
      </c>
      <c r="T74">
        <v>10.078197249048872</v>
      </c>
      <c r="U74" s="114">
        <f t="shared" si="8"/>
        <v>34.299999999999997</v>
      </c>
      <c r="V74" s="112">
        <f t="shared" si="9"/>
        <v>0</v>
      </c>
      <c r="X74" s="117"/>
    </row>
    <row r="75" spans="1:24">
      <c r="A75" t="s">
        <v>117</v>
      </c>
      <c r="B75">
        <f>GT!B75</f>
        <v>75</v>
      </c>
      <c r="C75">
        <f>GT!C75</f>
        <v>0</v>
      </c>
      <c r="D75">
        <f>GT!M75</f>
        <v>34.6</v>
      </c>
      <c r="E75">
        <f>GT!N75</f>
        <v>0</v>
      </c>
      <c r="F75">
        <f t="shared" si="10"/>
        <v>75</v>
      </c>
      <c r="G75">
        <f t="shared" si="11"/>
        <v>34.6</v>
      </c>
      <c r="H75" s="112"/>
      <c r="I75">
        <f>BRPL_EOD!AA75+BRPL_EOD!AB75</f>
        <v>14.05</v>
      </c>
      <c r="J75">
        <f>BYPL_EOD!AA75+BYPL_EOD!AB75</f>
        <v>8</v>
      </c>
      <c r="K75">
        <f>MES_EOD!AA75+MES_EOD!AB75</f>
        <v>0</v>
      </c>
      <c r="L75">
        <f>NDMC_EOD!AA75+NDMC_EOD!AB75</f>
        <v>2.08</v>
      </c>
      <c r="M75">
        <f>TPDDL_EOD!AA75+TPDDL_EOD!AB75</f>
        <v>10.039999999999999</v>
      </c>
      <c r="N75">
        <f t="shared" si="6"/>
        <v>34.17</v>
      </c>
      <c r="O75" s="112">
        <f t="shared" si="7"/>
        <v>0.42999999999999972</v>
      </c>
      <c r="P75">
        <v>14.226807140766756</v>
      </c>
      <c r="Q75">
        <v>8.1006731050629206</v>
      </c>
      <c r="R75">
        <v>0</v>
      </c>
      <c r="S75">
        <v>2.1061750073163594</v>
      </c>
      <c r="T75">
        <v>10.166344746853964</v>
      </c>
      <c r="U75" s="114">
        <f t="shared" si="8"/>
        <v>34.6</v>
      </c>
      <c r="V75" s="112">
        <f t="shared" si="9"/>
        <v>0</v>
      </c>
      <c r="X75" s="117"/>
    </row>
    <row r="76" spans="1:24">
      <c r="A76" t="s">
        <v>118</v>
      </c>
      <c r="B76">
        <f>GT!B76</f>
        <v>75</v>
      </c>
      <c r="C76">
        <f>GT!C76</f>
        <v>0</v>
      </c>
      <c r="D76">
        <f>GT!M76</f>
        <v>34.6</v>
      </c>
      <c r="E76">
        <f>GT!N76</f>
        <v>0</v>
      </c>
      <c r="F76">
        <f t="shared" si="10"/>
        <v>75</v>
      </c>
      <c r="G76">
        <f t="shared" si="11"/>
        <v>34.6</v>
      </c>
      <c r="H76" s="112"/>
      <c r="I76">
        <f>BRPL_EOD!AA76+BRPL_EOD!AB76</f>
        <v>14.05</v>
      </c>
      <c r="J76">
        <f>BYPL_EOD!AA76+BYPL_EOD!AB76</f>
        <v>8</v>
      </c>
      <c r="K76">
        <f>MES_EOD!AA76+MES_EOD!AB76</f>
        <v>0</v>
      </c>
      <c r="L76">
        <f>NDMC_EOD!AA76+NDMC_EOD!AB76</f>
        <v>2.08</v>
      </c>
      <c r="M76">
        <f>TPDDL_EOD!AA76+TPDDL_EOD!AB76</f>
        <v>10.039999999999999</v>
      </c>
      <c r="N76">
        <f t="shared" si="6"/>
        <v>34.17</v>
      </c>
      <c r="O76" s="112">
        <f t="shared" si="7"/>
        <v>0.42999999999999972</v>
      </c>
      <c r="P76">
        <v>14.226807140766756</v>
      </c>
      <c r="Q76">
        <v>8.1006731050629206</v>
      </c>
      <c r="R76">
        <v>0</v>
      </c>
      <c r="S76">
        <v>2.1061750073163594</v>
      </c>
      <c r="T76">
        <v>10.166344746853964</v>
      </c>
      <c r="U76" s="114">
        <f t="shared" si="8"/>
        <v>34.6</v>
      </c>
      <c r="V76" s="112">
        <f t="shared" si="9"/>
        <v>0</v>
      </c>
      <c r="X76" s="117"/>
    </row>
    <row r="77" spans="1:24">
      <c r="A77" t="s">
        <v>119</v>
      </c>
      <c r="B77">
        <f>GT!B77</f>
        <v>75</v>
      </c>
      <c r="C77">
        <f>GT!C77</f>
        <v>0</v>
      </c>
      <c r="D77">
        <f>GT!M77</f>
        <v>34.6</v>
      </c>
      <c r="E77">
        <f>GT!N77</f>
        <v>0</v>
      </c>
      <c r="F77">
        <f t="shared" si="10"/>
        <v>75</v>
      </c>
      <c r="G77">
        <f t="shared" si="11"/>
        <v>34.6</v>
      </c>
      <c r="H77" s="112"/>
      <c r="I77">
        <f>BRPL_EOD!AA77+BRPL_EOD!AB77</f>
        <v>14.05</v>
      </c>
      <c r="J77">
        <f>BYPL_EOD!AA77+BYPL_EOD!AB77</f>
        <v>8</v>
      </c>
      <c r="K77">
        <f>MES_EOD!AA77+MES_EOD!AB77</f>
        <v>0</v>
      </c>
      <c r="L77">
        <f>NDMC_EOD!AA77+NDMC_EOD!AB77</f>
        <v>2.08</v>
      </c>
      <c r="M77">
        <f>TPDDL_EOD!AA77+TPDDL_EOD!AB77</f>
        <v>10.039999999999999</v>
      </c>
      <c r="N77">
        <f t="shared" si="6"/>
        <v>34.17</v>
      </c>
      <c r="O77" s="112">
        <f t="shared" si="7"/>
        <v>0.42999999999999972</v>
      </c>
      <c r="P77">
        <v>14.226807140766756</v>
      </c>
      <c r="Q77">
        <v>8.1006731050629206</v>
      </c>
      <c r="R77">
        <v>0</v>
      </c>
      <c r="S77">
        <v>2.1061750073163594</v>
      </c>
      <c r="T77">
        <v>10.166344746853964</v>
      </c>
      <c r="U77" s="114">
        <f t="shared" si="8"/>
        <v>34.6</v>
      </c>
      <c r="V77" s="112">
        <f t="shared" si="9"/>
        <v>0</v>
      </c>
      <c r="X77" s="117"/>
    </row>
    <row r="78" spans="1:24">
      <c r="A78" t="s">
        <v>120</v>
      </c>
      <c r="B78">
        <f>GT!B78</f>
        <v>75</v>
      </c>
      <c r="C78">
        <f>GT!C78</f>
        <v>0</v>
      </c>
      <c r="D78">
        <f>GT!M78</f>
        <v>33.770000000000003</v>
      </c>
      <c r="E78">
        <f>GT!N78</f>
        <v>0</v>
      </c>
      <c r="F78">
        <f t="shared" si="10"/>
        <v>75</v>
      </c>
      <c r="G78">
        <f t="shared" si="11"/>
        <v>33.770000000000003</v>
      </c>
      <c r="H78" s="112"/>
      <c r="I78">
        <f>BRPL_EOD!AA78+BRPL_EOD!AB78</f>
        <v>14.05</v>
      </c>
      <c r="J78">
        <f>BYPL_EOD!AA78+BYPL_EOD!AB78</f>
        <v>8</v>
      </c>
      <c r="K78">
        <f>MES_EOD!AA78+MES_EOD!AB78</f>
        <v>0</v>
      </c>
      <c r="L78">
        <f>NDMC_EOD!AA78+NDMC_EOD!AB78</f>
        <v>2.08</v>
      </c>
      <c r="M78">
        <f>TPDDL_EOD!AA78+TPDDL_EOD!AB78</f>
        <v>10.039999999999999</v>
      </c>
      <c r="N78">
        <f t="shared" si="6"/>
        <v>34.17</v>
      </c>
      <c r="O78" s="112">
        <f t="shared" si="7"/>
        <v>-0.39999999999999858</v>
      </c>
      <c r="P78">
        <v>13.885528241147206</v>
      </c>
      <c r="Q78">
        <v>7.9063505999414696</v>
      </c>
      <c r="R78">
        <v>0</v>
      </c>
      <c r="S78">
        <v>2.0556511559847821</v>
      </c>
      <c r="T78">
        <v>9.9224700029265431</v>
      </c>
      <c r="U78" s="114">
        <f t="shared" si="8"/>
        <v>33.770000000000003</v>
      </c>
      <c r="V78" s="112">
        <f t="shared" si="9"/>
        <v>0</v>
      </c>
      <c r="X78" s="117"/>
    </row>
    <row r="79" spans="1:24">
      <c r="A79" t="s">
        <v>121</v>
      </c>
      <c r="B79">
        <f>GT!B79</f>
        <v>75</v>
      </c>
      <c r="C79">
        <f>GT!C79</f>
        <v>0</v>
      </c>
      <c r="D79">
        <f>GT!M79</f>
        <v>33.770000000000003</v>
      </c>
      <c r="E79">
        <f>GT!N79</f>
        <v>0</v>
      </c>
      <c r="F79">
        <f t="shared" si="10"/>
        <v>75</v>
      </c>
      <c r="G79">
        <f t="shared" si="11"/>
        <v>33.770000000000003</v>
      </c>
      <c r="H79" s="112"/>
      <c r="I79">
        <f>BRPL_EOD!AA79+BRPL_EOD!AB79</f>
        <v>14.05</v>
      </c>
      <c r="J79">
        <f>BYPL_EOD!AA79+BYPL_EOD!AB79</f>
        <v>8</v>
      </c>
      <c r="K79">
        <f>MES_EOD!AA79+MES_EOD!AB79</f>
        <v>0</v>
      </c>
      <c r="L79">
        <f>NDMC_EOD!AA79+NDMC_EOD!AB79</f>
        <v>2.08</v>
      </c>
      <c r="M79">
        <f>TPDDL_EOD!AA79+TPDDL_EOD!AB79</f>
        <v>10.039999999999999</v>
      </c>
      <c r="N79">
        <f t="shared" si="6"/>
        <v>34.17</v>
      </c>
      <c r="O79" s="112">
        <f t="shared" si="7"/>
        <v>-0.39999999999999858</v>
      </c>
      <c r="P79">
        <v>13.885528241147206</v>
      </c>
      <c r="Q79">
        <v>7.9063505999414696</v>
      </c>
      <c r="R79">
        <v>0</v>
      </c>
      <c r="S79">
        <v>2.0556511559847821</v>
      </c>
      <c r="T79">
        <v>9.9224700029265431</v>
      </c>
      <c r="U79" s="114">
        <f t="shared" si="8"/>
        <v>33.770000000000003</v>
      </c>
      <c r="V79" s="112">
        <f t="shared" si="9"/>
        <v>0</v>
      </c>
      <c r="X79" s="117"/>
    </row>
    <row r="80" spans="1:24">
      <c r="A80" t="s">
        <v>122</v>
      </c>
      <c r="B80">
        <f>GT!B80</f>
        <v>75</v>
      </c>
      <c r="C80">
        <f>GT!C80</f>
        <v>0</v>
      </c>
      <c r="D80">
        <f>GT!M80</f>
        <v>33.770000000000003</v>
      </c>
      <c r="E80">
        <f>GT!N80</f>
        <v>0</v>
      </c>
      <c r="F80">
        <f t="shared" si="10"/>
        <v>75</v>
      </c>
      <c r="G80">
        <f t="shared" si="11"/>
        <v>33.770000000000003</v>
      </c>
      <c r="H80" s="112"/>
      <c r="I80">
        <f>BRPL_EOD!AA80+BRPL_EOD!AB80</f>
        <v>14.05</v>
      </c>
      <c r="J80">
        <f>BYPL_EOD!AA80+BYPL_EOD!AB80</f>
        <v>8</v>
      </c>
      <c r="K80">
        <f>MES_EOD!AA80+MES_EOD!AB80</f>
        <v>0</v>
      </c>
      <c r="L80">
        <f>NDMC_EOD!AA80+NDMC_EOD!AB80</f>
        <v>2.08</v>
      </c>
      <c r="M80">
        <f>TPDDL_EOD!AA80+TPDDL_EOD!AB80</f>
        <v>10.039999999999999</v>
      </c>
      <c r="N80">
        <f t="shared" si="6"/>
        <v>34.17</v>
      </c>
      <c r="O80" s="112">
        <f t="shared" si="7"/>
        <v>-0.39999999999999858</v>
      </c>
      <c r="P80">
        <v>13.885528241147206</v>
      </c>
      <c r="Q80">
        <v>7.9063505999414696</v>
      </c>
      <c r="R80">
        <v>0</v>
      </c>
      <c r="S80">
        <v>2.0556511559847821</v>
      </c>
      <c r="T80">
        <v>9.9224700029265431</v>
      </c>
      <c r="U80" s="114">
        <f t="shared" si="8"/>
        <v>33.770000000000003</v>
      </c>
      <c r="V80" s="112">
        <f t="shared" si="9"/>
        <v>0</v>
      </c>
      <c r="X80" s="117"/>
    </row>
    <row r="81" spans="1:24">
      <c r="A81" t="s">
        <v>123</v>
      </c>
      <c r="B81">
        <f>GT!B81</f>
        <v>75</v>
      </c>
      <c r="C81">
        <f>GT!C81</f>
        <v>0</v>
      </c>
      <c r="D81">
        <f>GT!M81</f>
        <v>34.6</v>
      </c>
      <c r="E81">
        <f>GT!N81</f>
        <v>0</v>
      </c>
      <c r="F81">
        <f t="shared" si="10"/>
        <v>75</v>
      </c>
      <c r="G81">
        <f t="shared" si="11"/>
        <v>34.6</v>
      </c>
      <c r="H81" s="112"/>
      <c r="I81">
        <f>BRPL_EOD!AA81+BRPL_EOD!AB81</f>
        <v>14.05</v>
      </c>
      <c r="J81">
        <f>BYPL_EOD!AA81+BYPL_EOD!AB81</f>
        <v>8</v>
      </c>
      <c r="K81">
        <f>MES_EOD!AA81+MES_EOD!AB81</f>
        <v>0</v>
      </c>
      <c r="L81">
        <f>NDMC_EOD!AA81+NDMC_EOD!AB81</f>
        <v>2.08</v>
      </c>
      <c r="M81">
        <f>TPDDL_EOD!AA81+TPDDL_EOD!AB81</f>
        <v>10.039999999999999</v>
      </c>
      <c r="N81">
        <f t="shared" si="6"/>
        <v>34.17</v>
      </c>
      <c r="O81" s="112">
        <f t="shared" si="7"/>
        <v>0.42999999999999972</v>
      </c>
      <c r="P81">
        <v>14.226807140766756</v>
      </c>
      <c r="Q81">
        <v>8.1006731050629206</v>
      </c>
      <c r="R81">
        <v>0</v>
      </c>
      <c r="S81">
        <v>2.1061750073163594</v>
      </c>
      <c r="T81">
        <v>10.166344746853964</v>
      </c>
      <c r="U81" s="114">
        <f t="shared" si="8"/>
        <v>34.6</v>
      </c>
      <c r="V81" s="112">
        <f t="shared" si="9"/>
        <v>0</v>
      </c>
      <c r="X81" s="117"/>
    </row>
    <row r="82" spans="1:24">
      <c r="A82" t="s">
        <v>124</v>
      </c>
      <c r="B82">
        <f>GT!B82</f>
        <v>75</v>
      </c>
      <c r="C82">
        <f>GT!C82</f>
        <v>0</v>
      </c>
      <c r="D82">
        <f>GT!M82</f>
        <v>34.6</v>
      </c>
      <c r="E82">
        <f>GT!N82</f>
        <v>0</v>
      </c>
      <c r="F82">
        <f t="shared" si="10"/>
        <v>75</v>
      </c>
      <c r="G82">
        <f t="shared" si="11"/>
        <v>34.6</v>
      </c>
      <c r="H82" s="112"/>
      <c r="I82">
        <f>BRPL_EOD!AA82+BRPL_EOD!AB82</f>
        <v>14.05</v>
      </c>
      <c r="J82">
        <f>BYPL_EOD!AA82+BYPL_EOD!AB82</f>
        <v>8</v>
      </c>
      <c r="K82">
        <f>MES_EOD!AA82+MES_EOD!AB82</f>
        <v>0</v>
      </c>
      <c r="L82">
        <f>NDMC_EOD!AA82+NDMC_EOD!AB82</f>
        <v>2.08</v>
      </c>
      <c r="M82">
        <f>TPDDL_EOD!AA82+TPDDL_EOD!AB82</f>
        <v>10.039999999999999</v>
      </c>
      <c r="N82">
        <f t="shared" si="6"/>
        <v>34.17</v>
      </c>
      <c r="O82" s="112">
        <f t="shared" si="7"/>
        <v>0.42999999999999972</v>
      </c>
      <c r="P82">
        <v>14.226807140766756</v>
      </c>
      <c r="Q82">
        <v>8.1006731050629206</v>
      </c>
      <c r="R82">
        <v>0</v>
      </c>
      <c r="S82">
        <v>2.1061750073163594</v>
      </c>
      <c r="T82">
        <v>10.166344746853964</v>
      </c>
      <c r="U82" s="114">
        <f t="shared" si="8"/>
        <v>34.6</v>
      </c>
      <c r="V82" s="112">
        <f t="shared" si="9"/>
        <v>0</v>
      </c>
      <c r="X82" s="117"/>
    </row>
    <row r="83" spans="1:24">
      <c r="A83" t="s">
        <v>125</v>
      </c>
      <c r="B83">
        <f>GT!B83</f>
        <v>75</v>
      </c>
      <c r="C83">
        <f>GT!C83</f>
        <v>0</v>
      </c>
      <c r="D83">
        <f>GT!M83</f>
        <v>34.6</v>
      </c>
      <c r="E83">
        <f>GT!N83</f>
        <v>0</v>
      </c>
      <c r="F83">
        <f t="shared" si="10"/>
        <v>75</v>
      </c>
      <c r="G83">
        <f t="shared" si="11"/>
        <v>34.6</v>
      </c>
      <c r="H83" s="112"/>
      <c r="I83">
        <f>BRPL_EOD!AA83+BRPL_EOD!AB83</f>
        <v>14.05</v>
      </c>
      <c r="J83">
        <f>BYPL_EOD!AA83+BYPL_EOD!AB83</f>
        <v>8</v>
      </c>
      <c r="K83">
        <f>MES_EOD!AA83+MES_EOD!AB83</f>
        <v>0</v>
      </c>
      <c r="L83">
        <f>NDMC_EOD!AA83+NDMC_EOD!AB83</f>
        <v>2.08</v>
      </c>
      <c r="M83">
        <f>TPDDL_EOD!AA83+TPDDL_EOD!AB83</f>
        <v>10.039999999999999</v>
      </c>
      <c r="N83">
        <f t="shared" si="6"/>
        <v>34.17</v>
      </c>
      <c r="O83" s="112">
        <f t="shared" si="7"/>
        <v>0.42999999999999972</v>
      </c>
      <c r="P83">
        <v>14.226807140766756</v>
      </c>
      <c r="Q83">
        <v>8.1006731050629206</v>
      </c>
      <c r="R83">
        <v>0</v>
      </c>
      <c r="S83">
        <v>2.1061750073163594</v>
      </c>
      <c r="T83">
        <v>10.166344746853964</v>
      </c>
      <c r="U83" s="114">
        <f t="shared" si="8"/>
        <v>34.6</v>
      </c>
      <c r="V83" s="112">
        <f t="shared" si="9"/>
        <v>0</v>
      </c>
      <c r="X83" s="117"/>
    </row>
    <row r="84" spans="1:24">
      <c r="A84" t="s">
        <v>126</v>
      </c>
      <c r="B84">
        <f>GT!B84</f>
        <v>75</v>
      </c>
      <c r="C84">
        <f>GT!C84</f>
        <v>0</v>
      </c>
      <c r="D84">
        <f>GT!M84</f>
        <v>33.770000000000003</v>
      </c>
      <c r="E84">
        <f>GT!N84</f>
        <v>0</v>
      </c>
      <c r="F84">
        <f t="shared" si="10"/>
        <v>75</v>
      </c>
      <c r="G84">
        <f t="shared" si="11"/>
        <v>33.770000000000003</v>
      </c>
      <c r="H84" s="112"/>
      <c r="I84">
        <f>BRPL_EOD!AA84+BRPL_EOD!AB84</f>
        <v>14.05</v>
      </c>
      <c r="J84">
        <f>BYPL_EOD!AA84+BYPL_EOD!AB84</f>
        <v>8</v>
      </c>
      <c r="K84">
        <f>MES_EOD!AA84+MES_EOD!AB84</f>
        <v>0</v>
      </c>
      <c r="L84">
        <f>NDMC_EOD!AA84+NDMC_EOD!AB84</f>
        <v>2.08</v>
      </c>
      <c r="M84">
        <f>TPDDL_EOD!AA84+TPDDL_EOD!AB84</f>
        <v>10.039999999999999</v>
      </c>
      <c r="N84">
        <f t="shared" si="6"/>
        <v>34.17</v>
      </c>
      <c r="O84" s="112">
        <f t="shared" si="7"/>
        <v>-0.39999999999999858</v>
      </c>
      <c r="P84">
        <v>13.885528241147206</v>
      </c>
      <c r="Q84">
        <v>7.9063505999414696</v>
      </c>
      <c r="R84">
        <v>0</v>
      </c>
      <c r="S84">
        <v>2.0556511559847821</v>
      </c>
      <c r="T84">
        <v>9.9224700029265431</v>
      </c>
      <c r="U84" s="114">
        <f t="shared" si="8"/>
        <v>33.770000000000003</v>
      </c>
      <c r="V84" s="112">
        <f t="shared" si="9"/>
        <v>0</v>
      </c>
      <c r="X84" s="117"/>
    </row>
    <row r="85" spans="1:24">
      <c r="A85" t="s">
        <v>127</v>
      </c>
      <c r="B85">
        <f>GT!B85</f>
        <v>75</v>
      </c>
      <c r="C85">
        <f>GT!C85</f>
        <v>0</v>
      </c>
      <c r="D85">
        <f>GT!M85</f>
        <v>33.770000000000003</v>
      </c>
      <c r="E85">
        <f>GT!N85</f>
        <v>0</v>
      </c>
      <c r="F85">
        <f t="shared" si="10"/>
        <v>75</v>
      </c>
      <c r="G85">
        <f t="shared" si="11"/>
        <v>33.770000000000003</v>
      </c>
      <c r="H85" s="112"/>
      <c r="I85">
        <f>BRPL_EOD!AA85+BRPL_EOD!AB85</f>
        <v>14.05</v>
      </c>
      <c r="J85">
        <f>BYPL_EOD!AA85+BYPL_EOD!AB85</f>
        <v>8</v>
      </c>
      <c r="K85">
        <f>MES_EOD!AA85+MES_EOD!AB85</f>
        <v>0</v>
      </c>
      <c r="L85">
        <f>NDMC_EOD!AA85+NDMC_EOD!AB85</f>
        <v>2.08</v>
      </c>
      <c r="M85">
        <f>TPDDL_EOD!AA85+TPDDL_EOD!AB85</f>
        <v>10.039999999999999</v>
      </c>
      <c r="N85">
        <f t="shared" si="6"/>
        <v>34.17</v>
      </c>
      <c r="O85" s="112">
        <f t="shared" si="7"/>
        <v>-0.39999999999999858</v>
      </c>
      <c r="P85">
        <v>13.885528241147206</v>
      </c>
      <c r="Q85">
        <v>7.9063505999414696</v>
      </c>
      <c r="R85">
        <v>0</v>
      </c>
      <c r="S85">
        <v>2.0556511559847821</v>
      </c>
      <c r="T85">
        <v>9.9224700029265431</v>
      </c>
      <c r="U85" s="114">
        <f t="shared" si="8"/>
        <v>33.770000000000003</v>
      </c>
      <c r="V85" s="112">
        <f t="shared" si="9"/>
        <v>0</v>
      </c>
      <c r="X85" s="117"/>
    </row>
    <row r="86" spans="1:24">
      <c r="A86" t="s">
        <v>128</v>
      </c>
      <c r="B86">
        <f>GT!B86</f>
        <v>75</v>
      </c>
      <c r="C86">
        <f>GT!C86</f>
        <v>0</v>
      </c>
      <c r="D86">
        <f>GT!M86</f>
        <v>34.6</v>
      </c>
      <c r="E86">
        <f>GT!N86</f>
        <v>0</v>
      </c>
      <c r="F86">
        <f t="shared" si="10"/>
        <v>75</v>
      </c>
      <c r="G86">
        <f t="shared" si="11"/>
        <v>34.6</v>
      </c>
      <c r="H86" s="112"/>
      <c r="I86">
        <f>BRPL_EOD!AA86+BRPL_EOD!AB86</f>
        <v>14.05</v>
      </c>
      <c r="J86">
        <f>BYPL_EOD!AA86+BYPL_EOD!AB86</f>
        <v>8</v>
      </c>
      <c r="K86">
        <f>MES_EOD!AA86+MES_EOD!AB86</f>
        <v>0</v>
      </c>
      <c r="L86">
        <f>NDMC_EOD!AA86+NDMC_EOD!AB86</f>
        <v>2.08</v>
      </c>
      <c r="M86">
        <f>TPDDL_EOD!AA86+TPDDL_EOD!AB86</f>
        <v>10.039999999999999</v>
      </c>
      <c r="N86">
        <f t="shared" si="6"/>
        <v>34.17</v>
      </c>
      <c r="O86" s="112">
        <f t="shared" si="7"/>
        <v>0.42999999999999972</v>
      </c>
      <c r="P86">
        <v>14.226807140766756</v>
      </c>
      <c r="Q86">
        <v>8.1006731050629206</v>
      </c>
      <c r="R86">
        <v>0</v>
      </c>
      <c r="S86">
        <v>2.1061750073163594</v>
      </c>
      <c r="T86">
        <v>10.166344746853964</v>
      </c>
      <c r="U86" s="114">
        <f t="shared" si="8"/>
        <v>34.6</v>
      </c>
      <c r="V86" s="112">
        <f t="shared" si="9"/>
        <v>0</v>
      </c>
      <c r="X86" s="117"/>
    </row>
    <row r="87" spans="1:24">
      <c r="A87" t="s">
        <v>129</v>
      </c>
      <c r="B87">
        <f>GT!B87</f>
        <v>75</v>
      </c>
      <c r="C87">
        <f>GT!C87</f>
        <v>0</v>
      </c>
      <c r="D87">
        <f>GT!M87</f>
        <v>34.6</v>
      </c>
      <c r="E87">
        <f>GT!N87</f>
        <v>0</v>
      </c>
      <c r="F87">
        <f t="shared" si="10"/>
        <v>75</v>
      </c>
      <c r="G87">
        <f t="shared" si="11"/>
        <v>34.6</v>
      </c>
      <c r="H87" s="112"/>
      <c r="I87">
        <f>BRPL_EOD!AA87+BRPL_EOD!AB87</f>
        <v>14.05</v>
      </c>
      <c r="J87">
        <f>BYPL_EOD!AA87+BYPL_EOD!AB87</f>
        <v>8</v>
      </c>
      <c r="K87">
        <f>MES_EOD!AA87+MES_EOD!AB87</f>
        <v>0</v>
      </c>
      <c r="L87">
        <f>NDMC_EOD!AA87+NDMC_EOD!AB87</f>
        <v>2.08</v>
      </c>
      <c r="M87">
        <f>TPDDL_EOD!AA87+TPDDL_EOD!AB87</f>
        <v>10.039999999999999</v>
      </c>
      <c r="N87">
        <f t="shared" si="6"/>
        <v>34.17</v>
      </c>
      <c r="O87" s="112">
        <f t="shared" si="7"/>
        <v>0.42999999999999972</v>
      </c>
      <c r="P87">
        <v>14.226807140766756</v>
      </c>
      <c r="Q87">
        <v>8.1006731050629206</v>
      </c>
      <c r="R87">
        <v>0</v>
      </c>
      <c r="S87">
        <v>2.1061750073163594</v>
      </c>
      <c r="T87">
        <v>10.166344746853964</v>
      </c>
      <c r="U87" s="114">
        <f t="shared" si="8"/>
        <v>34.6</v>
      </c>
      <c r="V87" s="112">
        <f t="shared" si="9"/>
        <v>0</v>
      </c>
      <c r="X87" s="117"/>
    </row>
    <row r="88" spans="1:24">
      <c r="A88" t="s">
        <v>130</v>
      </c>
      <c r="B88">
        <f>GT!B88</f>
        <v>75</v>
      </c>
      <c r="C88">
        <f>GT!C88</f>
        <v>0</v>
      </c>
      <c r="D88">
        <f>GT!M88</f>
        <v>34.6</v>
      </c>
      <c r="E88">
        <f>GT!N88</f>
        <v>0</v>
      </c>
      <c r="F88">
        <f t="shared" si="10"/>
        <v>75</v>
      </c>
      <c r="G88">
        <f t="shared" si="11"/>
        <v>34.6</v>
      </c>
      <c r="H88" s="112"/>
      <c r="I88">
        <f>BRPL_EOD!AA88+BRPL_EOD!AB88</f>
        <v>14.05</v>
      </c>
      <c r="J88">
        <f>BYPL_EOD!AA88+BYPL_EOD!AB88</f>
        <v>8</v>
      </c>
      <c r="K88">
        <f>MES_EOD!AA88+MES_EOD!AB88</f>
        <v>0</v>
      </c>
      <c r="L88">
        <f>NDMC_EOD!AA88+NDMC_EOD!AB88</f>
        <v>2.08</v>
      </c>
      <c r="M88">
        <f>TPDDL_EOD!AA88+TPDDL_EOD!AB88</f>
        <v>10.039999999999999</v>
      </c>
      <c r="N88">
        <f t="shared" si="6"/>
        <v>34.17</v>
      </c>
      <c r="O88" s="112">
        <f t="shared" si="7"/>
        <v>0.42999999999999972</v>
      </c>
      <c r="P88">
        <v>14.226807140766756</v>
      </c>
      <c r="Q88">
        <v>8.1006731050629206</v>
      </c>
      <c r="R88">
        <v>0</v>
      </c>
      <c r="S88">
        <v>2.1061750073163594</v>
      </c>
      <c r="T88">
        <v>10.166344746853964</v>
      </c>
      <c r="U88" s="114">
        <f t="shared" si="8"/>
        <v>34.6</v>
      </c>
      <c r="V88" s="112">
        <f t="shared" si="9"/>
        <v>0</v>
      </c>
      <c r="X88" s="117"/>
    </row>
    <row r="89" spans="1:24">
      <c r="A89" t="s">
        <v>131</v>
      </c>
      <c r="B89">
        <f>GT!B89</f>
        <v>75</v>
      </c>
      <c r="C89">
        <f>GT!C89</f>
        <v>0</v>
      </c>
      <c r="D89">
        <f>GT!M89</f>
        <v>34.6</v>
      </c>
      <c r="E89">
        <f>GT!N89</f>
        <v>0</v>
      </c>
      <c r="F89">
        <f t="shared" si="10"/>
        <v>75</v>
      </c>
      <c r="G89">
        <f t="shared" si="11"/>
        <v>34.6</v>
      </c>
      <c r="H89" s="112"/>
      <c r="I89">
        <f>BRPL_EOD!AA89+BRPL_EOD!AB89</f>
        <v>14.05</v>
      </c>
      <c r="J89">
        <f>BYPL_EOD!AA89+BYPL_EOD!AB89</f>
        <v>8</v>
      </c>
      <c r="K89">
        <f>MES_EOD!AA89+MES_EOD!AB89</f>
        <v>0</v>
      </c>
      <c r="L89">
        <f>NDMC_EOD!AA89+NDMC_EOD!AB89</f>
        <v>2.08</v>
      </c>
      <c r="M89">
        <f>TPDDL_EOD!AA89+TPDDL_EOD!AB89</f>
        <v>10.039999999999999</v>
      </c>
      <c r="N89">
        <f t="shared" si="6"/>
        <v>34.17</v>
      </c>
      <c r="O89" s="112">
        <f t="shared" si="7"/>
        <v>0.42999999999999972</v>
      </c>
      <c r="P89">
        <v>14.226807140766756</v>
      </c>
      <c r="Q89">
        <v>8.1006731050629206</v>
      </c>
      <c r="R89">
        <v>0</v>
      </c>
      <c r="S89">
        <v>2.1061750073163594</v>
      </c>
      <c r="T89">
        <v>10.166344746853964</v>
      </c>
      <c r="U89" s="114">
        <f t="shared" si="8"/>
        <v>34.6</v>
      </c>
      <c r="V89" s="112">
        <f t="shared" si="9"/>
        <v>0</v>
      </c>
      <c r="X89" s="117"/>
    </row>
    <row r="90" spans="1:24">
      <c r="A90" t="s">
        <v>132</v>
      </c>
      <c r="B90">
        <f>GT!B90</f>
        <v>75</v>
      </c>
      <c r="C90">
        <f>GT!C90</f>
        <v>0</v>
      </c>
      <c r="D90">
        <f>GT!M90</f>
        <v>34.6</v>
      </c>
      <c r="E90">
        <f>GT!N90</f>
        <v>0</v>
      </c>
      <c r="F90">
        <f t="shared" si="10"/>
        <v>75</v>
      </c>
      <c r="G90">
        <f t="shared" si="11"/>
        <v>34.6</v>
      </c>
      <c r="H90" s="112"/>
      <c r="I90">
        <f>BRPL_EOD!AA90+BRPL_EOD!AB90</f>
        <v>14.05</v>
      </c>
      <c r="J90">
        <f>BYPL_EOD!AA90+BYPL_EOD!AB90</f>
        <v>8</v>
      </c>
      <c r="K90">
        <f>MES_EOD!AA90+MES_EOD!AB90</f>
        <v>0</v>
      </c>
      <c r="L90">
        <f>NDMC_EOD!AA90+NDMC_EOD!AB90</f>
        <v>2.08</v>
      </c>
      <c r="M90">
        <f>TPDDL_EOD!AA90+TPDDL_EOD!AB90</f>
        <v>10.039999999999999</v>
      </c>
      <c r="N90">
        <f t="shared" si="6"/>
        <v>34.17</v>
      </c>
      <c r="O90" s="112">
        <f t="shared" si="7"/>
        <v>0.42999999999999972</v>
      </c>
      <c r="P90">
        <v>14.226807140766756</v>
      </c>
      <c r="Q90">
        <v>8.1006731050629206</v>
      </c>
      <c r="R90">
        <v>0</v>
      </c>
      <c r="S90">
        <v>2.1061750073163594</v>
      </c>
      <c r="T90">
        <v>10.166344746853964</v>
      </c>
      <c r="U90" s="114">
        <f t="shared" si="8"/>
        <v>34.6</v>
      </c>
      <c r="V90" s="112">
        <f t="shared" si="9"/>
        <v>0</v>
      </c>
      <c r="X90" s="117"/>
    </row>
    <row r="91" spans="1:24">
      <c r="A91" t="s">
        <v>133</v>
      </c>
      <c r="B91">
        <f>GT!B91</f>
        <v>75</v>
      </c>
      <c r="C91">
        <f>GT!C91</f>
        <v>0</v>
      </c>
      <c r="D91">
        <f>GT!M91</f>
        <v>34.6</v>
      </c>
      <c r="E91">
        <f>GT!N91</f>
        <v>0</v>
      </c>
      <c r="F91">
        <f t="shared" si="10"/>
        <v>75</v>
      </c>
      <c r="G91">
        <f t="shared" si="11"/>
        <v>34.6</v>
      </c>
      <c r="H91" s="112"/>
      <c r="I91">
        <f>BRPL_EOD!AA91+BRPL_EOD!AB91</f>
        <v>14.05</v>
      </c>
      <c r="J91">
        <f>BYPL_EOD!AA91+BYPL_EOD!AB91</f>
        <v>8</v>
      </c>
      <c r="K91">
        <f>MES_EOD!AA91+MES_EOD!AB91</f>
        <v>0</v>
      </c>
      <c r="L91">
        <f>NDMC_EOD!AA91+NDMC_EOD!AB91</f>
        <v>2.08</v>
      </c>
      <c r="M91">
        <f>TPDDL_EOD!AA91+TPDDL_EOD!AB91</f>
        <v>10.039999999999999</v>
      </c>
      <c r="N91">
        <f t="shared" si="6"/>
        <v>34.17</v>
      </c>
      <c r="O91" s="112">
        <f t="shared" si="7"/>
        <v>0.42999999999999972</v>
      </c>
      <c r="P91">
        <v>14.226807140766756</v>
      </c>
      <c r="Q91">
        <v>8.1006731050629206</v>
      </c>
      <c r="R91">
        <v>0</v>
      </c>
      <c r="S91">
        <v>2.1061750073163594</v>
      </c>
      <c r="T91">
        <v>10.166344746853964</v>
      </c>
      <c r="U91" s="114">
        <f t="shared" si="8"/>
        <v>34.6</v>
      </c>
      <c r="V91" s="112">
        <f t="shared" si="9"/>
        <v>0</v>
      </c>
      <c r="X91" s="117"/>
    </row>
    <row r="92" spans="1:24">
      <c r="A92" t="s">
        <v>134</v>
      </c>
      <c r="B92">
        <f>GT!B92</f>
        <v>75</v>
      </c>
      <c r="C92">
        <f>GT!C92</f>
        <v>0</v>
      </c>
      <c r="D92">
        <f>GT!M92</f>
        <v>34.6</v>
      </c>
      <c r="E92">
        <f>GT!N92</f>
        <v>0</v>
      </c>
      <c r="F92">
        <f t="shared" si="10"/>
        <v>75</v>
      </c>
      <c r="G92">
        <f t="shared" si="11"/>
        <v>34.6</v>
      </c>
      <c r="H92" s="112"/>
      <c r="I92">
        <f>BRPL_EOD!AA92+BRPL_EOD!AB92</f>
        <v>14.05</v>
      </c>
      <c r="J92">
        <f>BYPL_EOD!AA92+BYPL_EOD!AB92</f>
        <v>8</v>
      </c>
      <c r="K92">
        <f>MES_EOD!AA92+MES_EOD!AB92</f>
        <v>0</v>
      </c>
      <c r="L92">
        <f>NDMC_EOD!AA92+NDMC_EOD!AB92</f>
        <v>2.08</v>
      </c>
      <c r="M92">
        <f>TPDDL_EOD!AA92+TPDDL_EOD!AB92</f>
        <v>10.039999999999999</v>
      </c>
      <c r="N92">
        <f t="shared" si="6"/>
        <v>34.17</v>
      </c>
      <c r="O92" s="112">
        <f t="shared" si="7"/>
        <v>0.42999999999999972</v>
      </c>
      <c r="P92">
        <v>14.226807140766756</v>
      </c>
      <c r="Q92">
        <v>8.1006731050629206</v>
      </c>
      <c r="R92">
        <v>0</v>
      </c>
      <c r="S92">
        <v>2.1061750073163594</v>
      </c>
      <c r="T92">
        <v>10.166344746853964</v>
      </c>
      <c r="U92" s="114">
        <f t="shared" si="8"/>
        <v>34.6</v>
      </c>
      <c r="V92" s="112">
        <f t="shared" si="9"/>
        <v>0</v>
      </c>
      <c r="X92" s="117"/>
    </row>
    <row r="93" spans="1:24">
      <c r="A93" t="s">
        <v>135</v>
      </c>
      <c r="B93">
        <f>GT!B93</f>
        <v>75</v>
      </c>
      <c r="C93">
        <f>GT!C93</f>
        <v>0</v>
      </c>
      <c r="D93">
        <f>GT!M93</f>
        <v>34.6</v>
      </c>
      <c r="E93">
        <f>GT!N93</f>
        <v>0</v>
      </c>
      <c r="F93">
        <f t="shared" si="10"/>
        <v>75</v>
      </c>
      <c r="G93">
        <f t="shared" si="11"/>
        <v>34.6</v>
      </c>
      <c r="H93" s="112"/>
      <c r="I93">
        <f>BRPL_EOD!AA93+BRPL_EOD!AB93</f>
        <v>14.05</v>
      </c>
      <c r="J93">
        <f>BYPL_EOD!AA93+BYPL_EOD!AB93</f>
        <v>8</v>
      </c>
      <c r="K93">
        <f>MES_EOD!AA93+MES_EOD!AB93</f>
        <v>0</v>
      </c>
      <c r="L93">
        <f>NDMC_EOD!AA93+NDMC_EOD!AB93</f>
        <v>2.08</v>
      </c>
      <c r="M93">
        <f>TPDDL_EOD!AA93+TPDDL_EOD!AB93</f>
        <v>10.039999999999999</v>
      </c>
      <c r="N93">
        <f t="shared" si="6"/>
        <v>34.17</v>
      </c>
      <c r="O93" s="112">
        <f t="shared" si="7"/>
        <v>0.42999999999999972</v>
      </c>
      <c r="P93">
        <v>14.226807140766756</v>
      </c>
      <c r="Q93">
        <v>8.1006731050629206</v>
      </c>
      <c r="R93">
        <v>0</v>
      </c>
      <c r="S93">
        <v>2.1061750073163594</v>
      </c>
      <c r="T93">
        <v>10.166344746853964</v>
      </c>
      <c r="U93" s="114">
        <f t="shared" si="8"/>
        <v>34.6</v>
      </c>
      <c r="V93" s="112">
        <f t="shared" si="9"/>
        <v>0</v>
      </c>
      <c r="X93" s="117"/>
    </row>
    <row r="94" spans="1:24">
      <c r="A94" t="s">
        <v>136</v>
      </c>
      <c r="B94">
        <f>GT!B94</f>
        <v>75</v>
      </c>
      <c r="C94">
        <f>GT!C94</f>
        <v>0</v>
      </c>
      <c r="D94">
        <f>GT!M94</f>
        <v>34.6</v>
      </c>
      <c r="E94">
        <f>GT!N94</f>
        <v>0</v>
      </c>
      <c r="F94">
        <f t="shared" si="10"/>
        <v>75</v>
      </c>
      <c r="G94">
        <f t="shared" si="11"/>
        <v>34.6</v>
      </c>
      <c r="H94" s="112"/>
      <c r="I94">
        <f>BRPL_EOD!AA94+BRPL_EOD!AB94</f>
        <v>14.05</v>
      </c>
      <c r="J94">
        <f>BYPL_EOD!AA94+BYPL_EOD!AB94</f>
        <v>8</v>
      </c>
      <c r="K94">
        <f>MES_EOD!AA94+MES_EOD!AB94</f>
        <v>0</v>
      </c>
      <c r="L94">
        <f>NDMC_EOD!AA94+NDMC_EOD!AB94</f>
        <v>2.08</v>
      </c>
      <c r="M94">
        <f>TPDDL_EOD!AA94+TPDDL_EOD!AB94</f>
        <v>10.039999999999999</v>
      </c>
      <c r="N94">
        <f t="shared" si="6"/>
        <v>34.17</v>
      </c>
      <c r="O94" s="112">
        <f t="shared" si="7"/>
        <v>0.42999999999999972</v>
      </c>
      <c r="P94">
        <v>14.226807140766756</v>
      </c>
      <c r="Q94">
        <v>8.1006731050629206</v>
      </c>
      <c r="R94">
        <v>0</v>
      </c>
      <c r="S94">
        <v>2.1061750073163594</v>
      </c>
      <c r="T94">
        <v>10.166344746853964</v>
      </c>
      <c r="U94" s="114">
        <f t="shared" si="8"/>
        <v>34.6</v>
      </c>
      <c r="V94" s="112">
        <f t="shared" si="9"/>
        <v>0</v>
      </c>
      <c r="X94" s="117"/>
    </row>
    <row r="95" spans="1:24">
      <c r="A95" t="s">
        <v>137</v>
      </c>
      <c r="B95">
        <f>GT!B95</f>
        <v>75</v>
      </c>
      <c r="C95">
        <f>GT!C95</f>
        <v>0</v>
      </c>
      <c r="D95">
        <f>GT!M95</f>
        <v>34.6</v>
      </c>
      <c r="E95">
        <f>GT!N95</f>
        <v>0</v>
      </c>
      <c r="F95">
        <f t="shared" si="10"/>
        <v>75</v>
      </c>
      <c r="G95">
        <f t="shared" si="11"/>
        <v>34.6</v>
      </c>
      <c r="H95" s="112"/>
      <c r="I95">
        <f>BRPL_EOD!AA95+BRPL_EOD!AB95</f>
        <v>14.05</v>
      </c>
      <c r="J95">
        <f>BYPL_EOD!AA95+BYPL_EOD!AB95</f>
        <v>8</v>
      </c>
      <c r="K95">
        <f>MES_EOD!AA95+MES_EOD!AB95</f>
        <v>0</v>
      </c>
      <c r="L95">
        <f>NDMC_EOD!AA95+NDMC_EOD!AB95</f>
        <v>2.08</v>
      </c>
      <c r="M95">
        <f>TPDDL_EOD!AA95+TPDDL_EOD!AB95</f>
        <v>10.039999999999999</v>
      </c>
      <c r="N95">
        <f t="shared" si="6"/>
        <v>34.17</v>
      </c>
      <c r="O95" s="112">
        <f t="shared" si="7"/>
        <v>0.42999999999999972</v>
      </c>
      <c r="P95">
        <v>14.226807140766756</v>
      </c>
      <c r="Q95">
        <v>8.1006731050629206</v>
      </c>
      <c r="R95">
        <v>0</v>
      </c>
      <c r="S95">
        <v>2.1061750073163594</v>
      </c>
      <c r="T95">
        <v>10.166344746853964</v>
      </c>
      <c r="U95" s="114">
        <f t="shared" si="8"/>
        <v>34.6</v>
      </c>
      <c r="V95" s="112">
        <f t="shared" si="9"/>
        <v>0</v>
      </c>
      <c r="X95" s="117"/>
    </row>
    <row r="96" spans="1:24">
      <c r="A96" t="s">
        <v>138</v>
      </c>
      <c r="B96">
        <f>GT!B96</f>
        <v>75</v>
      </c>
      <c r="C96">
        <f>GT!C96</f>
        <v>0</v>
      </c>
      <c r="D96">
        <f>GT!M96</f>
        <v>34.6</v>
      </c>
      <c r="E96">
        <f>GT!N96</f>
        <v>0</v>
      </c>
      <c r="F96">
        <f t="shared" si="10"/>
        <v>75</v>
      </c>
      <c r="G96">
        <f t="shared" si="11"/>
        <v>34.6</v>
      </c>
      <c r="H96" s="112"/>
      <c r="I96">
        <f>BRPL_EOD!AA96+BRPL_EOD!AB96</f>
        <v>14.05</v>
      </c>
      <c r="J96">
        <f>BYPL_EOD!AA96+BYPL_EOD!AB96</f>
        <v>8</v>
      </c>
      <c r="K96">
        <f>MES_EOD!AA96+MES_EOD!AB96</f>
        <v>0</v>
      </c>
      <c r="L96">
        <f>NDMC_EOD!AA96+NDMC_EOD!AB96</f>
        <v>2.08</v>
      </c>
      <c r="M96">
        <f>TPDDL_EOD!AA96+TPDDL_EOD!AB96</f>
        <v>10.039999999999999</v>
      </c>
      <c r="N96">
        <f t="shared" si="6"/>
        <v>34.17</v>
      </c>
      <c r="O96" s="112">
        <f t="shared" si="7"/>
        <v>0.42999999999999972</v>
      </c>
      <c r="P96">
        <v>14.226807140766756</v>
      </c>
      <c r="Q96">
        <v>8.1006731050629206</v>
      </c>
      <c r="R96">
        <v>0</v>
      </c>
      <c r="S96">
        <v>2.1061750073163594</v>
      </c>
      <c r="T96">
        <v>10.166344746853964</v>
      </c>
      <c r="U96" s="114">
        <f t="shared" si="8"/>
        <v>34.6</v>
      </c>
      <c r="V96" s="112">
        <f t="shared" si="9"/>
        <v>0</v>
      </c>
      <c r="X96" s="117"/>
    </row>
    <row r="97" spans="1:24">
      <c r="A97" t="s">
        <v>139</v>
      </c>
      <c r="B97">
        <f>GT!B97</f>
        <v>75</v>
      </c>
      <c r="C97">
        <f>GT!C97</f>
        <v>0</v>
      </c>
      <c r="D97">
        <f>GT!M97</f>
        <v>34.6</v>
      </c>
      <c r="E97">
        <f>GT!N97</f>
        <v>0</v>
      </c>
      <c r="F97">
        <f t="shared" si="10"/>
        <v>75</v>
      </c>
      <c r="G97">
        <f t="shared" si="11"/>
        <v>34.6</v>
      </c>
      <c r="H97" s="112"/>
      <c r="I97">
        <f>BRPL_EOD!AA97+BRPL_EOD!AB97</f>
        <v>14.05</v>
      </c>
      <c r="J97">
        <f>BYPL_EOD!AA97+BYPL_EOD!AB97</f>
        <v>8</v>
      </c>
      <c r="K97">
        <f>MES_EOD!AA97+MES_EOD!AB97</f>
        <v>0</v>
      </c>
      <c r="L97">
        <f>NDMC_EOD!AA97+NDMC_EOD!AB97</f>
        <v>2.08</v>
      </c>
      <c r="M97">
        <f>TPDDL_EOD!AA97+TPDDL_EOD!AB97</f>
        <v>10.039999999999999</v>
      </c>
      <c r="N97">
        <f t="shared" si="6"/>
        <v>34.17</v>
      </c>
      <c r="O97" s="112">
        <f t="shared" si="7"/>
        <v>0.42999999999999972</v>
      </c>
      <c r="P97">
        <v>14.226807140766756</v>
      </c>
      <c r="Q97">
        <v>8.1006731050629206</v>
      </c>
      <c r="R97">
        <v>0</v>
      </c>
      <c r="S97">
        <v>2.1061750073163594</v>
      </c>
      <c r="T97">
        <v>10.166344746853964</v>
      </c>
      <c r="U97" s="114">
        <f t="shared" si="8"/>
        <v>34.6</v>
      </c>
      <c r="V97" s="112">
        <f t="shared" si="9"/>
        <v>0</v>
      </c>
      <c r="X97" s="117"/>
    </row>
    <row r="98" spans="1:24" ht="15.75" thickBot="1">
      <c r="A98" t="s">
        <v>140</v>
      </c>
      <c r="B98">
        <f>GT!B98</f>
        <v>75</v>
      </c>
      <c r="C98">
        <f>GT!C98</f>
        <v>0</v>
      </c>
      <c r="D98">
        <f>GT!M98</f>
        <v>34.6</v>
      </c>
      <c r="E98">
        <f>GT!N98</f>
        <v>0</v>
      </c>
      <c r="F98">
        <f t="shared" si="10"/>
        <v>75</v>
      </c>
      <c r="G98">
        <f t="shared" si="11"/>
        <v>34.6</v>
      </c>
      <c r="H98" s="112"/>
      <c r="I98">
        <f>BRPL_EOD!AA98+BRPL_EOD!AB98</f>
        <v>14.05</v>
      </c>
      <c r="J98">
        <f>BYPL_EOD!AA98+BYPL_EOD!AB98</f>
        <v>8</v>
      </c>
      <c r="K98">
        <f>MES_EOD!AA98+MES_EOD!AB98</f>
        <v>0</v>
      </c>
      <c r="L98">
        <f>NDMC_EOD!AA98+NDMC_EOD!AB98</f>
        <v>2.08</v>
      </c>
      <c r="M98">
        <f>TPDDL_EOD!AA98+TPDDL_EOD!AB98</f>
        <v>10.039999999999999</v>
      </c>
      <c r="N98">
        <f t="shared" si="6"/>
        <v>34.17</v>
      </c>
      <c r="O98" s="112">
        <f t="shared" si="7"/>
        <v>0.42999999999999972</v>
      </c>
      <c r="P98">
        <v>14.226807140766756</v>
      </c>
      <c r="Q98">
        <v>8.1006731050629206</v>
      </c>
      <c r="R98">
        <v>0</v>
      </c>
      <c r="S98">
        <v>2.1061750073163594</v>
      </c>
      <c r="T98">
        <v>10.166344746853964</v>
      </c>
      <c r="U98" s="114">
        <f t="shared" si="8"/>
        <v>34.6</v>
      </c>
      <c r="V98" s="112">
        <f t="shared" si="9"/>
        <v>0</v>
      </c>
      <c r="X98" s="117"/>
    </row>
    <row r="99" spans="1:24" ht="15.75" thickBot="1">
      <c r="A99" s="114" t="s">
        <v>324</v>
      </c>
      <c r="B99" s="114">
        <f>SUM(B3:B98)/4000</f>
        <v>1.8</v>
      </c>
      <c r="C99" s="114">
        <f t="shared" ref="C99:U99" si="12">SUM(C3:C98)/4000</f>
        <v>0</v>
      </c>
      <c r="D99" s="114">
        <f t="shared" si="12"/>
        <v>0.8254174999999998</v>
      </c>
      <c r="E99" s="114">
        <f t="shared" si="12"/>
        <v>0</v>
      </c>
      <c r="F99" s="114">
        <f t="shared" si="12"/>
        <v>1.8</v>
      </c>
      <c r="G99" s="114">
        <f t="shared" si="12"/>
        <v>0.8254174999999998</v>
      </c>
      <c r="H99" s="114"/>
      <c r="I99" s="114">
        <f t="shared" si="12"/>
        <v>0.33719999999999944</v>
      </c>
      <c r="J99" s="114">
        <f t="shared" si="12"/>
        <v>0.192</v>
      </c>
      <c r="K99" s="114">
        <f t="shared" si="12"/>
        <v>0</v>
      </c>
      <c r="L99" s="114">
        <f t="shared" si="12"/>
        <v>4.9920000000000089E-2</v>
      </c>
      <c r="M99" s="114">
        <f t="shared" si="12"/>
        <v>0.24095999999999967</v>
      </c>
      <c r="N99" s="114">
        <f t="shared" si="12"/>
        <v>0.82008000000000103</v>
      </c>
      <c r="O99" s="114">
        <f t="shared" si="12"/>
        <v>5.3374999999999595E-3</v>
      </c>
      <c r="P99" s="114">
        <f t="shared" si="12"/>
        <v>0.33939467003219259</v>
      </c>
      <c r="Q99" s="114">
        <f t="shared" si="12"/>
        <v>0.19324963418203106</v>
      </c>
      <c r="R99" s="114">
        <f t="shared" si="12"/>
        <v>0</v>
      </c>
      <c r="S99" s="114">
        <f t="shared" si="12"/>
        <v>5.0244904887328024E-2</v>
      </c>
      <c r="T99" s="114">
        <f t="shared" si="12"/>
        <v>0.24252829089844888</v>
      </c>
      <c r="U99" s="114">
        <f t="shared" si="12"/>
        <v>0.8254174999999998</v>
      </c>
      <c r="V99" s="114">
        <f t="shared" si="9"/>
        <v>0</v>
      </c>
      <c r="X99" s="118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[4]GT!A1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2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2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2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2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2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2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2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2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2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2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2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2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2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2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2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2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2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2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2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2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2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2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2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2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2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2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2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2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2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2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2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2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2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2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2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2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2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2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2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2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2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2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2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2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2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2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2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2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2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2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2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2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2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2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2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2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2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2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2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2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2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2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2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2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2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2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2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2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2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2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2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2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2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2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2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2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2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2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2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2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2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2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2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2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2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2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2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2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2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2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2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2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2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2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2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2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0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B80" activePane="bottomRight" state="frozen"/>
      <selection activeCell="Q1" sqref="Q1:Q99"/>
      <selection pane="topRight" activeCell="Q1" sqref="Q1:Q99"/>
      <selection pane="bottomLeft" activeCell="Q1" sqref="Q1:Q99"/>
      <selection pane="bottomRight"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Y1" s="210" t="s">
        <v>325</v>
      </c>
      <c r="Z1" s="210"/>
      <c r="AA1" s="210" t="s">
        <v>326</v>
      </c>
      <c r="AB1" s="210"/>
      <c r="AC1" s="236" t="s">
        <v>323</v>
      </c>
      <c r="AD1" s="236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192</v>
      </c>
      <c r="E3">
        <f>BAWANA!AM3</f>
        <v>0</v>
      </c>
      <c r="F3">
        <f>(B3+C3)*0.8</f>
        <v>256</v>
      </c>
      <c r="G3">
        <f>(D3+E3)</f>
        <v>192</v>
      </c>
      <c r="H3" s="112"/>
      <c r="I3">
        <f>BRPL_EOD!AI3+BRPL_EOD!AJ3</f>
        <v>112.96</v>
      </c>
      <c r="J3">
        <f>BYPL_EOD!AI3+BYPL_EOD!AJ3</f>
        <v>57.6</v>
      </c>
      <c r="K3">
        <f>MES_EOD!AI3+MES_EOD!AJ3</f>
        <v>5.84</v>
      </c>
      <c r="L3">
        <f>NDMC_EOD!AI3+NDMC_EOD!AJ3</f>
        <v>10</v>
      </c>
      <c r="M3">
        <f>TPDDL_EOD!AI3+TPDDL_EOD!AJ3</f>
        <v>69.61</v>
      </c>
      <c r="N3">
        <f t="shared" ref="N3:N66" si="0">SUM(I3:M3)</f>
        <v>256.01</v>
      </c>
      <c r="O3" s="112">
        <f t="shared" ref="O3:O66" si="1">G3-N3</f>
        <v>-64.009999999999991</v>
      </c>
      <c r="P3">
        <v>84.716690754267404</v>
      </c>
      <c r="Q3">
        <v>43.198312565915394</v>
      </c>
      <c r="R3">
        <v>4.379828912933089</v>
      </c>
      <c r="S3">
        <v>7.499707042693645</v>
      </c>
      <c r="T3">
        <v>52.205460724190459</v>
      </c>
      <c r="U3" s="114">
        <f t="shared" ref="U3:U66" si="2">SUM(P3:T3)</f>
        <v>191.99999999999997</v>
      </c>
      <c r="V3" s="112">
        <f t="shared" ref="V3:V66" si="3">G3-U3</f>
        <v>0</v>
      </c>
      <c r="Y3">
        <f>BAWANA!AW3+BAWANA!AX3</f>
        <v>32</v>
      </c>
      <c r="Z3">
        <f>BAWANA!BD3+BAWANA!BE3</f>
        <v>32</v>
      </c>
      <c r="AA3">
        <f>BAWANA!X3+BAWANA!Y3</f>
        <v>32</v>
      </c>
      <c r="AB3">
        <f>BAWANA!AE3+BAWANA!AF3</f>
        <v>32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192</v>
      </c>
      <c r="E4">
        <f>BAWANA!AM4</f>
        <v>0</v>
      </c>
      <c r="F4">
        <f t="shared" ref="F4:F67" si="4">(B4+C4)*0.8</f>
        <v>256</v>
      </c>
      <c r="G4">
        <f t="shared" ref="G4:G67" si="5">(D4+E4)</f>
        <v>192</v>
      </c>
      <c r="H4" s="112"/>
      <c r="I4">
        <f>BRPL_EOD!AI4+BRPL_EOD!AJ4</f>
        <v>112.96</v>
      </c>
      <c r="J4">
        <f>BYPL_EOD!AI4+BYPL_EOD!AJ4</f>
        <v>57.6</v>
      </c>
      <c r="K4">
        <f>MES_EOD!AI4+MES_EOD!AJ4</f>
        <v>5.84</v>
      </c>
      <c r="L4">
        <f>NDMC_EOD!AI4+NDMC_EOD!AJ4</f>
        <v>10</v>
      </c>
      <c r="M4">
        <f>TPDDL_EOD!AI4+TPDDL_EOD!AJ4</f>
        <v>69.61</v>
      </c>
      <c r="N4">
        <f t="shared" si="0"/>
        <v>256.01</v>
      </c>
      <c r="O4" s="112">
        <f t="shared" si="1"/>
        <v>-64.009999999999991</v>
      </c>
      <c r="P4">
        <v>84.716690754267404</v>
      </c>
      <c r="Q4">
        <v>43.198312565915394</v>
      </c>
      <c r="R4">
        <v>4.379828912933089</v>
      </c>
      <c r="S4">
        <v>7.499707042693645</v>
      </c>
      <c r="T4">
        <v>52.205460724190459</v>
      </c>
      <c r="U4" s="114">
        <f t="shared" si="2"/>
        <v>191.99999999999997</v>
      </c>
      <c r="V4" s="112">
        <f t="shared" si="3"/>
        <v>0</v>
      </c>
      <c r="Y4">
        <f>BAWANA!AW4+BAWANA!AX4</f>
        <v>32</v>
      </c>
      <c r="Z4">
        <f>BAWANA!BD4+BAWANA!BE4</f>
        <v>32</v>
      </c>
      <c r="AA4">
        <f>BAWANA!X4+BAWANA!Y4</f>
        <v>32</v>
      </c>
      <c r="AB4">
        <f>BAWANA!AE4+BAWANA!AF4</f>
        <v>32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192</v>
      </c>
      <c r="E5">
        <f>BAWANA!AM5</f>
        <v>0</v>
      </c>
      <c r="F5">
        <f t="shared" si="4"/>
        <v>256</v>
      </c>
      <c r="G5">
        <f t="shared" si="5"/>
        <v>192</v>
      </c>
      <c r="H5" s="112"/>
      <c r="I5">
        <f>BRPL_EOD!AI5+BRPL_EOD!AJ5</f>
        <v>112.96</v>
      </c>
      <c r="J5">
        <f>BYPL_EOD!AI5+BYPL_EOD!AJ5</f>
        <v>57.6</v>
      </c>
      <c r="K5">
        <f>MES_EOD!AI5+MES_EOD!AJ5</f>
        <v>5.84</v>
      </c>
      <c r="L5">
        <f>NDMC_EOD!AI5+NDMC_EOD!AJ5</f>
        <v>10</v>
      </c>
      <c r="M5">
        <f>TPDDL_EOD!AI5+TPDDL_EOD!AJ5</f>
        <v>69.61</v>
      </c>
      <c r="N5">
        <f t="shared" si="0"/>
        <v>256.01</v>
      </c>
      <c r="O5" s="112">
        <f t="shared" si="1"/>
        <v>-64.009999999999991</v>
      </c>
      <c r="P5">
        <v>84.716690754267404</v>
      </c>
      <c r="Q5">
        <v>43.198312565915394</v>
      </c>
      <c r="R5">
        <v>4.379828912933089</v>
      </c>
      <c r="S5">
        <v>7.499707042693645</v>
      </c>
      <c r="T5">
        <v>52.205460724190459</v>
      </c>
      <c r="U5" s="114">
        <f t="shared" si="2"/>
        <v>191.99999999999997</v>
      </c>
      <c r="V5" s="112">
        <f t="shared" si="3"/>
        <v>0</v>
      </c>
      <c r="Y5">
        <f>BAWANA!AW5+BAWANA!AX5</f>
        <v>32</v>
      </c>
      <c r="Z5">
        <f>BAWANA!BD5+BAWANA!BE5</f>
        <v>32</v>
      </c>
      <c r="AA5">
        <f>BAWANA!X5+BAWANA!Y5</f>
        <v>32</v>
      </c>
      <c r="AB5">
        <f>BAWANA!AE5+BAWANA!AF5</f>
        <v>32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192</v>
      </c>
      <c r="E6">
        <f>BAWANA!AM6</f>
        <v>0</v>
      </c>
      <c r="F6">
        <f t="shared" si="4"/>
        <v>256</v>
      </c>
      <c r="G6">
        <f t="shared" si="5"/>
        <v>192</v>
      </c>
      <c r="H6" s="112"/>
      <c r="I6">
        <f>BRPL_EOD!AI6+BRPL_EOD!AJ6</f>
        <v>112.96</v>
      </c>
      <c r="J6">
        <f>BYPL_EOD!AI6+BYPL_EOD!AJ6</f>
        <v>57.6</v>
      </c>
      <c r="K6">
        <f>MES_EOD!AI6+MES_EOD!AJ6</f>
        <v>5.84</v>
      </c>
      <c r="L6">
        <f>NDMC_EOD!AI6+NDMC_EOD!AJ6</f>
        <v>10</v>
      </c>
      <c r="M6">
        <f>TPDDL_EOD!AI6+TPDDL_EOD!AJ6</f>
        <v>69.61</v>
      </c>
      <c r="N6">
        <f t="shared" si="0"/>
        <v>256.01</v>
      </c>
      <c r="O6" s="112">
        <f t="shared" si="1"/>
        <v>-64.009999999999991</v>
      </c>
      <c r="P6">
        <v>84.716690754267404</v>
      </c>
      <c r="Q6">
        <v>43.198312565915394</v>
      </c>
      <c r="R6">
        <v>4.379828912933089</v>
      </c>
      <c r="S6">
        <v>7.499707042693645</v>
      </c>
      <c r="T6">
        <v>52.205460724190459</v>
      </c>
      <c r="U6" s="114">
        <f t="shared" si="2"/>
        <v>191.99999999999997</v>
      </c>
      <c r="V6" s="112">
        <f t="shared" si="3"/>
        <v>0</v>
      </c>
      <c r="Y6">
        <f>BAWANA!AW6+BAWANA!AX6</f>
        <v>32</v>
      </c>
      <c r="Z6">
        <f>BAWANA!BD6+BAWANA!BE6</f>
        <v>32</v>
      </c>
      <c r="AA6">
        <f>BAWANA!X6+BAWANA!Y6</f>
        <v>32</v>
      </c>
      <c r="AB6">
        <f>BAWANA!AE6+BAWANA!AF6</f>
        <v>32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192</v>
      </c>
      <c r="E7">
        <f>BAWANA!AM7</f>
        <v>0</v>
      </c>
      <c r="F7">
        <f t="shared" si="4"/>
        <v>256</v>
      </c>
      <c r="G7">
        <f t="shared" si="5"/>
        <v>192</v>
      </c>
      <c r="H7" s="112"/>
      <c r="I7">
        <f>BRPL_EOD!AI7+BRPL_EOD!AJ7</f>
        <v>112.96</v>
      </c>
      <c r="J7">
        <f>BYPL_EOD!AI7+BYPL_EOD!AJ7</f>
        <v>57.6</v>
      </c>
      <c r="K7">
        <f>MES_EOD!AI7+MES_EOD!AJ7</f>
        <v>5.84</v>
      </c>
      <c r="L7">
        <f>NDMC_EOD!AI7+NDMC_EOD!AJ7</f>
        <v>10</v>
      </c>
      <c r="M7">
        <f>TPDDL_EOD!AI7+TPDDL_EOD!AJ7</f>
        <v>69.61</v>
      </c>
      <c r="N7">
        <f t="shared" si="0"/>
        <v>256.01</v>
      </c>
      <c r="O7" s="112">
        <f t="shared" si="1"/>
        <v>-64.009999999999991</v>
      </c>
      <c r="P7">
        <v>84.716690754267404</v>
      </c>
      <c r="Q7">
        <v>43.198312565915394</v>
      </c>
      <c r="R7">
        <v>4.379828912933089</v>
      </c>
      <c r="S7">
        <v>7.499707042693645</v>
      </c>
      <c r="T7">
        <v>52.205460724190459</v>
      </c>
      <c r="U7" s="114">
        <f t="shared" si="2"/>
        <v>191.99999999999997</v>
      </c>
      <c r="V7" s="112">
        <f t="shared" si="3"/>
        <v>0</v>
      </c>
      <c r="Y7">
        <f>BAWANA!AW7+BAWANA!AX7</f>
        <v>32</v>
      </c>
      <c r="Z7">
        <f>BAWANA!BD7+BAWANA!BE7</f>
        <v>32</v>
      </c>
      <c r="AA7">
        <f>BAWANA!X7+BAWANA!Y7</f>
        <v>32</v>
      </c>
      <c r="AB7">
        <f>BAWANA!AE7+BAWANA!AF7</f>
        <v>32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192</v>
      </c>
      <c r="E8">
        <f>BAWANA!AM8</f>
        <v>0</v>
      </c>
      <c r="F8">
        <f t="shared" si="4"/>
        <v>256</v>
      </c>
      <c r="G8">
        <f t="shared" si="5"/>
        <v>192</v>
      </c>
      <c r="H8" s="112"/>
      <c r="I8">
        <f>BRPL_EOD!AI8+BRPL_EOD!AJ8</f>
        <v>112.96</v>
      </c>
      <c r="J8">
        <f>BYPL_EOD!AI8+BYPL_EOD!AJ8</f>
        <v>57.6</v>
      </c>
      <c r="K8">
        <f>MES_EOD!AI8+MES_EOD!AJ8</f>
        <v>5.84</v>
      </c>
      <c r="L8">
        <f>NDMC_EOD!AI8+NDMC_EOD!AJ8</f>
        <v>10</v>
      </c>
      <c r="M8">
        <f>TPDDL_EOD!AI8+TPDDL_EOD!AJ8</f>
        <v>69.61</v>
      </c>
      <c r="N8">
        <f t="shared" si="0"/>
        <v>256.01</v>
      </c>
      <c r="O8" s="112">
        <f t="shared" si="1"/>
        <v>-64.009999999999991</v>
      </c>
      <c r="P8">
        <v>84.716690754267404</v>
      </c>
      <c r="Q8">
        <v>43.198312565915394</v>
      </c>
      <c r="R8">
        <v>4.379828912933089</v>
      </c>
      <c r="S8">
        <v>7.499707042693645</v>
      </c>
      <c r="T8">
        <v>52.205460724190459</v>
      </c>
      <c r="U8" s="114">
        <f t="shared" si="2"/>
        <v>191.99999999999997</v>
      </c>
      <c r="V8" s="112">
        <f t="shared" si="3"/>
        <v>0</v>
      </c>
      <c r="Y8">
        <f>BAWANA!AW8+BAWANA!AX8</f>
        <v>32</v>
      </c>
      <c r="Z8">
        <f>BAWANA!BD8+BAWANA!BE8</f>
        <v>32</v>
      </c>
      <c r="AA8">
        <f>BAWANA!X8+BAWANA!Y8</f>
        <v>32</v>
      </c>
      <c r="AB8">
        <f>BAWANA!AE8+BAWANA!AF8</f>
        <v>32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256</v>
      </c>
      <c r="E9">
        <f>BAWANA!AM9</f>
        <v>0</v>
      </c>
      <c r="F9">
        <f t="shared" si="4"/>
        <v>256</v>
      </c>
      <c r="G9">
        <f t="shared" si="5"/>
        <v>256</v>
      </c>
      <c r="H9" s="112"/>
      <c r="I9">
        <f>BRPL_EOD!AI9+BRPL_EOD!AJ9</f>
        <v>112.96</v>
      </c>
      <c r="J9">
        <f>BYPL_EOD!AI9+BYPL_EOD!AJ9</f>
        <v>57.6</v>
      </c>
      <c r="K9">
        <f>MES_EOD!AI9+MES_EOD!AJ9</f>
        <v>5.84</v>
      </c>
      <c r="L9">
        <f>NDMC_EOD!AI9+NDMC_EOD!AJ9</f>
        <v>10</v>
      </c>
      <c r="M9">
        <f>TPDDL_EOD!AI9+TPDDL_EOD!AJ9</f>
        <v>69.61</v>
      </c>
      <c r="N9">
        <f t="shared" si="0"/>
        <v>256.01</v>
      </c>
      <c r="O9" s="112">
        <f t="shared" si="1"/>
        <v>-9.9999999999909051E-3</v>
      </c>
      <c r="P9">
        <v>112.95558767235654</v>
      </c>
      <c r="Q9">
        <v>57.597750087887192</v>
      </c>
      <c r="R9">
        <v>5.8397718839107844</v>
      </c>
      <c r="S9">
        <v>9.9996093902581933</v>
      </c>
      <c r="T9">
        <v>69.607280965587279</v>
      </c>
      <c r="U9" s="114">
        <f t="shared" si="2"/>
        <v>255.99999999999997</v>
      </c>
      <c r="V9" s="112">
        <f t="shared" si="3"/>
        <v>0</v>
      </c>
      <c r="Y9">
        <f>BAWANA!AW9+BAWANA!AX9</f>
        <v>32</v>
      </c>
      <c r="Z9">
        <f>BAWANA!BD9+BAWANA!BE9</f>
        <v>32</v>
      </c>
      <c r="AA9">
        <f>BAWANA!X9+BAWANA!Y9</f>
        <v>32</v>
      </c>
      <c r="AB9">
        <f>BAWANA!AE9+BAWANA!AF9</f>
        <v>32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256</v>
      </c>
      <c r="E10">
        <f>BAWANA!AM10</f>
        <v>0</v>
      </c>
      <c r="F10">
        <f t="shared" si="4"/>
        <v>256</v>
      </c>
      <c r="G10">
        <f t="shared" si="5"/>
        <v>256</v>
      </c>
      <c r="H10" s="112"/>
      <c r="I10">
        <f>BRPL_EOD!AI10+BRPL_EOD!AJ10</f>
        <v>112.96</v>
      </c>
      <c r="J10">
        <f>BYPL_EOD!AI10+BYPL_EOD!AJ10</f>
        <v>57.6</v>
      </c>
      <c r="K10">
        <f>MES_EOD!AI10+MES_EOD!AJ10</f>
        <v>5.84</v>
      </c>
      <c r="L10">
        <f>NDMC_EOD!AI10+NDMC_EOD!AJ10</f>
        <v>10</v>
      </c>
      <c r="M10">
        <f>TPDDL_EOD!AI10+TPDDL_EOD!AJ10</f>
        <v>69.61</v>
      </c>
      <c r="N10">
        <f t="shared" si="0"/>
        <v>256.01</v>
      </c>
      <c r="O10" s="112">
        <f t="shared" si="1"/>
        <v>-9.9999999999909051E-3</v>
      </c>
      <c r="P10">
        <v>112.95558767235654</v>
      </c>
      <c r="Q10">
        <v>57.597750087887192</v>
      </c>
      <c r="R10">
        <v>5.8397718839107844</v>
      </c>
      <c r="S10">
        <v>9.9996093902581933</v>
      </c>
      <c r="T10">
        <v>69.607280965587279</v>
      </c>
      <c r="U10" s="114">
        <f t="shared" si="2"/>
        <v>255.99999999999997</v>
      </c>
      <c r="V10" s="112">
        <f t="shared" si="3"/>
        <v>0</v>
      </c>
      <c r="Y10">
        <f>BAWANA!AW10+BAWANA!AX10</f>
        <v>32</v>
      </c>
      <c r="Z10">
        <f>BAWANA!BD10+BAWANA!BE10</f>
        <v>32</v>
      </c>
      <c r="AA10">
        <f>BAWANA!X10+BAWANA!Y10</f>
        <v>32</v>
      </c>
      <c r="AB10">
        <f>BAWANA!AE10+BAWANA!AF10</f>
        <v>32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256</v>
      </c>
      <c r="E11">
        <f>BAWANA!AM11</f>
        <v>0</v>
      </c>
      <c r="F11">
        <f t="shared" si="4"/>
        <v>256</v>
      </c>
      <c r="G11">
        <f t="shared" si="5"/>
        <v>256</v>
      </c>
      <c r="H11" s="112"/>
      <c r="I11">
        <f>BRPL_EOD!AI11+BRPL_EOD!AJ11</f>
        <v>112.96</v>
      </c>
      <c r="J11">
        <f>BYPL_EOD!AI11+BYPL_EOD!AJ11</f>
        <v>57.6</v>
      </c>
      <c r="K11">
        <f>MES_EOD!AI11+MES_EOD!AJ11</f>
        <v>5.84</v>
      </c>
      <c r="L11">
        <f>NDMC_EOD!AI11+NDMC_EOD!AJ11</f>
        <v>10</v>
      </c>
      <c r="M11">
        <f>TPDDL_EOD!AI11+TPDDL_EOD!AJ11</f>
        <v>69.61</v>
      </c>
      <c r="N11">
        <f t="shared" si="0"/>
        <v>256.01</v>
      </c>
      <c r="O11" s="112">
        <f t="shared" si="1"/>
        <v>-9.9999999999909051E-3</v>
      </c>
      <c r="P11">
        <v>112.95558767235654</v>
      </c>
      <c r="Q11">
        <v>57.597750087887192</v>
      </c>
      <c r="R11">
        <v>5.8397718839107844</v>
      </c>
      <c r="S11">
        <v>9.9996093902581933</v>
      </c>
      <c r="T11">
        <v>69.607280965587279</v>
      </c>
      <c r="U11" s="114">
        <f t="shared" si="2"/>
        <v>255.99999999999997</v>
      </c>
      <c r="V11" s="112">
        <f t="shared" si="3"/>
        <v>0</v>
      </c>
      <c r="Y11">
        <f>BAWANA!AW11+BAWANA!AX11</f>
        <v>32</v>
      </c>
      <c r="Z11">
        <f>BAWANA!BD11+BAWANA!BE11</f>
        <v>32</v>
      </c>
      <c r="AA11">
        <f>BAWANA!X11+BAWANA!Y11</f>
        <v>32</v>
      </c>
      <c r="AB11">
        <f>BAWANA!AE11+BAWANA!AF11</f>
        <v>32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256</v>
      </c>
      <c r="E12">
        <f>BAWANA!AM12</f>
        <v>0</v>
      </c>
      <c r="F12">
        <f t="shared" si="4"/>
        <v>256</v>
      </c>
      <c r="G12">
        <f t="shared" si="5"/>
        <v>256</v>
      </c>
      <c r="H12" s="112"/>
      <c r="I12">
        <f>BRPL_EOD!AI12+BRPL_EOD!AJ12</f>
        <v>112.96</v>
      </c>
      <c r="J12">
        <f>BYPL_EOD!AI12+BYPL_EOD!AJ12</f>
        <v>57.6</v>
      </c>
      <c r="K12">
        <f>MES_EOD!AI12+MES_EOD!AJ12</f>
        <v>5.84</v>
      </c>
      <c r="L12">
        <f>NDMC_EOD!AI12+NDMC_EOD!AJ12</f>
        <v>10</v>
      </c>
      <c r="M12">
        <f>TPDDL_EOD!AI12+TPDDL_EOD!AJ12</f>
        <v>69.61</v>
      </c>
      <c r="N12">
        <f t="shared" si="0"/>
        <v>256.01</v>
      </c>
      <c r="O12" s="112">
        <f t="shared" si="1"/>
        <v>-9.9999999999909051E-3</v>
      </c>
      <c r="P12">
        <v>112.95558767235654</v>
      </c>
      <c r="Q12">
        <v>57.597750087887192</v>
      </c>
      <c r="R12">
        <v>5.8397718839107844</v>
      </c>
      <c r="S12">
        <v>9.9996093902581933</v>
      </c>
      <c r="T12">
        <v>69.607280965587279</v>
      </c>
      <c r="U12" s="114">
        <f t="shared" si="2"/>
        <v>255.99999999999997</v>
      </c>
      <c r="V12" s="112">
        <f t="shared" si="3"/>
        <v>0</v>
      </c>
      <c r="Y12">
        <f>BAWANA!AW12+BAWANA!AX12</f>
        <v>32</v>
      </c>
      <c r="Z12">
        <f>BAWANA!BD12+BAWANA!BE12</f>
        <v>32</v>
      </c>
      <c r="AA12">
        <f>BAWANA!X12+BAWANA!Y12</f>
        <v>32</v>
      </c>
      <c r="AB12">
        <f>BAWANA!AE12+BAWANA!AF12</f>
        <v>32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256</v>
      </c>
      <c r="E13">
        <f>BAWANA!AM13</f>
        <v>0</v>
      </c>
      <c r="F13">
        <f t="shared" si="4"/>
        <v>256</v>
      </c>
      <c r="G13">
        <f t="shared" si="5"/>
        <v>256</v>
      </c>
      <c r="H13" s="112"/>
      <c r="I13">
        <f>BRPL_EOD!AI13+BRPL_EOD!AJ13</f>
        <v>112.96</v>
      </c>
      <c r="J13">
        <f>BYPL_EOD!AI13+BYPL_EOD!AJ13</f>
        <v>57.6</v>
      </c>
      <c r="K13">
        <f>MES_EOD!AI13+MES_EOD!AJ13</f>
        <v>5.84</v>
      </c>
      <c r="L13">
        <f>NDMC_EOD!AI13+NDMC_EOD!AJ13</f>
        <v>10</v>
      </c>
      <c r="M13">
        <f>TPDDL_EOD!AI13+TPDDL_EOD!AJ13</f>
        <v>69.61</v>
      </c>
      <c r="N13">
        <f t="shared" si="0"/>
        <v>256.01</v>
      </c>
      <c r="O13" s="112">
        <f t="shared" si="1"/>
        <v>-9.9999999999909051E-3</v>
      </c>
      <c r="P13">
        <v>112.95558767235654</v>
      </c>
      <c r="Q13">
        <v>57.597750087887192</v>
      </c>
      <c r="R13">
        <v>5.8397718839107844</v>
      </c>
      <c r="S13">
        <v>9.9996093902581933</v>
      </c>
      <c r="T13">
        <v>69.607280965587279</v>
      </c>
      <c r="U13" s="114">
        <f t="shared" si="2"/>
        <v>255.99999999999997</v>
      </c>
      <c r="V13" s="112">
        <f t="shared" si="3"/>
        <v>0</v>
      </c>
      <c r="Y13">
        <f>BAWANA!AW13+BAWANA!AX13</f>
        <v>32</v>
      </c>
      <c r="Z13">
        <f>BAWANA!BD13+BAWANA!BE13</f>
        <v>32</v>
      </c>
      <c r="AA13">
        <f>BAWANA!X13+BAWANA!Y13</f>
        <v>32</v>
      </c>
      <c r="AB13">
        <f>BAWANA!AE13+BAWANA!AF13</f>
        <v>32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256</v>
      </c>
      <c r="E14">
        <f>BAWANA!AM14</f>
        <v>0</v>
      </c>
      <c r="F14">
        <f t="shared" si="4"/>
        <v>256</v>
      </c>
      <c r="G14">
        <f t="shared" si="5"/>
        <v>256</v>
      </c>
      <c r="H14" s="112"/>
      <c r="I14">
        <f>BRPL_EOD!AI14+BRPL_EOD!AJ14</f>
        <v>112.96</v>
      </c>
      <c r="J14">
        <f>BYPL_EOD!AI14+BYPL_EOD!AJ14</f>
        <v>57.6</v>
      </c>
      <c r="K14">
        <f>MES_EOD!AI14+MES_EOD!AJ14</f>
        <v>5.84</v>
      </c>
      <c r="L14">
        <f>NDMC_EOD!AI14+NDMC_EOD!AJ14</f>
        <v>10</v>
      </c>
      <c r="M14">
        <f>TPDDL_EOD!AI14+TPDDL_EOD!AJ14</f>
        <v>69.61</v>
      </c>
      <c r="N14">
        <f t="shared" si="0"/>
        <v>256.01</v>
      </c>
      <c r="O14" s="112">
        <f t="shared" si="1"/>
        <v>-9.9999999999909051E-3</v>
      </c>
      <c r="P14">
        <v>112.95558767235654</v>
      </c>
      <c r="Q14">
        <v>57.597750087887192</v>
      </c>
      <c r="R14">
        <v>5.8397718839107844</v>
      </c>
      <c r="S14">
        <v>9.9996093902581933</v>
      </c>
      <c r="T14">
        <v>69.607280965587279</v>
      </c>
      <c r="U14" s="114">
        <f t="shared" si="2"/>
        <v>255.99999999999997</v>
      </c>
      <c r="V14" s="112">
        <f t="shared" si="3"/>
        <v>0</v>
      </c>
      <c r="Y14">
        <f>BAWANA!AW14+BAWANA!AX14</f>
        <v>32</v>
      </c>
      <c r="Z14">
        <f>BAWANA!BD14+BAWANA!BE14</f>
        <v>32</v>
      </c>
      <c r="AA14">
        <f>BAWANA!X14+BAWANA!Y14</f>
        <v>32</v>
      </c>
      <c r="AB14">
        <f>BAWANA!AE14+BAWANA!AF14</f>
        <v>32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256</v>
      </c>
      <c r="E15">
        <f>BAWANA!AM15</f>
        <v>0</v>
      </c>
      <c r="F15">
        <f t="shared" si="4"/>
        <v>256</v>
      </c>
      <c r="G15">
        <f t="shared" si="5"/>
        <v>256</v>
      </c>
      <c r="H15" s="112"/>
      <c r="I15">
        <f>BRPL_EOD!AI15+BRPL_EOD!AJ15</f>
        <v>112.96</v>
      </c>
      <c r="J15">
        <f>BYPL_EOD!AI15+BYPL_EOD!AJ15</f>
        <v>57.6</v>
      </c>
      <c r="K15">
        <f>MES_EOD!AI15+MES_EOD!AJ15</f>
        <v>5.84</v>
      </c>
      <c r="L15">
        <f>NDMC_EOD!AI15+NDMC_EOD!AJ15</f>
        <v>10</v>
      </c>
      <c r="M15">
        <f>TPDDL_EOD!AI15+TPDDL_EOD!AJ15</f>
        <v>69.61</v>
      </c>
      <c r="N15">
        <f t="shared" si="0"/>
        <v>256.01</v>
      </c>
      <c r="O15" s="112">
        <f t="shared" si="1"/>
        <v>-9.9999999999909051E-3</v>
      </c>
      <c r="P15">
        <v>112.95558767235654</v>
      </c>
      <c r="Q15">
        <v>57.597750087887192</v>
      </c>
      <c r="R15">
        <v>5.8397718839107844</v>
      </c>
      <c r="S15">
        <v>9.9996093902581933</v>
      </c>
      <c r="T15">
        <v>69.607280965587279</v>
      </c>
      <c r="U15" s="114">
        <f t="shared" si="2"/>
        <v>255.99999999999997</v>
      </c>
      <c r="V15" s="112">
        <f t="shared" si="3"/>
        <v>0</v>
      </c>
      <c r="Y15">
        <f>BAWANA!AW15+BAWANA!AX15</f>
        <v>32</v>
      </c>
      <c r="Z15">
        <f>BAWANA!BD15+BAWANA!BE15</f>
        <v>32</v>
      </c>
      <c r="AA15">
        <f>BAWANA!X15+BAWANA!Y15</f>
        <v>32</v>
      </c>
      <c r="AB15">
        <f>BAWANA!AE15+BAWANA!AF15</f>
        <v>32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256</v>
      </c>
      <c r="E16">
        <f>BAWANA!AM16</f>
        <v>0</v>
      </c>
      <c r="F16">
        <f t="shared" si="4"/>
        <v>256</v>
      </c>
      <c r="G16">
        <f t="shared" si="5"/>
        <v>256</v>
      </c>
      <c r="H16" s="112"/>
      <c r="I16">
        <f>BRPL_EOD!AI16+BRPL_EOD!AJ16</f>
        <v>112.96</v>
      </c>
      <c r="J16">
        <f>BYPL_EOD!AI16+BYPL_EOD!AJ16</f>
        <v>57.6</v>
      </c>
      <c r="K16">
        <f>MES_EOD!AI16+MES_EOD!AJ16</f>
        <v>5.84</v>
      </c>
      <c r="L16">
        <f>NDMC_EOD!AI16+NDMC_EOD!AJ16</f>
        <v>10</v>
      </c>
      <c r="M16">
        <f>TPDDL_EOD!AI16+TPDDL_EOD!AJ16</f>
        <v>69.61</v>
      </c>
      <c r="N16">
        <f t="shared" si="0"/>
        <v>256.01</v>
      </c>
      <c r="O16" s="112">
        <f t="shared" si="1"/>
        <v>-9.9999999999909051E-3</v>
      </c>
      <c r="P16">
        <v>112.95558767235654</v>
      </c>
      <c r="Q16">
        <v>57.597750087887192</v>
      </c>
      <c r="R16">
        <v>5.8397718839107844</v>
      </c>
      <c r="S16">
        <v>9.9996093902581933</v>
      </c>
      <c r="T16">
        <v>69.607280965587279</v>
      </c>
      <c r="U16" s="114">
        <f t="shared" si="2"/>
        <v>255.99999999999997</v>
      </c>
      <c r="V16" s="112">
        <f t="shared" si="3"/>
        <v>0</v>
      </c>
      <c r="Y16">
        <f>BAWANA!AW16+BAWANA!AX16</f>
        <v>32</v>
      </c>
      <c r="Z16">
        <f>BAWANA!BD16+BAWANA!BE16</f>
        <v>32</v>
      </c>
      <c r="AA16">
        <f>BAWANA!X16+BAWANA!Y16</f>
        <v>32</v>
      </c>
      <c r="AB16">
        <f>BAWANA!AE16+BAWANA!AF16</f>
        <v>32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256</v>
      </c>
      <c r="E17">
        <f>BAWANA!AM17</f>
        <v>0</v>
      </c>
      <c r="F17">
        <f t="shared" si="4"/>
        <v>256</v>
      </c>
      <c r="G17">
        <f t="shared" si="5"/>
        <v>256</v>
      </c>
      <c r="H17" s="112"/>
      <c r="I17">
        <f>BRPL_EOD!AI17+BRPL_EOD!AJ17</f>
        <v>112.96</v>
      </c>
      <c r="J17">
        <f>BYPL_EOD!AI17+BYPL_EOD!AJ17</f>
        <v>57.6</v>
      </c>
      <c r="K17">
        <f>MES_EOD!AI17+MES_EOD!AJ17</f>
        <v>5.84</v>
      </c>
      <c r="L17">
        <f>NDMC_EOD!AI17+NDMC_EOD!AJ17</f>
        <v>10</v>
      </c>
      <c r="M17">
        <f>TPDDL_EOD!AI17+TPDDL_EOD!AJ17</f>
        <v>69.61</v>
      </c>
      <c r="N17">
        <f t="shared" si="0"/>
        <v>256.01</v>
      </c>
      <c r="O17" s="112">
        <f t="shared" si="1"/>
        <v>-9.9999999999909051E-3</v>
      </c>
      <c r="P17">
        <v>112.95558767235654</v>
      </c>
      <c r="Q17">
        <v>57.597750087887192</v>
      </c>
      <c r="R17">
        <v>5.8397718839107844</v>
      </c>
      <c r="S17">
        <v>9.9996093902581933</v>
      </c>
      <c r="T17">
        <v>69.607280965587279</v>
      </c>
      <c r="U17" s="114">
        <f t="shared" si="2"/>
        <v>255.99999999999997</v>
      </c>
      <c r="V17" s="112">
        <f t="shared" si="3"/>
        <v>0</v>
      </c>
      <c r="Y17">
        <f>BAWANA!AW17+BAWANA!AX17</f>
        <v>32</v>
      </c>
      <c r="Z17">
        <f>BAWANA!BD17+BAWANA!BE17</f>
        <v>32</v>
      </c>
      <c r="AA17">
        <f>BAWANA!X17+BAWANA!Y17</f>
        <v>32</v>
      </c>
      <c r="AB17">
        <f>BAWANA!AE17+BAWANA!AF17</f>
        <v>32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256</v>
      </c>
      <c r="E18">
        <f>BAWANA!AM18</f>
        <v>0</v>
      </c>
      <c r="F18">
        <f t="shared" si="4"/>
        <v>256</v>
      </c>
      <c r="G18">
        <f t="shared" si="5"/>
        <v>256</v>
      </c>
      <c r="H18" s="112"/>
      <c r="I18">
        <f>BRPL_EOD!AI18+BRPL_EOD!AJ18</f>
        <v>112.96</v>
      </c>
      <c r="J18">
        <f>BYPL_EOD!AI18+BYPL_EOD!AJ18</f>
        <v>57.6</v>
      </c>
      <c r="K18">
        <f>MES_EOD!AI18+MES_EOD!AJ18</f>
        <v>5.84</v>
      </c>
      <c r="L18">
        <f>NDMC_EOD!AI18+NDMC_EOD!AJ18</f>
        <v>10</v>
      </c>
      <c r="M18">
        <f>TPDDL_EOD!AI18+TPDDL_EOD!AJ18</f>
        <v>69.61</v>
      </c>
      <c r="N18">
        <f t="shared" si="0"/>
        <v>256.01</v>
      </c>
      <c r="O18" s="112">
        <f t="shared" si="1"/>
        <v>-9.9999999999909051E-3</v>
      </c>
      <c r="P18">
        <v>112.95558767235654</v>
      </c>
      <c r="Q18">
        <v>57.597750087887192</v>
      </c>
      <c r="R18">
        <v>5.8397718839107844</v>
      </c>
      <c r="S18">
        <v>9.9996093902581933</v>
      </c>
      <c r="T18">
        <v>69.607280965587279</v>
      </c>
      <c r="U18" s="114">
        <f t="shared" si="2"/>
        <v>255.99999999999997</v>
      </c>
      <c r="V18" s="112">
        <f t="shared" si="3"/>
        <v>0</v>
      </c>
      <c r="Y18">
        <f>BAWANA!AW18+BAWANA!AX18</f>
        <v>32</v>
      </c>
      <c r="Z18">
        <f>BAWANA!BD18+BAWANA!BE18</f>
        <v>32</v>
      </c>
      <c r="AA18">
        <f>BAWANA!X18+BAWANA!Y18</f>
        <v>32</v>
      </c>
      <c r="AB18">
        <f>BAWANA!AE18+BAWANA!AF18</f>
        <v>32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256</v>
      </c>
      <c r="E19">
        <f>BAWANA!AM19</f>
        <v>0</v>
      </c>
      <c r="F19">
        <f t="shared" si="4"/>
        <v>256</v>
      </c>
      <c r="G19">
        <f t="shared" si="5"/>
        <v>256</v>
      </c>
      <c r="H19" s="112"/>
      <c r="I19">
        <f>BRPL_EOD!AI19+BRPL_EOD!AJ19</f>
        <v>125.56</v>
      </c>
      <c r="J19">
        <f>BYPL_EOD!AI19+BYPL_EOD!AJ19</f>
        <v>45</v>
      </c>
      <c r="K19">
        <f>MES_EOD!AI19+MES_EOD!AJ19</f>
        <v>5.84</v>
      </c>
      <c r="L19">
        <f>NDMC_EOD!AI19+NDMC_EOD!AJ19</f>
        <v>10</v>
      </c>
      <c r="M19">
        <f>TPDDL_EOD!AI19+TPDDL_EOD!AJ19</f>
        <v>69.61</v>
      </c>
      <c r="N19">
        <f t="shared" si="0"/>
        <v>256.01</v>
      </c>
      <c r="O19" s="112">
        <f t="shared" si="1"/>
        <v>-9.9999999999909051E-3</v>
      </c>
      <c r="P19">
        <v>125.55509550408188</v>
      </c>
      <c r="Q19">
        <v>44.998242256161873</v>
      </c>
      <c r="R19">
        <v>5.8397718839107844</v>
      </c>
      <c r="S19">
        <v>9.9996093902581933</v>
      </c>
      <c r="T19">
        <v>69.607280965587279</v>
      </c>
      <c r="U19" s="114">
        <f t="shared" si="2"/>
        <v>256</v>
      </c>
      <c r="V19" s="112">
        <f t="shared" si="3"/>
        <v>0</v>
      </c>
      <c r="Y19">
        <f>BAWANA!AW19+BAWANA!AX19</f>
        <v>32</v>
      </c>
      <c r="Z19">
        <f>BAWANA!BD19+BAWANA!BE19</f>
        <v>32</v>
      </c>
      <c r="AA19">
        <f>BAWANA!X19+BAWANA!Y19</f>
        <v>32</v>
      </c>
      <c r="AB19">
        <f>BAWANA!AE19+BAWANA!AF19</f>
        <v>32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256</v>
      </c>
      <c r="E20">
        <f>BAWANA!AM20</f>
        <v>0</v>
      </c>
      <c r="F20">
        <f t="shared" si="4"/>
        <v>256</v>
      </c>
      <c r="G20">
        <f t="shared" si="5"/>
        <v>256</v>
      </c>
      <c r="H20" s="112"/>
      <c r="I20">
        <f>BRPL_EOD!AI20+BRPL_EOD!AJ20</f>
        <v>125.56</v>
      </c>
      <c r="J20">
        <f>BYPL_EOD!AI20+BYPL_EOD!AJ20</f>
        <v>45</v>
      </c>
      <c r="K20">
        <f>MES_EOD!AI20+MES_EOD!AJ20</f>
        <v>5.84</v>
      </c>
      <c r="L20">
        <f>NDMC_EOD!AI20+NDMC_EOD!AJ20</f>
        <v>10</v>
      </c>
      <c r="M20">
        <f>TPDDL_EOD!AI20+TPDDL_EOD!AJ20</f>
        <v>69.61</v>
      </c>
      <c r="N20">
        <f t="shared" si="0"/>
        <v>256.01</v>
      </c>
      <c r="O20" s="112">
        <f t="shared" si="1"/>
        <v>-9.9999999999909051E-3</v>
      </c>
      <c r="P20">
        <v>125.55509550408188</v>
      </c>
      <c r="Q20">
        <v>44.998242256161873</v>
      </c>
      <c r="R20">
        <v>5.8397718839107844</v>
      </c>
      <c r="S20">
        <v>9.9996093902581933</v>
      </c>
      <c r="T20">
        <v>69.607280965587279</v>
      </c>
      <c r="U20" s="114">
        <f t="shared" si="2"/>
        <v>256</v>
      </c>
      <c r="V20" s="112">
        <f t="shared" si="3"/>
        <v>0</v>
      </c>
      <c r="Y20">
        <f>BAWANA!AW20+BAWANA!AX20</f>
        <v>32</v>
      </c>
      <c r="Z20">
        <f>BAWANA!BD20+BAWANA!BE20</f>
        <v>32</v>
      </c>
      <c r="AA20">
        <f>BAWANA!X20+BAWANA!Y20</f>
        <v>32</v>
      </c>
      <c r="AB20">
        <f>BAWANA!AE20+BAWANA!AF20</f>
        <v>32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268.37</v>
      </c>
      <c r="E21">
        <f>BAWANA!AM21</f>
        <v>0</v>
      </c>
      <c r="F21">
        <f t="shared" si="4"/>
        <v>256</v>
      </c>
      <c r="G21">
        <f t="shared" si="5"/>
        <v>268.37</v>
      </c>
      <c r="H21" s="112"/>
      <c r="I21">
        <f>BRPL_EOD!AI21+BRPL_EOD!AJ21</f>
        <v>133.61000000000001</v>
      </c>
      <c r="J21">
        <f>BYPL_EOD!AI21+BYPL_EOD!AJ21</f>
        <v>45</v>
      </c>
      <c r="K21">
        <f>MES_EOD!AI21+MES_EOD!AJ21</f>
        <v>5.84</v>
      </c>
      <c r="L21">
        <f>NDMC_EOD!AI21+NDMC_EOD!AJ21</f>
        <v>14.32</v>
      </c>
      <c r="M21">
        <f>TPDDL_EOD!AI21+TPDDL_EOD!AJ21</f>
        <v>69.61</v>
      </c>
      <c r="N21">
        <f t="shared" si="0"/>
        <v>268.38</v>
      </c>
      <c r="O21" s="112">
        <f t="shared" si="1"/>
        <v>-9.9999999999909051E-3</v>
      </c>
      <c r="P21">
        <v>133.6050216111484</v>
      </c>
      <c r="Q21">
        <v>44.998323272971163</v>
      </c>
      <c r="R21">
        <v>5.8397823980922574</v>
      </c>
      <c r="S21">
        <v>14.319466428198824</v>
      </c>
      <c r="T21">
        <v>69.607406289589392</v>
      </c>
      <c r="U21" s="114">
        <f t="shared" si="2"/>
        <v>268.37000000000006</v>
      </c>
      <c r="V21" s="112">
        <f t="shared" si="3"/>
        <v>0</v>
      </c>
      <c r="Y21">
        <f>BAWANA!AW21+BAWANA!AX21</f>
        <v>19.63</v>
      </c>
      <c r="Z21">
        <f>BAWANA!BD21+BAWANA!BE21</f>
        <v>32</v>
      </c>
      <c r="AA21">
        <f>BAWANA!X21+BAWANA!Y21</f>
        <v>19.63</v>
      </c>
      <c r="AB21">
        <f>BAWANA!AE21+BAWANA!AF21</f>
        <v>32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268.37</v>
      </c>
      <c r="E22">
        <f>BAWANA!AM22</f>
        <v>0</v>
      </c>
      <c r="F22">
        <f t="shared" si="4"/>
        <v>256</v>
      </c>
      <c r="G22">
        <f t="shared" si="5"/>
        <v>268.37</v>
      </c>
      <c r="H22" s="112"/>
      <c r="I22">
        <f>BRPL_EOD!AI22+BRPL_EOD!AJ22</f>
        <v>133.61000000000001</v>
      </c>
      <c r="J22">
        <f>BYPL_EOD!AI22+BYPL_EOD!AJ22</f>
        <v>45</v>
      </c>
      <c r="K22">
        <f>MES_EOD!AI22+MES_EOD!AJ22</f>
        <v>5.84</v>
      </c>
      <c r="L22">
        <f>NDMC_EOD!AI22+NDMC_EOD!AJ22</f>
        <v>14.32</v>
      </c>
      <c r="M22">
        <f>TPDDL_EOD!AI22+TPDDL_EOD!AJ22</f>
        <v>69.61</v>
      </c>
      <c r="N22">
        <f t="shared" si="0"/>
        <v>268.38</v>
      </c>
      <c r="O22" s="112">
        <f t="shared" si="1"/>
        <v>-9.9999999999909051E-3</v>
      </c>
      <c r="P22">
        <v>133.6050216111484</v>
      </c>
      <c r="Q22">
        <v>44.998323272971163</v>
      </c>
      <c r="R22">
        <v>5.8397823980922574</v>
      </c>
      <c r="S22">
        <v>14.319466428198824</v>
      </c>
      <c r="T22">
        <v>69.607406289589392</v>
      </c>
      <c r="U22" s="114">
        <f t="shared" si="2"/>
        <v>268.37000000000006</v>
      </c>
      <c r="V22" s="112">
        <f t="shared" si="3"/>
        <v>0</v>
      </c>
      <c r="Y22">
        <f>BAWANA!AW22+BAWANA!AX22</f>
        <v>19.63</v>
      </c>
      <c r="Z22">
        <f>BAWANA!BD22+BAWANA!BE22</f>
        <v>32</v>
      </c>
      <c r="AA22">
        <f>BAWANA!X22+BAWANA!Y22</f>
        <v>19.63</v>
      </c>
      <c r="AB22">
        <f>BAWANA!AE22+BAWANA!AF22</f>
        <v>32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268.37</v>
      </c>
      <c r="E23">
        <f>BAWANA!AM23</f>
        <v>0</v>
      </c>
      <c r="F23">
        <f t="shared" si="4"/>
        <v>256</v>
      </c>
      <c r="G23">
        <f t="shared" si="5"/>
        <v>268.37</v>
      </c>
      <c r="H23" s="112"/>
      <c r="I23">
        <f>BRPL_EOD!AI23+BRPL_EOD!AJ23</f>
        <v>133.61000000000001</v>
      </c>
      <c r="J23">
        <f>BYPL_EOD!AI23+BYPL_EOD!AJ23</f>
        <v>45</v>
      </c>
      <c r="K23">
        <f>MES_EOD!AI23+MES_EOD!AJ23</f>
        <v>5.84</v>
      </c>
      <c r="L23">
        <f>NDMC_EOD!AI23+NDMC_EOD!AJ23</f>
        <v>14.32</v>
      </c>
      <c r="M23">
        <f>TPDDL_EOD!AI23+TPDDL_EOD!AJ23</f>
        <v>69.61</v>
      </c>
      <c r="N23">
        <f t="shared" si="0"/>
        <v>268.38</v>
      </c>
      <c r="O23" s="112">
        <f t="shared" si="1"/>
        <v>-9.9999999999909051E-3</v>
      </c>
      <c r="P23">
        <v>133.6050216111484</v>
      </c>
      <c r="Q23">
        <v>44.998323272971163</v>
      </c>
      <c r="R23">
        <v>5.8397823980922574</v>
      </c>
      <c r="S23">
        <v>14.319466428198824</v>
      </c>
      <c r="T23">
        <v>69.607406289589392</v>
      </c>
      <c r="U23" s="114">
        <f t="shared" si="2"/>
        <v>268.37000000000006</v>
      </c>
      <c r="V23" s="112">
        <f t="shared" si="3"/>
        <v>0</v>
      </c>
      <c r="Y23">
        <f>BAWANA!AW23+BAWANA!AX23</f>
        <v>19.63</v>
      </c>
      <c r="Z23">
        <f>BAWANA!BD23+BAWANA!BE23</f>
        <v>32</v>
      </c>
      <c r="AA23">
        <f>BAWANA!X23+BAWANA!Y23</f>
        <v>19.63</v>
      </c>
      <c r="AB23">
        <f>BAWANA!AE23+BAWANA!AF23</f>
        <v>32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268.37</v>
      </c>
      <c r="E24">
        <f>BAWANA!AM24</f>
        <v>0</v>
      </c>
      <c r="F24">
        <f t="shared" si="4"/>
        <v>256</v>
      </c>
      <c r="G24">
        <f t="shared" si="5"/>
        <v>268.37</v>
      </c>
      <c r="H24" s="112"/>
      <c r="I24">
        <f>BRPL_EOD!AI24+BRPL_EOD!AJ24</f>
        <v>133.61000000000001</v>
      </c>
      <c r="J24">
        <f>BYPL_EOD!AI24+BYPL_EOD!AJ24</f>
        <v>45</v>
      </c>
      <c r="K24">
        <f>MES_EOD!AI24+MES_EOD!AJ24</f>
        <v>5.84</v>
      </c>
      <c r="L24">
        <f>NDMC_EOD!AI24+NDMC_EOD!AJ24</f>
        <v>14.32</v>
      </c>
      <c r="M24">
        <f>TPDDL_EOD!AI24+TPDDL_EOD!AJ24</f>
        <v>69.61</v>
      </c>
      <c r="N24">
        <f t="shared" si="0"/>
        <v>268.38</v>
      </c>
      <c r="O24" s="112">
        <f t="shared" si="1"/>
        <v>-9.9999999999909051E-3</v>
      </c>
      <c r="P24">
        <v>133.6050216111484</v>
      </c>
      <c r="Q24">
        <v>44.998323272971163</v>
      </c>
      <c r="R24">
        <v>5.8397823980922574</v>
      </c>
      <c r="S24">
        <v>14.319466428198824</v>
      </c>
      <c r="T24">
        <v>69.607406289589392</v>
      </c>
      <c r="U24" s="114">
        <f t="shared" si="2"/>
        <v>268.37000000000006</v>
      </c>
      <c r="V24" s="112">
        <f t="shared" si="3"/>
        <v>0</v>
      </c>
      <c r="Y24">
        <f>BAWANA!AW24+BAWANA!AX24</f>
        <v>19.63</v>
      </c>
      <c r="Z24">
        <f>BAWANA!BD24+BAWANA!BE24</f>
        <v>32</v>
      </c>
      <c r="AA24">
        <f>BAWANA!X24+BAWANA!Y24</f>
        <v>19.63</v>
      </c>
      <c r="AB24">
        <f>BAWANA!AE24+BAWANA!AF24</f>
        <v>32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268.37</v>
      </c>
      <c r="E25">
        <f>BAWANA!AM25</f>
        <v>0</v>
      </c>
      <c r="F25">
        <f t="shared" si="4"/>
        <v>256</v>
      </c>
      <c r="G25">
        <f t="shared" si="5"/>
        <v>268.37</v>
      </c>
      <c r="H25" s="112"/>
      <c r="I25">
        <f>BRPL_EOD!AI25+BRPL_EOD!AJ25</f>
        <v>133.61000000000001</v>
      </c>
      <c r="J25">
        <f>BYPL_EOD!AI25+BYPL_EOD!AJ25</f>
        <v>45</v>
      </c>
      <c r="K25">
        <f>MES_EOD!AI25+MES_EOD!AJ25</f>
        <v>5.84</v>
      </c>
      <c r="L25">
        <f>NDMC_EOD!AI25+NDMC_EOD!AJ25</f>
        <v>14.32</v>
      </c>
      <c r="M25">
        <f>TPDDL_EOD!AI25+TPDDL_EOD!AJ25</f>
        <v>69.61</v>
      </c>
      <c r="N25">
        <f t="shared" si="0"/>
        <v>268.38</v>
      </c>
      <c r="O25" s="112">
        <f t="shared" si="1"/>
        <v>-9.9999999999909051E-3</v>
      </c>
      <c r="P25">
        <v>133.6050216111484</v>
      </c>
      <c r="Q25">
        <v>44.998323272971163</v>
      </c>
      <c r="R25">
        <v>5.8397823980922574</v>
      </c>
      <c r="S25">
        <v>14.319466428198824</v>
      </c>
      <c r="T25">
        <v>69.607406289589392</v>
      </c>
      <c r="U25" s="114">
        <f t="shared" si="2"/>
        <v>268.37000000000006</v>
      </c>
      <c r="V25" s="112">
        <f t="shared" si="3"/>
        <v>0</v>
      </c>
      <c r="Y25">
        <f>BAWANA!AW25+BAWANA!AX25</f>
        <v>19.63</v>
      </c>
      <c r="Z25">
        <f>BAWANA!BD25+BAWANA!BE25</f>
        <v>32</v>
      </c>
      <c r="AA25">
        <f>BAWANA!X25+BAWANA!Y25</f>
        <v>19.63</v>
      </c>
      <c r="AB25">
        <f>BAWANA!AE25+BAWANA!AF25</f>
        <v>32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268.37</v>
      </c>
      <c r="E26">
        <f>BAWANA!AM26</f>
        <v>0</v>
      </c>
      <c r="F26">
        <f t="shared" si="4"/>
        <v>256</v>
      </c>
      <c r="G26">
        <f t="shared" si="5"/>
        <v>268.37</v>
      </c>
      <c r="H26" s="112"/>
      <c r="I26">
        <f>BRPL_EOD!AI26+BRPL_EOD!AJ26</f>
        <v>133.61000000000001</v>
      </c>
      <c r="J26">
        <f>BYPL_EOD!AI26+BYPL_EOD!AJ26</f>
        <v>45</v>
      </c>
      <c r="K26">
        <f>MES_EOD!AI26+MES_EOD!AJ26</f>
        <v>5.84</v>
      </c>
      <c r="L26">
        <f>NDMC_EOD!AI26+NDMC_EOD!AJ26</f>
        <v>14.32</v>
      </c>
      <c r="M26">
        <f>TPDDL_EOD!AI26+TPDDL_EOD!AJ26</f>
        <v>69.61</v>
      </c>
      <c r="N26">
        <f t="shared" si="0"/>
        <v>268.38</v>
      </c>
      <c r="O26" s="112">
        <f t="shared" si="1"/>
        <v>-9.9999999999909051E-3</v>
      </c>
      <c r="P26">
        <v>133.6050216111484</v>
      </c>
      <c r="Q26">
        <v>44.998323272971163</v>
      </c>
      <c r="R26">
        <v>5.8397823980922574</v>
      </c>
      <c r="S26">
        <v>14.319466428198824</v>
      </c>
      <c r="T26">
        <v>69.607406289589392</v>
      </c>
      <c r="U26" s="114">
        <f t="shared" si="2"/>
        <v>268.37000000000006</v>
      </c>
      <c r="V26" s="112">
        <f t="shared" si="3"/>
        <v>0</v>
      </c>
      <c r="Y26">
        <f>BAWANA!AW26+BAWANA!AX26</f>
        <v>19.63</v>
      </c>
      <c r="Z26">
        <f>BAWANA!BD26+BAWANA!BE26</f>
        <v>32</v>
      </c>
      <c r="AA26">
        <f>BAWANA!X26+BAWANA!Y26</f>
        <v>19.63</v>
      </c>
      <c r="AB26">
        <f>BAWANA!AE26+BAWANA!AF26</f>
        <v>32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268.37</v>
      </c>
      <c r="E27">
        <f>BAWANA!AM27</f>
        <v>0</v>
      </c>
      <c r="F27">
        <f t="shared" si="4"/>
        <v>256</v>
      </c>
      <c r="G27">
        <f t="shared" si="5"/>
        <v>268.37</v>
      </c>
      <c r="H27" s="112"/>
      <c r="I27">
        <f>BRPL_EOD!AI27+BRPL_EOD!AJ27</f>
        <v>133.61000000000001</v>
      </c>
      <c r="J27">
        <f>BYPL_EOD!AI27+BYPL_EOD!AJ27</f>
        <v>45</v>
      </c>
      <c r="K27">
        <f>MES_EOD!AI27+MES_EOD!AJ27</f>
        <v>5.84</v>
      </c>
      <c r="L27">
        <f>NDMC_EOD!AI27+NDMC_EOD!AJ27</f>
        <v>14.32</v>
      </c>
      <c r="M27">
        <f>TPDDL_EOD!AI27+TPDDL_EOD!AJ27</f>
        <v>69.61</v>
      </c>
      <c r="N27">
        <f t="shared" si="0"/>
        <v>268.38</v>
      </c>
      <c r="O27" s="112">
        <f t="shared" si="1"/>
        <v>-9.9999999999909051E-3</v>
      </c>
      <c r="P27">
        <v>133.6050216111484</v>
      </c>
      <c r="Q27">
        <v>44.998323272971163</v>
      </c>
      <c r="R27">
        <v>5.8397823980922574</v>
      </c>
      <c r="S27">
        <v>14.319466428198824</v>
      </c>
      <c r="T27">
        <v>69.607406289589392</v>
      </c>
      <c r="U27" s="114">
        <f t="shared" si="2"/>
        <v>268.37000000000006</v>
      </c>
      <c r="V27" s="112">
        <f t="shared" si="3"/>
        <v>0</v>
      </c>
      <c r="Y27">
        <f>BAWANA!AW27+BAWANA!AX27</f>
        <v>19.63</v>
      </c>
      <c r="Z27">
        <f>BAWANA!BD27+BAWANA!BE27</f>
        <v>32</v>
      </c>
      <c r="AA27">
        <f>BAWANA!X27+BAWANA!Y27</f>
        <v>19.63</v>
      </c>
      <c r="AB27">
        <f>BAWANA!AE27+BAWANA!AF27</f>
        <v>32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268.37</v>
      </c>
      <c r="E28">
        <f>BAWANA!AM28</f>
        <v>0</v>
      </c>
      <c r="F28">
        <f t="shared" si="4"/>
        <v>256</v>
      </c>
      <c r="G28">
        <f t="shared" si="5"/>
        <v>268.37</v>
      </c>
      <c r="H28" s="112"/>
      <c r="I28">
        <f>BRPL_EOD!AI28+BRPL_EOD!AJ28</f>
        <v>133.61000000000001</v>
      </c>
      <c r="J28">
        <f>BYPL_EOD!AI28+BYPL_EOD!AJ28</f>
        <v>45</v>
      </c>
      <c r="K28">
        <f>MES_EOD!AI28+MES_EOD!AJ28</f>
        <v>5.84</v>
      </c>
      <c r="L28">
        <f>NDMC_EOD!AI28+NDMC_EOD!AJ28</f>
        <v>14.32</v>
      </c>
      <c r="M28">
        <f>TPDDL_EOD!AI28+TPDDL_EOD!AJ28</f>
        <v>69.61</v>
      </c>
      <c r="N28">
        <f t="shared" si="0"/>
        <v>268.38</v>
      </c>
      <c r="O28" s="112">
        <f t="shared" si="1"/>
        <v>-9.9999999999909051E-3</v>
      </c>
      <c r="P28">
        <v>133.6050216111484</v>
      </c>
      <c r="Q28">
        <v>44.998323272971163</v>
      </c>
      <c r="R28">
        <v>5.8397823980922574</v>
      </c>
      <c r="S28">
        <v>14.319466428198824</v>
      </c>
      <c r="T28">
        <v>69.607406289589392</v>
      </c>
      <c r="U28" s="114">
        <f t="shared" si="2"/>
        <v>268.37000000000006</v>
      </c>
      <c r="V28" s="112">
        <f t="shared" si="3"/>
        <v>0</v>
      </c>
      <c r="Y28">
        <f>BAWANA!AW28+BAWANA!AX28</f>
        <v>19.63</v>
      </c>
      <c r="Z28">
        <f>BAWANA!BD28+BAWANA!BE28</f>
        <v>32</v>
      </c>
      <c r="AA28">
        <f>BAWANA!X28+BAWANA!Y28</f>
        <v>19.63</v>
      </c>
      <c r="AB28">
        <f>BAWANA!AE28+BAWANA!AF28</f>
        <v>32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274.14999999999998</v>
      </c>
      <c r="E29">
        <f>BAWANA!AM29</f>
        <v>0</v>
      </c>
      <c r="F29">
        <f t="shared" si="4"/>
        <v>256</v>
      </c>
      <c r="G29">
        <f t="shared" si="5"/>
        <v>274.14999999999998</v>
      </c>
      <c r="H29" s="112"/>
      <c r="I29">
        <f>BRPL_EOD!AI29+BRPL_EOD!AJ29</f>
        <v>133.61000000000001</v>
      </c>
      <c r="J29">
        <f>BYPL_EOD!AI29+BYPL_EOD!AJ29</f>
        <v>55</v>
      </c>
      <c r="K29">
        <f>MES_EOD!AI29+MES_EOD!AJ29</f>
        <v>5.84</v>
      </c>
      <c r="L29">
        <f>NDMC_EOD!AI29+NDMC_EOD!AJ29</f>
        <v>10.1</v>
      </c>
      <c r="M29">
        <f>TPDDL_EOD!AI29+TPDDL_EOD!AJ29</f>
        <v>69.61</v>
      </c>
      <c r="N29">
        <f t="shared" si="0"/>
        <v>274.16000000000003</v>
      </c>
      <c r="O29" s="112">
        <f t="shared" si="1"/>
        <v>-1.0000000000047748E-2</v>
      </c>
      <c r="P29">
        <v>133.60512656842718</v>
      </c>
      <c r="Q29">
        <v>54.997993872191408</v>
      </c>
      <c r="R29">
        <v>5.839786985701779</v>
      </c>
      <c r="S29">
        <v>10.099631601984241</v>
      </c>
      <c r="T29">
        <v>69.607460971695346</v>
      </c>
      <c r="U29" s="114">
        <f t="shared" si="2"/>
        <v>274.14999999999998</v>
      </c>
      <c r="V29" s="112">
        <f t="shared" si="3"/>
        <v>0</v>
      </c>
      <c r="Y29">
        <f>BAWANA!AW29+BAWANA!AX29</f>
        <v>13.85</v>
      </c>
      <c r="Z29">
        <f>BAWANA!BD29+BAWANA!BE29</f>
        <v>32</v>
      </c>
      <c r="AA29">
        <f>BAWANA!X29+BAWANA!Y29</f>
        <v>13.85</v>
      </c>
      <c r="AB29">
        <f>BAWANA!AE29+BAWANA!AF29</f>
        <v>32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268.37</v>
      </c>
      <c r="E30">
        <f>BAWANA!AM30</f>
        <v>0</v>
      </c>
      <c r="F30">
        <f t="shared" si="4"/>
        <v>256</v>
      </c>
      <c r="G30">
        <f t="shared" si="5"/>
        <v>268.37</v>
      </c>
      <c r="H30" s="112"/>
      <c r="I30">
        <f>BRPL_EOD!AI30+BRPL_EOD!AJ30</f>
        <v>133.61000000000001</v>
      </c>
      <c r="J30">
        <f>BYPL_EOD!AI30+BYPL_EOD!AJ30</f>
        <v>45</v>
      </c>
      <c r="K30">
        <f>MES_EOD!AI30+MES_EOD!AJ30</f>
        <v>5.84</v>
      </c>
      <c r="L30">
        <f>NDMC_EOD!AI30+NDMC_EOD!AJ30</f>
        <v>14.32</v>
      </c>
      <c r="M30">
        <f>TPDDL_EOD!AI30+TPDDL_EOD!AJ30</f>
        <v>69.61</v>
      </c>
      <c r="N30">
        <f t="shared" si="0"/>
        <v>268.38</v>
      </c>
      <c r="O30" s="112">
        <f t="shared" si="1"/>
        <v>-9.9999999999909051E-3</v>
      </c>
      <c r="P30">
        <v>133.6050216111484</v>
      </c>
      <c r="Q30">
        <v>44.998323272971163</v>
      </c>
      <c r="R30">
        <v>5.8397823980922574</v>
      </c>
      <c r="S30">
        <v>14.319466428198824</v>
      </c>
      <c r="T30">
        <v>69.607406289589392</v>
      </c>
      <c r="U30" s="114">
        <f t="shared" si="2"/>
        <v>268.37000000000006</v>
      </c>
      <c r="V30" s="112">
        <f t="shared" si="3"/>
        <v>0</v>
      </c>
      <c r="Y30">
        <f>BAWANA!AW30+BAWANA!AX30</f>
        <v>19.63</v>
      </c>
      <c r="Z30">
        <f>BAWANA!BD30+BAWANA!BE30</f>
        <v>32</v>
      </c>
      <c r="AA30">
        <f>BAWANA!X30+BAWANA!Y30</f>
        <v>19.63</v>
      </c>
      <c r="AB30">
        <f>BAWANA!AE30+BAWANA!AF30</f>
        <v>32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268.37</v>
      </c>
      <c r="E31">
        <f>BAWANA!AM31</f>
        <v>0</v>
      </c>
      <c r="F31">
        <f t="shared" si="4"/>
        <v>256</v>
      </c>
      <c r="G31">
        <f t="shared" si="5"/>
        <v>268.37</v>
      </c>
      <c r="H31" s="112"/>
      <c r="I31">
        <f>BRPL_EOD!AI31+BRPL_EOD!AJ31</f>
        <v>133.61000000000001</v>
      </c>
      <c r="J31">
        <f>BYPL_EOD!AI31+BYPL_EOD!AJ31</f>
        <v>45</v>
      </c>
      <c r="K31">
        <f>MES_EOD!AI31+MES_EOD!AJ31</f>
        <v>5.84</v>
      </c>
      <c r="L31">
        <f>NDMC_EOD!AI31+NDMC_EOD!AJ31</f>
        <v>14.32</v>
      </c>
      <c r="M31">
        <f>TPDDL_EOD!AI31+TPDDL_EOD!AJ31</f>
        <v>69.61</v>
      </c>
      <c r="N31">
        <f t="shared" si="0"/>
        <v>268.38</v>
      </c>
      <c r="O31" s="112">
        <f t="shared" si="1"/>
        <v>-9.9999999999909051E-3</v>
      </c>
      <c r="P31">
        <v>133.6050216111484</v>
      </c>
      <c r="Q31">
        <v>44.998323272971163</v>
      </c>
      <c r="R31">
        <v>5.8397823980922574</v>
      </c>
      <c r="S31">
        <v>14.319466428198824</v>
      </c>
      <c r="T31">
        <v>69.607406289589392</v>
      </c>
      <c r="U31" s="114">
        <f t="shared" si="2"/>
        <v>268.37000000000006</v>
      </c>
      <c r="V31" s="112">
        <f t="shared" si="3"/>
        <v>0</v>
      </c>
      <c r="Y31">
        <f>BAWANA!AW31+BAWANA!AX31</f>
        <v>19.63</v>
      </c>
      <c r="Z31">
        <f>BAWANA!BD31+BAWANA!BE31</f>
        <v>32</v>
      </c>
      <c r="AA31">
        <f>BAWANA!X31+BAWANA!Y31</f>
        <v>19.63</v>
      </c>
      <c r="AB31">
        <f>BAWANA!AE31+BAWANA!AF31</f>
        <v>32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268.37</v>
      </c>
      <c r="E32">
        <f>BAWANA!AM32</f>
        <v>0</v>
      </c>
      <c r="F32">
        <f t="shared" si="4"/>
        <v>256</v>
      </c>
      <c r="G32">
        <f t="shared" si="5"/>
        <v>268.37</v>
      </c>
      <c r="H32" s="112"/>
      <c r="I32">
        <f>BRPL_EOD!AI32+BRPL_EOD!AJ32</f>
        <v>133.61000000000001</v>
      </c>
      <c r="J32">
        <f>BYPL_EOD!AI32+BYPL_EOD!AJ32</f>
        <v>45</v>
      </c>
      <c r="K32">
        <f>MES_EOD!AI32+MES_EOD!AJ32</f>
        <v>5.84</v>
      </c>
      <c r="L32">
        <f>NDMC_EOD!AI32+NDMC_EOD!AJ32</f>
        <v>14.32</v>
      </c>
      <c r="M32">
        <f>TPDDL_EOD!AI32+TPDDL_EOD!AJ32</f>
        <v>69.61</v>
      </c>
      <c r="N32">
        <f t="shared" si="0"/>
        <v>268.38</v>
      </c>
      <c r="O32" s="112">
        <f t="shared" si="1"/>
        <v>-9.9999999999909051E-3</v>
      </c>
      <c r="P32">
        <v>133.6050216111484</v>
      </c>
      <c r="Q32">
        <v>44.998323272971163</v>
      </c>
      <c r="R32">
        <v>5.8397823980922574</v>
      </c>
      <c r="S32">
        <v>14.319466428198824</v>
      </c>
      <c r="T32">
        <v>69.607406289589392</v>
      </c>
      <c r="U32" s="114">
        <f t="shared" si="2"/>
        <v>268.37000000000006</v>
      </c>
      <c r="V32" s="112">
        <f t="shared" si="3"/>
        <v>0</v>
      </c>
      <c r="Y32">
        <f>BAWANA!AW32+BAWANA!AX32</f>
        <v>19.63</v>
      </c>
      <c r="Z32">
        <f>BAWANA!BD32+BAWANA!BE32</f>
        <v>32</v>
      </c>
      <c r="AA32">
        <f>BAWANA!X32+BAWANA!Y32</f>
        <v>19.63</v>
      </c>
      <c r="AB32">
        <f>BAWANA!AE32+BAWANA!AF32</f>
        <v>32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271.67999999999995</v>
      </c>
      <c r="E33">
        <f>BAWANA!AM33</f>
        <v>0</v>
      </c>
      <c r="F33">
        <f t="shared" si="4"/>
        <v>256</v>
      </c>
      <c r="G33">
        <f t="shared" si="5"/>
        <v>271.67999999999995</v>
      </c>
      <c r="H33" s="112"/>
      <c r="I33">
        <f>BRPL_EOD!AI33+BRPL_EOD!AJ33</f>
        <v>133.61000000000001</v>
      </c>
      <c r="J33">
        <f>BYPL_EOD!AI33+BYPL_EOD!AJ33</f>
        <v>45</v>
      </c>
      <c r="K33">
        <f>MES_EOD!AI33+MES_EOD!AJ33</f>
        <v>5.84</v>
      </c>
      <c r="L33">
        <f>NDMC_EOD!AI33+NDMC_EOD!AJ33</f>
        <v>17.63</v>
      </c>
      <c r="M33">
        <f>TPDDL_EOD!AI33+TPDDL_EOD!AJ33</f>
        <v>69.61</v>
      </c>
      <c r="N33">
        <f t="shared" si="0"/>
        <v>271.69</v>
      </c>
      <c r="O33" s="112">
        <f t="shared" si="1"/>
        <v>-1.0000000000047748E-2</v>
      </c>
      <c r="P33">
        <v>133.60508226287311</v>
      </c>
      <c r="Q33">
        <v>44.998343700541049</v>
      </c>
      <c r="R33">
        <v>5.839785049136883</v>
      </c>
      <c r="S33">
        <v>17.629351098678637</v>
      </c>
      <c r="T33">
        <v>69.607437888770278</v>
      </c>
      <c r="U33" s="114">
        <f t="shared" si="2"/>
        <v>271.67999999999995</v>
      </c>
      <c r="V33" s="112">
        <f t="shared" si="3"/>
        <v>0</v>
      </c>
      <c r="Y33">
        <f>BAWANA!AW33+BAWANA!AX33</f>
        <v>24.16</v>
      </c>
      <c r="Z33">
        <f>BAWANA!BD33+BAWANA!BE33</f>
        <v>24.16</v>
      </c>
      <c r="AA33">
        <f>BAWANA!X33+BAWANA!Y33</f>
        <v>24.16</v>
      </c>
      <c r="AB33">
        <f>BAWANA!AE33+BAWANA!AF33</f>
        <v>24.16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271.67999999999995</v>
      </c>
      <c r="E34">
        <f>BAWANA!AM34</f>
        <v>0</v>
      </c>
      <c r="F34">
        <f t="shared" si="4"/>
        <v>256</v>
      </c>
      <c r="G34">
        <f t="shared" si="5"/>
        <v>271.67999999999995</v>
      </c>
      <c r="H34" s="112"/>
      <c r="I34">
        <f>BRPL_EOD!AI34+BRPL_EOD!AJ34</f>
        <v>133.61000000000001</v>
      </c>
      <c r="J34">
        <f>BYPL_EOD!AI34+BYPL_EOD!AJ34</f>
        <v>45</v>
      </c>
      <c r="K34">
        <f>MES_EOD!AI34+MES_EOD!AJ34</f>
        <v>5.84</v>
      </c>
      <c r="L34">
        <f>NDMC_EOD!AI34+NDMC_EOD!AJ34</f>
        <v>17.63</v>
      </c>
      <c r="M34">
        <f>TPDDL_EOD!AI34+TPDDL_EOD!AJ34</f>
        <v>69.61</v>
      </c>
      <c r="N34">
        <f t="shared" si="0"/>
        <v>271.69</v>
      </c>
      <c r="O34" s="112">
        <f t="shared" si="1"/>
        <v>-1.0000000000047748E-2</v>
      </c>
      <c r="P34">
        <v>133.60508226287311</v>
      </c>
      <c r="Q34">
        <v>44.998343700541049</v>
      </c>
      <c r="R34">
        <v>5.839785049136883</v>
      </c>
      <c r="S34">
        <v>17.629351098678637</v>
      </c>
      <c r="T34">
        <v>69.607437888770278</v>
      </c>
      <c r="U34" s="114">
        <f t="shared" si="2"/>
        <v>271.67999999999995</v>
      </c>
      <c r="V34" s="112">
        <f t="shared" si="3"/>
        <v>0</v>
      </c>
      <c r="Y34">
        <f>BAWANA!AW34+BAWANA!AX34</f>
        <v>24.16</v>
      </c>
      <c r="Z34">
        <f>BAWANA!BD34+BAWANA!BE34</f>
        <v>24.16</v>
      </c>
      <c r="AA34">
        <f>BAWANA!X34+BAWANA!Y34</f>
        <v>24.16</v>
      </c>
      <c r="AB34">
        <f>BAWANA!AE34+BAWANA!AF34</f>
        <v>24.16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271.67999999999995</v>
      </c>
      <c r="E35">
        <f>BAWANA!AM35</f>
        <v>0</v>
      </c>
      <c r="F35">
        <f t="shared" si="4"/>
        <v>256</v>
      </c>
      <c r="G35">
        <f t="shared" si="5"/>
        <v>271.67999999999995</v>
      </c>
      <c r="H35" s="112"/>
      <c r="I35">
        <f>BRPL_EOD!AI35+BRPL_EOD!AJ35</f>
        <v>133.61000000000001</v>
      </c>
      <c r="J35">
        <f>BYPL_EOD!AI35+BYPL_EOD!AJ35</f>
        <v>45</v>
      </c>
      <c r="K35">
        <f>MES_EOD!AI35+MES_EOD!AJ35</f>
        <v>5.84</v>
      </c>
      <c r="L35">
        <f>NDMC_EOD!AI35+NDMC_EOD!AJ35</f>
        <v>17.63</v>
      </c>
      <c r="M35">
        <f>TPDDL_EOD!AI35+TPDDL_EOD!AJ35</f>
        <v>69.61</v>
      </c>
      <c r="N35">
        <f t="shared" si="0"/>
        <v>271.69</v>
      </c>
      <c r="O35" s="112">
        <f t="shared" si="1"/>
        <v>-1.0000000000047748E-2</v>
      </c>
      <c r="P35">
        <v>133.60508226287311</v>
      </c>
      <c r="Q35">
        <v>44.998343700541049</v>
      </c>
      <c r="R35">
        <v>5.839785049136883</v>
      </c>
      <c r="S35">
        <v>17.629351098678637</v>
      </c>
      <c r="T35">
        <v>69.607437888770278</v>
      </c>
      <c r="U35" s="114">
        <f t="shared" si="2"/>
        <v>271.67999999999995</v>
      </c>
      <c r="V35" s="112">
        <f t="shared" si="3"/>
        <v>0</v>
      </c>
      <c r="Y35">
        <f>BAWANA!AW35+BAWANA!AX35</f>
        <v>24.16</v>
      </c>
      <c r="Z35">
        <f>BAWANA!BD35+BAWANA!BE35</f>
        <v>24.16</v>
      </c>
      <c r="AA35">
        <f>BAWANA!X35+BAWANA!Y35</f>
        <v>24.16</v>
      </c>
      <c r="AB35">
        <f>BAWANA!AE35+BAWANA!AF35</f>
        <v>24.16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271.67999999999995</v>
      </c>
      <c r="E36">
        <f>BAWANA!AM36</f>
        <v>0</v>
      </c>
      <c r="F36">
        <f t="shared" si="4"/>
        <v>256</v>
      </c>
      <c r="G36">
        <f t="shared" si="5"/>
        <v>271.67999999999995</v>
      </c>
      <c r="H36" s="112"/>
      <c r="I36">
        <f>BRPL_EOD!AI36+BRPL_EOD!AJ36</f>
        <v>133.61000000000001</v>
      </c>
      <c r="J36">
        <f>BYPL_EOD!AI36+BYPL_EOD!AJ36</f>
        <v>45</v>
      </c>
      <c r="K36">
        <f>MES_EOD!AI36+MES_EOD!AJ36</f>
        <v>5.84</v>
      </c>
      <c r="L36">
        <f>NDMC_EOD!AI36+NDMC_EOD!AJ36</f>
        <v>17.63</v>
      </c>
      <c r="M36">
        <f>TPDDL_EOD!AI36+TPDDL_EOD!AJ36</f>
        <v>69.61</v>
      </c>
      <c r="N36">
        <f t="shared" si="0"/>
        <v>271.69</v>
      </c>
      <c r="O36" s="112">
        <f t="shared" si="1"/>
        <v>-1.0000000000047748E-2</v>
      </c>
      <c r="P36">
        <v>133.60508226287311</v>
      </c>
      <c r="Q36">
        <v>44.998343700541049</v>
      </c>
      <c r="R36">
        <v>5.839785049136883</v>
      </c>
      <c r="S36">
        <v>17.629351098678637</v>
      </c>
      <c r="T36">
        <v>69.607437888770278</v>
      </c>
      <c r="U36" s="114">
        <f t="shared" si="2"/>
        <v>271.67999999999995</v>
      </c>
      <c r="V36" s="112">
        <f t="shared" si="3"/>
        <v>0</v>
      </c>
      <c r="Y36">
        <f>BAWANA!AW36+BAWANA!AX36</f>
        <v>24.16</v>
      </c>
      <c r="Z36">
        <f>BAWANA!BD36+BAWANA!BE36</f>
        <v>24.16</v>
      </c>
      <c r="AA36">
        <f>BAWANA!X36+BAWANA!Y36</f>
        <v>24.16</v>
      </c>
      <c r="AB36">
        <f>BAWANA!AE36+BAWANA!AF36</f>
        <v>24.16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271.67999999999995</v>
      </c>
      <c r="E37">
        <f>BAWANA!AM37</f>
        <v>0</v>
      </c>
      <c r="F37">
        <f t="shared" si="4"/>
        <v>256</v>
      </c>
      <c r="G37">
        <f t="shared" si="5"/>
        <v>271.67999999999995</v>
      </c>
      <c r="H37" s="112"/>
      <c r="I37">
        <f>BRPL_EOD!AI37+BRPL_EOD!AJ37</f>
        <v>133.61000000000001</v>
      </c>
      <c r="J37">
        <f>BYPL_EOD!AI37+BYPL_EOD!AJ37</f>
        <v>45</v>
      </c>
      <c r="K37">
        <f>MES_EOD!AI37+MES_EOD!AJ37</f>
        <v>5.84</v>
      </c>
      <c r="L37">
        <f>NDMC_EOD!AI37+NDMC_EOD!AJ37</f>
        <v>17.63</v>
      </c>
      <c r="M37">
        <f>TPDDL_EOD!AI37+TPDDL_EOD!AJ37</f>
        <v>69.61</v>
      </c>
      <c r="N37">
        <f t="shared" si="0"/>
        <v>271.69</v>
      </c>
      <c r="O37" s="112">
        <f t="shared" si="1"/>
        <v>-1.0000000000047748E-2</v>
      </c>
      <c r="P37">
        <v>133.60508226287311</v>
      </c>
      <c r="Q37">
        <v>44.998343700541049</v>
      </c>
      <c r="R37">
        <v>5.839785049136883</v>
      </c>
      <c r="S37">
        <v>17.629351098678637</v>
      </c>
      <c r="T37">
        <v>69.607437888770278</v>
      </c>
      <c r="U37" s="114">
        <f t="shared" si="2"/>
        <v>271.67999999999995</v>
      </c>
      <c r="V37" s="112">
        <f t="shared" si="3"/>
        <v>0</v>
      </c>
      <c r="Y37">
        <f>BAWANA!AW37+BAWANA!AX37</f>
        <v>24.16</v>
      </c>
      <c r="Z37">
        <f>BAWANA!BD37+BAWANA!BE37</f>
        <v>24.16</v>
      </c>
      <c r="AA37">
        <f>BAWANA!X37+BAWANA!Y37</f>
        <v>24.16</v>
      </c>
      <c r="AB37">
        <f>BAWANA!AE37+BAWANA!AF37</f>
        <v>24.16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271.67999999999995</v>
      </c>
      <c r="E38">
        <f>BAWANA!AM38</f>
        <v>0</v>
      </c>
      <c r="F38">
        <f t="shared" si="4"/>
        <v>256</v>
      </c>
      <c r="G38">
        <f t="shared" si="5"/>
        <v>271.67999999999995</v>
      </c>
      <c r="H38" s="112"/>
      <c r="I38">
        <f>BRPL_EOD!AI38+BRPL_EOD!AJ38</f>
        <v>133.61000000000001</v>
      </c>
      <c r="J38">
        <f>BYPL_EOD!AI38+BYPL_EOD!AJ38</f>
        <v>45</v>
      </c>
      <c r="K38">
        <f>MES_EOD!AI38+MES_EOD!AJ38</f>
        <v>5.84</v>
      </c>
      <c r="L38">
        <f>NDMC_EOD!AI38+NDMC_EOD!AJ38</f>
        <v>17.63</v>
      </c>
      <c r="M38">
        <f>TPDDL_EOD!AI38+TPDDL_EOD!AJ38</f>
        <v>69.61</v>
      </c>
      <c r="N38">
        <f t="shared" si="0"/>
        <v>271.69</v>
      </c>
      <c r="O38" s="112">
        <f t="shared" si="1"/>
        <v>-1.0000000000047748E-2</v>
      </c>
      <c r="P38">
        <v>133.60508226287311</v>
      </c>
      <c r="Q38">
        <v>44.998343700541049</v>
      </c>
      <c r="R38">
        <v>5.839785049136883</v>
      </c>
      <c r="S38">
        <v>17.629351098678637</v>
      </c>
      <c r="T38">
        <v>69.607437888770278</v>
      </c>
      <c r="U38" s="114">
        <f t="shared" si="2"/>
        <v>271.67999999999995</v>
      </c>
      <c r="V38" s="112">
        <f t="shared" si="3"/>
        <v>0</v>
      </c>
      <c r="Y38">
        <f>BAWANA!AW38+BAWANA!AX38</f>
        <v>24.16</v>
      </c>
      <c r="Z38">
        <f>BAWANA!BD38+BAWANA!BE38</f>
        <v>24.16</v>
      </c>
      <c r="AA38">
        <f>BAWANA!X38+BAWANA!Y38</f>
        <v>24.16</v>
      </c>
      <c r="AB38">
        <f>BAWANA!AE38+BAWANA!AF38</f>
        <v>24.16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271.67999999999995</v>
      </c>
      <c r="E39">
        <f>BAWANA!AM39</f>
        <v>0</v>
      </c>
      <c r="F39">
        <f t="shared" si="4"/>
        <v>256</v>
      </c>
      <c r="G39">
        <f t="shared" si="5"/>
        <v>271.67999999999995</v>
      </c>
      <c r="H39" s="112"/>
      <c r="I39">
        <f>BRPL_EOD!AI39+BRPL_EOD!AJ39</f>
        <v>133.61000000000001</v>
      </c>
      <c r="J39">
        <f>BYPL_EOD!AI39+BYPL_EOD!AJ39</f>
        <v>45</v>
      </c>
      <c r="K39">
        <f>MES_EOD!AI39+MES_EOD!AJ39</f>
        <v>5.84</v>
      </c>
      <c r="L39">
        <f>NDMC_EOD!AI39+NDMC_EOD!AJ39</f>
        <v>17.63</v>
      </c>
      <c r="M39">
        <f>TPDDL_EOD!AI39+TPDDL_EOD!AJ39</f>
        <v>69.61</v>
      </c>
      <c r="N39">
        <f t="shared" si="0"/>
        <v>271.69</v>
      </c>
      <c r="O39" s="112">
        <f t="shared" si="1"/>
        <v>-1.0000000000047748E-2</v>
      </c>
      <c r="P39">
        <v>133.60508226287311</v>
      </c>
      <c r="Q39">
        <v>44.998343700541049</v>
      </c>
      <c r="R39">
        <v>5.839785049136883</v>
      </c>
      <c r="S39">
        <v>17.629351098678637</v>
      </c>
      <c r="T39">
        <v>69.607437888770278</v>
      </c>
      <c r="U39" s="114">
        <f t="shared" si="2"/>
        <v>271.67999999999995</v>
      </c>
      <c r="V39" s="112">
        <f t="shared" si="3"/>
        <v>0</v>
      </c>
      <c r="Y39">
        <f>BAWANA!AW39+BAWANA!AX39</f>
        <v>24.16</v>
      </c>
      <c r="Z39">
        <f>BAWANA!BD39+BAWANA!BE39</f>
        <v>24.16</v>
      </c>
      <c r="AA39">
        <f>BAWANA!X39+BAWANA!Y39</f>
        <v>24.16</v>
      </c>
      <c r="AB39">
        <f>BAWANA!AE39+BAWANA!AF39</f>
        <v>24.16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271.67999999999995</v>
      </c>
      <c r="E40">
        <f>BAWANA!AM40</f>
        <v>0</v>
      </c>
      <c r="F40">
        <f t="shared" si="4"/>
        <v>256</v>
      </c>
      <c r="G40">
        <f t="shared" si="5"/>
        <v>271.67999999999995</v>
      </c>
      <c r="H40" s="112"/>
      <c r="I40">
        <f>BRPL_EOD!AI40+BRPL_EOD!AJ40</f>
        <v>133.61000000000001</v>
      </c>
      <c r="J40">
        <f>BYPL_EOD!AI40+BYPL_EOD!AJ40</f>
        <v>45</v>
      </c>
      <c r="K40">
        <f>MES_EOD!AI40+MES_EOD!AJ40</f>
        <v>5.84</v>
      </c>
      <c r="L40">
        <f>NDMC_EOD!AI40+NDMC_EOD!AJ40</f>
        <v>17.63</v>
      </c>
      <c r="M40">
        <f>TPDDL_EOD!AI40+TPDDL_EOD!AJ40</f>
        <v>69.61</v>
      </c>
      <c r="N40">
        <f t="shared" si="0"/>
        <v>271.69</v>
      </c>
      <c r="O40" s="112">
        <f t="shared" si="1"/>
        <v>-1.0000000000047748E-2</v>
      </c>
      <c r="P40">
        <v>133.60508226287311</v>
      </c>
      <c r="Q40">
        <v>44.998343700541049</v>
      </c>
      <c r="R40">
        <v>5.839785049136883</v>
      </c>
      <c r="S40">
        <v>17.629351098678637</v>
      </c>
      <c r="T40">
        <v>69.607437888770278</v>
      </c>
      <c r="U40" s="114">
        <f t="shared" si="2"/>
        <v>271.67999999999995</v>
      </c>
      <c r="V40" s="112">
        <f t="shared" si="3"/>
        <v>0</v>
      </c>
      <c r="Y40">
        <f>BAWANA!AW40+BAWANA!AX40</f>
        <v>24.16</v>
      </c>
      <c r="Z40">
        <f>BAWANA!BD40+BAWANA!BE40</f>
        <v>24.16</v>
      </c>
      <c r="AA40">
        <f>BAWANA!X40+BAWANA!Y40</f>
        <v>24.16</v>
      </c>
      <c r="AB40">
        <f>BAWANA!AE40+BAWANA!AF40</f>
        <v>24.16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271.67999999999995</v>
      </c>
      <c r="E41">
        <f>BAWANA!AM41</f>
        <v>0</v>
      </c>
      <c r="F41">
        <f t="shared" si="4"/>
        <v>256</v>
      </c>
      <c r="G41">
        <f t="shared" si="5"/>
        <v>271.67999999999995</v>
      </c>
      <c r="H41" s="112"/>
      <c r="I41">
        <f>BRPL_EOD!AI41+BRPL_EOD!AJ41</f>
        <v>133.61000000000001</v>
      </c>
      <c r="J41">
        <f>BYPL_EOD!AI41+BYPL_EOD!AJ41</f>
        <v>45</v>
      </c>
      <c r="K41">
        <f>MES_EOD!AI41+MES_EOD!AJ41</f>
        <v>5.84</v>
      </c>
      <c r="L41">
        <f>NDMC_EOD!AI41+NDMC_EOD!AJ41</f>
        <v>17.63</v>
      </c>
      <c r="M41">
        <f>TPDDL_EOD!AI41+TPDDL_EOD!AJ41</f>
        <v>69.61</v>
      </c>
      <c r="N41">
        <f t="shared" si="0"/>
        <v>271.69</v>
      </c>
      <c r="O41" s="112">
        <f t="shared" si="1"/>
        <v>-1.0000000000047748E-2</v>
      </c>
      <c r="P41">
        <v>133.60508226287311</v>
      </c>
      <c r="Q41">
        <v>44.998343700541049</v>
      </c>
      <c r="R41">
        <v>5.839785049136883</v>
      </c>
      <c r="S41">
        <v>17.629351098678637</v>
      </c>
      <c r="T41">
        <v>69.607437888770278</v>
      </c>
      <c r="U41" s="114">
        <f t="shared" si="2"/>
        <v>271.67999999999995</v>
      </c>
      <c r="V41" s="112">
        <f t="shared" si="3"/>
        <v>0</v>
      </c>
      <c r="Y41">
        <f>BAWANA!AW41+BAWANA!AX41</f>
        <v>24.16</v>
      </c>
      <c r="Z41">
        <f>BAWANA!BD41+BAWANA!BE41</f>
        <v>24.16</v>
      </c>
      <c r="AA41">
        <f>BAWANA!X41+BAWANA!Y41</f>
        <v>24.16</v>
      </c>
      <c r="AB41">
        <f>BAWANA!AE41+BAWANA!AF41</f>
        <v>24.16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271.67999999999995</v>
      </c>
      <c r="E42">
        <f>BAWANA!AM42</f>
        <v>0</v>
      </c>
      <c r="F42">
        <f t="shared" si="4"/>
        <v>256</v>
      </c>
      <c r="G42">
        <f t="shared" si="5"/>
        <v>271.67999999999995</v>
      </c>
      <c r="H42" s="112"/>
      <c r="I42">
        <f>BRPL_EOD!AI42+BRPL_EOD!AJ42</f>
        <v>133.61000000000001</v>
      </c>
      <c r="J42">
        <f>BYPL_EOD!AI42+BYPL_EOD!AJ42</f>
        <v>45</v>
      </c>
      <c r="K42">
        <f>MES_EOD!AI42+MES_EOD!AJ42</f>
        <v>5.84</v>
      </c>
      <c r="L42">
        <f>NDMC_EOD!AI42+NDMC_EOD!AJ42</f>
        <v>17.63</v>
      </c>
      <c r="M42">
        <f>TPDDL_EOD!AI42+TPDDL_EOD!AJ42</f>
        <v>69.61</v>
      </c>
      <c r="N42">
        <f t="shared" si="0"/>
        <v>271.69</v>
      </c>
      <c r="O42" s="112">
        <f t="shared" si="1"/>
        <v>-1.0000000000047748E-2</v>
      </c>
      <c r="P42">
        <v>133.60508226287311</v>
      </c>
      <c r="Q42">
        <v>44.998343700541049</v>
      </c>
      <c r="R42">
        <v>5.839785049136883</v>
      </c>
      <c r="S42">
        <v>17.629351098678637</v>
      </c>
      <c r="T42">
        <v>69.607437888770278</v>
      </c>
      <c r="U42" s="114">
        <f t="shared" si="2"/>
        <v>271.67999999999995</v>
      </c>
      <c r="V42" s="112">
        <f t="shared" si="3"/>
        <v>0</v>
      </c>
      <c r="Y42">
        <f>BAWANA!AW42+BAWANA!AX42</f>
        <v>24.16</v>
      </c>
      <c r="Z42">
        <f>BAWANA!BD42+BAWANA!BE42</f>
        <v>24.16</v>
      </c>
      <c r="AA42">
        <f>BAWANA!X42+BAWANA!Y42</f>
        <v>24.16</v>
      </c>
      <c r="AB42">
        <f>BAWANA!AE42+BAWANA!AF42</f>
        <v>24.16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268.37</v>
      </c>
      <c r="E43">
        <f>BAWANA!AM43</f>
        <v>0</v>
      </c>
      <c r="F43">
        <f t="shared" si="4"/>
        <v>256</v>
      </c>
      <c r="G43">
        <f t="shared" si="5"/>
        <v>268.37</v>
      </c>
      <c r="H43" s="112"/>
      <c r="I43">
        <f>BRPL_EOD!AI43+BRPL_EOD!AJ43</f>
        <v>133.61000000000001</v>
      </c>
      <c r="J43">
        <f>BYPL_EOD!AI43+BYPL_EOD!AJ43</f>
        <v>45</v>
      </c>
      <c r="K43">
        <f>MES_EOD!AI43+MES_EOD!AJ43</f>
        <v>5.84</v>
      </c>
      <c r="L43">
        <f>NDMC_EOD!AI43+NDMC_EOD!AJ43</f>
        <v>14.32</v>
      </c>
      <c r="M43">
        <f>TPDDL_EOD!AI43+TPDDL_EOD!AJ43</f>
        <v>69.61</v>
      </c>
      <c r="N43">
        <f t="shared" si="0"/>
        <v>268.38</v>
      </c>
      <c r="O43" s="112">
        <f t="shared" si="1"/>
        <v>-9.9999999999909051E-3</v>
      </c>
      <c r="P43">
        <v>133.6050216111484</v>
      </c>
      <c r="Q43">
        <v>44.998323272971163</v>
      </c>
      <c r="R43">
        <v>5.8397823980922574</v>
      </c>
      <c r="S43">
        <v>14.319466428198824</v>
      </c>
      <c r="T43">
        <v>69.607406289589392</v>
      </c>
      <c r="U43" s="114">
        <f t="shared" si="2"/>
        <v>268.37000000000006</v>
      </c>
      <c r="V43" s="112">
        <f t="shared" si="3"/>
        <v>0</v>
      </c>
      <c r="Y43">
        <f>BAWANA!AW43+BAWANA!AX43</f>
        <v>32</v>
      </c>
      <c r="Z43">
        <f>BAWANA!BD43+BAWANA!BE43</f>
        <v>19.63</v>
      </c>
      <c r="AA43">
        <f>BAWANA!X43+BAWANA!Y43</f>
        <v>32</v>
      </c>
      <c r="AB43">
        <f>BAWANA!AE43+BAWANA!AF43</f>
        <v>19.63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268.37</v>
      </c>
      <c r="E44">
        <f>BAWANA!AM44</f>
        <v>0</v>
      </c>
      <c r="F44">
        <f t="shared" si="4"/>
        <v>256</v>
      </c>
      <c r="G44">
        <f t="shared" si="5"/>
        <v>268.37</v>
      </c>
      <c r="H44" s="112"/>
      <c r="I44">
        <f>BRPL_EOD!AI44+BRPL_EOD!AJ44</f>
        <v>133.61000000000001</v>
      </c>
      <c r="J44">
        <f>BYPL_EOD!AI44+BYPL_EOD!AJ44</f>
        <v>45</v>
      </c>
      <c r="K44">
        <f>MES_EOD!AI44+MES_EOD!AJ44</f>
        <v>5.84</v>
      </c>
      <c r="L44">
        <f>NDMC_EOD!AI44+NDMC_EOD!AJ44</f>
        <v>14.32</v>
      </c>
      <c r="M44">
        <f>TPDDL_EOD!AI44+TPDDL_EOD!AJ44</f>
        <v>69.61</v>
      </c>
      <c r="N44">
        <f t="shared" si="0"/>
        <v>268.38</v>
      </c>
      <c r="O44" s="112">
        <f t="shared" si="1"/>
        <v>-9.9999999999909051E-3</v>
      </c>
      <c r="P44">
        <v>133.6050216111484</v>
      </c>
      <c r="Q44">
        <v>44.998323272971163</v>
      </c>
      <c r="R44">
        <v>5.8397823980922574</v>
      </c>
      <c r="S44">
        <v>14.319466428198824</v>
      </c>
      <c r="T44">
        <v>69.607406289589392</v>
      </c>
      <c r="U44" s="114">
        <f t="shared" si="2"/>
        <v>268.37000000000006</v>
      </c>
      <c r="V44" s="112">
        <f t="shared" si="3"/>
        <v>0</v>
      </c>
      <c r="Y44">
        <f>BAWANA!AW44+BAWANA!AX44</f>
        <v>32</v>
      </c>
      <c r="Z44">
        <f>BAWANA!BD44+BAWANA!BE44</f>
        <v>19.63</v>
      </c>
      <c r="AA44">
        <f>BAWANA!X44+BAWANA!Y44</f>
        <v>32</v>
      </c>
      <c r="AB44">
        <f>BAWANA!AE44+BAWANA!AF44</f>
        <v>19.63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268.37</v>
      </c>
      <c r="E45">
        <f>BAWANA!AM45</f>
        <v>0</v>
      </c>
      <c r="F45">
        <f t="shared" si="4"/>
        <v>256</v>
      </c>
      <c r="G45">
        <f t="shared" si="5"/>
        <v>268.37</v>
      </c>
      <c r="H45" s="112"/>
      <c r="I45">
        <f>BRPL_EOD!AI45+BRPL_EOD!AJ45</f>
        <v>133.61000000000001</v>
      </c>
      <c r="J45">
        <f>BYPL_EOD!AI45+BYPL_EOD!AJ45</f>
        <v>45</v>
      </c>
      <c r="K45">
        <f>MES_EOD!AI45+MES_EOD!AJ45</f>
        <v>5.84</v>
      </c>
      <c r="L45">
        <f>NDMC_EOD!AI45+NDMC_EOD!AJ45</f>
        <v>14.32</v>
      </c>
      <c r="M45">
        <f>TPDDL_EOD!AI45+TPDDL_EOD!AJ45</f>
        <v>69.61</v>
      </c>
      <c r="N45">
        <f t="shared" si="0"/>
        <v>268.38</v>
      </c>
      <c r="O45" s="112">
        <f t="shared" si="1"/>
        <v>-9.9999999999909051E-3</v>
      </c>
      <c r="P45">
        <v>133.6050216111484</v>
      </c>
      <c r="Q45">
        <v>44.998323272971163</v>
      </c>
      <c r="R45">
        <v>5.8397823980922574</v>
      </c>
      <c r="S45">
        <v>14.319466428198824</v>
      </c>
      <c r="T45">
        <v>69.607406289589392</v>
      </c>
      <c r="U45" s="114">
        <f t="shared" si="2"/>
        <v>268.37000000000006</v>
      </c>
      <c r="V45" s="112">
        <f t="shared" si="3"/>
        <v>0</v>
      </c>
      <c r="Y45">
        <f>BAWANA!AW45+BAWANA!AX45</f>
        <v>32</v>
      </c>
      <c r="Z45">
        <f>BAWANA!BD45+BAWANA!BE45</f>
        <v>19.63</v>
      </c>
      <c r="AA45">
        <f>BAWANA!X45+BAWANA!Y45</f>
        <v>32</v>
      </c>
      <c r="AB45">
        <f>BAWANA!AE45+BAWANA!AF45</f>
        <v>19.63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268.37</v>
      </c>
      <c r="E46">
        <f>BAWANA!AM46</f>
        <v>0</v>
      </c>
      <c r="F46">
        <f t="shared" si="4"/>
        <v>256</v>
      </c>
      <c r="G46">
        <f t="shared" si="5"/>
        <v>268.37</v>
      </c>
      <c r="H46" s="112"/>
      <c r="I46">
        <f>BRPL_EOD!AI46+BRPL_EOD!AJ46</f>
        <v>133.61000000000001</v>
      </c>
      <c r="J46">
        <f>BYPL_EOD!AI46+BYPL_EOD!AJ46</f>
        <v>45</v>
      </c>
      <c r="K46">
        <f>MES_EOD!AI46+MES_EOD!AJ46</f>
        <v>5.84</v>
      </c>
      <c r="L46">
        <f>NDMC_EOD!AI46+NDMC_EOD!AJ46</f>
        <v>14.32</v>
      </c>
      <c r="M46">
        <f>TPDDL_EOD!AI46+TPDDL_EOD!AJ46</f>
        <v>69.61</v>
      </c>
      <c r="N46">
        <f t="shared" si="0"/>
        <v>268.38</v>
      </c>
      <c r="O46" s="112">
        <f t="shared" si="1"/>
        <v>-9.9999999999909051E-3</v>
      </c>
      <c r="P46">
        <v>133.6050216111484</v>
      </c>
      <c r="Q46">
        <v>44.998323272971163</v>
      </c>
      <c r="R46">
        <v>5.8397823980922574</v>
      </c>
      <c r="S46">
        <v>14.319466428198824</v>
      </c>
      <c r="T46">
        <v>69.607406289589392</v>
      </c>
      <c r="U46" s="114">
        <f t="shared" si="2"/>
        <v>268.37000000000006</v>
      </c>
      <c r="V46" s="112">
        <f t="shared" si="3"/>
        <v>0</v>
      </c>
      <c r="Y46">
        <f>BAWANA!AW46+BAWANA!AX46</f>
        <v>32</v>
      </c>
      <c r="Z46">
        <f>BAWANA!BD46+BAWANA!BE46</f>
        <v>19.63</v>
      </c>
      <c r="AA46">
        <f>BAWANA!X46+BAWANA!Y46</f>
        <v>32</v>
      </c>
      <c r="AB46">
        <f>BAWANA!AE46+BAWANA!AF46</f>
        <v>19.63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277.05</v>
      </c>
      <c r="E47">
        <f>BAWANA!AM47</f>
        <v>0</v>
      </c>
      <c r="F47">
        <f t="shared" si="4"/>
        <v>256</v>
      </c>
      <c r="G47">
        <f t="shared" si="5"/>
        <v>277.05</v>
      </c>
      <c r="H47" s="112"/>
      <c r="I47">
        <f>BRPL_EOD!AI47+BRPL_EOD!AJ47</f>
        <v>133.61000000000001</v>
      </c>
      <c r="J47">
        <f>BYPL_EOD!AI47+BYPL_EOD!AJ47</f>
        <v>45</v>
      </c>
      <c r="K47">
        <f>MES_EOD!AI47+MES_EOD!AJ47</f>
        <v>5.84</v>
      </c>
      <c r="L47">
        <f>NDMC_EOD!AI47+NDMC_EOD!AJ47</f>
        <v>23</v>
      </c>
      <c r="M47">
        <f>TPDDL_EOD!AI47+TPDDL_EOD!AJ47</f>
        <v>69.61</v>
      </c>
      <c r="N47">
        <f t="shared" si="0"/>
        <v>277.06</v>
      </c>
      <c r="O47" s="112">
        <f t="shared" si="1"/>
        <v>-9.9999999999909051E-3</v>
      </c>
      <c r="P47">
        <v>133.60517757886379</v>
      </c>
      <c r="Q47">
        <v>44.998375803075149</v>
      </c>
      <c r="R47">
        <v>5.8397892153324191</v>
      </c>
      <c r="S47">
        <v>22.999169854905077</v>
      </c>
      <c r="T47">
        <v>69.607487547823581</v>
      </c>
      <c r="U47" s="114">
        <f t="shared" si="2"/>
        <v>277.04999999999995</v>
      </c>
      <c r="V47" s="112">
        <f t="shared" si="3"/>
        <v>0</v>
      </c>
      <c r="Y47">
        <f>BAWANA!AW47+BAWANA!AX47</f>
        <v>32</v>
      </c>
      <c r="Z47">
        <f>BAWANA!BD47+BAWANA!BE47</f>
        <v>10.95</v>
      </c>
      <c r="AA47">
        <f>BAWANA!X47+BAWANA!Y47</f>
        <v>32</v>
      </c>
      <c r="AB47">
        <f>BAWANA!AE47+BAWANA!AF47</f>
        <v>10.95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277.05</v>
      </c>
      <c r="E48">
        <f>BAWANA!AM48</f>
        <v>0</v>
      </c>
      <c r="F48">
        <f t="shared" si="4"/>
        <v>256</v>
      </c>
      <c r="G48">
        <f t="shared" si="5"/>
        <v>277.05</v>
      </c>
      <c r="H48" s="112"/>
      <c r="I48">
        <f>BRPL_EOD!AI48+BRPL_EOD!AJ48</f>
        <v>133.61000000000001</v>
      </c>
      <c r="J48">
        <f>BYPL_EOD!AI48+BYPL_EOD!AJ48</f>
        <v>45</v>
      </c>
      <c r="K48">
        <f>MES_EOD!AI48+MES_EOD!AJ48</f>
        <v>5.84</v>
      </c>
      <c r="L48">
        <f>NDMC_EOD!AI48+NDMC_EOD!AJ48</f>
        <v>23</v>
      </c>
      <c r="M48">
        <f>TPDDL_EOD!AI48+TPDDL_EOD!AJ48</f>
        <v>69.61</v>
      </c>
      <c r="N48">
        <f t="shared" si="0"/>
        <v>277.06</v>
      </c>
      <c r="O48" s="112">
        <f t="shared" si="1"/>
        <v>-9.9999999999909051E-3</v>
      </c>
      <c r="P48">
        <v>133.60517757886379</v>
      </c>
      <c r="Q48">
        <v>44.998375803075149</v>
      </c>
      <c r="R48">
        <v>5.8397892153324191</v>
      </c>
      <c r="S48">
        <v>22.999169854905077</v>
      </c>
      <c r="T48">
        <v>69.607487547823581</v>
      </c>
      <c r="U48" s="114">
        <f t="shared" si="2"/>
        <v>277.04999999999995</v>
      </c>
      <c r="V48" s="112">
        <f t="shared" si="3"/>
        <v>0</v>
      </c>
      <c r="Y48">
        <f>BAWANA!AW48+BAWANA!AX48</f>
        <v>32</v>
      </c>
      <c r="Z48">
        <f>BAWANA!BD48+BAWANA!BE48</f>
        <v>10.95</v>
      </c>
      <c r="AA48">
        <f>BAWANA!X48+BAWANA!Y48</f>
        <v>32</v>
      </c>
      <c r="AB48">
        <f>BAWANA!AE48+BAWANA!AF48</f>
        <v>10.95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277.05</v>
      </c>
      <c r="E49">
        <f>BAWANA!AM49</f>
        <v>0</v>
      </c>
      <c r="F49">
        <f t="shared" si="4"/>
        <v>256</v>
      </c>
      <c r="G49">
        <f t="shared" si="5"/>
        <v>277.05</v>
      </c>
      <c r="H49" s="112"/>
      <c r="I49">
        <f>BRPL_EOD!AI49+BRPL_EOD!AJ49</f>
        <v>133.61000000000001</v>
      </c>
      <c r="J49">
        <f>BYPL_EOD!AI49+BYPL_EOD!AJ49</f>
        <v>45</v>
      </c>
      <c r="K49">
        <f>MES_EOD!AI49+MES_EOD!AJ49</f>
        <v>5.84</v>
      </c>
      <c r="L49">
        <f>NDMC_EOD!AI49+NDMC_EOD!AJ49</f>
        <v>23</v>
      </c>
      <c r="M49">
        <f>TPDDL_EOD!AI49+TPDDL_EOD!AJ49</f>
        <v>69.61</v>
      </c>
      <c r="N49">
        <f t="shared" si="0"/>
        <v>277.06</v>
      </c>
      <c r="O49" s="112">
        <f t="shared" si="1"/>
        <v>-9.9999999999909051E-3</v>
      </c>
      <c r="P49">
        <v>133.60517757886379</v>
      </c>
      <c r="Q49">
        <v>44.998375803075149</v>
      </c>
      <c r="R49">
        <v>5.8397892153324191</v>
      </c>
      <c r="S49">
        <v>22.999169854905077</v>
      </c>
      <c r="T49">
        <v>69.607487547823581</v>
      </c>
      <c r="U49" s="114">
        <f t="shared" si="2"/>
        <v>277.04999999999995</v>
      </c>
      <c r="V49" s="112">
        <f t="shared" si="3"/>
        <v>0</v>
      </c>
      <c r="Y49">
        <f>BAWANA!AW49+BAWANA!AX49</f>
        <v>32</v>
      </c>
      <c r="Z49">
        <f>BAWANA!BD49+BAWANA!BE49</f>
        <v>10.95</v>
      </c>
      <c r="AA49">
        <f>BAWANA!X49+BAWANA!Y49</f>
        <v>32</v>
      </c>
      <c r="AB49">
        <f>BAWANA!AE49+BAWANA!AF49</f>
        <v>10.95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277.05</v>
      </c>
      <c r="E50">
        <f>BAWANA!AM50</f>
        <v>0</v>
      </c>
      <c r="F50">
        <f t="shared" si="4"/>
        <v>256</v>
      </c>
      <c r="G50">
        <f t="shared" si="5"/>
        <v>277.05</v>
      </c>
      <c r="H50" s="112"/>
      <c r="I50">
        <f>BRPL_EOD!AI50+BRPL_EOD!AJ50</f>
        <v>133.61000000000001</v>
      </c>
      <c r="J50">
        <f>BYPL_EOD!AI50+BYPL_EOD!AJ50</f>
        <v>45</v>
      </c>
      <c r="K50">
        <f>MES_EOD!AI50+MES_EOD!AJ50</f>
        <v>5.84</v>
      </c>
      <c r="L50">
        <f>NDMC_EOD!AI50+NDMC_EOD!AJ50</f>
        <v>23</v>
      </c>
      <c r="M50">
        <f>TPDDL_EOD!AI50+TPDDL_EOD!AJ50</f>
        <v>69.61</v>
      </c>
      <c r="N50">
        <f t="shared" si="0"/>
        <v>277.06</v>
      </c>
      <c r="O50" s="112">
        <f t="shared" si="1"/>
        <v>-9.9999999999909051E-3</v>
      </c>
      <c r="P50">
        <v>133.60517757886379</v>
      </c>
      <c r="Q50">
        <v>44.998375803075149</v>
      </c>
      <c r="R50">
        <v>5.8397892153324191</v>
      </c>
      <c r="S50">
        <v>22.999169854905077</v>
      </c>
      <c r="T50">
        <v>69.607487547823581</v>
      </c>
      <c r="U50" s="114">
        <f t="shared" si="2"/>
        <v>277.04999999999995</v>
      </c>
      <c r="V50" s="112">
        <f t="shared" si="3"/>
        <v>0</v>
      </c>
      <c r="Y50">
        <f>BAWANA!AW50+BAWANA!AX50</f>
        <v>32</v>
      </c>
      <c r="Z50">
        <f>BAWANA!BD50+BAWANA!BE50</f>
        <v>10.95</v>
      </c>
      <c r="AA50">
        <f>BAWANA!X50+BAWANA!Y50</f>
        <v>32</v>
      </c>
      <c r="AB50">
        <f>BAWANA!AE50+BAWANA!AF50</f>
        <v>10.95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277.05</v>
      </c>
      <c r="E51">
        <f>BAWANA!AM51</f>
        <v>0</v>
      </c>
      <c r="F51">
        <f t="shared" si="4"/>
        <v>256</v>
      </c>
      <c r="G51">
        <f t="shared" si="5"/>
        <v>277.05</v>
      </c>
      <c r="H51" s="112"/>
      <c r="I51">
        <f>BRPL_EOD!AI51+BRPL_EOD!AJ51</f>
        <v>133.61000000000001</v>
      </c>
      <c r="J51">
        <f>BYPL_EOD!AI51+BYPL_EOD!AJ51</f>
        <v>45</v>
      </c>
      <c r="K51">
        <f>MES_EOD!AI51+MES_EOD!AJ51</f>
        <v>5.84</v>
      </c>
      <c r="L51">
        <f>NDMC_EOD!AI51+NDMC_EOD!AJ51</f>
        <v>23</v>
      </c>
      <c r="M51">
        <f>TPDDL_EOD!AI51+TPDDL_EOD!AJ51</f>
        <v>69.61</v>
      </c>
      <c r="N51">
        <f t="shared" si="0"/>
        <v>277.06</v>
      </c>
      <c r="O51" s="112">
        <f t="shared" si="1"/>
        <v>-9.9999999999909051E-3</v>
      </c>
      <c r="P51">
        <v>133.60517757886379</v>
      </c>
      <c r="Q51">
        <v>44.998375803075149</v>
      </c>
      <c r="R51">
        <v>5.8397892153324191</v>
      </c>
      <c r="S51">
        <v>22.999169854905077</v>
      </c>
      <c r="T51">
        <v>69.607487547823581</v>
      </c>
      <c r="U51" s="114">
        <f t="shared" si="2"/>
        <v>277.04999999999995</v>
      </c>
      <c r="V51" s="112">
        <f t="shared" si="3"/>
        <v>0</v>
      </c>
      <c r="Y51">
        <f>BAWANA!AW51+BAWANA!AX51</f>
        <v>32</v>
      </c>
      <c r="Z51">
        <f>BAWANA!BD51+BAWANA!BE51</f>
        <v>10.95</v>
      </c>
      <c r="AA51">
        <f>BAWANA!X51+BAWANA!Y51</f>
        <v>32</v>
      </c>
      <c r="AB51">
        <f>BAWANA!AE51+BAWANA!AF51</f>
        <v>10.95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277.05</v>
      </c>
      <c r="E52">
        <f>BAWANA!AM52</f>
        <v>0</v>
      </c>
      <c r="F52">
        <f t="shared" si="4"/>
        <v>256</v>
      </c>
      <c r="G52">
        <f t="shared" si="5"/>
        <v>277.05</v>
      </c>
      <c r="H52" s="112"/>
      <c r="I52">
        <f>BRPL_EOD!AI52+BRPL_EOD!AJ52</f>
        <v>133.61000000000001</v>
      </c>
      <c r="J52">
        <f>BYPL_EOD!AI52+BYPL_EOD!AJ52</f>
        <v>45</v>
      </c>
      <c r="K52">
        <f>MES_EOD!AI52+MES_EOD!AJ52</f>
        <v>5.84</v>
      </c>
      <c r="L52">
        <f>NDMC_EOD!AI52+NDMC_EOD!AJ52</f>
        <v>23</v>
      </c>
      <c r="M52">
        <f>TPDDL_EOD!AI52+TPDDL_EOD!AJ52</f>
        <v>69.61</v>
      </c>
      <c r="N52">
        <f t="shared" si="0"/>
        <v>277.06</v>
      </c>
      <c r="O52" s="112">
        <f t="shared" si="1"/>
        <v>-9.9999999999909051E-3</v>
      </c>
      <c r="P52">
        <v>133.60517757886379</v>
      </c>
      <c r="Q52">
        <v>44.998375803075149</v>
      </c>
      <c r="R52">
        <v>5.8397892153324191</v>
      </c>
      <c r="S52">
        <v>22.999169854905077</v>
      </c>
      <c r="T52">
        <v>69.607487547823581</v>
      </c>
      <c r="U52" s="114">
        <f t="shared" si="2"/>
        <v>277.04999999999995</v>
      </c>
      <c r="V52" s="112">
        <f t="shared" si="3"/>
        <v>0</v>
      </c>
      <c r="Y52">
        <f>BAWANA!AW52+BAWANA!AX52</f>
        <v>32</v>
      </c>
      <c r="Z52">
        <f>BAWANA!BD52+BAWANA!BE52</f>
        <v>10.95</v>
      </c>
      <c r="AA52">
        <f>BAWANA!X52+BAWANA!Y52</f>
        <v>32</v>
      </c>
      <c r="AB52">
        <f>BAWANA!AE52+BAWANA!AF52</f>
        <v>10.95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277.05</v>
      </c>
      <c r="E53">
        <f>BAWANA!AM53</f>
        <v>0</v>
      </c>
      <c r="F53">
        <f t="shared" si="4"/>
        <v>256</v>
      </c>
      <c r="G53">
        <f t="shared" si="5"/>
        <v>277.05</v>
      </c>
      <c r="H53" s="112"/>
      <c r="I53">
        <f>BRPL_EOD!AI53+BRPL_EOD!AJ53</f>
        <v>133.61000000000001</v>
      </c>
      <c r="J53">
        <f>BYPL_EOD!AI53+BYPL_EOD!AJ53</f>
        <v>45</v>
      </c>
      <c r="K53">
        <f>MES_EOD!AI53+MES_EOD!AJ53</f>
        <v>5.84</v>
      </c>
      <c r="L53">
        <f>NDMC_EOD!AI53+NDMC_EOD!AJ53</f>
        <v>23</v>
      </c>
      <c r="M53">
        <f>TPDDL_EOD!AI53+TPDDL_EOD!AJ53</f>
        <v>69.61</v>
      </c>
      <c r="N53">
        <f t="shared" si="0"/>
        <v>277.06</v>
      </c>
      <c r="O53" s="112">
        <f t="shared" si="1"/>
        <v>-9.9999999999909051E-3</v>
      </c>
      <c r="P53">
        <v>133.60517757886379</v>
      </c>
      <c r="Q53">
        <v>44.998375803075149</v>
      </c>
      <c r="R53">
        <v>5.8397892153324191</v>
      </c>
      <c r="S53">
        <v>22.999169854905077</v>
      </c>
      <c r="T53">
        <v>69.607487547823581</v>
      </c>
      <c r="U53" s="114">
        <f t="shared" si="2"/>
        <v>277.04999999999995</v>
      </c>
      <c r="V53" s="112">
        <f t="shared" si="3"/>
        <v>0</v>
      </c>
      <c r="Y53">
        <f>BAWANA!AW53+BAWANA!AX53</f>
        <v>32</v>
      </c>
      <c r="Z53">
        <f>BAWANA!BD53+BAWANA!BE53</f>
        <v>10.95</v>
      </c>
      <c r="AA53">
        <f>BAWANA!X53+BAWANA!Y53</f>
        <v>32</v>
      </c>
      <c r="AB53">
        <f>BAWANA!AE53+BAWANA!AF53</f>
        <v>10.95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277.05</v>
      </c>
      <c r="E54">
        <f>BAWANA!AM54</f>
        <v>0</v>
      </c>
      <c r="F54">
        <f t="shared" si="4"/>
        <v>256</v>
      </c>
      <c r="G54">
        <f t="shared" si="5"/>
        <v>277.05</v>
      </c>
      <c r="H54" s="112"/>
      <c r="I54">
        <f>BRPL_EOD!AI54+BRPL_EOD!AJ54</f>
        <v>133.61000000000001</v>
      </c>
      <c r="J54">
        <f>BYPL_EOD!AI54+BYPL_EOD!AJ54</f>
        <v>45</v>
      </c>
      <c r="K54">
        <f>MES_EOD!AI54+MES_EOD!AJ54</f>
        <v>5.84</v>
      </c>
      <c r="L54">
        <f>NDMC_EOD!AI54+NDMC_EOD!AJ54</f>
        <v>23</v>
      </c>
      <c r="M54">
        <f>TPDDL_EOD!AI54+TPDDL_EOD!AJ54</f>
        <v>69.61</v>
      </c>
      <c r="N54">
        <f t="shared" si="0"/>
        <v>277.06</v>
      </c>
      <c r="O54" s="112">
        <f t="shared" si="1"/>
        <v>-9.9999999999909051E-3</v>
      </c>
      <c r="P54">
        <v>133.60517757886379</v>
      </c>
      <c r="Q54">
        <v>44.998375803075149</v>
      </c>
      <c r="R54">
        <v>5.8397892153324191</v>
      </c>
      <c r="S54">
        <v>22.999169854905077</v>
      </c>
      <c r="T54">
        <v>69.607487547823581</v>
      </c>
      <c r="U54" s="114">
        <f t="shared" si="2"/>
        <v>277.04999999999995</v>
      </c>
      <c r="V54" s="112">
        <f t="shared" si="3"/>
        <v>0</v>
      </c>
      <c r="Y54">
        <f>BAWANA!AW54+BAWANA!AX54</f>
        <v>32</v>
      </c>
      <c r="Z54">
        <f>BAWANA!BD54+BAWANA!BE54</f>
        <v>10.95</v>
      </c>
      <c r="AA54">
        <f>BAWANA!X54+BAWANA!Y54</f>
        <v>32</v>
      </c>
      <c r="AB54">
        <f>BAWANA!AE54+BAWANA!AF54</f>
        <v>10.95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277.05</v>
      </c>
      <c r="E55">
        <f>BAWANA!AM55</f>
        <v>0</v>
      </c>
      <c r="F55">
        <f t="shared" si="4"/>
        <v>256</v>
      </c>
      <c r="G55">
        <f t="shared" si="5"/>
        <v>277.05</v>
      </c>
      <c r="H55" s="112"/>
      <c r="I55">
        <f>BRPL_EOD!AI55+BRPL_EOD!AJ55</f>
        <v>133.61000000000001</v>
      </c>
      <c r="J55">
        <f>BYPL_EOD!AI55+BYPL_EOD!AJ55</f>
        <v>45</v>
      </c>
      <c r="K55">
        <f>MES_EOD!AI55+MES_EOD!AJ55</f>
        <v>5.84</v>
      </c>
      <c r="L55">
        <f>NDMC_EOD!AI55+NDMC_EOD!AJ55</f>
        <v>23</v>
      </c>
      <c r="M55">
        <f>TPDDL_EOD!AI55+TPDDL_EOD!AJ55</f>
        <v>69.61</v>
      </c>
      <c r="N55">
        <f t="shared" si="0"/>
        <v>277.06</v>
      </c>
      <c r="O55" s="112">
        <f t="shared" si="1"/>
        <v>-9.9999999999909051E-3</v>
      </c>
      <c r="P55">
        <v>133.60517757886379</v>
      </c>
      <c r="Q55">
        <v>44.998375803075149</v>
      </c>
      <c r="R55">
        <v>5.8397892153324191</v>
      </c>
      <c r="S55">
        <v>22.999169854905077</v>
      </c>
      <c r="T55">
        <v>69.607487547823581</v>
      </c>
      <c r="U55" s="114">
        <f t="shared" si="2"/>
        <v>277.04999999999995</v>
      </c>
      <c r="V55" s="112">
        <f t="shared" si="3"/>
        <v>0</v>
      </c>
      <c r="Y55">
        <f>BAWANA!AW55+BAWANA!AX55</f>
        <v>32</v>
      </c>
      <c r="Z55">
        <f>BAWANA!BD55+BAWANA!BE55</f>
        <v>10.95</v>
      </c>
      <c r="AA55">
        <f>BAWANA!X55+BAWANA!Y55</f>
        <v>32</v>
      </c>
      <c r="AB55">
        <f>BAWANA!AE55+BAWANA!AF55</f>
        <v>10.95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277.05</v>
      </c>
      <c r="E56">
        <f>BAWANA!AM56</f>
        <v>0</v>
      </c>
      <c r="F56">
        <f t="shared" si="4"/>
        <v>256</v>
      </c>
      <c r="G56">
        <f t="shared" si="5"/>
        <v>277.05</v>
      </c>
      <c r="H56" s="112"/>
      <c r="I56">
        <f>BRPL_EOD!AI56+BRPL_EOD!AJ56</f>
        <v>133.61000000000001</v>
      </c>
      <c r="J56">
        <f>BYPL_EOD!AI56+BYPL_EOD!AJ56</f>
        <v>45</v>
      </c>
      <c r="K56">
        <f>MES_EOD!AI56+MES_EOD!AJ56</f>
        <v>5.84</v>
      </c>
      <c r="L56">
        <f>NDMC_EOD!AI56+NDMC_EOD!AJ56</f>
        <v>23</v>
      </c>
      <c r="M56">
        <f>TPDDL_EOD!AI56+TPDDL_EOD!AJ56</f>
        <v>69.61</v>
      </c>
      <c r="N56">
        <f t="shared" si="0"/>
        <v>277.06</v>
      </c>
      <c r="O56" s="112">
        <f t="shared" si="1"/>
        <v>-9.9999999999909051E-3</v>
      </c>
      <c r="P56">
        <v>133.60517757886379</v>
      </c>
      <c r="Q56">
        <v>44.998375803075149</v>
      </c>
      <c r="R56">
        <v>5.8397892153324191</v>
      </c>
      <c r="S56">
        <v>22.999169854905077</v>
      </c>
      <c r="T56">
        <v>69.607487547823581</v>
      </c>
      <c r="U56" s="114">
        <f t="shared" si="2"/>
        <v>277.04999999999995</v>
      </c>
      <c r="V56" s="112">
        <f t="shared" si="3"/>
        <v>0</v>
      </c>
      <c r="Y56">
        <f>BAWANA!AW56+BAWANA!AX56</f>
        <v>32</v>
      </c>
      <c r="Z56">
        <f>BAWANA!BD56+BAWANA!BE56</f>
        <v>10.95</v>
      </c>
      <c r="AA56">
        <f>BAWANA!X56+BAWANA!Y56</f>
        <v>32</v>
      </c>
      <c r="AB56">
        <f>BAWANA!AE56+BAWANA!AF56</f>
        <v>10.95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277.05999999999995</v>
      </c>
      <c r="E57">
        <f>BAWANA!AM57</f>
        <v>0</v>
      </c>
      <c r="F57">
        <f t="shared" si="4"/>
        <v>256</v>
      </c>
      <c r="G57">
        <f t="shared" si="5"/>
        <v>277.05999999999995</v>
      </c>
      <c r="H57" s="112"/>
      <c r="I57">
        <f>BRPL_EOD!AI57+BRPL_EOD!AJ57</f>
        <v>133.61000000000001</v>
      </c>
      <c r="J57">
        <f>BYPL_EOD!AI57+BYPL_EOD!AJ57</f>
        <v>45</v>
      </c>
      <c r="K57">
        <f>MES_EOD!AI57+MES_EOD!AJ57</f>
        <v>5.84</v>
      </c>
      <c r="L57">
        <f>NDMC_EOD!AI57+NDMC_EOD!AJ57</f>
        <v>23</v>
      </c>
      <c r="M57">
        <f>TPDDL_EOD!AI57+TPDDL_EOD!AJ57</f>
        <v>69.61</v>
      </c>
      <c r="N57">
        <f t="shared" si="0"/>
        <v>277.06</v>
      </c>
      <c r="O57" s="112">
        <f t="shared" si="1"/>
        <v>0</v>
      </c>
      <c r="P57">
        <v>133.60999999999999</v>
      </c>
      <c r="Q57">
        <v>44.999999999999993</v>
      </c>
      <c r="R57">
        <v>5.839999999999999</v>
      </c>
      <c r="S57">
        <v>22.999999999999996</v>
      </c>
      <c r="T57">
        <v>69.609999999999985</v>
      </c>
      <c r="U57" s="114">
        <f t="shared" si="2"/>
        <v>277.05999999999995</v>
      </c>
      <c r="V57" s="112">
        <f t="shared" si="3"/>
        <v>0</v>
      </c>
      <c r="Y57">
        <f>BAWANA!AW57+BAWANA!AX57</f>
        <v>21.47</v>
      </c>
      <c r="Z57">
        <f>BAWANA!BD57+BAWANA!BE57</f>
        <v>21.47</v>
      </c>
      <c r="AA57">
        <f>BAWANA!X57+BAWANA!Y57</f>
        <v>21.47</v>
      </c>
      <c r="AB57">
        <f>BAWANA!AE57+BAWANA!AF57</f>
        <v>21.47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277.05999999999995</v>
      </c>
      <c r="E58">
        <f>BAWANA!AM58</f>
        <v>0</v>
      </c>
      <c r="F58">
        <f t="shared" si="4"/>
        <v>256</v>
      </c>
      <c r="G58">
        <f t="shared" si="5"/>
        <v>277.05999999999995</v>
      </c>
      <c r="H58" s="112"/>
      <c r="I58">
        <f>BRPL_EOD!AI58+BRPL_EOD!AJ58</f>
        <v>133.61000000000001</v>
      </c>
      <c r="J58">
        <f>BYPL_EOD!AI58+BYPL_EOD!AJ58</f>
        <v>45</v>
      </c>
      <c r="K58">
        <f>MES_EOD!AI58+MES_EOD!AJ58</f>
        <v>5.84</v>
      </c>
      <c r="L58">
        <f>NDMC_EOD!AI58+NDMC_EOD!AJ58</f>
        <v>23</v>
      </c>
      <c r="M58">
        <f>TPDDL_EOD!AI58+TPDDL_EOD!AJ58</f>
        <v>69.61</v>
      </c>
      <c r="N58">
        <f t="shared" si="0"/>
        <v>277.06</v>
      </c>
      <c r="O58" s="112">
        <f t="shared" si="1"/>
        <v>0</v>
      </c>
      <c r="P58">
        <v>133.60999999999999</v>
      </c>
      <c r="Q58">
        <v>44.999999999999993</v>
      </c>
      <c r="R58">
        <v>5.839999999999999</v>
      </c>
      <c r="S58">
        <v>22.999999999999996</v>
      </c>
      <c r="T58">
        <v>69.609999999999985</v>
      </c>
      <c r="U58" s="114">
        <f t="shared" si="2"/>
        <v>277.05999999999995</v>
      </c>
      <c r="V58" s="112">
        <f t="shared" si="3"/>
        <v>0</v>
      </c>
      <c r="Y58">
        <f>BAWANA!AW58+BAWANA!AX58</f>
        <v>21.47</v>
      </c>
      <c r="Z58">
        <f>BAWANA!BD58+BAWANA!BE58</f>
        <v>21.47</v>
      </c>
      <c r="AA58">
        <f>BAWANA!X58+BAWANA!Y58</f>
        <v>21.47</v>
      </c>
      <c r="AB58">
        <f>BAWANA!AE58+BAWANA!AF58</f>
        <v>21.47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277.05999999999995</v>
      </c>
      <c r="E59">
        <f>BAWANA!AM59</f>
        <v>0</v>
      </c>
      <c r="F59">
        <f t="shared" si="4"/>
        <v>256</v>
      </c>
      <c r="G59">
        <f t="shared" si="5"/>
        <v>277.05999999999995</v>
      </c>
      <c r="H59" s="112"/>
      <c r="I59">
        <f>BRPL_EOD!AI59+BRPL_EOD!AJ59</f>
        <v>133.61000000000001</v>
      </c>
      <c r="J59">
        <f>BYPL_EOD!AI59+BYPL_EOD!AJ59</f>
        <v>45</v>
      </c>
      <c r="K59">
        <f>MES_EOD!AI59+MES_EOD!AJ59</f>
        <v>5.84</v>
      </c>
      <c r="L59">
        <f>NDMC_EOD!AI59+NDMC_EOD!AJ59</f>
        <v>23</v>
      </c>
      <c r="M59">
        <f>TPDDL_EOD!AI59+TPDDL_EOD!AJ59</f>
        <v>69.61</v>
      </c>
      <c r="N59">
        <f t="shared" si="0"/>
        <v>277.06</v>
      </c>
      <c r="O59" s="112">
        <f t="shared" si="1"/>
        <v>0</v>
      </c>
      <c r="P59">
        <v>133.60999999999999</v>
      </c>
      <c r="Q59">
        <v>44.999999999999993</v>
      </c>
      <c r="R59">
        <v>5.839999999999999</v>
      </c>
      <c r="S59">
        <v>22.999999999999996</v>
      </c>
      <c r="T59">
        <v>69.609999999999985</v>
      </c>
      <c r="U59" s="114">
        <f t="shared" si="2"/>
        <v>277.05999999999995</v>
      </c>
      <c r="V59" s="112">
        <f t="shared" si="3"/>
        <v>0</v>
      </c>
      <c r="Y59">
        <f>BAWANA!AW59+BAWANA!AX59</f>
        <v>21.47</v>
      </c>
      <c r="Z59">
        <f>BAWANA!BD59+BAWANA!BE59</f>
        <v>21.47</v>
      </c>
      <c r="AA59">
        <f>BAWANA!X59+BAWANA!Y59</f>
        <v>21.47</v>
      </c>
      <c r="AB59">
        <f>BAWANA!AE59+BAWANA!AF59</f>
        <v>21.47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277.05999999999995</v>
      </c>
      <c r="E60">
        <f>BAWANA!AM60</f>
        <v>0</v>
      </c>
      <c r="F60">
        <f t="shared" si="4"/>
        <v>256</v>
      </c>
      <c r="G60">
        <f t="shared" si="5"/>
        <v>277.05999999999995</v>
      </c>
      <c r="H60" s="112"/>
      <c r="I60">
        <f>BRPL_EOD!AI60+BRPL_EOD!AJ60</f>
        <v>133.61000000000001</v>
      </c>
      <c r="J60">
        <f>BYPL_EOD!AI60+BYPL_EOD!AJ60</f>
        <v>45</v>
      </c>
      <c r="K60">
        <f>MES_EOD!AI60+MES_EOD!AJ60</f>
        <v>5.84</v>
      </c>
      <c r="L60">
        <f>NDMC_EOD!AI60+NDMC_EOD!AJ60</f>
        <v>23</v>
      </c>
      <c r="M60">
        <f>TPDDL_EOD!AI60+TPDDL_EOD!AJ60</f>
        <v>69.61</v>
      </c>
      <c r="N60">
        <f t="shared" si="0"/>
        <v>277.06</v>
      </c>
      <c r="O60" s="112">
        <f t="shared" si="1"/>
        <v>0</v>
      </c>
      <c r="P60">
        <v>133.60999999999999</v>
      </c>
      <c r="Q60">
        <v>44.999999999999993</v>
      </c>
      <c r="R60">
        <v>5.839999999999999</v>
      </c>
      <c r="S60">
        <v>22.999999999999996</v>
      </c>
      <c r="T60">
        <v>69.609999999999985</v>
      </c>
      <c r="U60" s="114">
        <f t="shared" si="2"/>
        <v>277.05999999999995</v>
      </c>
      <c r="V60" s="112">
        <f t="shared" si="3"/>
        <v>0</v>
      </c>
      <c r="Y60">
        <f>BAWANA!AW60+BAWANA!AX60</f>
        <v>21.47</v>
      </c>
      <c r="Z60">
        <f>BAWANA!BD60+BAWANA!BE60</f>
        <v>21.47</v>
      </c>
      <c r="AA60">
        <f>BAWANA!X60+BAWANA!Y60</f>
        <v>21.47</v>
      </c>
      <c r="AB60">
        <f>BAWANA!AE60+BAWANA!AF60</f>
        <v>21.47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288</v>
      </c>
      <c r="E61">
        <f>BAWANA!AM61</f>
        <v>0</v>
      </c>
      <c r="F61">
        <f t="shared" si="4"/>
        <v>256</v>
      </c>
      <c r="G61">
        <f t="shared" si="5"/>
        <v>288</v>
      </c>
      <c r="H61" s="112"/>
      <c r="I61">
        <f>BRPL_EOD!AI61+BRPL_EOD!AJ61</f>
        <v>131.96</v>
      </c>
      <c r="J61">
        <f>BYPL_EOD!AI61+BYPL_EOD!AJ61</f>
        <v>57.6</v>
      </c>
      <c r="K61">
        <f>MES_EOD!AI61+MES_EOD!AJ61</f>
        <v>5.84</v>
      </c>
      <c r="L61">
        <f>NDMC_EOD!AI61+NDMC_EOD!AJ61</f>
        <v>23</v>
      </c>
      <c r="M61">
        <f>TPDDL_EOD!AI61+TPDDL_EOD!AJ61</f>
        <v>69.61</v>
      </c>
      <c r="N61">
        <f t="shared" si="0"/>
        <v>288.01</v>
      </c>
      <c r="O61" s="112">
        <f t="shared" si="1"/>
        <v>-9.9999999999909051E-3</v>
      </c>
      <c r="P61">
        <v>131.95541821464533</v>
      </c>
      <c r="Q61">
        <v>57.598000069442037</v>
      </c>
      <c r="R61">
        <v>5.8397972292628726</v>
      </c>
      <c r="S61">
        <v>22.999201416617478</v>
      </c>
      <c r="T61">
        <v>69.607583070032291</v>
      </c>
      <c r="U61" s="114">
        <f t="shared" si="2"/>
        <v>288</v>
      </c>
      <c r="V61" s="112">
        <f t="shared" si="3"/>
        <v>0</v>
      </c>
      <c r="Y61">
        <f>BAWANA!AW61+BAWANA!AX61</f>
        <v>0</v>
      </c>
      <c r="Z61">
        <f>BAWANA!BD61+BAWANA!BE61</f>
        <v>32</v>
      </c>
      <c r="AA61">
        <f>BAWANA!X61+BAWANA!Y61</f>
        <v>0</v>
      </c>
      <c r="AB61">
        <f>BAWANA!AE61+BAWANA!AF61</f>
        <v>32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288</v>
      </c>
      <c r="E62">
        <f>BAWANA!AM62</f>
        <v>0</v>
      </c>
      <c r="F62">
        <f t="shared" si="4"/>
        <v>256</v>
      </c>
      <c r="G62">
        <f t="shared" si="5"/>
        <v>288</v>
      </c>
      <c r="H62" s="112"/>
      <c r="I62">
        <f>BRPL_EOD!AI62+BRPL_EOD!AJ62</f>
        <v>131.96</v>
      </c>
      <c r="J62">
        <f>BYPL_EOD!AI62+BYPL_EOD!AJ62</f>
        <v>57.6</v>
      </c>
      <c r="K62">
        <f>MES_EOD!AI62+MES_EOD!AJ62</f>
        <v>5.84</v>
      </c>
      <c r="L62">
        <f>NDMC_EOD!AI62+NDMC_EOD!AJ62</f>
        <v>23</v>
      </c>
      <c r="M62">
        <f>TPDDL_EOD!AI62+TPDDL_EOD!AJ62</f>
        <v>69.61</v>
      </c>
      <c r="N62">
        <f t="shared" si="0"/>
        <v>288.01</v>
      </c>
      <c r="O62" s="112">
        <f t="shared" si="1"/>
        <v>-9.9999999999909051E-3</v>
      </c>
      <c r="P62">
        <v>131.95541821464533</v>
      </c>
      <c r="Q62">
        <v>57.598000069442037</v>
      </c>
      <c r="R62">
        <v>5.8397972292628726</v>
      </c>
      <c r="S62">
        <v>22.999201416617478</v>
      </c>
      <c r="T62">
        <v>69.607583070032291</v>
      </c>
      <c r="U62" s="114">
        <f t="shared" si="2"/>
        <v>288</v>
      </c>
      <c r="V62" s="112">
        <f t="shared" si="3"/>
        <v>0</v>
      </c>
      <c r="Y62">
        <f>BAWANA!AW62+BAWANA!AX62</f>
        <v>0</v>
      </c>
      <c r="Z62">
        <f>BAWANA!BD62+BAWANA!BE62</f>
        <v>32</v>
      </c>
      <c r="AA62">
        <f>BAWANA!X62+BAWANA!Y62</f>
        <v>0</v>
      </c>
      <c r="AB62">
        <f>BAWANA!AE62+BAWANA!AF62</f>
        <v>32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288</v>
      </c>
      <c r="E63">
        <f>BAWANA!AM63</f>
        <v>0</v>
      </c>
      <c r="F63">
        <f t="shared" si="4"/>
        <v>256</v>
      </c>
      <c r="G63">
        <f t="shared" si="5"/>
        <v>288</v>
      </c>
      <c r="H63" s="112"/>
      <c r="I63">
        <f>BRPL_EOD!AI63+BRPL_EOD!AJ63</f>
        <v>131.96</v>
      </c>
      <c r="J63">
        <f>BYPL_EOD!AI63+BYPL_EOD!AJ63</f>
        <v>57.6</v>
      </c>
      <c r="K63">
        <f>MES_EOD!AI63+MES_EOD!AJ63</f>
        <v>5.84</v>
      </c>
      <c r="L63">
        <f>NDMC_EOD!AI63+NDMC_EOD!AJ63</f>
        <v>23</v>
      </c>
      <c r="M63">
        <f>TPDDL_EOD!AI63+TPDDL_EOD!AJ63</f>
        <v>69.61</v>
      </c>
      <c r="N63">
        <f t="shared" si="0"/>
        <v>288.01</v>
      </c>
      <c r="O63" s="112">
        <f t="shared" si="1"/>
        <v>-9.9999999999909051E-3</v>
      </c>
      <c r="P63">
        <v>131.95541821464533</v>
      </c>
      <c r="Q63">
        <v>57.598000069442037</v>
      </c>
      <c r="R63">
        <v>5.8397972292628726</v>
      </c>
      <c r="S63">
        <v>22.999201416617478</v>
      </c>
      <c r="T63">
        <v>69.607583070032291</v>
      </c>
      <c r="U63" s="114">
        <f t="shared" si="2"/>
        <v>288</v>
      </c>
      <c r="V63" s="112">
        <f t="shared" si="3"/>
        <v>0</v>
      </c>
      <c r="Y63">
        <f>BAWANA!AW63+BAWANA!AX63</f>
        <v>0</v>
      </c>
      <c r="Z63">
        <f>BAWANA!BD63+BAWANA!BE63</f>
        <v>32</v>
      </c>
      <c r="AA63">
        <f>BAWANA!X63+BAWANA!Y63</f>
        <v>0</v>
      </c>
      <c r="AB63">
        <f>BAWANA!AE63+BAWANA!AF63</f>
        <v>32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288</v>
      </c>
      <c r="E64">
        <f>BAWANA!AM64</f>
        <v>0</v>
      </c>
      <c r="F64">
        <f t="shared" si="4"/>
        <v>256</v>
      </c>
      <c r="G64">
        <f t="shared" si="5"/>
        <v>288</v>
      </c>
      <c r="H64" s="112"/>
      <c r="I64">
        <f>BRPL_EOD!AI64+BRPL_EOD!AJ64</f>
        <v>131.96</v>
      </c>
      <c r="J64">
        <f>BYPL_EOD!AI64+BYPL_EOD!AJ64</f>
        <v>57.6</v>
      </c>
      <c r="K64">
        <f>MES_EOD!AI64+MES_EOD!AJ64</f>
        <v>5.84</v>
      </c>
      <c r="L64">
        <f>NDMC_EOD!AI64+NDMC_EOD!AJ64</f>
        <v>23</v>
      </c>
      <c r="M64">
        <f>TPDDL_EOD!AI64+TPDDL_EOD!AJ64</f>
        <v>69.61</v>
      </c>
      <c r="N64">
        <f t="shared" si="0"/>
        <v>288.01</v>
      </c>
      <c r="O64" s="112">
        <f t="shared" si="1"/>
        <v>-9.9999999999909051E-3</v>
      </c>
      <c r="P64">
        <v>131.95541821464533</v>
      </c>
      <c r="Q64">
        <v>57.598000069442037</v>
      </c>
      <c r="R64">
        <v>5.8397972292628726</v>
      </c>
      <c r="S64">
        <v>22.999201416617478</v>
      </c>
      <c r="T64">
        <v>69.607583070032291</v>
      </c>
      <c r="U64" s="114">
        <f t="shared" si="2"/>
        <v>288</v>
      </c>
      <c r="V64" s="112">
        <f t="shared" si="3"/>
        <v>0</v>
      </c>
      <c r="Y64">
        <f>BAWANA!AW64+BAWANA!AX64</f>
        <v>0</v>
      </c>
      <c r="Z64">
        <f>BAWANA!BD64+BAWANA!BE64</f>
        <v>32</v>
      </c>
      <c r="AA64">
        <f>BAWANA!X64+BAWANA!Y64</f>
        <v>0</v>
      </c>
      <c r="AB64">
        <f>BAWANA!AE64+BAWANA!AF64</f>
        <v>32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288</v>
      </c>
      <c r="E65">
        <f>BAWANA!AM65</f>
        <v>0</v>
      </c>
      <c r="F65">
        <f t="shared" si="4"/>
        <v>256</v>
      </c>
      <c r="G65">
        <f t="shared" si="5"/>
        <v>288</v>
      </c>
      <c r="H65" s="112"/>
      <c r="I65">
        <f>BRPL_EOD!AI65+BRPL_EOD!AJ65</f>
        <v>131.96</v>
      </c>
      <c r="J65">
        <f>BYPL_EOD!AI65+BYPL_EOD!AJ65</f>
        <v>57.6</v>
      </c>
      <c r="K65">
        <f>MES_EOD!AI65+MES_EOD!AJ65</f>
        <v>5.84</v>
      </c>
      <c r="L65">
        <f>NDMC_EOD!AI65+NDMC_EOD!AJ65</f>
        <v>23</v>
      </c>
      <c r="M65">
        <f>TPDDL_EOD!AI65+TPDDL_EOD!AJ65</f>
        <v>69.61</v>
      </c>
      <c r="N65">
        <f t="shared" si="0"/>
        <v>288.01</v>
      </c>
      <c r="O65" s="112">
        <f t="shared" si="1"/>
        <v>-9.9999999999909051E-3</v>
      </c>
      <c r="P65">
        <v>131.95541821464533</v>
      </c>
      <c r="Q65">
        <v>57.598000069442037</v>
      </c>
      <c r="R65">
        <v>5.8397972292628726</v>
      </c>
      <c r="S65">
        <v>22.999201416617478</v>
      </c>
      <c r="T65">
        <v>69.607583070032291</v>
      </c>
      <c r="U65" s="114">
        <f t="shared" si="2"/>
        <v>288</v>
      </c>
      <c r="V65" s="112">
        <f t="shared" si="3"/>
        <v>0</v>
      </c>
      <c r="Y65">
        <f>BAWANA!AW65+BAWANA!AX65</f>
        <v>0</v>
      </c>
      <c r="Z65">
        <f>BAWANA!BD65+BAWANA!BE65</f>
        <v>32</v>
      </c>
      <c r="AA65">
        <f>BAWANA!X65+BAWANA!Y65</f>
        <v>0</v>
      </c>
      <c r="AB65">
        <f>BAWANA!AE65+BAWANA!AF65</f>
        <v>32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288</v>
      </c>
      <c r="E66">
        <f>BAWANA!AM66</f>
        <v>0</v>
      </c>
      <c r="F66">
        <f t="shared" si="4"/>
        <v>256</v>
      </c>
      <c r="G66">
        <f t="shared" si="5"/>
        <v>288</v>
      </c>
      <c r="H66" s="112"/>
      <c r="I66">
        <f>BRPL_EOD!AI66+BRPL_EOD!AJ66</f>
        <v>131.96</v>
      </c>
      <c r="J66">
        <f>BYPL_EOD!AI66+BYPL_EOD!AJ66</f>
        <v>57.6</v>
      </c>
      <c r="K66">
        <f>MES_EOD!AI66+MES_EOD!AJ66</f>
        <v>5.84</v>
      </c>
      <c r="L66">
        <f>NDMC_EOD!AI66+NDMC_EOD!AJ66</f>
        <v>23</v>
      </c>
      <c r="M66">
        <f>TPDDL_EOD!AI66+TPDDL_EOD!AJ66</f>
        <v>69.61</v>
      </c>
      <c r="N66">
        <f t="shared" si="0"/>
        <v>288.01</v>
      </c>
      <c r="O66" s="112">
        <f t="shared" si="1"/>
        <v>-9.9999999999909051E-3</v>
      </c>
      <c r="P66">
        <v>131.95541821464533</v>
      </c>
      <c r="Q66">
        <v>57.598000069442037</v>
      </c>
      <c r="R66">
        <v>5.8397972292628726</v>
      </c>
      <c r="S66">
        <v>22.999201416617478</v>
      </c>
      <c r="T66">
        <v>69.607583070032291</v>
      </c>
      <c r="U66" s="114">
        <f t="shared" si="2"/>
        <v>288</v>
      </c>
      <c r="V66" s="112">
        <f t="shared" si="3"/>
        <v>0</v>
      </c>
      <c r="Y66">
        <f>BAWANA!AW66+BAWANA!AX66</f>
        <v>0</v>
      </c>
      <c r="Z66">
        <f>BAWANA!BD66+BAWANA!BE66</f>
        <v>32</v>
      </c>
      <c r="AA66">
        <f>BAWANA!X66+BAWANA!Y66</f>
        <v>0</v>
      </c>
      <c r="AB66">
        <f>BAWANA!AE66+BAWANA!AF66</f>
        <v>32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288</v>
      </c>
      <c r="E67">
        <f>BAWANA!AM67</f>
        <v>0</v>
      </c>
      <c r="F67">
        <f t="shared" si="4"/>
        <v>256</v>
      </c>
      <c r="G67">
        <f t="shared" si="5"/>
        <v>288</v>
      </c>
      <c r="H67" s="112"/>
      <c r="I67">
        <f>BRPL_EOD!AI67+BRPL_EOD!AJ67</f>
        <v>131.96</v>
      </c>
      <c r="J67">
        <f>BYPL_EOD!AI67+BYPL_EOD!AJ67</f>
        <v>57.6</v>
      </c>
      <c r="K67">
        <f>MES_EOD!AI67+MES_EOD!AJ67</f>
        <v>5.84</v>
      </c>
      <c r="L67">
        <f>NDMC_EOD!AI67+NDMC_EOD!AJ67</f>
        <v>23</v>
      </c>
      <c r="M67">
        <f>TPDDL_EOD!AI67+TPDDL_EOD!AJ67</f>
        <v>69.61</v>
      </c>
      <c r="N67">
        <f t="shared" ref="N67:N98" si="7">SUM(I67:M67)</f>
        <v>288.01</v>
      </c>
      <c r="O67" s="112">
        <f t="shared" ref="O67:O98" si="8">G67-N67</f>
        <v>-9.9999999999909051E-3</v>
      </c>
      <c r="P67">
        <v>131.95541821464533</v>
      </c>
      <c r="Q67">
        <v>57.598000069442037</v>
      </c>
      <c r="R67">
        <v>5.8397972292628726</v>
      </c>
      <c r="S67">
        <v>22.999201416617478</v>
      </c>
      <c r="T67">
        <v>69.607583070032291</v>
      </c>
      <c r="U67" s="114">
        <f t="shared" ref="U67:U98" si="9">SUM(P67:T67)</f>
        <v>288</v>
      </c>
      <c r="V67" s="112">
        <f t="shared" ref="V67:V99" si="10">G67-U67</f>
        <v>0</v>
      </c>
      <c r="Y67">
        <f>BAWANA!AW67+BAWANA!AX67</f>
        <v>0</v>
      </c>
      <c r="Z67">
        <f>BAWANA!BD67+BAWANA!BE67</f>
        <v>32</v>
      </c>
      <c r="AA67">
        <f>BAWANA!X67+BAWANA!Y67</f>
        <v>0</v>
      </c>
      <c r="AB67">
        <f>BAWANA!AE67+BAWANA!AF67</f>
        <v>32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276.64999999999998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276.64999999999998</v>
      </c>
      <c r="H68" s="112"/>
      <c r="I68">
        <f>BRPL_EOD!AI68+BRPL_EOD!AJ68</f>
        <v>133.61000000000001</v>
      </c>
      <c r="J68">
        <f>BYPL_EOD!AI68+BYPL_EOD!AJ68</f>
        <v>57.6</v>
      </c>
      <c r="K68">
        <f>MES_EOD!AI68+MES_EOD!AJ68</f>
        <v>5.84</v>
      </c>
      <c r="L68">
        <f>NDMC_EOD!AI68+NDMC_EOD!AJ68</f>
        <v>10</v>
      </c>
      <c r="M68">
        <f>TPDDL_EOD!AI68+TPDDL_EOD!AJ68</f>
        <v>69.61</v>
      </c>
      <c r="N68">
        <f t="shared" si="7"/>
        <v>276.66000000000003</v>
      </c>
      <c r="O68" s="112">
        <f t="shared" si="8"/>
        <v>-1.0000000000047748E-2</v>
      </c>
      <c r="P68">
        <v>133.60517060652063</v>
      </c>
      <c r="Q68">
        <v>57.597918022121007</v>
      </c>
      <c r="R68">
        <v>5.8397889105761571</v>
      </c>
      <c r="S68">
        <v>9.9996385455071195</v>
      </c>
      <c r="T68">
        <v>69.607483915275054</v>
      </c>
      <c r="U68" s="114">
        <f t="shared" si="9"/>
        <v>276.64999999999998</v>
      </c>
      <c r="V68" s="112">
        <f t="shared" si="10"/>
        <v>0</v>
      </c>
      <c r="Y68">
        <f>BAWANA!AW68+BAWANA!AX68</f>
        <v>11.35</v>
      </c>
      <c r="Z68">
        <f>BAWANA!BD68+BAWANA!BE68</f>
        <v>32</v>
      </c>
      <c r="AA68">
        <f>BAWANA!X68+BAWANA!Y68</f>
        <v>11.35</v>
      </c>
      <c r="AB68">
        <f>BAWANA!AE68+BAWANA!AF68</f>
        <v>32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275.66000000000003</v>
      </c>
      <c r="E69">
        <f>BAWANA!AM69</f>
        <v>0</v>
      </c>
      <c r="F69">
        <f t="shared" si="11"/>
        <v>256</v>
      </c>
      <c r="G69">
        <f t="shared" si="12"/>
        <v>275.66000000000003</v>
      </c>
      <c r="H69" s="112"/>
      <c r="I69">
        <f>BRPL_EOD!AI69+BRPL_EOD!AJ69</f>
        <v>133.61000000000001</v>
      </c>
      <c r="J69">
        <f>BYPL_EOD!AI69+BYPL_EOD!AJ69</f>
        <v>57.6</v>
      </c>
      <c r="K69">
        <f>MES_EOD!AI69+MES_EOD!AJ69</f>
        <v>5.84</v>
      </c>
      <c r="L69">
        <f>NDMC_EOD!AI69+NDMC_EOD!AJ69</f>
        <v>9</v>
      </c>
      <c r="M69">
        <f>TPDDL_EOD!AI69+TPDDL_EOD!AJ69</f>
        <v>69.61</v>
      </c>
      <c r="N69">
        <f t="shared" si="7"/>
        <v>275.66000000000003</v>
      </c>
      <c r="O69" s="112">
        <f t="shared" si="8"/>
        <v>0</v>
      </c>
      <c r="P69">
        <v>133.61000000000001</v>
      </c>
      <c r="Q69">
        <v>57.6</v>
      </c>
      <c r="R69">
        <v>5.84</v>
      </c>
      <c r="S69">
        <v>9</v>
      </c>
      <c r="T69">
        <v>69.61</v>
      </c>
      <c r="U69" s="114">
        <f t="shared" si="9"/>
        <v>275.66000000000003</v>
      </c>
      <c r="V69" s="112">
        <f t="shared" si="10"/>
        <v>0</v>
      </c>
      <c r="Y69">
        <f>BAWANA!AW69+BAWANA!AX69</f>
        <v>12.34</v>
      </c>
      <c r="Z69">
        <f>BAWANA!BD69+BAWANA!BE69</f>
        <v>32</v>
      </c>
      <c r="AA69">
        <f>BAWANA!X69+BAWANA!Y69</f>
        <v>12.34</v>
      </c>
      <c r="AB69">
        <f>BAWANA!AE69+BAWANA!AF69</f>
        <v>32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275.66000000000003</v>
      </c>
      <c r="E70">
        <f>BAWANA!AM70</f>
        <v>0</v>
      </c>
      <c r="F70">
        <f t="shared" si="11"/>
        <v>256</v>
      </c>
      <c r="G70">
        <f t="shared" si="12"/>
        <v>275.66000000000003</v>
      </c>
      <c r="H70" s="112"/>
      <c r="I70">
        <f>BRPL_EOD!AI70+BRPL_EOD!AJ70</f>
        <v>133.61000000000001</v>
      </c>
      <c r="J70">
        <f>BYPL_EOD!AI70+BYPL_EOD!AJ70</f>
        <v>57.6</v>
      </c>
      <c r="K70">
        <f>MES_EOD!AI70+MES_EOD!AJ70</f>
        <v>5.84</v>
      </c>
      <c r="L70">
        <f>NDMC_EOD!AI70+NDMC_EOD!AJ70</f>
        <v>9</v>
      </c>
      <c r="M70">
        <f>TPDDL_EOD!AI70+TPDDL_EOD!AJ70</f>
        <v>69.61</v>
      </c>
      <c r="N70">
        <f t="shared" si="7"/>
        <v>275.66000000000003</v>
      </c>
      <c r="O70" s="112">
        <f t="shared" si="8"/>
        <v>0</v>
      </c>
      <c r="P70">
        <v>133.61000000000001</v>
      </c>
      <c r="Q70">
        <v>57.6</v>
      </c>
      <c r="R70">
        <v>5.84</v>
      </c>
      <c r="S70">
        <v>9</v>
      </c>
      <c r="T70">
        <v>69.61</v>
      </c>
      <c r="U70" s="114">
        <f t="shared" si="9"/>
        <v>275.66000000000003</v>
      </c>
      <c r="V70" s="112">
        <f t="shared" si="10"/>
        <v>0</v>
      </c>
      <c r="Y70">
        <f>BAWANA!AW70+BAWANA!AX70</f>
        <v>12.34</v>
      </c>
      <c r="Z70">
        <f>BAWANA!BD70+BAWANA!BE70</f>
        <v>32</v>
      </c>
      <c r="AA70">
        <f>BAWANA!X70+BAWANA!Y70</f>
        <v>12.34</v>
      </c>
      <c r="AB70">
        <f>BAWANA!AE70+BAWANA!AF70</f>
        <v>32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288</v>
      </c>
      <c r="E71">
        <f>BAWANA!AM71</f>
        <v>0</v>
      </c>
      <c r="F71">
        <f t="shared" si="11"/>
        <v>256</v>
      </c>
      <c r="G71">
        <f t="shared" si="12"/>
        <v>288</v>
      </c>
      <c r="H71" s="112"/>
      <c r="I71">
        <f>BRPL_EOD!AI71+BRPL_EOD!AJ71</f>
        <v>131.96</v>
      </c>
      <c r="J71">
        <f>BYPL_EOD!AI71+BYPL_EOD!AJ71</f>
        <v>57.6</v>
      </c>
      <c r="K71">
        <f>MES_EOD!AI71+MES_EOD!AJ71</f>
        <v>5.84</v>
      </c>
      <c r="L71">
        <f>NDMC_EOD!AI71+NDMC_EOD!AJ71</f>
        <v>23</v>
      </c>
      <c r="M71">
        <f>TPDDL_EOD!AI71+TPDDL_EOD!AJ71</f>
        <v>69.61</v>
      </c>
      <c r="N71">
        <f t="shared" si="7"/>
        <v>288.01</v>
      </c>
      <c r="O71" s="112">
        <f t="shared" si="8"/>
        <v>-9.9999999999909051E-3</v>
      </c>
      <c r="P71">
        <v>131.95541821464533</v>
      </c>
      <c r="Q71">
        <v>57.598000069442037</v>
      </c>
      <c r="R71">
        <v>5.8397972292628726</v>
      </c>
      <c r="S71">
        <v>22.999201416617478</v>
      </c>
      <c r="T71">
        <v>69.607583070032291</v>
      </c>
      <c r="U71" s="114">
        <f t="shared" si="9"/>
        <v>288</v>
      </c>
      <c r="V71" s="112">
        <f t="shared" si="10"/>
        <v>0</v>
      </c>
      <c r="Y71">
        <f>BAWANA!AW71+BAWANA!AX71</f>
        <v>0</v>
      </c>
      <c r="Z71">
        <f>BAWANA!BD71+BAWANA!BE71</f>
        <v>32</v>
      </c>
      <c r="AA71">
        <f>BAWANA!X71+BAWANA!Y71</f>
        <v>0</v>
      </c>
      <c r="AB71">
        <f>BAWANA!AE71+BAWANA!AF71</f>
        <v>32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288</v>
      </c>
      <c r="E72">
        <f>BAWANA!AM72</f>
        <v>0</v>
      </c>
      <c r="F72">
        <f t="shared" si="11"/>
        <v>256</v>
      </c>
      <c r="G72">
        <f t="shared" si="12"/>
        <v>288</v>
      </c>
      <c r="H72" s="112"/>
      <c r="I72">
        <f>BRPL_EOD!AI72+BRPL_EOD!AJ72</f>
        <v>131.96</v>
      </c>
      <c r="J72">
        <f>BYPL_EOD!AI72+BYPL_EOD!AJ72</f>
        <v>57.6</v>
      </c>
      <c r="K72">
        <f>MES_EOD!AI72+MES_EOD!AJ72</f>
        <v>5.84</v>
      </c>
      <c r="L72">
        <f>NDMC_EOD!AI72+NDMC_EOD!AJ72</f>
        <v>23</v>
      </c>
      <c r="M72">
        <f>TPDDL_EOD!AI72+TPDDL_EOD!AJ72</f>
        <v>69.61</v>
      </c>
      <c r="N72">
        <f t="shared" si="7"/>
        <v>288.01</v>
      </c>
      <c r="O72" s="112">
        <f t="shared" si="8"/>
        <v>-9.9999999999909051E-3</v>
      </c>
      <c r="P72">
        <v>131.95541821464533</v>
      </c>
      <c r="Q72">
        <v>57.598000069442037</v>
      </c>
      <c r="R72">
        <v>5.8397972292628726</v>
      </c>
      <c r="S72">
        <v>22.999201416617478</v>
      </c>
      <c r="T72">
        <v>69.607583070032291</v>
      </c>
      <c r="U72" s="114">
        <f t="shared" si="9"/>
        <v>288</v>
      </c>
      <c r="V72" s="112">
        <f t="shared" si="10"/>
        <v>0</v>
      </c>
      <c r="Y72">
        <f>BAWANA!AW72+BAWANA!AX72</f>
        <v>0</v>
      </c>
      <c r="Z72">
        <f>BAWANA!BD72+BAWANA!BE72</f>
        <v>32</v>
      </c>
      <c r="AA72">
        <f>BAWANA!X72+BAWANA!Y72</f>
        <v>0</v>
      </c>
      <c r="AB72">
        <f>BAWANA!AE72+BAWANA!AF72</f>
        <v>32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288</v>
      </c>
      <c r="E73">
        <f>BAWANA!AM73</f>
        <v>0</v>
      </c>
      <c r="F73">
        <f t="shared" si="11"/>
        <v>256</v>
      </c>
      <c r="G73">
        <f t="shared" si="12"/>
        <v>288</v>
      </c>
      <c r="H73" s="112"/>
      <c r="I73">
        <f>BRPL_EOD!AI73+BRPL_EOD!AJ73</f>
        <v>131.96</v>
      </c>
      <c r="J73">
        <f>BYPL_EOD!AI73+BYPL_EOD!AJ73</f>
        <v>57.6</v>
      </c>
      <c r="K73">
        <f>MES_EOD!AI73+MES_EOD!AJ73</f>
        <v>5.84</v>
      </c>
      <c r="L73">
        <f>NDMC_EOD!AI73+NDMC_EOD!AJ73</f>
        <v>23</v>
      </c>
      <c r="M73">
        <f>TPDDL_EOD!AI73+TPDDL_EOD!AJ73</f>
        <v>69.61</v>
      </c>
      <c r="N73">
        <f t="shared" si="7"/>
        <v>288.01</v>
      </c>
      <c r="O73" s="112">
        <f t="shared" si="8"/>
        <v>-9.9999999999909051E-3</v>
      </c>
      <c r="P73">
        <v>131.95541821464533</v>
      </c>
      <c r="Q73">
        <v>57.598000069442037</v>
      </c>
      <c r="R73">
        <v>5.8397972292628726</v>
      </c>
      <c r="S73">
        <v>22.999201416617478</v>
      </c>
      <c r="T73">
        <v>69.607583070032291</v>
      </c>
      <c r="U73" s="114">
        <f t="shared" si="9"/>
        <v>288</v>
      </c>
      <c r="V73" s="112">
        <f t="shared" si="10"/>
        <v>0</v>
      </c>
      <c r="Y73">
        <f>BAWANA!AW73+BAWANA!AX73</f>
        <v>0</v>
      </c>
      <c r="Z73">
        <f>BAWANA!BD73+BAWANA!BE73</f>
        <v>32</v>
      </c>
      <c r="AA73">
        <f>BAWANA!X73+BAWANA!Y73</f>
        <v>0</v>
      </c>
      <c r="AB73">
        <f>BAWANA!AE73+BAWANA!AF73</f>
        <v>32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288</v>
      </c>
      <c r="E74">
        <f>BAWANA!AM74</f>
        <v>0</v>
      </c>
      <c r="F74">
        <f t="shared" si="11"/>
        <v>256</v>
      </c>
      <c r="G74">
        <f t="shared" si="12"/>
        <v>288</v>
      </c>
      <c r="H74" s="112"/>
      <c r="I74">
        <f>BRPL_EOD!AI74+BRPL_EOD!AJ74</f>
        <v>131.96</v>
      </c>
      <c r="J74">
        <f>BYPL_EOD!AI74+BYPL_EOD!AJ74</f>
        <v>57.6</v>
      </c>
      <c r="K74">
        <f>MES_EOD!AI74+MES_EOD!AJ74</f>
        <v>5.84</v>
      </c>
      <c r="L74">
        <f>NDMC_EOD!AI74+NDMC_EOD!AJ74</f>
        <v>23</v>
      </c>
      <c r="M74">
        <f>TPDDL_EOD!AI74+TPDDL_EOD!AJ74</f>
        <v>69.61</v>
      </c>
      <c r="N74">
        <f t="shared" si="7"/>
        <v>288.01</v>
      </c>
      <c r="O74" s="112">
        <f t="shared" si="8"/>
        <v>-9.9999999999909051E-3</v>
      </c>
      <c r="P74">
        <v>131.95541821464533</v>
      </c>
      <c r="Q74">
        <v>57.598000069442037</v>
      </c>
      <c r="R74">
        <v>5.8397972292628726</v>
      </c>
      <c r="S74">
        <v>22.999201416617478</v>
      </c>
      <c r="T74">
        <v>69.607583070032291</v>
      </c>
      <c r="U74" s="114">
        <f t="shared" si="9"/>
        <v>288</v>
      </c>
      <c r="V74" s="112">
        <f t="shared" si="10"/>
        <v>0</v>
      </c>
      <c r="Y74">
        <f>BAWANA!AW74+BAWANA!AX74</f>
        <v>0</v>
      </c>
      <c r="Z74">
        <f>BAWANA!BD74+BAWANA!BE74</f>
        <v>32</v>
      </c>
      <c r="AA74">
        <f>BAWANA!X74+BAWANA!Y74</f>
        <v>0</v>
      </c>
      <c r="AB74">
        <f>BAWANA!AE74+BAWANA!AF74</f>
        <v>32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256</v>
      </c>
      <c r="E75">
        <f>BAWANA!AM75</f>
        <v>0</v>
      </c>
      <c r="F75">
        <f t="shared" si="11"/>
        <v>256</v>
      </c>
      <c r="G75">
        <f t="shared" si="12"/>
        <v>256</v>
      </c>
      <c r="H75" s="112"/>
      <c r="I75">
        <f>BRPL_EOD!AI75+BRPL_EOD!AJ75</f>
        <v>116.96</v>
      </c>
      <c r="J75">
        <f>BYPL_EOD!AI75+BYPL_EOD!AJ75</f>
        <v>57.6</v>
      </c>
      <c r="K75">
        <f>MES_EOD!AI75+MES_EOD!AJ75</f>
        <v>5.84</v>
      </c>
      <c r="L75">
        <f>NDMC_EOD!AI75+NDMC_EOD!AJ75</f>
        <v>6</v>
      </c>
      <c r="M75">
        <f>TPDDL_EOD!AI75+TPDDL_EOD!AJ75</f>
        <v>69.61</v>
      </c>
      <c r="N75">
        <f t="shared" si="7"/>
        <v>256.01</v>
      </c>
      <c r="O75" s="112">
        <f t="shared" si="8"/>
        <v>-9.9999999999909051E-3</v>
      </c>
      <c r="P75">
        <v>116.95543142845982</v>
      </c>
      <c r="Q75">
        <v>57.597750087887192</v>
      </c>
      <c r="R75">
        <v>5.8397718839107844</v>
      </c>
      <c r="S75">
        <v>5.9997656341549161</v>
      </c>
      <c r="T75">
        <v>69.607280965587279</v>
      </c>
      <c r="U75" s="114">
        <f t="shared" si="9"/>
        <v>256</v>
      </c>
      <c r="V75" s="112">
        <f t="shared" si="10"/>
        <v>0</v>
      </c>
      <c r="Y75">
        <f>BAWANA!AW75+BAWANA!AX75</f>
        <v>32</v>
      </c>
      <c r="Z75">
        <f>BAWANA!BD75+BAWANA!BE75</f>
        <v>32</v>
      </c>
      <c r="AA75">
        <f>BAWANA!X75+BAWANA!Y75</f>
        <v>32</v>
      </c>
      <c r="AB75">
        <f>BAWANA!AE75+BAWANA!AF75</f>
        <v>32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256</v>
      </c>
      <c r="E76">
        <f>BAWANA!AM76</f>
        <v>0</v>
      </c>
      <c r="F76">
        <f t="shared" si="11"/>
        <v>256</v>
      </c>
      <c r="G76">
        <f t="shared" si="12"/>
        <v>256</v>
      </c>
      <c r="H76" s="112"/>
      <c r="I76">
        <f>BRPL_EOD!AI76+BRPL_EOD!AJ76</f>
        <v>116.96</v>
      </c>
      <c r="J76">
        <f>BYPL_EOD!AI76+BYPL_EOD!AJ76</f>
        <v>57.6</v>
      </c>
      <c r="K76">
        <f>MES_EOD!AI76+MES_EOD!AJ76</f>
        <v>5.84</v>
      </c>
      <c r="L76">
        <f>NDMC_EOD!AI76+NDMC_EOD!AJ76</f>
        <v>6</v>
      </c>
      <c r="M76">
        <f>TPDDL_EOD!AI76+TPDDL_EOD!AJ76</f>
        <v>69.61</v>
      </c>
      <c r="N76">
        <f t="shared" si="7"/>
        <v>256.01</v>
      </c>
      <c r="O76" s="112">
        <f t="shared" si="8"/>
        <v>-9.9999999999909051E-3</v>
      </c>
      <c r="P76">
        <v>116.95543142845982</v>
      </c>
      <c r="Q76">
        <v>57.597750087887192</v>
      </c>
      <c r="R76">
        <v>5.8397718839107844</v>
      </c>
      <c r="S76">
        <v>5.9997656341549161</v>
      </c>
      <c r="T76">
        <v>69.607280965587279</v>
      </c>
      <c r="U76" s="114">
        <f t="shared" si="9"/>
        <v>256</v>
      </c>
      <c r="V76" s="112">
        <f t="shared" si="10"/>
        <v>0</v>
      </c>
      <c r="Y76">
        <f>BAWANA!AW76+BAWANA!AX76</f>
        <v>32</v>
      </c>
      <c r="Z76">
        <f>BAWANA!BD76+BAWANA!BE76</f>
        <v>32</v>
      </c>
      <c r="AA76">
        <f>BAWANA!X76+BAWANA!Y76</f>
        <v>32</v>
      </c>
      <c r="AB76">
        <f>BAWANA!AE76+BAWANA!AF76</f>
        <v>32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280.91999999999996</v>
      </c>
      <c r="E77">
        <f>BAWANA!AM77</f>
        <v>0</v>
      </c>
      <c r="F77">
        <f t="shared" si="11"/>
        <v>256</v>
      </c>
      <c r="G77">
        <f t="shared" si="12"/>
        <v>280.91999999999996</v>
      </c>
      <c r="H77" s="112"/>
      <c r="I77">
        <f>BRPL_EOD!AI77+BRPL_EOD!AJ77</f>
        <v>133.61000000000001</v>
      </c>
      <c r="J77">
        <f>BYPL_EOD!AI77+BYPL_EOD!AJ77</f>
        <v>57.6</v>
      </c>
      <c r="K77">
        <f>MES_EOD!AI77+MES_EOD!AJ77</f>
        <v>5.84</v>
      </c>
      <c r="L77">
        <f>NDMC_EOD!AI77+NDMC_EOD!AJ77</f>
        <v>14.26</v>
      </c>
      <c r="M77">
        <f>TPDDL_EOD!AI77+TPDDL_EOD!AJ77</f>
        <v>69.61</v>
      </c>
      <c r="N77">
        <f t="shared" si="7"/>
        <v>280.92</v>
      </c>
      <c r="O77" s="112">
        <f t="shared" si="8"/>
        <v>0</v>
      </c>
      <c r="P77">
        <v>133.60999999999999</v>
      </c>
      <c r="Q77">
        <v>57.599999999999987</v>
      </c>
      <c r="R77">
        <v>5.839999999999999</v>
      </c>
      <c r="S77">
        <v>14.259999999999996</v>
      </c>
      <c r="T77">
        <v>69.609999999999985</v>
      </c>
      <c r="U77" s="114">
        <f t="shared" si="9"/>
        <v>280.91999999999996</v>
      </c>
      <c r="V77" s="112">
        <f t="shared" si="10"/>
        <v>0</v>
      </c>
      <c r="Y77">
        <f>BAWANA!AW77+BAWANA!AX77</f>
        <v>19.54</v>
      </c>
      <c r="Z77">
        <f>BAWANA!BD77+BAWANA!BE77</f>
        <v>19.54</v>
      </c>
      <c r="AA77">
        <f>BAWANA!X77+BAWANA!Y77</f>
        <v>19.54</v>
      </c>
      <c r="AB77">
        <f>BAWANA!AE77+BAWANA!AF77</f>
        <v>19.54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288</v>
      </c>
      <c r="E78">
        <f>BAWANA!AM78</f>
        <v>0</v>
      </c>
      <c r="F78">
        <f t="shared" si="11"/>
        <v>256</v>
      </c>
      <c r="G78">
        <f t="shared" si="12"/>
        <v>288</v>
      </c>
      <c r="H78" s="112"/>
      <c r="I78">
        <f>BRPL_EOD!AI78+BRPL_EOD!AJ78</f>
        <v>131.96</v>
      </c>
      <c r="J78">
        <f>BYPL_EOD!AI78+BYPL_EOD!AJ78</f>
        <v>57.6</v>
      </c>
      <c r="K78">
        <f>MES_EOD!AI78+MES_EOD!AJ78</f>
        <v>5.84</v>
      </c>
      <c r="L78">
        <f>NDMC_EOD!AI78+NDMC_EOD!AJ78</f>
        <v>23</v>
      </c>
      <c r="M78">
        <f>TPDDL_EOD!AI78+TPDDL_EOD!AJ78</f>
        <v>69.61</v>
      </c>
      <c r="N78">
        <f t="shared" si="7"/>
        <v>288.01</v>
      </c>
      <c r="O78" s="112">
        <f t="shared" si="8"/>
        <v>-9.9999999999909051E-3</v>
      </c>
      <c r="P78">
        <v>131.95541821464533</v>
      </c>
      <c r="Q78">
        <v>57.598000069442037</v>
      </c>
      <c r="R78">
        <v>5.8397972292628726</v>
      </c>
      <c r="S78">
        <v>22.999201416617478</v>
      </c>
      <c r="T78">
        <v>69.607583070032291</v>
      </c>
      <c r="U78" s="114">
        <f t="shared" si="9"/>
        <v>288</v>
      </c>
      <c r="V78" s="112">
        <f t="shared" si="10"/>
        <v>0</v>
      </c>
      <c r="Y78">
        <f>BAWANA!AW78+BAWANA!AX78</f>
        <v>32</v>
      </c>
      <c r="Z78">
        <f>BAWANA!BD78+BAWANA!BE78</f>
        <v>0</v>
      </c>
      <c r="AA78">
        <f>BAWANA!X78+BAWANA!Y78</f>
        <v>32</v>
      </c>
      <c r="AB78">
        <f>BAWANA!AE78+BAWANA!AF78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288</v>
      </c>
      <c r="E79">
        <f>BAWANA!AM79</f>
        <v>0</v>
      </c>
      <c r="F79">
        <f t="shared" si="11"/>
        <v>256</v>
      </c>
      <c r="G79">
        <f t="shared" si="12"/>
        <v>288</v>
      </c>
      <c r="H79" s="112"/>
      <c r="I79">
        <f>BRPL_EOD!AI79+BRPL_EOD!AJ79</f>
        <v>131.96</v>
      </c>
      <c r="J79">
        <f>BYPL_EOD!AI79+BYPL_EOD!AJ79</f>
        <v>57.6</v>
      </c>
      <c r="K79">
        <f>MES_EOD!AI79+MES_EOD!AJ79</f>
        <v>5.84</v>
      </c>
      <c r="L79">
        <f>NDMC_EOD!AI79+NDMC_EOD!AJ79</f>
        <v>23</v>
      </c>
      <c r="M79">
        <f>TPDDL_EOD!AI79+TPDDL_EOD!AJ79</f>
        <v>69.61</v>
      </c>
      <c r="N79">
        <f t="shared" si="7"/>
        <v>288.01</v>
      </c>
      <c r="O79" s="112">
        <f t="shared" si="8"/>
        <v>-9.9999999999909051E-3</v>
      </c>
      <c r="P79">
        <v>131.95541821464533</v>
      </c>
      <c r="Q79">
        <v>57.598000069442037</v>
      </c>
      <c r="R79">
        <v>5.8397972292628726</v>
      </c>
      <c r="S79">
        <v>22.999201416617478</v>
      </c>
      <c r="T79">
        <v>69.607583070032291</v>
      </c>
      <c r="U79" s="114">
        <f t="shared" si="9"/>
        <v>288</v>
      </c>
      <c r="V79" s="112">
        <f t="shared" si="10"/>
        <v>0</v>
      </c>
      <c r="Y79">
        <f>BAWANA!AW79+BAWANA!AX79</f>
        <v>32</v>
      </c>
      <c r="Z79">
        <f>BAWANA!BD79+BAWANA!BE79</f>
        <v>0</v>
      </c>
      <c r="AA79">
        <f>BAWANA!X79+BAWANA!Y79</f>
        <v>32</v>
      </c>
      <c r="AB79">
        <f>BAWANA!AE79+BAWANA!AF79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288</v>
      </c>
      <c r="E80">
        <f>BAWANA!AM80</f>
        <v>0</v>
      </c>
      <c r="F80">
        <f t="shared" si="11"/>
        <v>256</v>
      </c>
      <c r="G80">
        <f t="shared" si="12"/>
        <v>288</v>
      </c>
      <c r="H80" s="112"/>
      <c r="I80">
        <f>BRPL_EOD!AI80+BRPL_EOD!AJ80</f>
        <v>131.96</v>
      </c>
      <c r="J80">
        <f>BYPL_EOD!AI80+BYPL_EOD!AJ80</f>
        <v>57.6</v>
      </c>
      <c r="K80">
        <f>MES_EOD!AI80+MES_EOD!AJ80</f>
        <v>5.84</v>
      </c>
      <c r="L80">
        <f>NDMC_EOD!AI80+NDMC_EOD!AJ80</f>
        <v>23</v>
      </c>
      <c r="M80">
        <f>TPDDL_EOD!AI80+TPDDL_EOD!AJ80</f>
        <v>69.61</v>
      </c>
      <c r="N80">
        <f t="shared" si="7"/>
        <v>288.01</v>
      </c>
      <c r="O80" s="112">
        <f t="shared" si="8"/>
        <v>-9.9999999999909051E-3</v>
      </c>
      <c r="P80">
        <v>131.95541821464533</v>
      </c>
      <c r="Q80">
        <v>57.598000069442037</v>
      </c>
      <c r="R80">
        <v>5.8397972292628726</v>
      </c>
      <c r="S80">
        <v>22.999201416617478</v>
      </c>
      <c r="T80">
        <v>69.607583070032291</v>
      </c>
      <c r="U80" s="114">
        <f t="shared" si="9"/>
        <v>288</v>
      </c>
      <c r="V80" s="112">
        <f t="shared" si="10"/>
        <v>0</v>
      </c>
      <c r="Y80">
        <f>BAWANA!AW80+BAWANA!AX80</f>
        <v>32</v>
      </c>
      <c r="Z80">
        <f>BAWANA!BD80+BAWANA!BE80</f>
        <v>0</v>
      </c>
      <c r="AA80">
        <f>BAWANA!X80+BAWANA!Y80</f>
        <v>32</v>
      </c>
      <c r="AB80">
        <f>BAWANA!AE80+BAWANA!AF80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256</v>
      </c>
      <c r="E81">
        <f>BAWANA!AM81</f>
        <v>0</v>
      </c>
      <c r="F81">
        <f t="shared" si="11"/>
        <v>256</v>
      </c>
      <c r="G81">
        <f t="shared" si="12"/>
        <v>256</v>
      </c>
      <c r="H81" s="112"/>
      <c r="I81">
        <f>BRPL_EOD!AI81+BRPL_EOD!AJ81</f>
        <v>99.96</v>
      </c>
      <c r="J81">
        <f>BYPL_EOD!AI81+BYPL_EOD!AJ81</f>
        <v>57.6</v>
      </c>
      <c r="K81">
        <f>MES_EOD!AI81+MES_EOD!AJ81</f>
        <v>5.84</v>
      </c>
      <c r="L81">
        <f>NDMC_EOD!AI81+NDMC_EOD!AJ81</f>
        <v>23</v>
      </c>
      <c r="M81">
        <f>TPDDL_EOD!AI81+TPDDL_EOD!AJ81</f>
        <v>69.61</v>
      </c>
      <c r="N81">
        <f t="shared" si="7"/>
        <v>256.01</v>
      </c>
      <c r="O81" s="112">
        <f t="shared" si="8"/>
        <v>-9.9999999999909051E-3</v>
      </c>
      <c r="P81">
        <v>99.956095465020894</v>
      </c>
      <c r="Q81">
        <v>57.597750087887192</v>
      </c>
      <c r="R81">
        <v>5.8397718839107844</v>
      </c>
      <c r="S81">
        <v>22.999101597593846</v>
      </c>
      <c r="T81">
        <v>69.607280965587279</v>
      </c>
      <c r="U81" s="114">
        <f t="shared" si="9"/>
        <v>255.99999999999997</v>
      </c>
      <c r="V81" s="112">
        <f t="shared" si="10"/>
        <v>0</v>
      </c>
      <c r="Y81">
        <f>BAWANA!AW81+BAWANA!AX81</f>
        <v>32</v>
      </c>
      <c r="Z81">
        <f>BAWANA!BD81+BAWANA!BE81</f>
        <v>32</v>
      </c>
      <c r="AA81">
        <f>BAWANA!X81+BAWANA!Y81</f>
        <v>32</v>
      </c>
      <c r="AB81">
        <f>BAWANA!AE81+BAWANA!AF81</f>
        <v>32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256</v>
      </c>
      <c r="E82">
        <f>BAWANA!AM82</f>
        <v>0</v>
      </c>
      <c r="F82">
        <f t="shared" si="11"/>
        <v>256</v>
      </c>
      <c r="G82">
        <f t="shared" si="12"/>
        <v>256</v>
      </c>
      <c r="H82" s="112"/>
      <c r="I82">
        <f>BRPL_EOD!AI82+BRPL_EOD!AJ82</f>
        <v>99.96</v>
      </c>
      <c r="J82">
        <f>BYPL_EOD!AI82+BYPL_EOD!AJ82</f>
        <v>57.6</v>
      </c>
      <c r="K82">
        <f>MES_EOD!AI82+MES_EOD!AJ82</f>
        <v>5.84</v>
      </c>
      <c r="L82">
        <f>NDMC_EOD!AI82+NDMC_EOD!AJ82</f>
        <v>23</v>
      </c>
      <c r="M82">
        <f>TPDDL_EOD!AI82+TPDDL_EOD!AJ82</f>
        <v>69.61</v>
      </c>
      <c r="N82">
        <f t="shared" si="7"/>
        <v>256.01</v>
      </c>
      <c r="O82" s="112">
        <f t="shared" si="8"/>
        <v>-9.9999999999909051E-3</v>
      </c>
      <c r="P82">
        <v>99.956095465020894</v>
      </c>
      <c r="Q82">
        <v>57.597750087887192</v>
      </c>
      <c r="R82">
        <v>5.8397718839107844</v>
      </c>
      <c r="S82">
        <v>22.999101597593846</v>
      </c>
      <c r="T82">
        <v>69.607280965587279</v>
      </c>
      <c r="U82" s="114">
        <f t="shared" si="9"/>
        <v>255.99999999999997</v>
      </c>
      <c r="V82" s="112">
        <f t="shared" si="10"/>
        <v>0</v>
      </c>
      <c r="Y82">
        <f>BAWANA!AW82+BAWANA!AX82</f>
        <v>32</v>
      </c>
      <c r="Z82">
        <f>BAWANA!BD82+BAWANA!BE82</f>
        <v>32</v>
      </c>
      <c r="AA82">
        <f>BAWANA!X82+BAWANA!Y82</f>
        <v>32</v>
      </c>
      <c r="AB82">
        <f>BAWANA!AE82+BAWANA!AF82</f>
        <v>32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256</v>
      </c>
      <c r="E83">
        <f>BAWANA!AM83</f>
        <v>0</v>
      </c>
      <c r="F83">
        <f t="shared" si="11"/>
        <v>256</v>
      </c>
      <c r="G83">
        <f t="shared" si="12"/>
        <v>256</v>
      </c>
      <c r="H83" s="112"/>
      <c r="I83">
        <f>BRPL_EOD!AI83+BRPL_EOD!AJ83</f>
        <v>103.96</v>
      </c>
      <c r="J83">
        <f>BYPL_EOD!AI83+BYPL_EOD!AJ83</f>
        <v>57.6</v>
      </c>
      <c r="K83">
        <f>MES_EOD!AI83+MES_EOD!AJ83</f>
        <v>5.84</v>
      </c>
      <c r="L83">
        <f>NDMC_EOD!AI83+NDMC_EOD!AJ83</f>
        <v>19</v>
      </c>
      <c r="M83">
        <f>TPDDL_EOD!AI83+TPDDL_EOD!AJ83</f>
        <v>69.61</v>
      </c>
      <c r="N83">
        <f t="shared" si="7"/>
        <v>256.01</v>
      </c>
      <c r="O83" s="112">
        <f t="shared" si="8"/>
        <v>-9.9999999999909051E-3</v>
      </c>
      <c r="P83">
        <v>103.95593922112417</v>
      </c>
      <c r="Q83">
        <v>57.597750087887192</v>
      </c>
      <c r="R83">
        <v>5.8397718839107844</v>
      </c>
      <c r="S83">
        <v>18.999257841490568</v>
      </c>
      <c r="T83">
        <v>69.607280965587279</v>
      </c>
      <c r="U83" s="114">
        <f t="shared" si="9"/>
        <v>255.99999999999997</v>
      </c>
      <c r="V83" s="112">
        <f t="shared" si="10"/>
        <v>0</v>
      </c>
      <c r="Y83">
        <f>BAWANA!AW83+BAWANA!AX83</f>
        <v>32</v>
      </c>
      <c r="Z83">
        <f>BAWANA!BD83+BAWANA!BE83</f>
        <v>32</v>
      </c>
      <c r="AA83">
        <f>BAWANA!X83+BAWANA!Y83</f>
        <v>32</v>
      </c>
      <c r="AB83">
        <f>BAWANA!AE83+BAWANA!AF83</f>
        <v>32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192</v>
      </c>
      <c r="E84">
        <f>BAWANA!AM84</f>
        <v>0</v>
      </c>
      <c r="F84">
        <f t="shared" si="11"/>
        <v>256</v>
      </c>
      <c r="G84">
        <f t="shared" si="12"/>
        <v>192</v>
      </c>
      <c r="H84" s="112"/>
      <c r="I84">
        <f>BRPL_EOD!AI84+BRPL_EOD!AJ84</f>
        <v>103.96</v>
      </c>
      <c r="J84">
        <f>BYPL_EOD!AI84+BYPL_EOD!AJ84</f>
        <v>57.6</v>
      </c>
      <c r="K84">
        <f>MES_EOD!AI84+MES_EOD!AJ84</f>
        <v>5.84</v>
      </c>
      <c r="L84">
        <f>NDMC_EOD!AI84+NDMC_EOD!AJ84</f>
        <v>19</v>
      </c>
      <c r="M84">
        <f>TPDDL_EOD!AI84+TPDDL_EOD!AJ84</f>
        <v>69.61</v>
      </c>
      <c r="N84">
        <f t="shared" si="7"/>
        <v>256.01</v>
      </c>
      <c r="O84" s="112">
        <f t="shared" si="8"/>
        <v>-64.009999999999991</v>
      </c>
      <c r="P84">
        <v>77.966954415843134</v>
      </c>
      <c r="Q84">
        <v>43.198312565915394</v>
      </c>
      <c r="R84">
        <v>4.379828912933089</v>
      </c>
      <c r="S84">
        <v>14.249443381117926</v>
      </c>
      <c r="T84">
        <v>52.205460724190459</v>
      </c>
      <c r="U84" s="114">
        <f t="shared" si="9"/>
        <v>192</v>
      </c>
      <c r="V84" s="112">
        <f t="shared" si="10"/>
        <v>0</v>
      </c>
      <c r="Y84">
        <f>BAWANA!AW84+BAWANA!AX84</f>
        <v>32</v>
      </c>
      <c r="Z84">
        <f>BAWANA!BD84+BAWANA!BE84</f>
        <v>32</v>
      </c>
      <c r="AA84">
        <f>BAWANA!X84+BAWANA!Y84</f>
        <v>32</v>
      </c>
      <c r="AB84">
        <f>BAWANA!AE84+BAWANA!AF84</f>
        <v>32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192</v>
      </c>
      <c r="E85">
        <f>BAWANA!AM85</f>
        <v>0</v>
      </c>
      <c r="F85">
        <f t="shared" si="11"/>
        <v>256</v>
      </c>
      <c r="G85">
        <f t="shared" si="12"/>
        <v>192</v>
      </c>
      <c r="H85" s="112"/>
      <c r="I85">
        <f>BRPL_EOD!AI85+BRPL_EOD!AJ85</f>
        <v>103.96</v>
      </c>
      <c r="J85">
        <f>BYPL_EOD!AI85+BYPL_EOD!AJ85</f>
        <v>57.6</v>
      </c>
      <c r="K85">
        <f>MES_EOD!AI85+MES_EOD!AJ85</f>
        <v>5.84</v>
      </c>
      <c r="L85">
        <f>NDMC_EOD!AI85+NDMC_EOD!AJ85</f>
        <v>19</v>
      </c>
      <c r="M85">
        <f>TPDDL_EOD!AI85+TPDDL_EOD!AJ85</f>
        <v>69.61</v>
      </c>
      <c r="N85">
        <f t="shared" si="7"/>
        <v>256.01</v>
      </c>
      <c r="O85" s="112">
        <f t="shared" si="8"/>
        <v>-64.009999999999991</v>
      </c>
      <c r="P85">
        <v>77.966954415843134</v>
      </c>
      <c r="Q85">
        <v>43.198312565915394</v>
      </c>
      <c r="R85">
        <v>4.379828912933089</v>
      </c>
      <c r="S85">
        <v>14.249443381117926</v>
      </c>
      <c r="T85">
        <v>52.205460724190459</v>
      </c>
      <c r="U85" s="114">
        <f t="shared" si="9"/>
        <v>192</v>
      </c>
      <c r="V85" s="112">
        <f t="shared" si="10"/>
        <v>0</v>
      </c>
      <c r="Y85">
        <f>BAWANA!AW85+BAWANA!AX85</f>
        <v>32</v>
      </c>
      <c r="Z85">
        <f>BAWANA!BD85+BAWANA!BE85</f>
        <v>32</v>
      </c>
      <c r="AA85">
        <f>BAWANA!X85+BAWANA!Y85</f>
        <v>32</v>
      </c>
      <c r="AB85">
        <f>BAWANA!AE85+BAWANA!AF85</f>
        <v>32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256</v>
      </c>
      <c r="E86">
        <f>BAWANA!AM86</f>
        <v>0</v>
      </c>
      <c r="F86">
        <f t="shared" si="11"/>
        <v>256</v>
      </c>
      <c r="G86">
        <f t="shared" si="12"/>
        <v>256</v>
      </c>
      <c r="H86" s="112"/>
      <c r="I86">
        <f>BRPL_EOD!AI86+BRPL_EOD!AJ86</f>
        <v>103.96</v>
      </c>
      <c r="J86">
        <f>BYPL_EOD!AI86+BYPL_EOD!AJ86</f>
        <v>57.6</v>
      </c>
      <c r="K86">
        <f>MES_EOD!AI86+MES_EOD!AJ86</f>
        <v>5.84</v>
      </c>
      <c r="L86">
        <f>NDMC_EOD!AI86+NDMC_EOD!AJ86</f>
        <v>19</v>
      </c>
      <c r="M86">
        <f>TPDDL_EOD!AI86+TPDDL_EOD!AJ86</f>
        <v>69.61</v>
      </c>
      <c r="N86">
        <f t="shared" si="7"/>
        <v>256.01</v>
      </c>
      <c r="O86" s="112">
        <f t="shared" si="8"/>
        <v>-9.9999999999909051E-3</v>
      </c>
      <c r="P86">
        <v>103.95593922112417</v>
      </c>
      <c r="Q86">
        <v>57.597750087887192</v>
      </c>
      <c r="R86">
        <v>5.8397718839107844</v>
      </c>
      <c r="S86">
        <v>18.999257841490568</v>
      </c>
      <c r="T86">
        <v>69.607280965587279</v>
      </c>
      <c r="U86" s="114">
        <f t="shared" si="9"/>
        <v>255.99999999999997</v>
      </c>
      <c r="V86" s="112">
        <f t="shared" si="10"/>
        <v>0</v>
      </c>
      <c r="Y86">
        <f>BAWANA!AW86+BAWANA!AX86</f>
        <v>32</v>
      </c>
      <c r="Z86">
        <f>BAWANA!BD86+BAWANA!BE86</f>
        <v>32</v>
      </c>
      <c r="AA86">
        <f>BAWANA!X86+BAWANA!Y86</f>
        <v>32</v>
      </c>
      <c r="AB86">
        <f>BAWANA!AE86+BAWANA!AF86</f>
        <v>32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256</v>
      </c>
      <c r="E87">
        <f>BAWANA!AM87</f>
        <v>0</v>
      </c>
      <c r="F87">
        <f t="shared" si="11"/>
        <v>256</v>
      </c>
      <c r="G87">
        <f t="shared" si="12"/>
        <v>256</v>
      </c>
      <c r="H87" s="112"/>
      <c r="I87">
        <f>BRPL_EOD!AI87+BRPL_EOD!AJ87</f>
        <v>103.96</v>
      </c>
      <c r="J87">
        <f>BYPL_EOD!AI87+BYPL_EOD!AJ87</f>
        <v>57.6</v>
      </c>
      <c r="K87">
        <f>MES_EOD!AI87+MES_EOD!AJ87</f>
        <v>5.84</v>
      </c>
      <c r="L87">
        <f>NDMC_EOD!AI87+NDMC_EOD!AJ87</f>
        <v>19</v>
      </c>
      <c r="M87">
        <f>TPDDL_EOD!AI87+TPDDL_EOD!AJ87</f>
        <v>69.61</v>
      </c>
      <c r="N87">
        <f t="shared" si="7"/>
        <v>256.01</v>
      </c>
      <c r="O87" s="112">
        <f t="shared" si="8"/>
        <v>-9.9999999999909051E-3</v>
      </c>
      <c r="P87">
        <v>103.95593922112417</v>
      </c>
      <c r="Q87">
        <v>57.597750087887192</v>
      </c>
      <c r="R87">
        <v>5.8397718839107844</v>
      </c>
      <c r="S87">
        <v>18.999257841490568</v>
      </c>
      <c r="T87">
        <v>69.607280965587279</v>
      </c>
      <c r="U87" s="114">
        <f t="shared" si="9"/>
        <v>255.99999999999997</v>
      </c>
      <c r="V87" s="112">
        <f t="shared" si="10"/>
        <v>0</v>
      </c>
      <c r="Y87">
        <f>BAWANA!AW87+BAWANA!AX87</f>
        <v>32</v>
      </c>
      <c r="Z87">
        <f>BAWANA!BD87+BAWANA!BE87</f>
        <v>32</v>
      </c>
      <c r="AA87">
        <f>BAWANA!X87+BAWANA!Y87</f>
        <v>32</v>
      </c>
      <c r="AB87">
        <f>BAWANA!AE87+BAWANA!AF87</f>
        <v>32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256</v>
      </c>
      <c r="E88">
        <f>BAWANA!AM88</f>
        <v>0</v>
      </c>
      <c r="F88">
        <f t="shared" si="11"/>
        <v>256</v>
      </c>
      <c r="G88">
        <f t="shared" si="12"/>
        <v>256</v>
      </c>
      <c r="H88" s="112"/>
      <c r="I88">
        <f>BRPL_EOD!AI88+BRPL_EOD!AJ88</f>
        <v>103.96</v>
      </c>
      <c r="J88">
        <f>BYPL_EOD!AI88+BYPL_EOD!AJ88</f>
        <v>57.6</v>
      </c>
      <c r="K88">
        <f>MES_EOD!AI88+MES_EOD!AJ88</f>
        <v>5.84</v>
      </c>
      <c r="L88">
        <f>NDMC_EOD!AI88+NDMC_EOD!AJ88</f>
        <v>19</v>
      </c>
      <c r="M88">
        <f>TPDDL_EOD!AI88+TPDDL_EOD!AJ88</f>
        <v>69.61</v>
      </c>
      <c r="N88">
        <f t="shared" si="7"/>
        <v>256.01</v>
      </c>
      <c r="O88" s="112">
        <f t="shared" si="8"/>
        <v>-9.9999999999909051E-3</v>
      </c>
      <c r="P88">
        <v>103.95593922112417</v>
      </c>
      <c r="Q88">
        <v>57.597750087887192</v>
      </c>
      <c r="R88">
        <v>5.8397718839107844</v>
      </c>
      <c r="S88">
        <v>18.999257841490568</v>
      </c>
      <c r="T88">
        <v>69.607280965587279</v>
      </c>
      <c r="U88" s="114">
        <f t="shared" si="9"/>
        <v>255.99999999999997</v>
      </c>
      <c r="V88" s="112">
        <f t="shared" si="10"/>
        <v>0</v>
      </c>
      <c r="Y88">
        <f>BAWANA!AW88+BAWANA!AX88</f>
        <v>32</v>
      </c>
      <c r="Z88">
        <f>BAWANA!BD88+BAWANA!BE88</f>
        <v>32</v>
      </c>
      <c r="AA88">
        <f>BAWANA!X88+BAWANA!Y88</f>
        <v>32</v>
      </c>
      <c r="AB88">
        <f>BAWANA!AE88+BAWANA!AF88</f>
        <v>32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256</v>
      </c>
      <c r="E89">
        <f>BAWANA!AM89</f>
        <v>0</v>
      </c>
      <c r="F89">
        <f t="shared" si="11"/>
        <v>256</v>
      </c>
      <c r="G89">
        <f t="shared" si="12"/>
        <v>256</v>
      </c>
      <c r="H89" s="112"/>
      <c r="I89">
        <f>BRPL_EOD!AI89+BRPL_EOD!AJ89</f>
        <v>103.96</v>
      </c>
      <c r="J89">
        <f>BYPL_EOD!AI89+BYPL_EOD!AJ89</f>
        <v>57.6</v>
      </c>
      <c r="K89">
        <f>MES_EOD!AI89+MES_EOD!AJ89</f>
        <v>5.84</v>
      </c>
      <c r="L89">
        <f>NDMC_EOD!AI89+NDMC_EOD!AJ89</f>
        <v>19</v>
      </c>
      <c r="M89">
        <f>TPDDL_EOD!AI89+TPDDL_EOD!AJ89</f>
        <v>69.61</v>
      </c>
      <c r="N89">
        <f t="shared" si="7"/>
        <v>256.01</v>
      </c>
      <c r="O89" s="112">
        <f t="shared" si="8"/>
        <v>-9.9999999999909051E-3</v>
      </c>
      <c r="P89">
        <v>103.95593922112417</v>
      </c>
      <c r="Q89">
        <v>57.597750087887192</v>
      </c>
      <c r="R89">
        <v>5.8397718839107844</v>
      </c>
      <c r="S89">
        <v>18.999257841490568</v>
      </c>
      <c r="T89">
        <v>69.607280965587279</v>
      </c>
      <c r="U89" s="114">
        <f t="shared" si="9"/>
        <v>255.99999999999997</v>
      </c>
      <c r="V89" s="112">
        <f t="shared" si="10"/>
        <v>0</v>
      </c>
      <c r="Y89">
        <f>BAWANA!AW89+BAWANA!AX89</f>
        <v>32</v>
      </c>
      <c r="Z89">
        <f>BAWANA!BD89+BAWANA!BE89</f>
        <v>32</v>
      </c>
      <c r="AA89">
        <f>BAWANA!X89+BAWANA!Y89</f>
        <v>32</v>
      </c>
      <c r="AB89">
        <f>BAWANA!AE89+BAWANA!AF89</f>
        <v>32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256</v>
      </c>
      <c r="E90">
        <f>BAWANA!AM90</f>
        <v>0</v>
      </c>
      <c r="F90">
        <f t="shared" si="11"/>
        <v>256</v>
      </c>
      <c r="G90">
        <f t="shared" si="12"/>
        <v>256</v>
      </c>
      <c r="H90" s="112"/>
      <c r="I90">
        <f>BRPL_EOD!AI90+BRPL_EOD!AJ90</f>
        <v>103.96</v>
      </c>
      <c r="J90">
        <f>BYPL_EOD!AI90+BYPL_EOD!AJ90</f>
        <v>57.6</v>
      </c>
      <c r="K90">
        <f>MES_EOD!AI90+MES_EOD!AJ90</f>
        <v>5.84</v>
      </c>
      <c r="L90">
        <f>NDMC_EOD!AI90+NDMC_EOD!AJ90</f>
        <v>19</v>
      </c>
      <c r="M90">
        <f>TPDDL_EOD!AI90+TPDDL_EOD!AJ90</f>
        <v>69.61</v>
      </c>
      <c r="N90">
        <f t="shared" si="7"/>
        <v>256.01</v>
      </c>
      <c r="O90" s="112">
        <f t="shared" si="8"/>
        <v>-9.9999999999909051E-3</v>
      </c>
      <c r="P90">
        <v>103.95593922112417</v>
      </c>
      <c r="Q90">
        <v>57.597750087887192</v>
      </c>
      <c r="R90">
        <v>5.8397718839107844</v>
      </c>
      <c r="S90">
        <v>18.999257841490568</v>
      </c>
      <c r="T90">
        <v>69.607280965587279</v>
      </c>
      <c r="U90" s="114">
        <f t="shared" si="9"/>
        <v>255.99999999999997</v>
      </c>
      <c r="V90" s="112">
        <f t="shared" si="10"/>
        <v>0</v>
      </c>
      <c r="Y90">
        <f>BAWANA!AW90+BAWANA!AX90</f>
        <v>32</v>
      </c>
      <c r="Z90">
        <f>BAWANA!BD90+BAWANA!BE90</f>
        <v>32</v>
      </c>
      <c r="AA90">
        <f>BAWANA!X90+BAWANA!Y90</f>
        <v>32</v>
      </c>
      <c r="AB90">
        <f>BAWANA!AE90+BAWANA!AF90</f>
        <v>32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256</v>
      </c>
      <c r="E91">
        <f>BAWANA!AM91</f>
        <v>0</v>
      </c>
      <c r="F91">
        <f t="shared" si="11"/>
        <v>256</v>
      </c>
      <c r="G91">
        <f t="shared" si="12"/>
        <v>256</v>
      </c>
      <c r="H91" s="112"/>
      <c r="I91">
        <f>BRPL_EOD!AI91+BRPL_EOD!AJ91</f>
        <v>103.96</v>
      </c>
      <c r="J91">
        <f>BYPL_EOD!AI91+BYPL_EOD!AJ91</f>
        <v>57.6</v>
      </c>
      <c r="K91">
        <f>MES_EOD!AI91+MES_EOD!AJ91</f>
        <v>5.84</v>
      </c>
      <c r="L91">
        <f>NDMC_EOD!AI91+NDMC_EOD!AJ91</f>
        <v>19</v>
      </c>
      <c r="M91">
        <f>TPDDL_EOD!AI91+TPDDL_EOD!AJ91</f>
        <v>69.61</v>
      </c>
      <c r="N91">
        <f t="shared" si="7"/>
        <v>256.01</v>
      </c>
      <c r="O91" s="112">
        <f t="shared" si="8"/>
        <v>-9.9999999999909051E-3</v>
      </c>
      <c r="P91">
        <v>103.95593922112417</v>
      </c>
      <c r="Q91">
        <v>57.597750087887192</v>
      </c>
      <c r="R91">
        <v>5.8397718839107844</v>
      </c>
      <c r="S91">
        <v>18.999257841490568</v>
      </c>
      <c r="T91">
        <v>69.607280965587279</v>
      </c>
      <c r="U91" s="114">
        <f t="shared" si="9"/>
        <v>255.99999999999997</v>
      </c>
      <c r="V91" s="112">
        <f t="shared" si="10"/>
        <v>0</v>
      </c>
      <c r="Y91">
        <f>BAWANA!AW91+BAWANA!AX91</f>
        <v>32</v>
      </c>
      <c r="Z91">
        <f>BAWANA!BD91+BAWANA!BE91</f>
        <v>32</v>
      </c>
      <c r="AA91">
        <f>BAWANA!X91+BAWANA!Y91</f>
        <v>32</v>
      </c>
      <c r="AB91">
        <f>BAWANA!AE91+BAWANA!AF91</f>
        <v>32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256</v>
      </c>
      <c r="E92">
        <f>BAWANA!AM92</f>
        <v>0</v>
      </c>
      <c r="F92">
        <f t="shared" si="11"/>
        <v>256</v>
      </c>
      <c r="G92">
        <f t="shared" si="12"/>
        <v>256</v>
      </c>
      <c r="H92" s="112"/>
      <c r="I92">
        <f>BRPL_EOD!AI92+BRPL_EOD!AJ92</f>
        <v>103.96</v>
      </c>
      <c r="J92">
        <f>BYPL_EOD!AI92+BYPL_EOD!AJ92</f>
        <v>57.6</v>
      </c>
      <c r="K92">
        <f>MES_EOD!AI92+MES_EOD!AJ92</f>
        <v>5.84</v>
      </c>
      <c r="L92">
        <f>NDMC_EOD!AI92+NDMC_EOD!AJ92</f>
        <v>19</v>
      </c>
      <c r="M92">
        <f>TPDDL_EOD!AI92+TPDDL_EOD!AJ92</f>
        <v>69.61</v>
      </c>
      <c r="N92">
        <f t="shared" si="7"/>
        <v>256.01</v>
      </c>
      <c r="O92" s="112">
        <f t="shared" si="8"/>
        <v>-9.9999999999909051E-3</v>
      </c>
      <c r="P92">
        <v>103.95593922112417</v>
      </c>
      <c r="Q92">
        <v>57.597750087887192</v>
      </c>
      <c r="R92">
        <v>5.8397718839107844</v>
      </c>
      <c r="S92">
        <v>18.999257841490568</v>
      </c>
      <c r="T92">
        <v>69.607280965587279</v>
      </c>
      <c r="U92" s="114">
        <f t="shared" si="9"/>
        <v>255.99999999999997</v>
      </c>
      <c r="V92" s="112">
        <f t="shared" si="10"/>
        <v>0</v>
      </c>
      <c r="Y92">
        <f>BAWANA!AW92+BAWANA!AX92</f>
        <v>32</v>
      </c>
      <c r="Z92">
        <f>BAWANA!BD92+BAWANA!BE92</f>
        <v>32</v>
      </c>
      <c r="AA92">
        <f>BAWANA!X92+BAWANA!Y92</f>
        <v>32</v>
      </c>
      <c r="AB92">
        <f>BAWANA!AE92+BAWANA!AF92</f>
        <v>32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285.64999999999998</v>
      </c>
      <c r="E93">
        <f>BAWANA!AM93</f>
        <v>0</v>
      </c>
      <c r="F93">
        <f t="shared" si="11"/>
        <v>256</v>
      </c>
      <c r="G93">
        <f t="shared" si="12"/>
        <v>285.64999999999998</v>
      </c>
      <c r="H93" s="112"/>
      <c r="I93">
        <f>BRPL_EOD!AI93+BRPL_EOD!AJ93</f>
        <v>133.61000000000001</v>
      </c>
      <c r="J93">
        <f>BYPL_EOD!AI93+BYPL_EOD!AJ93</f>
        <v>57.6</v>
      </c>
      <c r="K93">
        <f>MES_EOD!AI93+MES_EOD!AJ93</f>
        <v>5.84</v>
      </c>
      <c r="L93">
        <f>NDMC_EOD!AI93+NDMC_EOD!AJ93</f>
        <v>19</v>
      </c>
      <c r="M93">
        <f>TPDDL_EOD!AI93+TPDDL_EOD!AJ93</f>
        <v>69.61</v>
      </c>
      <c r="N93">
        <f t="shared" si="7"/>
        <v>285.66000000000003</v>
      </c>
      <c r="O93" s="112">
        <f t="shared" si="8"/>
        <v>-1.0000000000047748E-2</v>
      </c>
      <c r="P93">
        <v>133.60532276132463</v>
      </c>
      <c r="Q93">
        <v>57.597983616887198</v>
      </c>
      <c r="R93">
        <v>5.8397955611566186</v>
      </c>
      <c r="S93">
        <v>18.999334873625987</v>
      </c>
      <c r="T93">
        <v>69.607563187005525</v>
      </c>
      <c r="U93" s="114">
        <f t="shared" si="9"/>
        <v>285.64999999999998</v>
      </c>
      <c r="V93" s="112">
        <f t="shared" si="10"/>
        <v>0</v>
      </c>
      <c r="Y93">
        <f>BAWANA!AW93+BAWANA!AX93</f>
        <v>2.35</v>
      </c>
      <c r="Z93">
        <f>BAWANA!BD93+BAWANA!BE93</f>
        <v>32</v>
      </c>
      <c r="AA93">
        <f>BAWANA!X93+BAWANA!Y93</f>
        <v>2.35</v>
      </c>
      <c r="AB93">
        <f>BAWANA!AE93+BAWANA!AF93</f>
        <v>32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285.64999999999998</v>
      </c>
      <c r="E94">
        <f>BAWANA!AM94</f>
        <v>0</v>
      </c>
      <c r="F94">
        <f t="shared" si="11"/>
        <v>256</v>
      </c>
      <c r="G94">
        <f t="shared" si="12"/>
        <v>285.64999999999998</v>
      </c>
      <c r="H94" s="112"/>
      <c r="I94">
        <f>BRPL_EOD!AI94+BRPL_EOD!AJ94</f>
        <v>133.61000000000001</v>
      </c>
      <c r="J94">
        <f>BYPL_EOD!AI94+BYPL_EOD!AJ94</f>
        <v>57.6</v>
      </c>
      <c r="K94">
        <f>MES_EOD!AI94+MES_EOD!AJ94</f>
        <v>5.84</v>
      </c>
      <c r="L94">
        <f>NDMC_EOD!AI94+NDMC_EOD!AJ94</f>
        <v>19</v>
      </c>
      <c r="M94">
        <f>TPDDL_EOD!AI94+TPDDL_EOD!AJ94</f>
        <v>69.61</v>
      </c>
      <c r="N94">
        <f t="shared" si="7"/>
        <v>285.66000000000003</v>
      </c>
      <c r="O94" s="112">
        <f t="shared" si="8"/>
        <v>-1.0000000000047748E-2</v>
      </c>
      <c r="P94">
        <v>133.60532276132463</v>
      </c>
      <c r="Q94">
        <v>57.597983616887198</v>
      </c>
      <c r="R94">
        <v>5.8397955611566186</v>
      </c>
      <c r="S94">
        <v>18.999334873625987</v>
      </c>
      <c r="T94">
        <v>69.607563187005525</v>
      </c>
      <c r="U94" s="114">
        <f t="shared" si="9"/>
        <v>285.64999999999998</v>
      </c>
      <c r="V94" s="112">
        <f t="shared" si="10"/>
        <v>0</v>
      </c>
      <c r="Y94">
        <f>BAWANA!AW94+BAWANA!AX94</f>
        <v>2.35</v>
      </c>
      <c r="Z94">
        <f>BAWANA!BD94+BAWANA!BE94</f>
        <v>32</v>
      </c>
      <c r="AA94">
        <f>BAWANA!X94+BAWANA!Y94</f>
        <v>2.35</v>
      </c>
      <c r="AB94">
        <f>BAWANA!AE94+BAWANA!AF94</f>
        <v>32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285.65999999999997</v>
      </c>
      <c r="E95">
        <f>BAWANA!AM95</f>
        <v>0</v>
      </c>
      <c r="F95">
        <f t="shared" si="11"/>
        <v>256</v>
      </c>
      <c r="G95">
        <f t="shared" si="12"/>
        <v>285.65999999999997</v>
      </c>
      <c r="H95" s="112"/>
      <c r="I95">
        <f>BRPL_EOD!AI95+BRPL_EOD!AJ95</f>
        <v>133.61000000000001</v>
      </c>
      <c r="J95">
        <f>BYPL_EOD!AI95+BYPL_EOD!AJ95</f>
        <v>57.6</v>
      </c>
      <c r="K95">
        <f>MES_EOD!AI95+MES_EOD!AJ95</f>
        <v>5.84</v>
      </c>
      <c r="L95">
        <f>NDMC_EOD!AI95+NDMC_EOD!AJ95</f>
        <v>19</v>
      </c>
      <c r="M95">
        <f>TPDDL_EOD!AI95+TPDDL_EOD!AJ95</f>
        <v>69.61</v>
      </c>
      <c r="N95">
        <f t="shared" si="7"/>
        <v>285.66000000000003</v>
      </c>
      <c r="O95" s="112">
        <f t="shared" si="8"/>
        <v>0</v>
      </c>
      <c r="P95">
        <v>133.60999999999999</v>
      </c>
      <c r="Q95">
        <v>57.599999999999987</v>
      </c>
      <c r="R95">
        <v>5.839999999999999</v>
      </c>
      <c r="S95">
        <v>18.999999999999996</v>
      </c>
      <c r="T95">
        <v>69.609999999999985</v>
      </c>
      <c r="U95" s="114">
        <f t="shared" si="9"/>
        <v>285.65999999999997</v>
      </c>
      <c r="V95" s="112">
        <f t="shared" si="10"/>
        <v>0</v>
      </c>
      <c r="Y95">
        <f>BAWANA!AW95+BAWANA!AX95</f>
        <v>17.170000000000002</v>
      </c>
      <c r="Z95">
        <f>BAWANA!BD95+BAWANA!BE95</f>
        <v>17.170000000000002</v>
      </c>
      <c r="AA95">
        <f>BAWANA!X95+BAWANA!Y95</f>
        <v>17.170000000000002</v>
      </c>
      <c r="AB95">
        <f>BAWANA!AE95+BAWANA!AF95</f>
        <v>17.170000000000002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285.65999999999997</v>
      </c>
      <c r="E96">
        <f>BAWANA!AM96</f>
        <v>0</v>
      </c>
      <c r="F96">
        <f t="shared" si="11"/>
        <v>256</v>
      </c>
      <c r="G96">
        <f t="shared" si="12"/>
        <v>285.65999999999997</v>
      </c>
      <c r="H96" s="112"/>
      <c r="I96">
        <f>BRPL_EOD!AI96+BRPL_EOD!AJ96</f>
        <v>133.61000000000001</v>
      </c>
      <c r="J96">
        <f>BYPL_EOD!AI96+BYPL_EOD!AJ96</f>
        <v>57.6</v>
      </c>
      <c r="K96">
        <f>MES_EOD!AI96+MES_EOD!AJ96</f>
        <v>5.84</v>
      </c>
      <c r="L96">
        <f>NDMC_EOD!AI96+NDMC_EOD!AJ96</f>
        <v>19</v>
      </c>
      <c r="M96">
        <f>TPDDL_EOD!AI96+TPDDL_EOD!AJ96</f>
        <v>69.61</v>
      </c>
      <c r="N96">
        <f t="shared" si="7"/>
        <v>285.66000000000003</v>
      </c>
      <c r="O96" s="112">
        <f t="shared" si="8"/>
        <v>0</v>
      </c>
      <c r="P96">
        <v>133.60999999999999</v>
      </c>
      <c r="Q96">
        <v>57.599999999999987</v>
      </c>
      <c r="R96">
        <v>5.839999999999999</v>
      </c>
      <c r="S96">
        <v>18.999999999999996</v>
      </c>
      <c r="T96">
        <v>69.609999999999985</v>
      </c>
      <c r="U96" s="114">
        <f t="shared" si="9"/>
        <v>285.65999999999997</v>
      </c>
      <c r="V96" s="112">
        <f t="shared" si="10"/>
        <v>0</v>
      </c>
      <c r="Y96">
        <f>BAWANA!AW96+BAWANA!AX96</f>
        <v>17.170000000000002</v>
      </c>
      <c r="Z96">
        <f>BAWANA!BD96+BAWANA!BE96</f>
        <v>17.170000000000002</v>
      </c>
      <c r="AA96">
        <f>BAWANA!X96+BAWANA!Y96</f>
        <v>17.170000000000002</v>
      </c>
      <c r="AB96">
        <f>BAWANA!AE96+BAWANA!AF96</f>
        <v>17.170000000000002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285.65999999999997</v>
      </c>
      <c r="E97">
        <f>BAWANA!AM97</f>
        <v>0</v>
      </c>
      <c r="F97">
        <f t="shared" si="11"/>
        <v>256</v>
      </c>
      <c r="G97">
        <f t="shared" si="12"/>
        <v>285.65999999999997</v>
      </c>
      <c r="H97" s="112"/>
      <c r="I97">
        <f>BRPL_EOD!AI97+BRPL_EOD!AJ97</f>
        <v>133.61000000000001</v>
      </c>
      <c r="J97">
        <f>BYPL_EOD!AI97+BYPL_EOD!AJ97</f>
        <v>57.6</v>
      </c>
      <c r="K97">
        <f>MES_EOD!AI97+MES_EOD!AJ97</f>
        <v>5.84</v>
      </c>
      <c r="L97">
        <f>NDMC_EOD!AI97+NDMC_EOD!AJ97</f>
        <v>19</v>
      </c>
      <c r="M97">
        <f>TPDDL_EOD!AI97+TPDDL_EOD!AJ97</f>
        <v>69.61</v>
      </c>
      <c r="N97">
        <f t="shared" si="7"/>
        <v>285.66000000000003</v>
      </c>
      <c r="O97" s="112">
        <f t="shared" si="8"/>
        <v>0</v>
      </c>
      <c r="P97">
        <v>133.60999999999999</v>
      </c>
      <c r="Q97">
        <v>57.599999999999987</v>
      </c>
      <c r="R97">
        <v>5.839999999999999</v>
      </c>
      <c r="S97">
        <v>18.999999999999996</v>
      </c>
      <c r="T97">
        <v>69.609999999999985</v>
      </c>
      <c r="U97" s="114">
        <f t="shared" si="9"/>
        <v>285.65999999999997</v>
      </c>
      <c r="V97" s="112">
        <f t="shared" si="10"/>
        <v>0</v>
      </c>
      <c r="Y97">
        <f>BAWANA!AW97+BAWANA!AX97</f>
        <v>17.170000000000002</v>
      </c>
      <c r="Z97">
        <f>BAWANA!BD97+BAWANA!BE97</f>
        <v>17.170000000000002</v>
      </c>
      <c r="AA97">
        <f>BAWANA!X97+BAWANA!Y97</f>
        <v>17.170000000000002</v>
      </c>
      <c r="AB97">
        <f>BAWANA!AE97+BAWANA!AF97</f>
        <v>17.170000000000002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285.65999999999997</v>
      </c>
      <c r="E98">
        <f>BAWANA!AM98</f>
        <v>0</v>
      </c>
      <c r="F98">
        <f t="shared" si="11"/>
        <v>256</v>
      </c>
      <c r="G98">
        <f t="shared" si="12"/>
        <v>285.65999999999997</v>
      </c>
      <c r="H98" s="112"/>
      <c r="I98">
        <f>BRPL_EOD!AI98+BRPL_EOD!AJ98</f>
        <v>133.61000000000001</v>
      </c>
      <c r="J98">
        <f>BYPL_EOD!AI98+BYPL_EOD!AJ98</f>
        <v>57.6</v>
      </c>
      <c r="K98">
        <f>MES_EOD!AI98+MES_EOD!AJ98</f>
        <v>5.84</v>
      </c>
      <c r="L98">
        <f>NDMC_EOD!AI98+NDMC_EOD!AJ98</f>
        <v>19</v>
      </c>
      <c r="M98">
        <f>TPDDL_EOD!AI98+TPDDL_EOD!AJ98</f>
        <v>69.61</v>
      </c>
      <c r="N98">
        <f t="shared" si="7"/>
        <v>285.66000000000003</v>
      </c>
      <c r="O98" s="112">
        <f t="shared" si="8"/>
        <v>0</v>
      </c>
      <c r="P98">
        <v>133.60999999999999</v>
      </c>
      <c r="Q98">
        <v>57.599999999999987</v>
      </c>
      <c r="R98">
        <v>5.839999999999999</v>
      </c>
      <c r="S98">
        <v>18.999999999999996</v>
      </c>
      <c r="T98">
        <v>69.609999999999985</v>
      </c>
      <c r="U98" s="114">
        <f t="shared" si="9"/>
        <v>285.65999999999997</v>
      </c>
      <c r="V98" s="112">
        <f t="shared" si="10"/>
        <v>0</v>
      </c>
      <c r="Y98">
        <f>BAWANA!AW98+BAWANA!AX98</f>
        <v>17.170000000000002</v>
      </c>
      <c r="Z98">
        <f>BAWANA!BD98+BAWANA!BE98</f>
        <v>17.170000000000002</v>
      </c>
      <c r="AA98">
        <f>BAWANA!X98+BAWANA!Y98</f>
        <v>17.170000000000002</v>
      </c>
      <c r="AB98">
        <f>BAWANA!AE98+BAWANA!AF98</f>
        <v>17.170000000000002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7.68</v>
      </c>
      <c r="C99" s="114">
        <f t="shared" ref="C99:U99" si="14">SUM(C3:C98)/4000</f>
        <v>0</v>
      </c>
      <c r="D99" s="114">
        <f t="shared" si="14"/>
        <v>6.3575174999999993</v>
      </c>
      <c r="E99" s="114">
        <f t="shared" si="14"/>
        <v>0</v>
      </c>
      <c r="F99" s="114">
        <f t="shared" si="14"/>
        <v>6.1440000000000001</v>
      </c>
      <c r="G99" s="114">
        <f t="shared" si="14"/>
        <v>6.3575174999999993</v>
      </c>
      <c r="H99" s="114"/>
      <c r="I99" s="114">
        <f t="shared" si="14"/>
        <v>3.0149649999999952</v>
      </c>
      <c r="J99" s="114">
        <f t="shared" si="14"/>
        <v>1.252600000000001</v>
      </c>
      <c r="K99" s="114">
        <f t="shared" si="14"/>
        <v>0.14015999999999981</v>
      </c>
      <c r="L99" s="114">
        <f t="shared" si="14"/>
        <v>0.40736500000000009</v>
      </c>
      <c r="M99" s="114">
        <f t="shared" si="14"/>
        <v>1.6706399999999977</v>
      </c>
      <c r="N99" s="114">
        <f t="shared" si="14"/>
        <v>6.4857299999999887</v>
      </c>
      <c r="O99" s="114">
        <f t="shared" si="14"/>
        <v>-0.12821249999999998</v>
      </c>
      <c r="P99" s="114">
        <f t="shared" si="14"/>
        <v>2.9595138522330529</v>
      </c>
      <c r="Q99" s="114">
        <f t="shared" si="14"/>
        <v>1.2237598528010436</v>
      </c>
      <c r="R99" s="114">
        <f t="shared" si="14"/>
        <v>0.137235490840418</v>
      </c>
      <c r="S99" s="114">
        <f t="shared" si="14"/>
        <v>0.40122705114578155</v>
      </c>
      <c r="T99" s="114">
        <f t="shared" si="14"/>
        <v>1.6357812529797053</v>
      </c>
      <c r="U99" s="114">
        <f t="shared" si="14"/>
        <v>6.3575174999999993</v>
      </c>
      <c r="V99" s="114">
        <f t="shared" si="10"/>
        <v>0</v>
      </c>
      <c r="Y99" s="114">
        <f>SUM(Y3:Y98)/4000</f>
        <v>0.5635524999999999</v>
      </c>
      <c r="Z99" s="114">
        <f t="shared" ref="Z99:AD99" si="15">SUM(Z3:Z98)/4000</f>
        <v>0.63093000000000055</v>
      </c>
      <c r="AA99" s="114">
        <f t="shared" si="15"/>
        <v>0.5635524999999999</v>
      </c>
      <c r="AB99" s="114">
        <f t="shared" si="15"/>
        <v>0.63093000000000055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Y1" s="210" t="s">
        <v>325</v>
      </c>
      <c r="Z1" s="210"/>
      <c r="AA1" s="210" t="s">
        <v>326</v>
      </c>
      <c r="AB1" s="210"/>
      <c r="AC1" s="236" t="s">
        <v>323</v>
      </c>
      <c r="AD1" s="236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12"/>
      <c r="I3">
        <f>BRPL_EOD!AK3+BRPL_EOD!AL3</f>
        <v>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12"/>
      <c r="I4">
        <f>BRPL_EOD!AK4+BRPL_EOD!AL4</f>
        <v>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12"/>
      <c r="I5">
        <f>BRPL_EOD!AK5+BRPL_EOD!AL5</f>
        <v>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12"/>
      <c r="I6">
        <f>BRPL_EOD!AK6+BRPL_EOD!AL6</f>
        <v>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12"/>
      <c r="I7">
        <f>BRPL_EOD!AK7+BRPL_EOD!AL7</f>
        <v>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12"/>
      <c r="I8">
        <f>BRPL_EOD!AK8+BRPL_EOD!AL8</f>
        <v>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12"/>
      <c r="I9">
        <f>BRPL_EOD!AK9+BRPL_EOD!AL9</f>
        <v>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12"/>
      <c r="I10">
        <f>BRPL_EOD!AK10+BRPL_EOD!AL10</f>
        <v>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12"/>
      <c r="I11">
        <f>BRPL_EOD!AK11+BRPL_EOD!AL11</f>
        <v>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12"/>
      <c r="I12">
        <f>BRPL_EOD!AK12+BRPL_EOD!AL12</f>
        <v>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12"/>
      <c r="I13">
        <f>BRPL_EOD!AK13+BRPL_EOD!AL13</f>
        <v>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12"/>
      <c r="I14">
        <f>BRPL_EOD!AK14+BRPL_EOD!AL14</f>
        <v>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12"/>
      <c r="I15">
        <f>BRPL_EOD!AK15+BRPL_EOD!AL15</f>
        <v>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12"/>
      <c r="I16">
        <f>BRPL_EOD!AK16+BRPL_EOD!AL16</f>
        <v>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12"/>
      <c r="I17">
        <f>BRPL_EOD!AK17+BRPL_EOD!AL17</f>
        <v>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12"/>
      <c r="I18">
        <f>BRPL_EOD!AK18+BRPL_EOD!AL18</f>
        <v>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12"/>
      <c r="I19">
        <f>BRPL_EOD!AK19+BRPL_EOD!AL19</f>
        <v>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12"/>
      <c r="I20">
        <f>BRPL_EOD!AK20+BRPL_EOD!AL20</f>
        <v>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12"/>
      <c r="I21">
        <f>BRPL_EOD!AK21+BRPL_EOD!AL21</f>
        <v>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12"/>
      <c r="I22">
        <f>BRPL_EOD!AK22+BRPL_EOD!AL22</f>
        <v>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12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12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12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12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12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12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12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12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12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12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12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12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12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12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12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12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12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12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12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12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12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12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12"/>
      <c r="I45">
        <f>BRPL_EOD!AK45+BRPL_EOD!AL45</f>
        <v>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12"/>
      <c r="I46">
        <f>BRPL_EOD!AK46+BRPL_EOD!AL46</f>
        <v>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12"/>
      <c r="I47">
        <f>BRPL_EOD!AK47+BRPL_EOD!AL47</f>
        <v>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12"/>
      <c r="I48">
        <f>BRPL_EOD!AK48+BRPL_EOD!AL48</f>
        <v>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12"/>
      <c r="I49">
        <f>BRPL_EOD!AK49+BRPL_EOD!AL49</f>
        <v>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12"/>
      <c r="I50">
        <f>BRPL_EOD!AK50+BRPL_EOD!AL50</f>
        <v>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12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12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12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12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12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12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12"/>
      <c r="I57">
        <f>BRPL_EOD!AK57+BRPL_EOD!AL57</f>
        <v>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12"/>
      <c r="I58">
        <f>BRPL_EOD!AK58+BRPL_EOD!AL58</f>
        <v>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12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12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12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12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12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12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12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12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12"/>
      <c r="I67">
        <f>BRPL_EOD!AK67+BRPL_EOD!AL67</f>
        <v>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12"/>
      <c r="I68">
        <f>BRPL_EOD!AK68+BRPL_EOD!AL68</f>
        <v>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12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12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12"/>
      <c r="I71">
        <f>BRPL_EOD!AK71+BRPL_EOD!AL71</f>
        <v>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12"/>
      <c r="I72">
        <f>BRPL_EOD!AK72+BRPL_EOD!AL72</f>
        <v>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12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12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12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12"/>
      <c r="I76">
        <f>BRPL_EOD!AK76+BRPL_EOD!AL76</f>
        <v>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12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12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12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12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12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12"/>
      <c r="I82">
        <f>BRPL_EOD!AK82+BRPL_EOD!AL82</f>
        <v>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12"/>
      <c r="I83">
        <f>BRPL_EOD!AK83+BRPL_EOD!AL83</f>
        <v>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12"/>
      <c r="I84">
        <f>BRPL_EOD!AK84+BRPL_EOD!AL84</f>
        <v>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12"/>
      <c r="I85">
        <f>BRPL_EOD!AK85+BRPL_EOD!AL85</f>
        <v>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12"/>
      <c r="I86">
        <f>BRPL_EOD!AK86+BRPL_EOD!AL86</f>
        <v>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12"/>
      <c r="I87">
        <f>BRPL_EOD!AK87+BRPL_EOD!AL87</f>
        <v>0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12"/>
      <c r="I88">
        <f>BRPL_EOD!AK88+BRPL_EOD!AL88</f>
        <v>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12"/>
      <c r="I89">
        <f>BRPL_EOD!AK89+BRPL_EOD!AL89</f>
        <v>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12"/>
      <c r="I90">
        <f>BRPL_EOD!AK90+BRPL_EOD!AL90</f>
        <v>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12"/>
      <c r="I91">
        <f>BRPL_EOD!AK91+BRPL_EOD!AL91</f>
        <v>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12"/>
      <c r="I92">
        <f>BRPL_EOD!AK92+BRPL_EOD!AL92</f>
        <v>0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12"/>
      <c r="I93">
        <f>BRPL_EOD!AK93+BRPL_EOD!AL93</f>
        <v>0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12"/>
      <c r="I94">
        <f>BRPL_EOD!AK94+BRPL_EOD!AL94</f>
        <v>0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12"/>
      <c r="I95">
        <f>BRPL_EOD!AK95+BRPL_EOD!AL95</f>
        <v>0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12"/>
      <c r="I96">
        <f>BRPL_EOD!AK96+BRPL_EOD!AL96</f>
        <v>0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12"/>
      <c r="I97">
        <f>BRPL_EOD!AK97+BRPL_EOD!AL97</f>
        <v>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12"/>
      <c r="I98">
        <f>BRPL_EOD!AK98+BRPL_EOD!AL98</f>
        <v>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0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0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Y1" s="210" t="s">
        <v>325</v>
      </c>
      <c r="Z1" s="210"/>
      <c r="AA1" s="210" t="s">
        <v>326</v>
      </c>
      <c r="AB1" s="210"/>
      <c r="AC1" s="236" t="s">
        <v>323</v>
      </c>
      <c r="AD1" s="236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BAWANA!F3</f>
        <v>560</v>
      </c>
      <c r="C3">
        <f>BAWANA!G3</f>
        <v>0</v>
      </c>
      <c r="D3">
        <f>BAWANA!AP3</f>
        <v>509.86</v>
      </c>
      <c r="E3">
        <f>BAWANA!AQ3</f>
        <v>0</v>
      </c>
      <c r="F3">
        <f>(B3+C3)*0.8</f>
        <v>448</v>
      </c>
      <c r="G3">
        <f>(D3+E3)</f>
        <v>509.86</v>
      </c>
      <c r="H3" s="112"/>
      <c r="I3">
        <f>BRPL_EOD!AM3+BRPL_EOD!AN3</f>
        <v>333.66</v>
      </c>
      <c r="J3">
        <f>BYPL_EOD!AM3+BYPL_EOD!AN3</f>
        <v>106.2</v>
      </c>
      <c r="K3">
        <f>MES_EOD!AM3+MES_EOD!AN3</f>
        <v>0</v>
      </c>
      <c r="L3">
        <f>NDMC_EOD!AM3+NDMC_EOD!AN3</f>
        <v>0</v>
      </c>
      <c r="M3">
        <f>TPDDL_EOD!AM3+TPDDL_EOD!AN3</f>
        <v>70</v>
      </c>
      <c r="N3">
        <f t="shared" ref="N3:N66" si="0">SUM(I3:M3)</f>
        <v>509.86</v>
      </c>
      <c r="O3" s="112">
        <f t="shared" ref="O3:O66" si="1">G3-N3</f>
        <v>0</v>
      </c>
      <c r="P3">
        <v>333.66</v>
      </c>
      <c r="Q3">
        <v>106.2</v>
      </c>
      <c r="R3">
        <v>0</v>
      </c>
      <c r="S3">
        <v>0</v>
      </c>
      <c r="T3">
        <v>70</v>
      </c>
      <c r="U3" s="114">
        <f t="shared" ref="U3:U66" si="2">SUM(P3:T3)</f>
        <v>509.86</v>
      </c>
      <c r="V3" s="112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BAWANA!F4</f>
        <v>560</v>
      </c>
      <c r="C4">
        <f>BAWANA!G4</f>
        <v>0</v>
      </c>
      <c r="D4">
        <f>BAWANA!AP4</f>
        <v>509.86</v>
      </c>
      <c r="E4">
        <f>BAWANA!AQ4</f>
        <v>0</v>
      </c>
      <c r="F4">
        <f t="shared" ref="F4:F67" si="4">(B4+C4)*0.8</f>
        <v>448</v>
      </c>
      <c r="G4">
        <f t="shared" ref="G4:G67" si="5">(D4+E4)</f>
        <v>509.86</v>
      </c>
      <c r="H4" s="112"/>
      <c r="I4">
        <f>BRPL_EOD!AM4+BRPL_EOD!AN4</f>
        <v>333.66</v>
      </c>
      <c r="J4">
        <f>BYPL_EOD!AM4+BYPL_EOD!AN4</f>
        <v>106.2</v>
      </c>
      <c r="K4">
        <f>MES_EOD!AM4+MES_EOD!AN4</f>
        <v>0</v>
      </c>
      <c r="L4">
        <f>NDMC_EOD!AM4+NDMC_EOD!AN4</f>
        <v>0</v>
      </c>
      <c r="M4">
        <f>TPDDL_EOD!AM4+TPDDL_EOD!AN4</f>
        <v>70</v>
      </c>
      <c r="N4">
        <f t="shared" si="0"/>
        <v>509.86</v>
      </c>
      <c r="O4" s="112">
        <f t="shared" si="1"/>
        <v>0</v>
      </c>
      <c r="P4">
        <v>333.66</v>
      </c>
      <c r="Q4">
        <v>106.2</v>
      </c>
      <c r="R4">
        <v>0</v>
      </c>
      <c r="S4">
        <v>0</v>
      </c>
      <c r="T4">
        <v>70</v>
      </c>
      <c r="U4" s="114">
        <f t="shared" si="2"/>
        <v>509.86</v>
      </c>
      <c r="V4" s="112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BAWANA!F5</f>
        <v>560</v>
      </c>
      <c r="C5">
        <f>BAWANA!G5</f>
        <v>0</v>
      </c>
      <c r="D5">
        <f>BAWANA!AP5</f>
        <v>409.86</v>
      </c>
      <c r="E5">
        <f>BAWANA!AQ5</f>
        <v>0</v>
      </c>
      <c r="F5">
        <f t="shared" si="4"/>
        <v>448</v>
      </c>
      <c r="G5">
        <f t="shared" si="5"/>
        <v>409.86</v>
      </c>
      <c r="H5" s="112"/>
      <c r="I5">
        <f>BRPL_EOD!AM5+BRPL_EOD!AN5</f>
        <v>233.66</v>
      </c>
      <c r="J5">
        <f>BYPL_EOD!AM5+BYPL_EOD!AN5</f>
        <v>106.2</v>
      </c>
      <c r="K5">
        <f>MES_EOD!AM5+MES_EOD!AN5</f>
        <v>0</v>
      </c>
      <c r="L5">
        <f>NDMC_EOD!AM5+NDMC_EOD!AN5</f>
        <v>0</v>
      </c>
      <c r="M5">
        <f>TPDDL_EOD!AM5+TPDDL_EOD!AN5</f>
        <v>70</v>
      </c>
      <c r="N5">
        <f t="shared" si="0"/>
        <v>409.86</v>
      </c>
      <c r="O5" s="112">
        <f t="shared" si="1"/>
        <v>0</v>
      </c>
      <c r="P5">
        <v>233.66</v>
      </c>
      <c r="Q5">
        <v>106.2</v>
      </c>
      <c r="R5">
        <v>0</v>
      </c>
      <c r="S5">
        <v>0</v>
      </c>
      <c r="T5">
        <v>70</v>
      </c>
      <c r="U5" s="114">
        <f t="shared" si="2"/>
        <v>409.86</v>
      </c>
      <c r="V5" s="112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BAWANA!F6</f>
        <v>560</v>
      </c>
      <c r="C6">
        <f>BAWANA!G6</f>
        <v>0</v>
      </c>
      <c r="D6">
        <f>BAWANA!AP6</f>
        <v>373.86</v>
      </c>
      <c r="E6">
        <f>BAWANA!AQ6</f>
        <v>0</v>
      </c>
      <c r="F6">
        <f t="shared" si="4"/>
        <v>448</v>
      </c>
      <c r="G6">
        <f t="shared" si="5"/>
        <v>373.86</v>
      </c>
      <c r="H6" s="112"/>
      <c r="I6">
        <f>BRPL_EOD!AM6+BRPL_EOD!AN6</f>
        <v>197.66</v>
      </c>
      <c r="J6">
        <f>BYPL_EOD!AM6+BYPL_EOD!AN6</f>
        <v>106.2</v>
      </c>
      <c r="K6">
        <f>MES_EOD!AM6+MES_EOD!AN6</f>
        <v>0</v>
      </c>
      <c r="L6">
        <f>NDMC_EOD!AM6+NDMC_EOD!AN6</f>
        <v>0</v>
      </c>
      <c r="M6">
        <f>TPDDL_EOD!AM6+TPDDL_EOD!AN6</f>
        <v>70</v>
      </c>
      <c r="N6">
        <f t="shared" si="0"/>
        <v>373.86</v>
      </c>
      <c r="O6" s="112">
        <f t="shared" si="1"/>
        <v>0</v>
      </c>
      <c r="P6">
        <v>197.66</v>
      </c>
      <c r="Q6">
        <v>106.2</v>
      </c>
      <c r="R6">
        <v>0</v>
      </c>
      <c r="S6">
        <v>0</v>
      </c>
      <c r="T6">
        <v>70</v>
      </c>
      <c r="U6" s="114">
        <f t="shared" si="2"/>
        <v>373.86</v>
      </c>
      <c r="V6" s="112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BAWANA!F7</f>
        <v>560</v>
      </c>
      <c r="C7">
        <f>BAWANA!G7</f>
        <v>0</v>
      </c>
      <c r="D7">
        <f>BAWANA!AP7</f>
        <v>308.66000000000003</v>
      </c>
      <c r="E7">
        <f>BAWANA!AQ7</f>
        <v>0</v>
      </c>
      <c r="F7">
        <f t="shared" si="4"/>
        <v>448</v>
      </c>
      <c r="G7">
        <f t="shared" si="5"/>
        <v>308.66000000000003</v>
      </c>
      <c r="H7" s="112"/>
      <c r="I7">
        <f>BRPL_EOD!AM7+BRPL_EOD!AN7</f>
        <v>183.66</v>
      </c>
      <c r="J7">
        <f>BYPL_EOD!AM7+BYPL_EOD!AN7</f>
        <v>55</v>
      </c>
      <c r="K7">
        <f>MES_EOD!AM7+MES_EOD!AN7</f>
        <v>0</v>
      </c>
      <c r="L7">
        <f>NDMC_EOD!AM7+NDMC_EOD!AN7</f>
        <v>0</v>
      </c>
      <c r="M7">
        <f>TPDDL_EOD!AM7+TPDDL_EOD!AN7</f>
        <v>70</v>
      </c>
      <c r="N7">
        <f t="shared" si="0"/>
        <v>308.65999999999997</v>
      </c>
      <c r="O7" s="112">
        <f t="shared" si="1"/>
        <v>0</v>
      </c>
      <c r="P7">
        <v>183.66000000000003</v>
      </c>
      <c r="Q7">
        <v>55.000000000000007</v>
      </c>
      <c r="R7">
        <v>0</v>
      </c>
      <c r="S7">
        <v>0</v>
      </c>
      <c r="T7">
        <v>70.000000000000014</v>
      </c>
      <c r="U7" s="114">
        <f t="shared" si="2"/>
        <v>308.66000000000003</v>
      </c>
      <c r="V7" s="112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BAWANA!F8</f>
        <v>560</v>
      </c>
      <c r="C8">
        <f>BAWANA!G8</f>
        <v>0</v>
      </c>
      <c r="D8">
        <f>BAWANA!AP8</f>
        <v>308.66000000000003</v>
      </c>
      <c r="E8">
        <f>BAWANA!AQ8</f>
        <v>0</v>
      </c>
      <c r="F8">
        <f t="shared" si="4"/>
        <v>448</v>
      </c>
      <c r="G8">
        <f t="shared" si="5"/>
        <v>308.66000000000003</v>
      </c>
      <c r="H8" s="112"/>
      <c r="I8">
        <f>BRPL_EOD!AM8+BRPL_EOD!AN8</f>
        <v>183.66</v>
      </c>
      <c r="J8">
        <f>BYPL_EOD!AM8+BYPL_EOD!AN8</f>
        <v>55</v>
      </c>
      <c r="K8">
        <f>MES_EOD!AM8+MES_EOD!AN8</f>
        <v>0</v>
      </c>
      <c r="L8">
        <f>NDMC_EOD!AM8+NDMC_EOD!AN8</f>
        <v>0</v>
      </c>
      <c r="M8">
        <f>TPDDL_EOD!AM8+TPDDL_EOD!AN8</f>
        <v>70</v>
      </c>
      <c r="N8">
        <f t="shared" si="0"/>
        <v>308.65999999999997</v>
      </c>
      <c r="O8" s="112">
        <f t="shared" si="1"/>
        <v>0</v>
      </c>
      <c r="P8">
        <v>183.66000000000003</v>
      </c>
      <c r="Q8">
        <v>55.000000000000007</v>
      </c>
      <c r="R8">
        <v>0</v>
      </c>
      <c r="S8">
        <v>0</v>
      </c>
      <c r="T8">
        <v>70.000000000000014</v>
      </c>
      <c r="U8" s="114">
        <f t="shared" si="2"/>
        <v>308.66000000000003</v>
      </c>
      <c r="V8" s="112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BAWANA!F9</f>
        <v>560</v>
      </c>
      <c r="C9">
        <f>BAWANA!G9</f>
        <v>0</v>
      </c>
      <c r="D9">
        <f>BAWANA!AP9</f>
        <v>255</v>
      </c>
      <c r="E9">
        <f>BAWANA!AQ9</f>
        <v>0</v>
      </c>
      <c r="F9">
        <f t="shared" si="4"/>
        <v>448</v>
      </c>
      <c r="G9">
        <f t="shared" si="5"/>
        <v>255</v>
      </c>
      <c r="H9" s="112"/>
      <c r="I9">
        <f>BRPL_EOD!AM9+BRPL_EOD!AN9</f>
        <v>170</v>
      </c>
      <c r="J9">
        <f>BYPL_EOD!AM9+BYPL_EOD!AN9</f>
        <v>55</v>
      </c>
      <c r="K9">
        <f>MES_EOD!AM9+MES_EOD!AN9</f>
        <v>0</v>
      </c>
      <c r="L9">
        <f>NDMC_EOD!AM9+NDMC_EOD!AN9</f>
        <v>0</v>
      </c>
      <c r="M9">
        <f>TPDDL_EOD!AM9+TPDDL_EOD!AN9</f>
        <v>30</v>
      </c>
      <c r="N9">
        <f t="shared" si="0"/>
        <v>255</v>
      </c>
      <c r="O9" s="112">
        <f t="shared" si="1"/>
        <v>0</v>
      </c>
      <c r="P9">
        <v>170</v>
      </c>
      <c r="Q9">
        <v>55</v>
      </c>
      <c r="R9">
        <v>0</v>
      </c>
      <c r="S9">
        <v>0</v>
      </c>
      <c r="T9">
        <v>30</v>
      </c>
      <c r="U9" s="114">
        <f t="shared" si="2"/>
        <v>255</v>
      </c>
      <c r="V9" s="112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BAWANA!F10</f>
        <v>560</v>
      </c>
      <c r="C10">
        <f>BAWANA!G10</f>
        <v>0</v>
      </c>
      <c r="D10">
        <f>BAWANA!AP10</f>
        <v>255</v>
      </c>
      <c r="E10">
        <f>BAWANA!AQ10</f>
        <v>0</v>
      </c>
      <c r="F10">
        <f t="shared" si="4"/>
        <v>448</v>
      </c>
      <c r="G10">
        <f t="shared" si="5"/>
        <v>255</v>
      </c>
      <c r="H10" s="112"/>
      <c r="I10">
        <f>BRPL_EOD!AM10+BRPL_EOD!AN10</f>
        <v>170</v>
      </c>
      <c r="J10">
        <f>BYPL_EOD!AM10+BYPL_EOD!AN10</f>
        <v>55</v>
      </c>
      <c r="K10">
        <f>MES_EOD!AM10+MES_EOD!AN10</f>
        <v>0</v>
      </c>
      <c r="L10">
        <f>NDMC_EOD!AM10+NDMC_EOD!AN10</f>
        <v>0</v>
      </c>
      <c r="M10">
        <f>TPDDL_EOD!AM10+TPDDL_EOD!AN10</f>
        <v>30</v>
      </c>
      <c r="N10">
        <f t="shared" si="0"/>
        <v>255</v>
      </c>
      <c r="O10" s="112">
        <f t="shared" si="1"/>
        <v>0</v>
      </c>
      <c r="P10">
        <v>170</v>
      </c>
      <c r="Q10">
        <v>55</v>
      </c>
      <c r="R10">
        <v>0</v>
      </c>
      <c r="S10">
        <v>0</v>
      </c>
      <c r="T10">
        <v>30</v>
      </c>
      <c r="U10" s="114">
        <f t="shared" si="2"/>
        <v>255</v>
      </c>
      <c r="V10" s="112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BAWANA!F11</f>
        <v>580</v>
      </c>
      <c r="C11">
        <f>BAWANA!G11</f>
        <v>0</v>
      </c>
      <c r="D11">
        <f>BAWANA!AP11</f>
        <v>255</v>
      </c>
      <c r="E11">
        <f>BAWANA!AQ11</f>
        <v>0</v>
      </c>
      <c r="F11">
        <f t="shared" si="4"/>
        <v>464</v>
      </c>
      <c r="G11">
        <f t="shared" si="5"/>
        <v>255</v>
      </c>
      <c r="H11" s="112"/>
      <c r="I11">
        <f>BRPL_EOD!AM11+BRPL_EOD!AN11</f>
        <v>170</v>
      </c>
      <c r="J11">
        <f>BYPL_EOD!AM11+BYPL_EOD!AN11</f>
        <v>55</v>
      </c>
      <c r="K11">
        <f>MES_EOD!AM11+MES_EOD!AN11</f>
        <v>0</v>
      </c>
      <c r="L11">
        <f>NDMC_EOD!AM11+NDMC_EOD!AN11</f>
        <v>0</v>
      </c>
      <c r="M11">
        <f>TPDDL_EOD!AM11+TPDDL_EOD!AN11</f>
        <v>30</v>
      </c>
      <c r="N11">
        <f t="shared" si="0"/>
        <v>255</v>
      </c>
      <c r="O11" s="112">
        <f t="shared" si="1"/>
        <v>0</v>
      </c>
      <c r="P11">
        <v>170</v>
      </c>
      <c r="Q11">
        <v>55</v>
      </c>
      <c r="R11">
        <v>0</v>
      </c>
      <c r="S11">
        <v>0</v>
      </c>
      <c r="T11">
        <v>30</v>
      </c>
      <c r="U11" s="114">
        <f t="shared" si="2"/>
        <v>255</v>
      </c>
      <c r="V11" s="112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BAWANA!F12</f>
        <v>580</v>
      </c>
      <c r="C12">
        <f>BAWANA!G12</f>
        <v>0</v>
      </c>
      <c r="D12">
        <f>BAWANA!AP12</f>
        <v>255</v>
      </c>
      <c r="E12">
        <f>BAWANA!AQ12</f>
        <v>0</v>
      </c>
      <c r="F12">
        <f t="shared" si="4"/>
        <v>464</v>
      </c>
      <c r="G12">
        <f t="shared" si="5"/>
        <v>255</v>
      </c>
      <c r="H12" s="112"/>
      <c r="I12">
        <f>BRPL_EOD!AM12+BRPL_EOD!AN12</f>
        <v>170</v>
      </c>
      <c r="J12">
        <f>BYPL_EOD!AM12+BYPL_EOD!AN12</f>
        <v>55</v>
      </c>
      <c r="K12">
        <f>MES_EOD!AM12+MES_EOD!AN12</f>
        <v>0</v>
      </c>
      <c r="L12">
        <f>NDMC_EOD!AM12+NDMC_EOD!AN12</f>
        <v>0</v>
      </c>
      <c r="M12">
        <f>TPDDL_EOD!AM12+TPDDL_EOD!AN12</f>
        <v>30</v>
      </c>
      <c r="N12">
        <f t="shared" si="0"/>
        <v>255</v>
      </c>
      <c r="O12" s="112">
        <f t="shared" si="1"/>
        <v>0</v>
      </c>
      <c r="P12">
        <v>170</v>
      </c>
      <c r="Q12">
        <v>55</v>
      </c>
      <c r="R12">
        <v>0</v>
      </c>
      <c r="S12">
        <v>0</v>
      </c>
      <c r="T12">
        <v>30</v>
      </c>
      <c r="U12" s="114">
        <f t="shared" si="2"/>
        <v>255</v>
      </c>
      <c r="V12" s="112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BAWANA!F13</f>
        <v>580</v>
      </c>
      <c r="C13">
        <f>BAWANA!G13</f>
        <v>0</v>
      </c>
      <c r="D13">
        <f>BAWANA!AP13</f>
        <v>255</v>
      </c>
      <c r="E13">
        <f>BAWANA!AQ13</f>
        <v>0</v>
      </c>
      <c r="F13">
        <f t="shared" si="4"/>
        <v>464</v>
      </c>
      <c r="G13">
        <f t="shared" si="5"/>
        <v>255</v>
      </c>
      <c r="H13" s="112"/>
      <c r="I13">
        <f>BRPL_EOD!AM13+BRPL_EOD!AN13</f>
        <v>170</v>
      </c>
      <c r="J13">
        <f>BYPL_EOD!AM13+BYPL_EOD!AN13</f>
        <v>55</v>
      </c>
      <c r="K13">
        <f>MES_EOD!AM13+MES_EOD!AN13</f>
        <v>0</v>
      </c>
      <c r="L13">
        <f>NDMC_EOD!AM13+NDMC_EOD!AN13</f>
        <v>0</v>
      </c>
      <c r="M13">
        <f>TPDDL_EOD!AM13+TPDDL_EOD!AN13</f>
        <v>30</v>
      </c>
      <c r="N13">
        <f t="shared" si="0"/>
        <v>255</v>
      </c>
      <c r="O13" s="112">
        <f t="shared" si="1"/>
        <v>0</v>
      </c>
      <c r="P13">
        <v>170</v>
      </c>
      <c r="Q13">
        <v>55</v>
      </c>
      <c r="R13">
        <v>0</v>
      </c>
      <c r="S13">
        <v>0</v>
      </c>
      <c r="T13">
        <v>30</v>
      </c>
      <c r="U13" s="114">
        <f t="shared" si="2"/>
        <v>255</v>
      </c>
      <c r="V13" s="112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BAWANA!F14</f>
        <v>580</v>
      </c>
      <c r="C14">
        <f>BAWANA!G14</f>
        <v>0</v>
      </c>
      <c r="D14">
        <f>BAWANA!AP14</f>
        <v>223</v>
      </c>
      <c r="E14">
        <f>BAWANA!AQ14</f>
        <v>0</v>
      </c>
      <c r="F14">
        <f t="shared" si="4"/>
        <v>464</v>
      </c>
      <c r="G14">
        <f t="shared" si="5"/>
        <v>223</v>
      </c>
      <c r="H14" s="112"/>
      <c r="I14">
        <f>BRPL_EOD!AM14+BRPL_EOD!AN14</f>
        <v>170</v>
      </c>
      <c r="J14">
        <f>BYPL_EOD!AM14+BYPL_EOD!AN14</f>
        <v>23</v>
      </c>
      <c r="K14">
        <f>MES_EOD!AM14+MES_EOD!AN14</f>
        <v>0</v>
      </c>
      <c r="L14">
        <f>NDMC_EOD!AM14+NDMC_EOD!AN14</f>
        <v>0</v>
      </c>
      <c r="M14">
        <f>TPDDL_EOD!AM14+TPDDL_EOD!AN14</f>
        <v>30</v>
      </c>
      <c r="N14">
        <f t="shared" si="0"/>
        <v>223</v>
      </c>
      <c r="O14" s="112">
        <f t="shared" si="1"/>
        <v>0</v>
      </c>
      <c r="P14">
        <v>170</v>
      </c>
      <c r="Q14">
        <v>23</v>
      </c>
      <c r="R14">
        <v>0</v>
      </c>
      <c r="S14">
        <v>0</v>
      </c>
      <c r="T14">
        <v>30</v>
      </c>
      <c r="U14" s="114">
        <f t="shared" si="2"/>
        <v>223</v>
      </c>
      <c r="V14" s="112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BAWANA!F15</f>
        <v>580</v>
      </c>
      <c r="C15">
        <f>BAWANA!G15</f>
        <v>0</v>
      </c>
      <c r="D15">
        <f>BAWANA!AP15</f>
        <v>223</v>
      </c>
      <c r="E15">
        <f>BAWANA!AQ15</f>
        <v>0</v>
      </c>
      <c r="F15">
        <f t="shared" si="4"/>
        <v>464</v>
      </c>
      <c r="G15">
        <f t="shared" si="5"/>
        <v>223</v>
      </c>
      <c r="H15" s="112"/>
      <c r="I15">
        <f>BRPL_EOD!AM15+BRPL_EOD!AN15</f>
        <v>170</v>
      </c>
      <c r="J15">
        <f>BYPL_EOD!AM15+BYPL_EOD!AN15</f>
        <v>23</v>
      </c>
      <c r="K15">
        <f>MES_EOD!AM15+MES_EOD!AN15</f>
        <v>0</v>
      </c>
      <c r="L15">
        <f>NDMC_EOD!AM15+NDMC_EOD!AN15</f>
        <v>0</v>
      </c>
      <c r="M15">
        <f>TPDDL_EOD!AM15+TPDDL_EOD!AN15</f>
        <v>30</v>
      </c>
      <c r="N15">
        <f t="shared" si="0"/>
        <v>223</v>
      </c>
      <c r="O15" s="112">
        <f t="shared" si="1"/>
        <v>0</v>
      </c>
      <c r="P15">
        <v>170</v>
      </c>
      <c r="Q15">
        <v>23</v>
      </c>
      <c r="R15">
        <v>0</v>
      </c>
      <c r="S15">
        <v>0</v>
      </c>
      <c r="T15">
        <v>30</v>
      </c>
      <c r="U15" s="114">
        <f t="shared" si="2"/>
        <v>223</v>
      </c>
      <c r="V15" s="112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BAWANA!F16</f>
        <v>580</v>
      </c>
      <c r="C16">
        <f>BAWANA!G16</f>
        <v>0</v>
      </c>
      <c r="D16">
        <f>BAWANA!AP16</f>
        <v>223</v>
      </c>
      <c r="E16">
        <f>BAWANA!AQ16</f>
        <v>0</v>
      </c>
      <c r="F16">
        <f t="shared" si="4"/>
        <v>464</v>
      </c>
      <c r="G16">
        <f t="shared" si="5"/>
        <v>223</v>
      </c>
      <c r="H16" s="112"/>
      <c r="I16">
        <f>BRPL_EOD!AM16+BRPL_EOD!AN16</f>
        <v>170</v>
      </c>
      <c r="J16">
        <f>BYPL_EOD!AM16+BYPL_EOD!AN16</f>
        <v>23</v>
      </c>
      <c r="K16">
        <f>MES_EOD!AM16+MES_EOD!AN16</f>
        <v>0</v>
      </c>
      <c r="L16">
        <f>NDMC_EOD!AM16+NDMC_EOD!AN16</f>
        <v>0</v>
      </c>
      <c r="M16">
        <f>TPDDL_EOD!AM16+TPDDL_EOD!AN16</f>
        <v>30</v>
      </c>
      <c r="N16">
        <f t="shared" si="0"/>
        <v>223</v>
      </c>
      <c r="O16" s="112">
        <f t="shared" si="1"/>
        <v>0</v>
      </c>
      <c r="P16">
        <v>170</v>
      </c>
      <c r="Q16">
        <v>23</v>
      </c>
      <c r="R16">
        <v>0</v>
      </c>
      <c r="S16">
        <v>0</v>
      </c>
      <c r="T16">
        <v>30</v>
      </c>
      <c r="U16" s="114">
        <f t="shared" si="2"/>
        <v>223</v>
      </c>
      <c r="V16" s="112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BAWANA!F17</f>
        <v>580</v>
      </c>
      <c r="C17">
        <f>BAWANA!G17</f>
        <v>0</v>
      </c>
      <c r="D17">
        <f>BAWANA!AP17</f>
        <v>223</v>
      </c>
      <c r="E17">
        <f>BAWANA!AQ17</f>
        <v>0</v>
      </c>
      <c r="F17">
        <f t="shared" si="4"/>
        <v>464</v>
      </c>
      <c r="G17">
        <f t="shared" si="5"/>
        <v>223</v>
      </c>
      <c r="H17" s="112"/>
      <c r="I17">
        <f>BRPL_EOD!AM17+BRPL_EOD!AN17</f>
        <v>170</v>
      </c>
      <c r="J17">
        <f>BYPL_EOD!AM17+BYPL_EOD!AN17</f>
        <v>23</v>
      </c>
      <c r="K17">
        <f>MES_EOD!AM17+MES_EOD!AN17</f>
        <v>0</v>
      </c>
      <c r="L17">
        <f>NDMC_EOD!AM17+NDMC_EOD!AN17</f>
        <v>0</v>
      </c>
      <c r="M17">
        <f>TPDDL_EOD!AM17+TPDDL_EOD!AN17</f>
        <v>30</v>
      </c>
      <c r="N17">
        <f t="shared" si="0"/>
        <v>223</v>
      </c>
      <c r="O17" s="112">
        <f t="shared" si="1"/>
        <v>0</v>
      </c>
      <c r="P17">
        <v>170</v>
      </c>
      <c r="Q17">
        <v>23</v>
      </c>
      <c r="R17">
        <v>0</v>
      </c>
      <c r="S17">
        <v>0</v>
      </c>
      <c r="T17">
        <v>30</v>
      </c>
      <c r="U17" s="114">
        <f t="shared" si="2"/>
        <v>223</v>
      </c>
      <c r="V17" s="112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BAWANA!F18</f>
        <v>580</v>
      </c>
      <c r="C18">
        <f>BAWANA!G18</f>
        <v>0</v>
      </c>
      <c r="D18">
        <f>BAWANA!AP18</f>
        <v>223</v>
      </c>
      <c r="E18">
        <f>BAWANA!AQ18</f>
        <v>0</v>
      </c>
      <c r="F18">
        <f t="shared" si="4"/>
        <v>464</v>
      </c>
      <c r="G18">
        <f t="shared" si="5"/>
        <v>223</v>
      </c>
      <c r="H18" s="112"/>
      <c r="I18">
        <f>BRPL_EOD!AM18+BRPL_EOD!AN18</f>
        <v>170</v>
      </c>
      <c r="J18">
        <f>BYPL_EOD!AM18+BYPL_EOD!AN18</f>
        <v>23</v>
      </c>
      <c r="K18">
        <f>MES_EOD!AM18+MES_EOD!AN18</f>
        <v>0</v>
      </c>
      <c r="L18">
        <f>NDMC_EOD!AM18+NDMC_EOD!AN18</f>
        <v>0</v>
      </c>
      <c r="M18">
        <f>TPDDL_EOD!AM18+TPDDL_EOD!AN18</f>
        <v>30</v>
      </c>
      <c r="N18">
        <f t="shared" si="0"/>
        <v>223</v>
      </c>
      <c r="O18" s="112">
        <f t="shared" si="1"/>
        <v>0</v>
      </c>
      <c r="P18">
        <v>170</v>
      </c>
      <c r="Q18">
        <v>23</v>
      </c>
      <c r="R18">
        <v>0</v>
      </c>
      <c r="S18">
        <v>0</v>
      </c>
      <c r="T18">
        <v>30</v>
      </c>
      <c r="U18" s="114">
        <f t="shared" si="2"/>
        <v>223</v>
      </c>
      <c r="V18" s="112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BAWANA!F19</f>
        <v>580</v>
      </c>
      <c r="C19">
        <f>BAWANA!G19</f>
        <v>0</v>
      </c>
      <c r="D19">
        <f>BAWANA!AP19</f>
        <v>153</v>
      </c>
      <c r="E19">
        <f>BAWANA!AQ19</f>
        <v>0</v>
      </c>
      <c r="F19">
        <f t="shared" si="4"/>
        <v>464</v>
      </c>
      <c r="G19">
        <f t="shared" si="5"/>
        <v>153</v>
      </c>
      <c r="H19" s="112"/>
      <c r="I19">
        <f>BRPL_EOD!AM19+BRPL_EOD!AN19</f>
        <v>100</v>
      </c>
      <c r="J19">
        <f>BYPL_EOD!AM19+BYPL_EOD!AN19</f>
        <v>23</v>
      </c>
      <c r="K19">
        <f>MES_EOD!AM19+MES_EOD!AN19</f>
        <v>0</v>
      </c>
      <c r="L19">
        <f>NDMC_EOD!AM19+NDMC_EOD!AN19</f>
        <v>0</v>
      </c>
      <c r="M19">
        <f>TPDDL_EOD!AM19+TPDDL_EOD!AN19</f>
        <v>30</v>
      </c>
      <c r="N19">
        <f t="shared" si="0"/>
        <v>153</v>
      </c>
      <c r="O19" s="112">
        <f t="shared" si="1"/>
        <v>0</v>
      </c>
      <c r="P19">
        <v>100</v>
      </c>
      <c r="Q19">
        <v>23</v>
      </c>
      <c r="R19">
        <v>0</v>
      </c>
      <c r="S19">
        <v>0</v>
      </c>
      <c r="T19">
        <v>30</v>
      </c>
      <c r="U19" s="114">
        <f t="shared" si="2"/>
        <v>153</v>
      </c>
      <c r="V19" s="112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BAWANA!F20</f>
        <v>580</v>
      </c>
      <c r="C20">
        <f>BAWANA!G20</f>
        <v>0</v>
      </c>
      <c r="D20">
        <f>BAWANA!AP20</f>
        <v>153</v>
      </c>
      <c r="E20">
        <f>BAWANA!AQ20</f>
        <v>0</v>
      </c>
      <c r="F20">
        <f t="shared" si="4"/>
        <v>464</v>
      </c>
      <c r="G20">
        <f t="shared" si="5"/>
        <v>153</v>
      </c>
      <c r="H20" s="112"/>
      <c r="I20">
        <f>BRPL_EOD!AM20+BRPL_EOD!AN20</f>
        <v>100</v>
      </c>
      <c r="J20">
        <f>BYPL_EOD!AM20+BYPL_EOD!AN20</f>
        <v>23</v>
      </c>
      <c r="K20">
        <f>MES_EOD!AM20+MES_EOD!AN20</f>
        <v>0</v>
      </c>
      <c r="L20">
        <f>NDMC_EOD!AM20+NDMC_EOD!AN20</f>
        <v>0</v>
      </c>
      <c r="M20">
        <f>TPDDL_EOD!AM20+TPDDL_EOD!AN20</f>
        <v>30</v>
      </c>
      <c r="N20">
        <f t="shared" si="0"/>
        <v>153</v>
      </c>
      <c r="O20" s="112">
        <f t="shared" si="1"/>
        <v>0</v>
      </c>
      <c r="P20">
        <v>100</v>
      </c>
      <c r="Q20">
        <v>23</v>
      </c>
      <c r="R20">
        <v>0</v>
      </c>
      <c r="S20">
        <v>0</v>
      </c>
      <c r="T20">
        <v>30</v>
      </c>
      <c r="U20" s="114">
        <f t="shared" si="2"/>
        <v>153</v>
      </c>
      <c r="V20" s="112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BAWANA!F21</f>
        <v>580</v>
      </c>
      <c r="C21">
        <f>BAWANA!G21</f>
        <v>0</v>
      </c>
      <c r="D21">
        <f>BAWANA!AP21</f>
        <v>153</v>
      </c>
      <c r="E21">
        <f>BAWANA!AQ21</f>
        <v>0</v>
      </c>
      <c r="F21">
        <f t="shared" si="4"/>
        <v>464</v>
      </c>
      <c r="G21">
        <f t="shared" si="5"/>
        <v>153</v>
      </c>
      <c r="H21" s="112"/>
      <c r="I21">
        <f>BRPL_EOD!AM21+BRPL_EOD!AN21</f>
        <v>100</v>
      </c>
      <c r="J21">
        <f>BYPL_EOD!AM21+BYPL_EOD!AN21</f>
        <v>23</v>
      </c>
      <c r="K21">
        <f>MES_EOD!AM21+MES_EOD!AN21</f>
        <v>0</v>
      </c>
      <c r="L21">
        <f>NDMC_EOD!AM21+NDMC_EOD!AN21</f>
        <v>0</v>
      </c>
      <c r="M21">
        <f>TPDDL_EOD!AM21+TPDDL_EOD!AN21</f>
        <v>30</v>
      </c>
      <c r="N21">
        <f t="shared" si="0"/>
        <v>153</v>
      </c>
      <c r="O21" s="112">
        <f t="shared" si="1"/>
        <v>0</v>
      </c>
      <c r="P21">
        <v>100</v>
      </c>
      <c r="Q21">
        <v>23</v>
      </c>
      <c r="R21">
        <v>0</v>
      </c>
      <c r="S21">
        <v>0</v>
      </c>
      <c r="T21">
        <v>30</v>
      </c>
      <c r="U21" s="114">
        <f t="shared" si="2"/>
        <v>153</v>
      </c>
      <c r="V21" s="112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BAWANA!F22</f>
        <v>580</v>
      </c>
      <c r="C22">
        <f>BAWANA!G22</f>
        <v>0</v>
      </c>
      <c r="D22">
        <f>BAWANA!AP22</f>
        <v>153</v>
      </c>
      <c r="E22">
        <f>BAWANA!AQ22</f>
        <v>0</v>
      </c>
      <c r="F22">
        <f t="shared" si="4"/>
        <v>464</v>
      </c>
      <c r="G22">
        <f t="shared" si="5"/>
        <v>153</v>
      </c>
      <c r="H22" s="112"/>
      <c r="I22">
        <f>BRPL_EOD!AM22+BRPL_EOD!AN22</f>
        <v>100</v>
      </c>
      <c r="J22">
        <f>BYPL_EOD!AM22+BYPL_EOD!AN22</f>
        <v>23</v>
      </c>
      <c r="K22">
        <f>MES_EOD!AM22+MES_EOD!AN22</f>
        <v>0</v>
      </c>
      <c r="L22">
        <f>NDMC_EOD!AM22+NDMC_EOD!AN22</f>
        <v>0</v>
      </c>
      <c r="M22">
        <f>TPDDL_EOD!AM22+TPDDL_EOD!AN22</f>
        <v>30</v>
      </c>
      <c r="N22">
        <f t="shared" si="0"/>
        <v>153</v>
      </c>
      <c r="O22" s="112">
        <f t="shared" si="1"/>
        <v>0</v>
      </c>
      <c r="P22">
        <v>100</v>
      </c>
      <c r="Q22">
        <v>23</v>
      </c>
      <c r="R22">
        <v>0</v>
      </c>
      <c r="S22">
        <v>0</v>
      </c>
      <c r="T22">
        <v>30</v>
      </c>
      <c r="U22" s="114">
        <f t="shared" si="2"/>
        <v>153</v>
      </c>
      <c r="V22" s="112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BAWANA!F23</f>
        <v>580</v>
      </c>
      <c r="C23">
        <f>BAWANA!G23</f>
        <v>0</v>
      </c>
      <c r="D23">
        <f>BAWANA!AP23</f>
        <v>153</v>
      </c>
      <c r="E23">
        <f>BAWANA!AQ23</f>
        <v>0</v>
      </c>
      <c r="F23">
        <f t="shared" si="4"/>
        <v>464</v>
      </c>
      <c r="G23">
        <f t="shared" si="5"/>
        <v>153</v>
      </c>
      <c r="H23" s="112"/>
      <c r="I23">
        <f>BRPL_EOD!AM23+BRPL_EOD!AN23</f>
        <v>100</v>
      </c>
      <c r="J23">
        <f>BYPL_EOD!AM23+BYPL_EOD!AN23</f>
        <v>23</v>
      </c>
      <c r="K23">
        <f>MES_EOD!AM23+MES_EOD!AN23</f>
        <v>0</v>
      </c>
      <c r="L23">
        <f>NDMC_EOD!AM23+NDMC_EOD!AN23</f>
        <v>0</v>
      </c>
      <c r="M23">
        <f>TPDDL_EOD!AM23+TPDDL_EOD!AN23</f>
        <v>30</v>
      </c>
      <c r="N23">
        <f t="shared" si="0"/>
        <v>153</v>
      </c>
      <c r="O23" s="112">
        <f t="shared" si="1"/>
        <v>0</v>
      </c>
      <c r="P23">
        <v>100</v>
      </c>
      <c r="Q23">
        <v>23</v>
      </c>
      <c r="R23">
        <v>0</v>
      </c>
      <c r="S23">
        <v>0</v>
      </c>
      <c r="T23">
        <v>30</v>
      </c>
      <c r="U23" s="114">
        <f t="shared" si="2"/>
        <v>153</v>
      </c>
      <c r="V23" s="112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BAWANA!F24</f>
        <v>580</v>
      </c>
      <c r="C24">
        <f>BAWANA!G24</f>
        <v>0</v>
      </c>
      <c r="D24">
        <f>BAWANA!AP24</f>
        <v>153</v>
      </c>
      <c r="E24">
        <f>BAWANA!AQ24</f>
        <v>0</v>
      </c>
      <c r="F24">
        <f t="shared" si="4"/>
        <v>464</v>
      </c>
      <c r="G24">
        <f t="shared" si="5"/>
        <v>153</v>
      </c>
      <c r="H24" s="112"/>
      <c r="I24">
        <f>BRPL_EOD!AM24+BRPL_EOD!AN24</f>
        <v>100</v>
      </c>
      <c r="J24">
        <f>BYPL_EOD!AM24+BYPL_EOD!AN24</f>
        <v>23</v>
      </c>
      <c r="K24">
        <f>MES_EOD!AM24+MES_EOD!AN24</f>
        <v>0</v>
      </c>
      <c r="L24">
        <f>NDMC_EOD!AM24+NDMC_EOD!AN24</f>
        <v>0</v>
      </c>
      <c r="M24">
        <f>TPDDL_EOD!AM24+TPDDL_EOD!AN24</f>
        <v>30</v>
      </c>
      <c r="N24">
        <f t="shared" si="0"/>
        <v>153</v>
      </c>
      <c r="O24" s="112">
        <f t="shared" si="1"/>
        <v>0</v>
      </c>
      <c r="P24">
        <v>100</v>
      </c>
      <c r="Q24">
        <v>23</v>
      </c>
      <c r="R24">
        <v>0</v>
      </c>
      <c r="S24">
        <v>0</v>
      </c>
      <c r="T24">
        <v>30</v>
      </c>
      <c r="U24" s="114">
        <f t="shared" si="2"/>
        <v>153</v>
      </c>
      <c r="V24" s="112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BAWANA!F25</f>
        <v>580</v>
      </c>
      <c r="C25">
        <f>BAWANA!G25</f>
        <v>0</v>
      </c>
      <c r="D25">
        <f>BAWANA!AP25</f>
        <v>153</v>
      </c>
      <c r="E25">
        <f>BAWANA!AQ25</f>
        <v>0</v>
      </c>
      <c r="F25">
        <f t="shared" si="4"/>
        <v>464</v>
      </c>
      <c r="G25">
        <f t="shared" si="5"/>
        <v>153</v>
      </c>
      <c r="H25" s="112"/>
      <c r="I25">
        <f>BRPL_EOD!AM25+BRPL_EOD!AN25</f>
        <v>100</v>
      </c>
      <c r="J25">
        <f>BYPL_EOD!AM25+BYPL_EOD!AN25</f>
        <v>23</v>
      </c>
      <c r="K25">
        <f>MES_EOD!AM25+MES_EOD!AN25</f>
        <v>0</v>
      </c>
      <c r="L25">
        <f>NDMC_EOD!AM25+NDMC_EOD!AN25</f>
        <v>0</v>
      </c>
      <c r="M25">
        <f>TPDDL_EOD!AM25+TPDDL_EOD!AN25</f>
        <v>30</v>
      </c>
      <c r="N25">
        <f t="shared" si="0"/>
        <v>153</v>
      </c>
      <c r="O25" s="112">
        <f t="shared" si="1"/>
        <v>0</v>
      </c>
      <c r="P25">
        <v>100</v>
      </c>
      <c r="Q25">
        <v>23</v>
      </c>
      <c r="R25">
        <v>0</v>
      </c>
      <c r="S25">
        <v>0</v>
      </c>
      <c r="T25">
        <v>30</v>
      </c>
      <c r="U25" s="114">
        <f t="shared" si="2"/>
        <v>153</v>
      </c>
      <c r="V25" s="112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BAWANA!F26</f>
        <v>580</v>
      </c>
      <c r="C26">
        <f>BAWANA!G26</f>
        <v>0</v>
      </c>
      <c r="D26">
        <f>BAWANA!AP26</f>
        <v>153</v>
      </c>
      <c r="E26">
        <f>BAWANA!AQ26</f>
        <v>0</v>
      </c>
      <c r="F26">
        <f t="shared" si="4"/>
        <v>464</v>
      </c>
      <c r="G26">
        <f t="shared" si="5"/>
        <v>153</v>
      </c>
      <c r="H26" s="112"/>
      <c r="I26">
        <f>BRPL_EOD!AM26+BRPL_EOD!AN26</f>
        <v>100</v>
      </c>
      <c r="J26">
        <f>BYPL_EOD!AM26+BYPL_EOD!AN26</f>
        <v>23</v>
      </c>
      <c r="K26">
        <f>MES_EOD!AM26+MES_EOD!AN26</f>
        <v>0</v>
      </c>
      <c r="L26">
        <f>NDMC_EOD!AM26+NDMC_EOD!AN26</f>
        <v>0</v>
      </c>
      <c r="M26">
        <f>TPDDL_EOD!AM26+TPDDL_EOD!AN26</f>
        <v>30</v>
      </c>
      <c r="N26">
        <f t="shared" si="0"/>
        <v>153</v>
      </c>
      <c r="O26" s="112">
        <f t="shared" si="1"/>
        <v>0</v>
      </c>
      <c r="P26">
        <v>100</v>
      </c>
      <c r="Q26">
        <v>23</v>
      </c>
      <c r="R26">
        <v>0</v>
      </c>
      <c r="S26">
        <v>0</v>
      </c>
      <c r="T26">
        <v>30</v>
      </c>
      <c r="U26" s="114">
        <f t="shared" si="2"/>
        <v>153</v>
      </c>
      <c r="V26" s="112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BAWANA!F27</f>
        <v>580</v>
      </c>
      <c r="C27">
        <f>BAWANA!G27</f>
        <v>0</v>
      </c>
      <c r="D27">
        <f>BAWANA!AP27</f>
        <v>153</v>
      </c>
      <c r="E27">
        <f>BAWANA!AQ27</f>
        <v>0</v>
      </c>
      <c r="F27">
        <f t="shared" si="4"/>
        <v>464</v>
      </c>
      <c r="G27">
        <f t="shared" si="5"/>
        <v>153</v>
      </c>
      <c r="H27" s="112"/>
      <c r="I27">
        <f>BRPL_EOD!AM27+BRPL_EOD!AN27</f>
        <v>100</v>
      </c>
      <c r="J27">
        <f>BYPL_EOD!AM27+BYPL_EOD!AN27</f>
        <v>23</v>
      </c>
      <c r="K27">
        <f>MES_EOD!AM27+MES_EOD!AN27</f>
        <v>0</v>
      </c>
      <c r="L27">
        <f>NDMC_EOD!AM27+NDMC_EOD!AN27</f>
        <v>0</v>
      </c>
      <c r="M27">
        <f>TPDDL_EOD!AM27+TPDDL_EOD!AN27</f>
        <v>30</v>
      </c>
      <c r="N27">
        <f t="shared" si="0"/>
        <v>153</v>
      </c>
      <c r="O27" s="112">
        <f t="shared" si="1"/>
        <v>0</v>
      </c>
      <c r="P27">
        <v>100</v>
      </c>
      <c r="Q27">
        <v>23</v>
      </c>
      <c r="R27">
        <v>0</v>
      </c>
      <c r="S27">
        <v>0</v>
      </c>
      <c r="T27">
        <v>30</v>
      </c>
      <c r="U27" s="114">
        <f t="shared" si="2"/>
        <v>153</v>
      </c>
      <c r="V27" s="112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BAWANA!F28</f>
        <v>580</v>
      </c>
      <c r="C28">
        <f>BAWANA!G28</f>
        <v>0</v>
      </c>
      <c r="D28">
        <f>BAWANA!AP28</f>
        <v>153</v>
      </c>
      <c r="E28">
        <f>BAWANA!AQ28</f>
        <v>0</v>
      </c>
      <c r="F28">
        <f t="shared" si="4"/>
        <v>464</v>
      </c>
      <c r="G28">
        <f t="shared" si="5"/>
        <v>153</v>
      </c>
      <c r="H28" s="112"/>
      <c r="I28">
        <f>BRPL_EOD!AM28+BRPL_EOD!AN28</f>
        <v>100</v>
      </c>
      <c r="J28">
        <f>BYPL_EOD!AM28+BYPL_EOD!AN28</f>
        <v>23</v>
      </c>
      <c r="K28">
        <f>MES_EOD!AM28+MES_EOD!AN28</f>
        <v>0</v>
      </c>
      <c r="L28">
        <f>NDMC_EOD!AM28+NDMC_EOD!AN28</f>
        <v>0</v>
      </c>
      <c r="M28">
        <f>TPDDL_EOD!AM28+TPDDL_EOD!AN28</f>
        <v>30</v>
      </c>
      <c r="N28">
        <f t="shared" si="0"/>
        <v>153</v>
      </c>
      <c r="O28" s="112">
        <f t="shared" si="1"/>
        <v>0</v>
      </c>
      <c r="P28">
        <v>100</v>
      </c>
      <c r="Q28">
        <v>23</v>
      </c>
      <c r="R28">
        <v>0</v>
      </c>
      <c r="S28">
        <v>0</v>
      </c>
      <c r="T28">
        <v>30</v>
      </c>
      <c r="U28" s="114">
        <f t="shared" si="2"/>
        <v>153</v>
      </c>
      <c r="V28" s="112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BAWANA!F29</f>
        <v>580</v>
      </c>
      <c r="C29">
        <f>BAWANA!G29</f>
        <v>0</v>
      </c>
      <c r="D29">
        <f>BAWANA!AP29</f>
        <v>153</v>
      </c>
      <c r="E29">
        <f>BAWANA!AQ29</f>
        <v>0</v>
      </c>
      <c r="F29">
        <f t="shared" si="4"/>
        <v>464</v>
      </c>
      <c r="G29">
        <f t="shared" si="5"/>
        <v>153</v>
      </c>
      <c r="H29" s="112"/>
      <c r="I29">
        <f>BRPL_EOD!AM29+BRPL_EOD!AN29</f>
        <v>100</v>
      </c>
      <c r="J29">
        <f>BYPL_EOD!AM29+BYPL_EOD!AN29</f>
        <v>23</v>
      </c>
      <c r="K29">
        <f>MES_EOD!AM29+MES_EOD!AN29</f>
        <v>0</v>
      </c>
      <c r="L29">
        <f>NDMC_EOD!AM29+NDMC_EOD!AN29</f>
        <v>0</v>
      </c>
      <c r="M29">
        <f>TPDDL_EOD!AM29+TPDDL_EOD!AN29</f>
        <v>30</v>
      </c>
      <c r="N29">
        <f t="shared" si="0"/>
        <v>153</v>
      </c>
      <c r="O29" s="112">
        <f t="shared" si="1"/>
        <v>0</v>
      </c>
      <c r="P29">
        <v>100</v>
      </c>
      <c r="Q29">
        <v>23</v>
      </c>
      <c r="R29">
        <v>0</v>
      </c>
      <c r="S29">
        <v>0</v>
      </c>
      <c r="T29">
        <v>30</v>
      </c>
      <c r="U29" s="114">
        <f t="shared" si="2"/>
        <v>153</v>
      </c>
      <c r="V29" s="112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BAWANA!F30</f>
        <v>580</v>
      </c>
      <c r="C30">
        <f>BAWANA!G30</f>
        <v>0</v>
      </c>
      <c r="D30">
        <f>BAWANA!AP30</f>
        <v>153</v>
      </c>
      <c r="E30">
        <f>BAWANA!AQ30</f>
        <v>0</v>
      </c>
      <c r="F30">
        <f t="shared" si="4"/>
        <v>464</v>
      </c>
      <c r="G30">
        <f t="shared" si="5"/>
        <v>153</v>
      </c>
      <c r="H30" s="112"/>
      <c r="I30">
        <f>BRPL_EOD!AM30+BRPL_EOD!AN30</f>
        <v>100</v>
      </c>
      <c r="J30">
        <f>BYPL_EOD!AM30+BYPL_EOD!AN30</f>
        <v>23</v>
      </c>
      <c r="K30">
        <f>MES_EOD!AM30+MES_EOD!AN30</f>
        <v>0</v>
      </c>
      <c r="L30">
        <f>NDMC_EOD!AM30+NDMC_EOD!AN30</f>
        <v>0</v>
      </c>
      <c r="M30">
        <f>TPDDL_EOD!AM30+TPDDL_EOD!AN30</f>
        <v>30</v>
      </c>
      <c r="N30">
        <f t="shared" si="0"/>
        <v>153</v>
      </c>
      <c r="O30" s="112">
        <f t="shared" si="1"/>
        <v>0</v>
      </c>
      <c r="P30">
        <v>100</v>
      </c>
      <c r="Q30">
        <v>23</v>
      </c>
      <c r="R30">
        <v>0</v>
      </c>
      <c r="S30">
        <v>0</v>
      </c>
      <c r="T30">
        <v>30</v>
      </c>
      <c r="U30" s="114">
        <f t="shared" si="2"/>
        <v>153</v>
      </c>
      <c r="V30" s="112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BAWANA!F31</f>
        <v>580</v>
      </c>
      <c r="C31">
        <f>BAWANA!G31</f>
        <v>0</v>
      </c>
      <c r="D31">
        <f>BAWANA!AP31</f>
        <v>153</v>
      </c>
      <c r="E31">
        <f>BAWANA!AQ31</f>
        <v>0</v>
      </c>
      <c r="F31">
        <f t="shared" si="4"/>
        <v>464</v>
      </c>
      <c r="G31">
        <f t="shared" si="5"/>
        <v>153</v>
      </c>
      <c r="H31" s="112"/>
      <c r="I31">
        <f>BRPL_EOD!AM31+BRPL_EOD!AN31</f>
        <v>100</v>
      </c>
      <c r="J31">
        <f>BYPL_EOD!AM31+BYPL_EOD!AN31</f>
        <v>23</v>
      </c>
      <c r="K31">
        <f>MES_EOD!AM31+MES_EOD!AN31</f>
        <v>0</v>
      </c>
      <c r="L31">
        <f>NDMC_EOD!AM31+NDMC_EOD!AN31</f>
        <v>0</v>
      </c>
      <c r="M31">
        <f>TPDDL_EOD!AM31+TPDDL_EOD!AN31</f>
        <v>30</v>
      </c>
      <c r="N31">
        <f t="shared" si="0"/>
        <v>153</v>
      </c>
      <c r="O31" s="112">
        <f t="shared" si="1"/>
        <v>0</v>
      </c>
      <c r="P31">
        <v>100</v>
      </c>
      <c r="Q31">
        <v>23</v>
      </c>
      <c r="R31">
        <v>0</v>
      </c>
      <c r="S31">
        <v>0</v>
      </c>
      <c r="T31">
        <v>30</v>
      </c>
      <c r="U31" s="114">
        <f t="shared" si="2"/>
        <v>153</v>
      </c>
      <c r="V31" s="112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BAWANA!F32</f>
        <v>580</v>
      </c>
      <c r="C32">
        <f>BAWANA!G32</f>
        <v>0</v>
      </c>
      <c r="D32">
        <f>BAWANA!AP32</f>
        <v>153</v>
      </c>
      <c r="E32">
        <f>BAWANA!AQ32</f>
        <v>0</v>
      </c>
      <c r="F32">
        <f t="shared" si="4"/>
        <v>464</v>
      </c>
      <c r="G32">
        <f t="shared" si="5"/>
        <v>153</v>
      </c>
      <c r="H32" s="112"/>
      <c r="I32">
        <f>BRPL_EOD!AM32+BRPL_EOD!AN32</f>
        <v>100</v>
      </c>
      <c r="J32">
        <f>BYPL_EOD!AM32+BYPL_EOD!AN32</f>
        <v>23</v>
      </c>
      <c r="K32">
        <f>MES_EOD!AM32+MES_EOD!AN32</f>
        <v>0</v>
      </c>
      <c r="L32">
        <f>NDMC_EOD!AM32+NDMC_EOD!AN32</f>
        <v>0</v>
      </c>
      <c r="M32">
        <f>TPDDL_EOD!AM32+TPDDL_EOD!AN32</f>
        <v>30</v>
      </c>
      <c r="N32">
        <f t="shared" si="0"/>
        <v>153</v>
      </c>
      <c r="O32" s="112">
        <f t="shared" si="1"/>
        <v>0</v>
      </c>
      <c r="P32">
        <v>100</v>
      </c>
      <c r="Q32">
        <v>23</v>
      </c>
      <c r="R32">
        <v>0</v>
      </c>
      <c r="S32">
        <v>0</v>
      </c>
      <c r="T32">
        <v>30</v>
      </c>
      <c r="U32" s="114">
        <f t="shared" si="2"/>
        <v>153</v>
      </c>
      <c r="V32" s="112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BAWANA!F33</f>
        <v>580</v>
      </c>
      <c r="C33">
        <f>BAWANA!G33</f>
        <v>0</v>
      </c>
      <c r="D33">
        <f>BAWANA!AP33</f>
        <v>153</v>
      </c>
      <c r="E33">
        <f>BAWANA!AQ33</f>
        <v>0</v>
      </c>
      <c r="F33">
        <f t="shared" si="4"/>
        <v>464</v>
      </c>
      <c r="G33">
        <f t="shared" si="5"/>
        <v>153</v>
      </c>
      <c r="H33" s="112"/>
      <c r="I33">
        <f>BRPL_EOD!AM33+BRPL_EOD!AN33</f>
        <v>100</v>
      </c>
      <c r="J33">
        <f>BYPL_EOD!AM33+BYPL_EOD!AN33</f>
        <v>23</v>
      </c>
      <c r="K33">
        <f>MES_EOD!AM33+MES_EOD!AN33</f>
        <v>0</v>
      </c>
      <c r="L33">
        <f>NDMC_EOD!AM33+NDMC_EOD!AN33</f>
        <v>0</v>
      </c>
      <c r="M33">
        <f>TPDDL_EOD!AM33+TPDDL_EOD!AN33</f>
        <v>30</v>
      </c>
      <c r="N33">
        <f t="shared" si="0"/>
        <v>153</v>
      </c>
      <c r="O33" s="112">
        <f t="shared" si="1"/>
        <v>0</v>
      </c>
      <c r="P33">
        <v>100</v>
      </c>
      <c r="Q33">
        <v>23</v>
      </c>
      <c r="R33">
        <v>0</v>
      </c>
      <c r="S33">
        <v>0</v>
      </c>
      <c r="T33">
        <v>30</v>
      </c>
      <c r="U33" s="114">
        <f t="shared" si="2"/>
        <v>153</v>
      </c>
      <c r="V33" s="112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BAWANA!F34</f>
        <v>580</v>
      </c>
      <c r="C34">
        <f>BAWANA!G34</f>
        <v>0</v>
      </c>
      <c r="D34">
        <f>BAWANA!AP34</f>
        <v>153</v>
      </c>
      <c r="E34">
        <f>BAWANA!AQ34</f>
        <v>0</v>
      </c>
      <c r="F34">
        <f t="shared" si="4"/>
        <v>464</v>
      </c>
      <c r="G34">
        <f t="shared" si="5"/>
        <v>153</v>
      </c>
      <c r="H34" s="112"/>
      <c r="I34">
        <f>BRPL_EOD!AM34+BRPL_EOD!AN34</f>
        <v>100</v>
      </c>
      <c r="J34">
        <f>BYPL_EOD!AM34+BYPL_EOD!AN34</f>
        <v>23</v>
      </c>
      <c r="K34">
        <f>MES_EOD!AM34+MES_EOD!AN34</f>
        <v>0</v>
      </c>
      <c r="L34">
        <f>NDMC_EOD!AM34+NDMC_EOD!AN34</f>
        <v>0</v>
      </c>
      <c r="M34">
        <f>TPDDL_EOD!AM34+TPDDL_EOD!AN34</f>
        <v>30</v>
      </c>
      <c r="N34">
        <f t="shared" si="0"/>
        <v>153</v>
      </c>
      <c r="O34" s="112">
        <f t="shared" si="1"/>
        <v>0</v>
      </c>
      <c r="P34">
        <v>100</v>
      </c>
      <c r="Q34">
        <v>23</v>
      </c>
      <c r="R34">
        <v>0</v>
      </c>
      <c r="S34">
        <v>0</v>
      </c>
      <c r="T34">
        <v>30</v>
      </c>
      <c r="U34" s="114">
        <f t="shared" si="2"/>
        <v>153</v>
      </c>
      <c r="V34" s="112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BAWANA!F35</f>
        <v>580</v>
      </c>
      <c r="C35">
        <f>BAWANA!G35</f>
        <v>0</v>
      </c>
      <c r="D35">
        <f>BAWANA!AP35</f>
        <v>153</v>
      </c>
      <c r="E35">
        <f>BAWANA!AQ35</f>
        <v>0</v>
      </c>
      <c r="F35">
        <f t="shared" si="4"/>
        <v>464</v>
      </c>
      <c r="G35">
        <f t="shared" si="5"/>
        <v>153</v>
      </c>
      <c r="H35" s="112"/>
      <c r="I35">
        <f>BRPL_EOD!AM35+BRPL_EOD!AN35</f>
        <v>100</v>
      </c>
      <c r="J35">
        <f>BYPL_EOD!AM35+BYPL_EOD!AN35</f>
        <v>23</v>
      </c>
      <c r="K35">
        <f>MES_EOD!AM35+MES_EOD!AN35</f>
        <v>0</v>
      </c>
      <c r="L35">
        <f>NDMC_EOD!AM35+NDMC_EOD!AN35</f>
        <v>0</v>
      </c>
      <c r="M35">
        <f>TPDDL_EOD!AM35+TPDDL_EOD!AN35</f>
        <v>30</v>
      </c>
      <c r="N35">
        <f t="shared" si="0"/>
        <v>153</v>
      </c>
      <c r="O35" s="112">
        <f t="shared" si="1"/>
        <v>0</v>
      </c>
      <c r="P35">
        <v>100</v>
      </c>
      <c r="Q35">
        <v>23</v>
      </c>
      <c r="R35">
        <v>0</v>
      </c>
      <c r="S35">
        <v>0</v>
      </c>
      <c r="T35">
        <v>30</v>
      </c>
      <c r="U35" s="114">
        <f t="shared" si="2"/>
        <v>153</v>
      </c>
      <c r="V35" s="112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BAWANA!F36</f>
        <v>580</v>
      </c>
      <c r="C36">
        <f>BAWANA!G36</f>
        <v>0</v>
      </c>
      <c r="D36">
        <f>BAWANA!AP36</f>
        <v>153</v>
      </c>
      <c r="E36">
        <f>BAWANA!AQ36</f>
        <v>0</v>
      </c>
      <c r="F36">
        <f t="shared" si="4"/>
        <v>464</v>
      </c>
      <c r="G36">
        <f t="shared" si="5"/>
        <v>153</v>
      </c>
      <c r="H36" s="112"/>
      <c r="I36">
        <f>BRPL_EOD!AM36+BRPL_EOD!AN36</f>
        <v>100</v>
      </c>
      <c r="J36">
        <f>BYPL_EOD!AM36+BYPL_EOD!AN36</f>
        <v>23</v>
      </c>
      <c r="K36">
        <f>MES_EOD!AM36+MES_EOD!AN36</f>
        <v>0</v>
      </c>
      <c r="L36">
        <f>NDMC_EOD!AM36+NDMC_EOD!AN36</f>
        <v>0</v>
      </c>
      <c r="M36">
        <f>TPDDL_EOD!AM36+TPDDL_EOD!AN36</f>
        <v>30</v>
      </c>
      <c r="N36">
        <f t="shared" si="0"/>
        <v>153</v>
      </c>
      <c r="O36" s="112">
        <f t="shared" si="1"/>
        <v>0</v>
      </c>
      <c r="P36">
        <v>100</v>
      </c>
      <c r="Q36">
        <v>23</v>
      </c>
      <c r="R36">
        <v>0</v>
      </c>
      <c r="S36">
        <v>0</v>
      </c>
      <c r="T36">
        <v>30</v>
      </c>
      <c r="U36" s="114">
        <f t="shared" si="2"/>
        <v>153</v>
      </c>
      <c r="V36" s="112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BAWANA!F37</f>
        <v>580</v>
      </c>
      <c r="C37">
        <f>BAWANA!G37</f>
        <v>0</v>
      </c>
      <c r="D37">
        <f>BAWANA!AP37</f>
        <v>153</v>
      </c>
      <c r="E37">
        <f>BAWANA!AQ37</f>
        <v>0</v>
      </c>
      <c r="F37">
        <f t="shared" si="4"/>
        <v>464</v>
      </c>
      <c r="G37">
        <f t="shared" si="5"/>
        <v>153</v>
      </c>
      <c r="H37" s="112"/>
      <c r="I37">
        <f>BRPL_EOD!AM37+BRPL_EOD!AN37</f>
        <v>100</v>
      </c>
      <c r="J37">
        <f>BYPL_EOD!AM37+BYPL_EOD!AN37</f>
        <v>23</v>
      </c>
      <c r="K37">
        <f>MES_EOD!AM37+MES_EOD!AN37</f>
        <v>0</v>
      </c>
      <c r="L37">
        <f>NDMC_EOD!AM37+NDMC_EOD!AN37</f>
        <v>0</v>
      </c>
      <c r="M37">
        <f>TPDDL_EOD!AM37+TPDDL_EOD!AN37</f>
        <v>30</v>
      </c>
      <c r="N37">
        <f t="shared" si="0"/>
        <v>153</v>
      </c>
      <c r="O37" s="112">
        <f t="shared" si="1"/>
        <v>0</v>
      </c>
      <c r="P37">
        <v>100</v>
      </c>
      <c r="Q37">
        <v>23</v>
      </c>
      <c r="R37">
        <v>0</v>
      </c>
      <c r="S37">
        <v>0</v>
      </c>
      <c r="T37">
        <v>30</v>
      </c>
      <c r="U37" s="114">
        <f t="shared" si="2"/>
        <v>153</v>
      </c>
      <c r="V37" s="112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BAWANA!F38</f>
        <v>580</v>
      </c>
      <c r="C38">
        <f>BAWANA!G38</f>
        <v>0</v>
      </c>
      <c r="D38">
        <f>BAWANA!AP38</f>
        <v>153</v>
      </c>
      <c r="E38">
        <f>BAWANA!AQ38</f>
        <v>0</v>
      </c>
      <c r="F38">
        <f t="shared" si="4"/>
        <v>464</v>
      </c>
      <c r="G38">
        <f t="shared" si="5"/>
        <v>153</v>
      </c>
      <c r="H38" s="112"/>
      <c r="I38">
        <f>BRPL_EOD!AM38+BRPL_EOD!AN38</f>
        <v>100</v>
      </c>
      <c r="J38">
        <f>BYPL_EOD!AM38+BYPL_EOD!AN38</f>
        <v>23</v>
      </c>
      <c r="K38">
        <f>MES_EOD!AM38+MES_EOD!AN38</f>
        <v>0</v>
      </c>
      <c r="L38">
        <f>NDMC_EOD!AM38+NDMC_EOD!AN38</f>
        <v>0</v>
      </c>
      <c r="M38">
        <f>TPDDL_EOD!AM38+TPDDL_EOD!AN38</f>
        <v>30</v>
      </c>
      <c r="N38">
        <f t="shared" si="0"/>
        <v>153</v>
      </c>
      <c r="O38" s="112">
        <f t="shared" si="1"/>
        <v>0</v>
      </c>
      <c r="P38">
        <v>100</v>
      </c>
      <c r="Q38">
        <v>23</v>
      </c>
      <c r="R38">
        <v>0</v>
      </c>
      <c r="S38">
        <v>0</v>
      </c>
      <c r="T38">
        <v>30</v>
      </c>
      <c r="U38" s="114">
        <f t="shared" si="2"/>
        <v>153</v>
      </c>
      <c r="V38" s="112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BAWANA!F39</f>
        <v>560</v>
      </c>
      <c r="C39">
        <f>BAWANA!G39</f>
        <v>0</v>
      </c>
      <c r="D39">
        <f>BAWANA!AP39</f>
        <v>153</v>
      </c>
      <c r="E39">
        <f>BAWANA!AQ39</f>
        <v>0</v>
      </c>
      <c r="F39">
        <f t="shared" si="4"/>
        <v>448</v>
      </c>
      <c r="G39">
        <f t="shared" si="5"/>
        <v>153</v>
      </c>
      <c r="H39" s="112"/>
      <c r="I39">
        <f>BRPL_EOD!AM39+BRPL_EOD!AN39</f>
        <v>100</v>
      </c>
      <c r="J39">
        <f>BYPL_EOD!AM39+BYPL_EOD!AN39</f>
        <v>23</v>
      </c>
      <c r="K39">
        <f>MES_EOD!AM39+MES_EOD!AN39</f>
        <v>0</v>
      </c>
      <c r="L39">
        <f>NDMC_EOD!AM39+NDMC_EOD!AN39</f>
        <v>0</v>
      </c>
      <c r="M39">
        <f>TPDDL_EOD!AM39+TPDDL_EOD!AN39</f>
        <v>30</v>
      </c>
      <c r="N39">
        <f t="shared" si="0"/>
        <v>153</v>
      </c>
      <c r="O39" s="112">
        <f t="shared" si="1"/>
        <v>0</v>
      </c>
      <c r="P39">
        <v>100</v>
      </c>
      <c r="Q39">
        <v>23</v>
      </c>
      <c r="R39">
        <v>0</v>
      </c>
      <c r="S39">
        <v>0</v>
      </c>
      <c r="T39">
        <v>30</v>
      </c>
      <c r="U39" s="114">
        <f t="shared" si="2"/>
        <v>153</v>
      </c>
      <c r="V39" s="112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BAWANA!F40</f>
        <v>560</v>
      </c>
      <c r="C40">
        <f>BAWANA!G40</f>
        <v>0</v>
      </c>
      <c r="D40">
        <f>BAWANA!AP40</f>
        <v>153</v>
      </c>
      <c r="E40">
        <f>BAWANA!AQ40</f>
        <v>0</v>
      </c>
      <c r="F40">
        <f t="shared" si="4"/>
        <v>448</v>
      </c>
      <c r="G40">
        <f t="shared" si="5"/>
        <v>153</v>
      </c>
      <c r="H40" s="112"/>
      <c r="I40">
        <f>BRPL_EOD!AM40+BRPL_EOD!AN40</f>
        <v>100</v>
      </c>
      <c r="J40">
        <f>BYPL_EOD!AM40+BYPL_EOD!AN40</f>
        <v>23</v>
      </c>
      <c r="K40">
        <f>MES_EOD!AM40+MES_EOD!AN40</f>
        <v>0</v>
      </c>
      <c r="L40">
        <f>NDMC_EOD!AM40+NDMC_EOD!AN40</f>
        <v>0</v>
      </c>
      <c r="M40">
        <f>TPDDL_EOD!AM40+TPDDL_EOD!AN40</f>
        <v>30</v>
      </c>
      <c r="N40">
        <f t="shared" si="0"/>
        <v>153</v>
      </c>
      <c r="O40" s="112">
        <f t="shared" si="1"/>
        <v>0</v>
      </c>
      <c r="P40">
        <v>100</v>
      </c>
      <c r="Q40">
        <v>23</v>
      </c>
      <c r="R40">
        <v>0</v>
      </c>
      <c r="S40">
        <v>0</v>
      </c>
      <c r="T40">
        <v>30</v>
      </c>
      <c r="U40" s="114">
        <f t="shared" si="2"/>
        <v>153</v>
      </c>
      <c r="V40" s="112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BAWANA!F41</f>
        <v>560</v>
      </c>
      <c r="C41">
        <f>BAWANA!G41</f>
        <v>0</v>
      </c>
      <c r="D41">
        <f>BAWANA!AP41</f>
        <v>153</v>
      </c>
      <c r="E41">
        <f>BAWANA!AQ41</f>
        <v>0</v>
      </c>
      <c r="F41">
        <f t="shared" si="4"/>
        <v>448</v>
      </c>
      <c r="G41">
        <f t="shared" si="5"/>
        <v>153</v>
      </c>
      <c r="H41" s="112"/>
      <c r="I41">
        <f>BRPL_EOD!AM41+BRPL_EOD!AN41</f>
        <v>100</v>
      </c>
      <c r="J41">
        <f>BYPL_EOD!AM41+BYPL_EOD!AN41</f>
        <v>23</v>
      </c>
      <c r="K41">
        <f>MES_EOD!AM41+MES_EOD!AN41</f>
        <v>0</v>
      </c>
      <c r="L41">
        <f>NDMC_EOD!AM41+NDMC_EOD!AN41</f>
        <v>0</v>
      </c>
      <c r="M41">
        <f>TPDDL_EOD!AM41+TPDDL_EOD!AN41</f>
        <v>30</v>
      </c>
      <c r="N41">
        <f t="shared" si="0"/>
        <v>153</v>
      </c>
      <c r="O41" s="112">
        <f t="shared" si="1"/>
        <v>0</v>
      </c>
      <c r="P41">
        <v>100</v>
      </c>
      <c r="Q41">
        <v>23</v>
      </c>
      <c r="R41">
        <v>0</v>
      </c>
      <c r="S41">
        <v>0</v>
      </c>
      <c r="T41">
        <v>30</v>
      </c>
      <c r="U41" s="114">
        <f t="shared" si="2"/>
        <v>153</v>
      </c>
      <c r="V41" s="112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BAWANA!F42</f>
        <v>560</v>
      </c>
      <c r="C42">
        <f>BAWANA!G42</f>
        <v>0</v>
      </c>
      <c r="D42">
        <f>BAWANA!AP42</f>
        <v>153</v>
      </c>
      <c r="E42">
        <f>BAWANA!AQ42</f>
        <v>0</v>
      </c>
      <c r="F42">
        <f t="shared" si="4"/>
        <v>448</v>
      </c>
      <c r="G42">
        <f t="shared" si="5"/>
        <v>153</v>
      </c>
      <c r="H42" s="112"/>
      <c r="I42">
        <f>BRPL_EOD!AM42+BRPL_EOD!AN42</f>
        <v>100</v>
      </c>
      <c r="J42">
        <f>BYPL_EOD!AM42+BYPL_EOD!AN42</f>
        <v>23</v>
      </c>
      <c r="K42">
        <f>MES_EOD!AM42+MES_EOD!AN42</f>
        <v>0</v>
      </c>
      <c r="L42">
        <f>NDMC_EOD!AM42+NDMC_EOD!AN42</f>
        <v>0</v>
      </c>
      <c r="M42">
        <f>TPDDL_EOD!AM42+TPDDL_EOD!AN42</f>
        <v>30</v>
      </c>
      <c r="N42">
        <f t="shared" si="0"/>
        <v>153</v>
      </c>
      <c r="O42" s="112">
        <f t="shared" si="1"/>
        <v>0</v>
      </c>
      <c r="P42">
        <v>100</v>
      </c>
      <c r="Q42">
        <v>23</v>
      </c>
      <c r="R42">
        <v>0</v>
      </c>
      <c r="S42">
        <v>0</v>
      </c>
      <c r="T42">
        <v>30</v>
      </c>
      <c r="U42" s="114">
        <f t="shared" si="2"/>
        <v>153</v>
      </c>
      <c r="V42" s="112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BAWANA!F43</f>
        <v>560</v>
      </c>
      <c r="C43">
        <f>BAWANA!G43</f>
        <v>0</v>
      </c>
      <c r="D43">
        <f>BAWANA!AP43</f>
        <v>153</v>
      </c>
      <c r="E43">
        <f>BAWANA!AQ43</f>
        <v>0</v>
      </c>
      <c r="F43">
        <f t="shared" si="4"/>
        <v>448</v>
      </c>
      <c r="G43">
        <f t="shared" si="5"/>
        <v>153</v>
      </c>
      <c r="H43" s="112"/>
      <c r="I43">
        <f>BRPL_EOD!AM43+BRPL_EOD!AN43</f>
        <v>100</v>
      </c>
      <c r="J43">
        <f>BYPL_EOD!AM43+BYPL_EOD!AN43</f>
        <v>23</v>
      </c>
      <c r="K43">
        <f>MES_EOD!AM43+MES_EOD!AN43</f>
        <v>0</v>
      </c>
      <c r="L43">
        <f>NDMC_EOD!AM43+NDMC_EOD!AN43</f>
        <v>0</v>
      </c>
      <c r="M43">
        <f>TPDDL_EOD!AM43+TPDDL_EOD!AN43</f>
        <v>30</v>
      </c>
      <c r="N43">
        <f t="shared" si="0"/>
        <v>153</v>
      </c>
      <c r="O43" s="112">
        <f t="shared" si="1"/>
        <v>0</v>
      </c>
      <c r="P43">
        <v>100</v>
      </c>
      <c r="Q43">
        <v>23</v>
      </c>
      <c r="R43">
        <v>0</v>
      </c>
      <c r="S43">
        <v>0</v>
      </c>
      <c r="T43">
        <v>30</v>
      </c>
      <c r="U43" s="114">
        <f t="shared" si="2"/>
        <v>153</v>
      </c>
      <c r="V43" s="112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BAWANA!F44</f>
        <v>560</v>
      </c>
      <c r="C44">
        <f>BAWANA!G44</f>
        <v>0</v>
      </c>
      <c r="D44">
        <f>BAWANA!AP44</f>
        <v>153</v>
      </c>
      <c r="E44">
        <f>BAWANA!AQ44</f>
        <v>0</v>
      </c>
      <c r="F44">
        <f t="shared" si="4"/>
        <v>448</v>
      </c>
      <c r="G44">
        <f t="shared" si="5"/>
        <v>153</v>
      </c>
      <c r="H44" s="112"/>
      <c r="I44">
        <f>BRPL_EOD!AM44+BRPL_EOD!AN44</f>
        <v>100</v>
      </c>
      <c r="J44">
        <f>BYPL_EOD!AM44+BYPL_EOD!AN44</f>
        <v>23</v>
      </c>
      <c r="K44">
        <f>MES_EOD!AM44+MES_EOD!AN44</f>
        <v>0</v>
      </c>
      <c r="L44">
        <f>NDMC_EOD!AM44+NDMC_EOD!AN44</f>
        <v>0</v>
      </c>
      <c r="M44">
        <f>TPDDL_EOD!AM44+TPDDL_EOD!AN44</f>
        <v>30</v>
      </c>
      <c r="N44">
        <f t="shared" si="0"/>
        <v>153</v>
      </c>
      <c r="O44" s="112">
        <f t="shared" si="1"/>
        <v>0</v>
      </c>
      <c r="P44">
        <v>100</v>
      </c>
      <c r="Q44">
        <v>23</v>
      </c>
      <c r="R44">
        <v>0</v>
      </c>
      <c r="S44">
        <v>0</v>
      </c>
      <c r="T44">
        <v>30</v>
      </c>
      <c r="U44" s="114">
        <f t="shared" si="2"/>
        <v>153</v>
      </c>
      <c r="V44" s="112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BAWANA!F45</f>
        <v>560</v>
      </c>
      <c r="C45">
        <f>BAWANA!G45</f>
        <v>0</v>
      </c>
      <c r="D45">
        <f>BAWANA!AP45</f>
        <v>153</v>
      </c>
      <c r="E45">
        <f>BAWANA!AQ45</f>
        <v>0</v>
      </c>
      <c r="F45">
        <f t="shared" si="4"/>
        <v>448</v>
      </c>
      <c r="G45">
        <f t="shared" si="5"/>
        <v>153</v>
      </c>
      <c r="H45" s="112"/>
      <c r="I45">
        <f>BRPL_EOD!AM45+BRPL_EOD!AN45</f>
        <v>100</v>
      </c>
      <c r="J45">
        <f>BYPL_EOD!AM45+BYPL_EOD!AN45</f>
        <v>23</v>
      </c>
      <c r="K45">
        <f>MES_EOD!AM45+MES_EOD!AN45</f>
        <v>0</v>
      </c>
      <c r="L45">
        <f>NDMC_EOD!AM45+NDMC_EOD!AN45</f>
        <v>0</v>
      </c>
      <c r="M45">
        <f>TPDDL_EOD!AM45+TPDDL_EOD!AN45</f>
        <v>30</v>
      </c>
      <c r="N45">
        <f t="shared" si="0"/>
        <v>153</v>
      </c>
      <c r="O45" s="112">
        <f t="shared" si="1"/>
        <v>0</v>
      </c>
      <c r="P45">
        <v>100</v>
      </c>
      <c r="Q45">
        <v>23</v>
      </c>
      <c r="R45">
        <v>0</v>
      </c>
      <c r="S45">
        <v>0</v>
      </c>
      <c r="T45">
        <v>30</v>
      </c>
      <c r="U45" s="114">
        <f t="shared" si="2"/>
        <v>153</v>
      </c>
      <c r="V45" s="112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BAWANA!F46</f>
        <v>560</v>
      </c>
      <c r="C46">
        <f>BAWANA!G46</f>
        <v>0</v>
      </c>
      <c r="D46">
        <f>BAWANA!AP46</f>
        <v>153</v>
      </c>
      <c r="E46">
        <f>BAWANA!AQ46</f>
        <v>0</v>
      </c>
      <c r="F46">
        <f t="shared" si="4"/>
        <v>448</v>
      </c>
      <c r="G46">
        <f t="shared" si="5"/>
        <v>153</v>
      </c>
      <c r="H46" s="112"/>
      <c r="I46">
        <f>BRPL_EOD!AM46+BRPL_EOD!AN46</f>
        <v>100</v>
      </c>
      <c r="J46">
        <f>BYPL_EOD!AM46+BYPL_EOD!AN46</f>
        <v>23</v>
      </c>
      <c r="K46">
        <f>MES_EOD!AM46+MES_EOD!AN46</f>
        <v>0</v>
      </c>
      <c r="L46">
        <f>NDMC_EOD!AM46+NDMC_EOD!AN46</f>
        <v>0</v>
      </c>
      <c r="M46">
        <f>TPDDL_EOD!AM46+TPDDL_EOD!AN46</f>
        <v>30</v>
      </c>
      <c r="N46">
        <f t="shared" si="0"/>
        <v>153</v>
      </c>
      <c r="O46" s="112">
        <f t="shared" si="1"/>
        <v>0</v>
      </c>
      <c r="P46">
        <v>100</v>
      </c>
      <c r="Q46">
        <v>23</v>
      </c>
      <c r="R46">
        <v>0</v>
      </c>
      <c r="S46">
        <v>0</v>
      </c>
      <c r="T46">
        <v>30</v>
      </c>
      <c r="U46" s="114">
        <f t="shared" si="2"/>
        <v>153</v>
      </c>
      <c r="V46" s="112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BAWANA!F47</f>
        <v>560</v>
      </c>
      <c r="C47">
        <f>BAWANA!G47</f>
        <v>0</v>
      </c>
      <c r="D47">
        <f>BAWANA!AP47</f>
        <v>153</v>
      </c>
      <c r="E47">
        <f>BAWANA!AQ47</f>
        <v>0</v>
      </c>
      <c r="F47">
        <f t="shared" si="4"/>
        <v>448</v>
      </c>
      <c r="G47">
        <f t="shared" si="5"/>
        <v>153</v>
      </c>
      <c r="H47" s="112"/>
      <c r="I47">
        <f>BRPL_EOD!AM47+BRPL_EOD!AN47</f>
        <v>100</v>
      </c>
      <c r="J47">
        <f>BYPL_EOD!AM47+BYPL_EOD!AN47</f>
        <v>23</v>
      </c>
      <c r="K47">
        <f>MES_EOD!AM47+MES_EOD!AN47</f>
        <v>0</v>
      </c>
      <c r="L47">
        <f>NDMC_EOD!AM47+NDMC_EOD!AN47</f>
        <v>0</v>
      </c>
      <c r="M47">
        <f>TPDDL_EOD!AM47+TPDDL_EOD!AN47</f>
        <v>30</v>
      </c>
      <c r="N47">
        <f t="shared" si="0"/>
        <v>153</v>
      </c>
      <c r="O47" s="112">
        <f t="shared" si="1"/>
        <v>0</v>
      </c>
      <c r="P47">
        <v>100</v>
      </c>
      <c r="Q47">
        <v>23</v>
      </c>
      <c r="R47">
        <v>0</v>
      </c>
      <c r="S47">
        <v>0</v>
      </c>
      <c r="T47">
        <v>30</v>
      </c>
      <c r="U47" s="114">
        <f t="shared" si="2"/>
        <v>153</v>
      </c>
      <c r="V47" s="112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BAWANA!F48</f>
        <v>560</v>
      </c>
      <c r="C48">
        <f>BAWANA!G48</f>
        <v>0</v>
      </c>
      <c r="D48">
        <f>BAWANA!AP48</f>
        <v>153</v>
      </c>
      <c r="E48">
        <f>BAWANA!AQ48</f>
        <v>0</v>
      </c>
      <c r="F48">
        <f t="shared" si="4"/>
        <v>448</v>
      </c>
      <c r="G48">
        <f t="shared" si="5"/>
        <v>153</v>
      </c>
      <c r="H48" s="112"/>
      <c r="I48">
        <f>BRPL_EOD!AM48+BRPL_EOD!AN48</f>
        <v>100</v>
      </c>
      <c r="J48">
        <f>BYPL_EOD!AM48+BYPL_EOD!AN48</f>
        <v>23</v>
      </c>
      <c r="K48">
        <f>MES_EOD!AM48+MES_EOD!AN48</f>
        <v>0</v>
      </c>
      <c r="L48">
        <f>NDMC_EOD!AM48+NDMC_EOD!AN48</f>
        <v>0</v>
      </c>
      <c r="M48">
        <f>TPDDL_EOD!AM48+TPDDL_EOD!AN48</f>
        <v>30</v>
      </c>
      <c r="N48">
        <f t="shared" si="0"/>
        <v>153</v>
      </c>
      <c r="O48" s="112">
        <f t="shared" si="1"/>
        <v>0</v>
      </c>
      <c r="P48">
        <v>100</v>
      </c>
      <c r="Q48">
        <v>23</v>
      </c>
      <c r="R48">
        <v>0</v>
      </c>
      <c r="S48">
        <v>0</v>
      </c>
      <c r="T48">
        <v>30</v>
      </c>
      <c r="U48" s="114">
        <f t="shared" si="2"/>
        <v>153</v>
      </c>
      <c r="V48" s="112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BAWANA!F49</f>
        <v>560</v>
      </c>
      <c r="C49">
        <f>BAWANA!G49</f>
        <v>0</v>
      </c>
      <c r="D49">
        <f>BAWANA!AP49</f>
        <v>153</v>
      </c>
      <c r="E49">
        <f>BAWANA!AQ49</f>
        <v>0</v>
      </c>
      <c r="F49">
        <f t="shared" si="4"/>
        <v>448</v>
      </c>
      <c r="G49">
        <f t="shared" si="5"/>
        <v>153</v>
      </c>
      <c r="H49" s="112"/>
      <c r="I49">
        <f>BRPL_EOD!AM49+BRPL_EOD!AN49</f>
        <v>100</v>
      </c>
      <c r="J49">
        <f>BYPL_EOD!AM49+BYPL_EOD!AN49</f>
        <v>23</v>
      </c>
      <c r="K49">
        <f>MES_EOD!AM49+MES_EOD!AN49</f>
        <v>0</v>
      </c>
      <c r="L49">
        <f>NDMC_EOD!AM49+NDMC_EOD!AN49</f>
        <v>0</v>
      </c>
      <c r="M49">
        <f>TPDDL_EOD!AM49+TPDDL_EOD!AN49</f>
        <v>30</v>
      </c>
      <c r="N49">
        <f t="shared" si="0"/>
        <v>153</v>
      </c>
      <c r="O49" s="112">
        <f t="shared" si="1"/>
        <v>0</v>
      </c>
      <c r="P49">
        <v>100</v>
      </c>
      <c r="Q49">
        <v>23</v>
      </c>
      <c r="R49">
        <v>0</v>
      </c>
      <c r="S49">
        <v>0</v>
      </c>
      <c r="T49">
        <v>30</v>
      </c>
      <c r="U49" s="114">
        <f t="shared" si="2"/>
        <v>153</v>
      </c>
      <c r="V49" s="112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BAWANA!F50</f>
        <v>560</v>
      </c>
      <c r="C50">
        <f>BAWANA!G50</f>
        <v>0</v>
      </c>
      <c r="D50">
        <f>BAWANA!AP50</f>
        <v>153</v>
      </c>
      <c r="E50">
        <f>BAWANA!AQ50</f>
        <v>0</v>
      </c>
      <c r="F50">
        <f t="shared" si="4"/>
        <v>448</v>
      </c>
      <c r="G50">
        <f t="shared" si="5"/>
        <v>153</v>
      </c>
      <c r="H50" s="112"/>
      <c r="I50">
        <f>BRPL_EOD!AM50+BRPL_EOD!AN50</f>
        <v>100</v>
      </c>
      <c r="J50">
        <f>BYPL_EOD!AM50+BYPL_EOD!AN50</f>
        <v>23</v>
      </c>
      <c r="K50">
        <f>MES_EOD!AM50+MES_EOD!AN50</f>
        <v>0</v>
      </c>
      <c r="L50">
        <f>NDMC_EOD!AM50+NDMC_EOD!AN50</f>
        <v>0</v>
      </c>
      <c r="M50">
        <f>TPDDL_EOD!AM50+TPDDL_EOD!AN50</f>
        <v>30</v>
      </c>
      <c r="N50">
        <f t="shared" si="0"/>
        <v>153</v>
      </c>
      <c r="O50" s="112">
        <f t="shared" si="1"/>
        <v>0</v>
      </c>
      <c r="P50">
        <v>100</v>
      </c>
      <c r="Q50">
        <v>23</v>
      </c>
      <c r="R50">
        <v>0</v>
      </c>
      <c r="S50">
        <v>0</v>
      </c>
      <c r="T50">
        <v>30</v>
      </c>
      <c r="U50" s="114">
        <f t="shared" si="2"/>
        <v>153</v>
      </c>
      <c r="V50" s="112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BAWANA!F51</f>
        <v>560</v>
      </c>
      <c r="C51">
        <f>BAWANA!G51</f>
        <v>0</v>
      </c>
      <c r="D51">
        <f>BAWANA!AP51</f>
        <v>153</v>
      </c>
      <c r="E51">
        <f>BAWANA!AQ51</f>
        <v>0</v>
      </c>
      <c r="F51">
        <f t="shared" si="4"/>
        <v>448</v>
      </c>
      <c r="G51">
        <f t="shared" si="5"/>
        <v>153</v>
      </c>
      <c r="H51" s="112"/>
      <c r="I51">
        <f>BRPL_EOD!AM51+BRPL_EOD!AN51</f>
        <v>100</v>
      </c>
      <c r="J51">
        <f>BYPL_EOD!AM51+BYPL_EOD!AN51</f>
        <v>23</v>
      </c>
      <c r="K51">
        <f>MES_EOD!AM51+MES_EOD!AN51</f>
        <v>0</v>
      </c>
      <c r="L51">
        <f>NDMC_EOD!AM51+NDMC_EOD!AN51</f>
        <v>0</v>
      </c>
      <c r="M51">
        <f>TPDDL_EOD!AM51+TPDDL_EOD!AN51</f>
        <v>30</v>
      </c>
      <c r="N51">
        <f t="shared" si="0"/>
        <v>153</v>
      </c>
      <c r="O51" s="112">
        <f t="shared" si="1"/>
        <v>0</v>
      </c>
      <c r="P51">
        <v>100</v>
      </c>
      <c r="Q51">
        <v>23</v>
      </c>
      <c r="R51">
        <v>0</v>
      </c>
      <c r="S51">
        <v>0</v>
      </c>
      <c r="T51">
        <v>30</v>
      </c>
      <c r="U51" s="114">
        <f t="shared" si="2"/>
        <v>153</v>
      </c>
      <c r="V51" s="112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BAWANA!F52</f>
        <v>560</v>
      </c>
      <c r="C52">
        <f>BAWANA!G52</f>
        <v>0</v>
      </c>
      <c r="D52">
        <f>BAWANA!AP52</f>
        <v>153</v>
      </c>
      <c r="E52">
        <f>BAWANA!AQ52</f>
        <v>0</v>
      </c>
      <c r="F52">
        <f t="shared" si="4"/>
        <v>448</v>
      </c>
      <c r="G52">
        <f t="shared" si="5"/>
        <v>153</v>
      </c>
      <c r="H52" s="112"/>
      <c r="I52">
        <f>BRPL_EOD!AM52+BRPL_EOD!AN52</f>
        <v>100</v>
      </c>
      <c r="J52">
        <f>BYPL_EOD!AM52+BYPL_EOD!AN52</f>
        <v>23</v>
      </c>
      <c r="K52">
        <f>MES_EOD!AM52+MES_EOD!AN52</f>
        <v>0</v>
      </c>
      <c r="L52">
        <f>NDMC_EOD!AM52+NDMC_EOD!AN52</f>
        <v>0</v>
      </c>
      <c r="M52">
        <f>TPDDL_EOD!AM52+TPDDL_EOD!AN52</f>
        <v>30</v>
      </c>
      <c r="N52">
        <f t="shared" si="0"/>
        <v>153</v>
      </c>
      <c r="O52" s="112">
        <f t="shared" si="1"/>
        <v>0</v>
      </c>
      <c r="P52">
        <v>100</v>
      </c>
      <c r="Q52">
        <v>23</v>
      </c>
      <c r="R52">
        <v>0</v>
      </c>
      <c r="S52">
        <v>0</v>
      </c>
      <c r="T52">
        <v>30</v>
      </c>
      <c r="U52" s="114">
        <f t="shared" si="2"/>
        <v>153</v>
      </c>
      <c r="V52" s="112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BAWANA!F53</f>
        <v>560</v>
      </c>
      <c r="C53">
        <f>BAWANA!G53</f>
        <v>0</v>
      </c>
      <c r="D53">
        <f>BAWANA!AP53</f>
        <v>153</v>
      </c>
      <c r="E53">
        <f>BAWANA!AQ53</f>
        <v>0</v>
      </c>
      <c r="F53">
        <f t="shared" si="4"/>
        <v>448</v>
      </c>
      <c r="G53">
        <f t="shared" si="5"/>
        <v>153</v>
      </c>
      <c r="H53" s="112"/>
      <c r="I53">
        <f>BRPL_EOD!AM53+BRPL_EOD!AN53</f>
        <v>100</v>
      </c>
      <c r="J53">
        <f>BYPL_EOD!AM53+BYPL_EOD!AN53</f>
        <v>23</v>
      </c>
      <c r="K53">
        <f>MES_EOD!AM53+MES_EOD!AN53</f>
        <v>0</v>
      </c>
      <c r="L53">
        <f>NDMC_EOD!AM53+NDMC_EOD!AN53</f>
        <v>0</v>
      </c>
      <c r="M53">
        <f>TPDDL_EOD!AM53+TPDDL_EOD!AN53</f>
        <v>30</v>
      </c>
      <c r="N53">
        <f t="shared" si="0"/>
        <v>153</v>
      </c>
      <c r="O53" s="112">
        <f t="shared" si="1"/>
        <v>0</v>
      </c>
      <c r="P53">
        <v>100</v>
      </c>
      <c r="Q53">
        <v>23</v>
      </c>
      <c r="R53">
        <v>0</v>
      </c>
      <c r="S53">
        <v>0</v>
      </c>
      <c r="T53">
        <v>30</v>
      </c>
      <c r="U53" s="114">
        <f t="shared" si="2"/>
        <v>153</v>
      </c>
      <c r="V53" s="112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BAWANA!F54</f>
        <v>560</v>
      </c>
      <c r="C54">
        <f>BAWANA!G54</f>
        <v>0</v>
      </c>
      <c r="D54">
        <f>BAWANA!AP54</f>
        <v>153</v>
      </c>
      <c r="E54">
        <f>BAWANA!AQ54</f>
        <v>0</v>
      </c>
      <c r="F54">
        <f t="shared" si="4"/>
        <v>448</v>
      </c>
      <c r="G54">
        <f t="shared" si="5"/>
        <v>153</v>
      </c>
      <c r="H54" s="112"/>
      <c r="I54">
        <f>BRPL_EOD!AM54+BRPL_EOD!AN54</f>
        <v>100</v>
      </c>
      <c r="J54">
        <f>BYPL_EOD!AM54+BYPL_EOD!AN54</f>
        <v>23</v>
      </c>
      <c r="K54">
        <f>MES_EOD!AM54+MES_EOD!AN54</f>
        <v>0</v>
      </c>
      <c r="L54">
        <f>NDMC_EOD!AM54+NDMC_EOD!AN54</f>
        <v>0</v>
      </c>
      <c r="M54">
        <f>TPDDL_EOD!AM54+TPDDL_EOD!AN54</f>
        <v>30</v>
      </c>
      <c r="N54">
        <f t="shared" si="0"/>
        <v>153</v>
      </c>
      <c r="O54" s="112">
        <f t="shared" si="1"/>
        <v>0</v>
      </c>
      <c r="P54">
        <v>100</v>
      </c>
      <c r="Q54">
        <v>23</v>
      </c>
      <c r="R54">
        <v>0</v>
      </c>
      <c r="S54">
        <v>0</v>
      </c>
      <c r="T54">
        <v>30</v>
      </c>
      <c r="U54" s="114">
        <f t="shared" si="2"/>
        <v>153</v>
      </c>
      <c r="V54" s="112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BAWANA!F55</f>
        <v>560</v>
      </c>
      <c r="C55">
        <f>BAWANA!G55</f>
        <v>0</v>
      </c>
      <c r="D55">
        <f>BAWANA!AP55</f>
        <v>153</v>
      </c>
      <c r="E55">
        <f>BAWANA!AQ55</f>
        <v>0</v>
      </c>
      <c r="F55">
        <f t="shared" si="4"/>
        <v>448</v>
      </c>
      <c r="G55">
        <f t="shared" si="5"/>
        <v>153</v>
      </c>
      <c r="H55" s="112"/>
      <c r="I55">
        <f>BRPL_EOD!AM55+BRPL_EOD!AN55</f>
        <v>100</v>
      </c>
      <c r="J55">
        <f>BYPL_EOD!AM55+BYPL_EOD!AN55</f>
        <v>23</v>
      </c>
      <c r="K55">
        <f>MES_EOD!AM55+MES_EOD!AN55</f>
        <v>0</v>
      </c>
      <c r="L55">
        <f>NDMC_EOD!AM55+NDMC_EOD!AN55</f>
        <v>0</v>
      </c>
      <c r="M55">
        <f>TPDDL_EOD!AM55+TPDDL_EOD!AN55</f>
        <v>30</v>
      </c>
      <c r="N55">
        <f t="shared" si="0"/>
        <v>153</v>
      </c>
      <c r="O55" s="112">
        <f t="shared" si="1"/>
        <v>0</v>
      </c>
      <c r="P55">
        <v>100</v>
      </c>
      <c r="Q55">
        <v>23</v>
      </c>
      <c r="R55">
        <v>0</v>
      </c>
      <c r="S55">
        <v>0</v>
      </c>
      <c r="T55">
        <v>30</v>
      </c>
      <c r="U55" s="114">
        <f t="shared" si="2"/>
        <v>153</v>
      </c>
      <c r="V55" s="112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BAWANA!F56</f>
        <v>560</v>
      </c>
      <c r="C56">
        <f>BAWANA!G56</f>
        <v>0</v>
      </c>
      <c r="D56">
        <f>BAWANA!AP56</f>
        <v>153</v>
      </c>
      <c r="E56">
        <f>BAWANA!AQ56</f>
        <v>0</v>
      </c>
      <c r="F56">
        <f t="shared" si="4"/>
        <v>448</v>
      </c>
      <c r="G56">
        <f t="shared" si="5"/>
        <v>153</v>
      </c>
      <c r="H56" s="112"/>
      <c r="I56">
        <f>BRPL_EOD!AM56+BRPL_EOD!AN56</f>
        <v>100</v>
      </c>
      <c r="J56">
        <f>BYPL_EOD!AM56+BYPL_EOD!AN56</f>
        <v>23</v>
      </c>
      <c r="K56">
        <f>MES_EOD!AM56+MES_EOD!AN56</f>
        <v>0</v>
      </c>
      <c r="L56">
        <f>NDMC_EOD!AM56+NDMC_EOD!AN56</f>
        <v>0</v>
      </c>
      <c r="M56">
        <f>TPDDL_EOD!AM56+TPDDL_EOD!AN56</f>
        <v>30</v>
      </c>
      <c r="N56">
        <f t="shared" si="0"/>
        <v>153</v>
      </c>
      <c r="O56" s="112">
        <f t="shared" si="1"/>
        <v>0</v>
      </c>
      <c r="P56">
        <v>100</v>
      </c>
      <c r="Q56">
        <v>23</v>
      </c>
      <c r="R56">
        <v>0</v>
      </c>
      <c r="S56">
        <v>0</v>
      </c>
      <c r="T56">
        <v>30</v>
      </c>
      <c r="U56" s="114">
        <f t="shared" si="2"/>
        <v>153</v>
      </c>
      <c r="V56" s="112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BAWANA!F57</f>
        <v>560</v>
      </c>
      <c r="C57">
        <f>BAWANA!G57</f>
        <v>0</v>
      </c>
      <c r="D57">
        <f>BAWANA!AP57</f>
        <v>153</v>
      </c>
      <c r="E57">
        <f>BAWANA!AQ57</f>
        <v>0</v>
      </c>
      <c r="F57">
        <f t="shared" si="4"/>
        <v>448</v>
      </c>
      <c r="G57">
        <f t="shared" si="5"/>
        <v>153</v>
      </c>
      <c r="H57" s="112"/>
      <c r="I57">
        <f>BRPL_EOD!AM57+BRPL_EOD!AN57</f>
        <v>100</v>
      </c>
      <c r="J57">
        <f>BYPL_EOD!AM57+BYPL_EOD!AN57</f>
        <v>23</v>
      </c>
      <c r="K57">
        <f>MES_EOD!AM57+MES_EOD!AN57</f>
        <v>0</v>
      </c>
      <c r="L57">
        <f>NDMC_EOD!AM57+NDMC_EOD!AN57</f>
        <v>0</v>
      </c>
      <c r="M57">
        <f>TPDDL_EOD!AM57+TPDDL_EOD!AN57</f>
        <v>30</v>
      </c>
      <c r="N57">
        <f t="shared" si="0"/>
        <v>153</v>
      </c>
      <c r="O57" s="112">
        <f t="shared" si="1"/>
        <v>0</v>
      </c>
      <c r="P57">
        <v>100</v>
      </c>
      <c r="Q57">
        <v>23</v>
      </c>
      <c r="R57">
        <v>0</v>
      </c>
      <c r="S57">
        <v>0</v>
      </c>
      <c r="T57">
        <v>30</v>
      </c>
      <c r="U57" s="114">
        <f t="shared" si="2"/>
        <v>153</v>
      </c>
      <c r="V57" s="112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BAWANA!F58</f>
        <v>560</v>
      </c>
      <c r="C58">
        <f>BAWANA!G58</f>
        <v>0</v>
      </c>
      <c r="D58">
        <f>BAWANA!AP58</f>
        <v>153</v>
      </c>
      <c r="E58">
        <f>BAWANA!AQ58</f>
        <v>0</v>
      </c>
      <c r="F58">
        <f t="shared" si="4"/>
        <v>448</v>
      </c>
      <c r="G58">
        <f t="shared" si="5"/>
        <v>153</v>
      </c>
      <c r="H58" s="112"/>
      <c r="I58">
        <f>BRPL_EOD!AM58+BRPL_EOD!AN58</f>
        <v>100</v>
      </c>
      <c r="J58">
        <f>BYPL_EOD!AM58+BYPL_EOD!AN58</f>
        <v>23</v>
      </c>
      <c r="K58">
        <f>MES_EOD!AM58+MES_EOD!AN58</f>
        <v>0</v>
      </c>
      <c r="L58">
        <f>NDMC_EOD!AM58+NDMC_EOD!AN58</f>
        <v>0</v>
      </c>
      <c r="M58">
        <f>TPDDL_EOD!AM58+TPDDL_EOD!AN58</f>
        <v>30</v>
      </c>
      <c r="N58">
        <f t="shared" si="0"/>
        <v>153</v>
      </c>
      <c r="O58" s="112">
        <f t="shared" si="1"/>
        <v>0</v>
      </c>
      <c r="P58">
        <v>100</v>
      </c>
      <c r="Q58">
        <v>23</v>
      </c>
      <c r="R58">
        <v>0</v>
      </c>
      <c r="S58">
        <v>0</v>
      </c>
      <c r="T58">
        <v>30</v>
      </c>
      <c r="U58" s="114">
        <f t="shared" si="2"/>
        <v>153</v>
      </c>
      <c r="V58" s="112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BAWANA!F59</f>
        <v>560</v>
      </c>
      <c r="C59">
        <f>BAWANA!G59</f>
        <v>0</v>
      </c>
      <c r="D59">
        <f>BAWANA!AP59</f>
        <v>153</v>
      </c>
      <c r="E59">
        <f>BAWANA!AQ59</f>
        <v>0</v>
      </c>
      <c r="F59">
        <f t="shared" si="4"/>
        <v>448</v>
      </c>
      <c r="G59">
        <f t="shared" si="5"/>
        <v>153</v>
      </c>
      <c r="H59" s="112"/>
      <c r="I59">
        <f>BRPL_EOD!AM59+BRPL_EOD!AN59</f>
        <v>100</v>
      </c>
      <c r="J59">
        <f>BYPL_EOD!AM59+BYPL_EOD!AN59</f>
        <v>23</v>
      </c>
      <c r="K59">
        <f>MES_EOD!AM59+MES_EOD!AN59</f>
        <v>0</v>
      </c>
      <c r="L59">
        <f>NDMC_EOD!AM59+NDMC_EOD!AN59</f>
        <v>0</v>
      </c>
      <c r="M59">
        <f>TPDDL_EOD!AM59+TPDDL_EOD!AN59</f>
        <v>30</v>
      </c>
      <c r="N59">
        <f t="shared" si="0"/>
        <v>153</v>
      </c>
      <c r="O59" s="112">
        <f t="shared" si="1"/>
        <v>0</v>
      </c>
      <c r="P59">
        <v>100</v>
      </c>
      <c r="Q59">
        <v>23</v>
      </c>
      <c r="R59">
        <v>0</v>
      </c>
      <c r="S59">
        <v>0</v>
      </c>
      <c r="T59">
        <v>30</v>
      </c>
      <c r="U59" s="114">
        <f t="shared" si="2"/>
        <v>153</v>
      </c>
      <c r="V59" s="112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BAWANA!F60</f>
        <v>560</v>
      </c>
      <c r="C60">
        <f>BAWANA!G60</f>
        <v>0</v>
      </c>
      <c r="D60">
        <f>BAWANA!AP60</f>
        <v>153</v>
      </c>
      <c r="E60">
        <f>BAWANA!AQ60</f>
        <v>0</v>
      </c>
      <c r="F60">
        <f t="shared" si="4"/>
        <v>448</v>
      </c>
      <c r="G60">
        <f t="shared" si="5"/>
        <v>153</v>
      </c>
      <c r="H60" s="112"/>
      <c r="I60">
        <f>BRPL_EOD!AM60+BRPL_EOD!AN60</f>
        <v>100</v>
      </c>
      <c r="J60">
        <f>BYPL_EOD!AM60+BYPL_EOD!AN60</f>
        <v>23</v>
      </c>
      <c r="K60">
        <f>MES_EOD!AM60+MES_EOD!AN60</f>
        <v>0</v>
      </c>
      <c r="L60">
        <f>NDMC_EOD!AM60+NDMC_EOD!AN60</f>
        <v>0</v>
      </c>
      <c r="M60">
        <f>TPDDL_EOD!AM60+TPDDL_EOD!AN60</f>
        <v>30</v>
      </c>
      <c r="N60">
        <f t="shared" si="0"/>
        <v>153</v>
      </c>
      <c r="O60" s="112">
        <f t="shared" si="1"/>
        <v>0</v>
      </c>
      <c r="P60">
        <v>100</v>
      </c>
      <c r="Q60">
        <v>23</v>
      </c>
      <c r="R60">
        <v>0</v>
      </c>
      <c r="S60">
        <v>0</v>
      </c>
      <c r="T60">
        <v>30</v>
      </c>
      <c r="U60" s="114">
        <f t="shared" si="2"/>
        <v>153</v>
      </c>
      <c r="V60" s="112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BAWANA!F61</f>
        <v>560</v>
      </c>
      <c r="C61">
        <f>BAWANA!G61</f>
        <v>0</v>
      </c>
      <c r="D61">
        <f>BAWANA!AP61</f>
        <v>153</v>
      </c>
      <c r="E61">
        <f>BAWANA!AQ61</f>
        <v>0</v>
      </c>
      <c r="F61">
        <f t="shared" si="4"/>
        <v>448</v>
      </c>
      <c r="G61">
        <f t="shared" si="5"/>
        <v>153</v>
      </c>
      <c r="H61" s="112"/>
      <c r="I61">
        <f>BRPL_EOD!AM61+BRPL_EOD!AN61</f>
        <v>100</v>
      </c>
      <c r="J61">
        <f>BYPL_EOD!AM61+BYPL_EOD!AN61</f>
        <v>23</v>
      </c>
      <c r="K61">
        <f>MES_EOD!AM61+MES_EOD!AN61</f>
        <v>0</v>
      </c>
      <c r="L61">
        <f>NDMC_EOD!AM61+NDMC_EOD!AN61</f>
        <v>0</v>
      </c>
      <c r="M61">
        <f>TPDDL_EOD!AM61+TPDDL_EOD!AN61</f>
        <v>30</v>
      </c>
      <c r="N61">
        <f t="shared" si="0"/>
        <v>153</v>
      </c>
      <c r="O61" s="112">
        <f t="shared" si="1"/>
        <v>0</v>
      </c>
      <c r="P61">
        <v>100</v>
      </c>
      <c r="Q61">
        <v>23</v>
      </c>
      <c r="R61">
        <v>0</v>
      </c>
      <c r="S61">
        <v>0</v>
      </c>
      <c r="T61">
        <v>30</v>
      </c>
      <c r="U61" s="114">
        <f t="shared" si="2"/>
        <v>153</v>
      </c>
      <c r="V61" s="112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BAWANA!F62</f>
        <v>560</v>
      </c>
      <c r="C62">
        <f>BAWANA!G62</f>
        <v>0</v>
      </c>
      <c r="D62">
        <f>BAWANA!AP62</f>
        <v>153</v>
      </c>
      <c r="E62">
        <f>BAWANA!AQ62</f>
        <v>0</v>
      </c>
      <c r="F62">
        <f t="shared" si="4"/>
        <v>448</v>
      </c>
      <c r="G62">
        <f t="shared" si="5"/>
        <v>153</v>
      </c>
      <c r="H62" s="112"/>
      <c r="I62">
        <f>BRPL_EOD!AM62+BRPL_EOD!AN62</f>
        <v>100</v>
      </c>
      <c r="J62">
        <f>BYPL_EOD!AM62+BYPL_EOD!AN62</f>
        <v>23</v>
      </c>
      <c r="K62">
        <f>MES_EOD!AM62+MES_EOD!AN62</f>
        <v>0</v>
      </c>
      <c r="L62">
        <f>NDMC_EOD!AM62+NDMC_EOD!AN62</f>
        <v>0</v>
      </c>
      <c r="M62">
        <f>TPDDL_EOD!AM62+TPDDL_EOD!AN62</f>
        <v>30</v>
      </c>
      <c r="N62">
        <f t="shared" si="0"/>
        <v>153</v>
      </c>
      <c r="O62" s="112">
        <f t="shared" si="1"/>
        <v>0</v>
      </c>
      <c r="P62">
        <v>100</v>
      </c>
      <c r="Q62">
        <v>23</v>
      </c>
      <c r="R62">
        <v>0</v>
      </c>
      <c r="S62">
        <v>0</v>
      </c>
      <c r="T62">
        <v>30</v>
      </c>
      <c r="U62" s="114">
        <f t="shared" si="2"/>
        <v>153</v>
      </c>
      <c r="V62" s="112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BAWANA!F63</f>
        <v>560</v>
      </c>
      <c r="C63">
        <f>BAWANA!G63</f>
        <v>0</v>
      </c>
      <c r="D63">
        <f>BAWANA!AP63</f>
        <v>185</v>
      </c>
      <c r="E63">
        <f>BAWANA!AQ63</f>
        <v>0</v>
      </c>
      <c r="F63">
        <f t="shared" si="4"/>
        <v>448</v>
      </c>
      <c r="G63">
        <f t="shared" si="5"/>
        <v>185</v>
      </c>
      <c r="H63" s="112"/>
      <c r="I63">
        <f>BRPL_EOD!AM63+BRPL_EOD!AN63</f>
        <v>100</v>
      </c>
      <c r="J63">
        <f>BYPL_EOD!AM63+BYPL_EOD!AN63</f>
        <v>55</v>
      </c>
      <c r="K63">
        <f>MES_EOD!AM63+MES_EOD!AN63</f>
        <v>0</v>
      </c>
      <c r="L63">
        <f>NDMC_EOD!AM63+NDMC_EOD!AN63</f>
        <v>0</v>
      </c>
      <c r="M63">
        <f>TPDDL_EOD!AM63+TPDDL_EOD!AN63</f>
        <v>30</v>
      </c>
      <c r="N63">
        <f t="shared" si="0"/>
        <v>185</v>
      </c>
      <c r="O63" s="112">
        <f t="shared" si="1"/>
        <v>0</v>
      </c>
      <c r="P63">
        <v>100</v>
      </c>
      <c r="Q63">
        <v>55</v>
      </c>
      <c r="R63">
        <v>0</v>
      </c>
      <c r="S63">
        <v>0</v>
      </c>
      <c r="T63">
        <v>30</v>
      </c>
      <c r="U63" s="114">
        <f t="shared" si="2"/>
        <v>185</v>
      </c>
      <c r="V63" s="112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BAWANA!F64</f>
        <v>560</v>
      </c>
      <c r="C64">
        <f>BAWANA!G64</f>
        <v>0</v>
      </c>
      <c r="D64">
        <f>BAWANA!AP64</f>
        <v>185</v>
      </c>
      <c r="E64">
        <f>BAWANA!AQ64</f>
        <v>0</v>
      </c>
      <c r="F64">
        <f t="shared" si="4"/>
        <v>448</v>
      </c>
      <c r="G64">
        <f t="shared" si="5"/>
        <v>185</v>
      </c>
      <c r="H64" s="112"/>
      <c r="I64">
        <f>BRPL_EOD!AM64+BRPL_EOD!AN64</f>
        <v>100</v>
      </c>
      <c r="J64">
        <f>BYPL_EOD!AM64+BYPL_EOD!AN64</f>
        <v>55</v>
      </c>
      <c r="K64">
        <f>MES_EOD!AM64+MES_EOD!AN64</f>
        <v>0</v>
      </c>
      <c r="L64">
        <f>NDMC_EOD!AM64+NDMC_EOD!AN64</f>
        <v>0</v>
      </c>
      <c r="M64">
        <f>TPDDL_EOD!AM64+TPDDL_EOD!AN64</f>
        <v>30</v>
      </c>
      <c r="N64">
        <f t="shared" si="0"/>
        <v>185</v>
      </c>
      <c r="O64" s="112">
        <f t="shared" si="1"/>
        <v>0</v>
      </c>
      <c r="P64">
        <v>100</v>
      </c>
      <c r="Q64">
        <v>55</v>
      </c>
      <c r="R64">
        <v>0</v>
      </c>
      <c r="S64">
        <v>0</v>
      </c>
      <c r="T64">
        <v>30</v>
      </c>
      <c r="U64" s="114">
        <f t="shared" si="2"/>
        <v>185</v>
      </c>
      <c r="V64" s="112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BAWANA!F65</f>
        <v>560</v>
      </c>
      <c r="C65">
        <f>BAWANA!G65</f>
        <v>0</v>
      </c>
      <c r="D65">
        <f>BAWANA!AP65</f>
        <v>185</v>
      </c>
      <c r="E65">
        <f>BAWANA!AQ65</f>
        <v>0</v>
      </c>
      <c r="F65">
        <f t="shared" si="4"/>
        <v>448</v>
      </c>
      <c r="G65">
        <f t="shared" si="5"/>
        <v>185</v>
      </c>
      <c r="H65" s="112"/>
      <c r="I65">
        <f>BRPL_EOD!AM65+BRPL_EOD!AN65</f>
        <v>100</v>
      </c>
      <c r="J65">
        <f>BYPL_EOD!AM65+BYPL_EOD!AN65</f>
        <v>55</v>
      </c>
      <c r="K65">
        <f>MES_EOD!AM65+MES_EOD!AN65</f>
        <v>0</v>
      </c>
      <c r="L65">
        <f>NDMC_EOD!AM65+NDMC_EOD!AN65</f>
        <v>0</v>
      </c>
      <c r="M65">
        <f>TPDDL_EOD!AM65+TPDDL_EOD!AN65</f>
        <v>30</v>
      </c>
      <c r="N65">
        <f t="shared" si="0"/>
        <v>185</v>
      </c>
      <c r="O65" s="112">
        <f t="shared" si="1"/>
        <v>0</v>
      </c>
      <c r="P65">
        <v>100</v>
      </c>
      <c r="Q65">
        <v>55</v>
      </c>
      <c r="R65">
        <v>0</v>
      </c>
      <c r="S65">
        <v>0</v>
      </c>
      <c r="T65">
        <v>30</v>
      </c>
      <c r="U65" s="114">
        <f t="shared" si="2"/>
        <v>185</v>
      </c>
      <c r="V65" s="112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BAWANA!F66</f>
        <v>560</v>
      </c>
      <c r="C66">
        <f>BAWANA!G66</f>
        <v>0</v>
      </c>
      <c r="D66">
        <f>BAWANA!AP66</f>
        <v>185</v>
      </c>
      <c r="E66">
        <f>BAWANA!AQ66</f>
        <v>0</v>
      </c>
      <c r="F66">
        <f t="shared" si="4"/>
        <v>448</v>
      </c>
      <c r="G66">
        <f t="shared" si="5"/>
        <v>185</v>
      </c>
      <c r="H66" s="112"/>
      <c r="I66">
        <f>BRPL_EOD!AM66+BRPL_EOD!AN66</f>
        <v>100</v>
      </c>
      <c r="J66">
        <f>BYPL_EOD!AM66+BYPL_EOD!AN66</f>
        <v>55</v>
      </c>
      <c r="K66">
        <f>MES_EOD!AM66+MES_EOD!AN66</f>
        <v>0</v>
      </c>
      <c r="L66">
        <f>NDMC_EOD!AM66+NDMC_EOD!AN66</f>
        <v>0</v>
      </c>
      <c r="M66">
        <f>TPDDL_EOD!AM66+TPDDL_EOD!AN66</f>
        <v>30</v>
      </c>
      <c r="N66">
        <f t="shared" si="0"/>
        <v>185</v>
      </c>
      <c r="O66" s="112">
        <f t="shared" si="1"/>
        <v>0</v>
      </c>
      <c r="P66">
        <v>100</v>
      </c>
      <c r="Q66">
        <v>55</v>
      </c>
      <c r="R66">
        <v>0</v>
      </c>
      <c r="S66">
        <v>0</v>
      </c>
      <c r="T66">
        <v>30</v>
      </c>
      <c r="U66" s="114">
        <f t="shared" si="2"/>
        <v>185</v>
      </c>
      <c r="V66" s="112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BAWANA!F67</f>
        <v>560</v>
      </c>
      <c r="C67">
        <f>BAWANA!G67</f>
        <v>0</v>
      </c>
      <c r="D67">
        <f>BAWANA!AP67</f>
        <v>185</v>
      </c>
      <c r="E67">
        <f>BAWANA!AQ67</f>
        <v>0</v>
      </c>
      <c r="F67">
        <f t="shared" si="4"/>
        <v>448</v>
      </c>
      <c r="G67">
        <f t="shared" si="5"/>
        <v>185</v>
      </c>
      <c r="H67" s="112"/>
      <c r="I67">
        <f>BRPL_EOD!AM67+BRPL_EOD!AN67</f>
        <v>100</v>
      </c>
      <c r="J67">
        <f>BYPL_EOD!AM67+BYPL_EOD!AN67</f>
        <v>55</v>
      </c>
      <c r="K67">
        <f>MES_EOD!AM67+MES_EOD!AN67</f>
        <v>0</v>
      </c>
      <c r="L67">
        <f>NDMC_EOD!AM67+NDMC_EOD!AN67</f>
        <v>0</v>
      </c>
      <c r="M67">
        <f>TPDDL_EOD!AM67+TPDDL_EOD!AN67</f>
        <v>30</v>
      </c>
      <c r="N67">
        <f t="shared" ref="N67:N98" si="7">SUM(I67:M67)</f>
        <v>185</v>
      </c>
      <c r="O67" s="112">
        <f t="shared" ref="O67:O98" si="8">G67-N67</f>
        <v>0</v>
      </c>
      <c r="P67">
        <v>100</v>
      </c>
      <c r="Q67">
        <v>55</v>
      </c>
      <c r="R67">
        <v>0</v>
      </c>
      <c r="S67">
        <v>0</v>
      </c>
      <c r="T67">
        <v>30</v>
      </c>
      <c r="U67" s="114">
        <f t="shared" ref="U67:U98" si="9">SUM(P67:T67)</f>
        <v>185</v>
      </c>
      <c r="V67" s="112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BAWANA!F68</f>
        <v>560</v>
      </c>
      <c r="C68">
        <f>BAWANA!G68</f>
        <v>0</v>
      </c>
      <c r="D68">
        <f>BAWANA!AP68</f>
        <v>185</v>
      </c>
      <c r="E68">
        <f>BAWANA!AQ68</f>
        <v>0</v>
      </c>
      <c r="F68">
        <f t="shared" ref="F68:F98" si="11">(B68+C68)*0.8</f>
        <v>448</v>
      </c>
      <c r="G68">
        <f t="shared" ref="G68:G98" si="12">(D68+E68)</f>
        <v>185</v>
      </c>
      <c r="H68" s="112"/>
      <c r="I68">
        <f>BRPL_EOD!AM68+BRPL_EOD!AN68</f>
        <v>100</v>
      </c>
      <c r="J68">
        <f>BYPL_EOD!AM68+BYPL_EOD!AN68</f>
        <v>55</v>
      </c>
      <c r="K68">
        <f>MES_EOD!AM68+MES_EOD!AN68</f>
        <v>0</v>
      </c>
      <c r="L68">
        <f>NDMC_EOD!AM68+NDMC_EOD!AN68</f>
        <v>0</v>
      </c>
      <c r="M68">
        <f>TPDDL_EOD!AM68+TPDDL_EOD!AN68</f>
        <v>30</v>
      </c>
      <c r="N68">
        <f t="shared" si="7"/>
        <v>185</v>
      </c>
      <c r="O68" s="112">
        <f t="shared" si="8"/>
        <v>0</v>
      </c>
      <c r="P68">
        <v>100</v>
      </c>
      <c r="Q68">
        <v>55</v>
      </c>
      <c r="R68">
        <v>0</v>
      </c>
      <c r="S68">
        <v>0</v>
      </c>
      <c r="T68">
        <v>30</v>
      </c>
      <c r="U68" s="114">
        <f t="shared" si="9"/>
        <v>185</v>
      </c>
      <c r="V68" s="112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BAWANA!F69</f>
        <v>560</v>
      </c>
      <c r="C69">
        <f>BAWANA!G69</f>
        <v>0</v>
      </c>
      <c r="D69">
        <f>BAWANA!AP69</f>
        <v>185</v>
      </c>
      <c r="E69">
        <f>BAWANA!AQ69</f>
        <v>0</v>
      </c>
      <c r="F69">
        <f t="shared" si="11"/>
        <v>448</v>
      </c>
      <c r="G69">
        <f t="shared" si="12"/>
        <v>185</v>
      </c>
      <c r="H69" s="112"/>
      <c r="I69">
        <f>BRPL_EOD!AM69+BRPL_EOD!AN69</f>
        <v>100</v>
      </c>
      <c r="J69">
        <f>BYPL_EOD!AM69+BYPL_EOD!AN69</f>
        <v>55</v>
      </c>
      <c r="K69">
        <f>MES_EOD!AM69+MES_EOD!AN69</f>
        <v>0</v>
      </c>
      <c r="L69">
        <f>NDMC_EOD!AM69+NDMC_EOD!AN69</f>
        <v>0</v>
      </c>
      <c r="M69">
        <f>TPDDL_EOD!AM69+TPDDL_EOD!AN69</f>
        <v>30</v>
      </c>
      <c r="N69">
        <f t="shared" si="7"/>
        <v>185</v>
      </c>
      <c r="O69" s="112">
        <f t="shared" si="8"/>
        <v>0</v>
      </c>
      <c r="P69">
        <v>100</v>
      </c>
      <c r="Q69">
        <v>55</v>
      </c>
      <c r="R69">
        <v>0</v>
      </c>
      <c r="S69">
        <v>0</v>
      </c>
      <c r="T69">
        <v>30</v>
      </c>
      <c r="U69" s="114">
        <f t="shared" si="9"/>
        <v>185</v>
      </c>
      <c r="V69" s="112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BAWANA!F70</f>
        <v>560</v>
      </c>
      <c r="C70">
        <f>BAWANA!G70</f>
        <v>0</v>
      </c>
      <c r="D70">
        <f>BAWANA!AP70</f>
        <v>185</v>
      </c>
      <c r="E70">
        <f>BAWANA!AQ70</f>
        <v>0</v>
      </c>
      <c r="F70">
        <f t="shared" si="11"/>
        <v>448</v>
      </c>
      <c r="G70">
        <f t="shared" si="12"/>
        <v>185</v>
      </c>
      <c r="H70" s="112"/>
      <c r="I70">
        <f>BRPL_EOD!AM70+BRPL_EOD!AN70</f>
        <v>100</v>
      </c>
      <c r="J70">
        <f>BYPL_EOD!AM70+BYPL_EOD!AN70</f>
        <v>55</v>
      </c>
      <c r="K70">
        <f>MES_EOD!AM70+MES_EOD!AN70</f>
        <v>0</v>
      </c>
      <c r="L70">
        <f>NDMC_EOD!AM70+NDMC_EOD!AN70</f>
        <v>0</v>
      </c>
      <c r="M70">
        <f>TPDDL_EOD!AM70+TPDDL_EOD!AN70</f>
        <v>30</v>
      </c>
      <c r="N70">
        <f t="shared" si="7"/>
        <v>185</v>
      </c>
      <c r="O70" s="112">
        <f t="shared" si="8"/>
        <v>0</v>
      </c>
      <c r="P70">
        <v>100</v>
      </c>
      <c r="Q70">
        <v>55</v>
      </c>
      <c r="R70">
        <v>0</v>
      </c>
      <c r="S70">
        <v>0</v>
      </c>
      <c r="T70">
        <v>30</v>
      </c>
      <c r="U70" s="114">
        <f t="shared" si="9"/>
        <v>185</v>
      </c>
      <c r="V70" s="112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BAWANA!F71</f>
        <v>560</v>
      </c>
      <c r="C71">
        <f>BAWANA!G71</f>
        <v>0</v>
      </c>
      <c r="D71">
        <f>BAWANA!AP71</f>
        <v>185</v>
      </c>
      <c r="E71">
        <f>BAWANA!AQ71</f>
        <v>0</v>
      </c>
      <c r="F71">
        <f t="shared" si="11"/>
        <v>448</v>
      </c>
      <c r="G71">
        <f t="shared" si="12"/>
        <v>185</v>
      </c>
      <c r="H71" s="112"/>
      <c r="I71">
        <f>BRPL_EOD!AM71+BRPL_EOD!AN71</f>
        <v>100</v>
      </c>
      <c r="J71">
        <f>BYPL_EOD!AM71+BYPL_EOD!AN71</f>
        <v>55</v>
      </c>
      <c r="K71">
        <f>MES_EOD!AM71+MES_EOD!AN71</f>
        <v>0</v>
      </c>
      <c r="L71">
        <f>NDMC_EOD!AM71+NDMC_EOD!AN71</f>
        <v>0</v>
      </c>
      <c r="M71">
        <f>TPDDL_EOD!AM71+TPDDL_EOD!AN71</f>
        <v>30</v>
      </c>
      <c r="N71">
        <f t="shared" si="7"/>
        <v>185</v>
      </c>
      <c r="O71" s="112">
        <f t="shared" si="8"/>
        <v>0</v>
      </c>
      <c r="P71">
        <v>100</v>
      </c>
      <c r="Q71">
        <v>55</v>
      </c>
      <c r="R71">
        <v>0</v>
      </c>
      <c r="S71">
        <v>0</v>
      </c>
      <c r="T71">
        <v>30</v>
      </c>
      <c r="U71" s="114">
        <f t="shared" si="9"/>
        <v>185</v>
      </c>
      <c r="V71" s="112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BAWANA!F72</f>
        <v>560</v>
      </c>
      <c r="C72">
        <f>BAWANA!G72</f>
        <v>0</v>
      </c>
      <c r="D72">
        <f>BAWANA!AP72</f>
        <v>185</v>
      </c>
      <c r="E72">
        <f>BAWANA!AQ72</f>
        <v>0</v>
      </c>
      <c r="F72">
        <f t="shared" si="11"/>
        <v>448</v>
      </c>
      <c r="G72">
        <f t="shared" si="12"/>
        <v>185</v>
      </c>
      <c r="H72" s="112"/>
      <c r="I72">
        <f>BRPL_EOD!AM72+BRPL_EOD!AN72</f>
        <v>100</v>
      </c>
      <c r="J72">
        <f>BYPL_EOD!AM72+BYPL_EOD!AN72</f>
        <v>55</v>
      </c>
      <c r="K72">
        <f>MES_EOD!AM72+MES_EOD!AN72</f>
        <v>0</v>
      </c>
      <c r="L72">
        <f>NDMC_EOD!AM72+NDMC_EOD!AN72</f>
        <v>0</v>
      </c>
      <c r="M72">
        <f>TPDDL_EOD!AM72+TPDDL_EOD!AN72</f>
        <v>30</v>
      </c>
      <c r="N72">
        <f t="shared" si="7"/>
        <v>185</v>
      </c>
      <c r="O72" s="112">
        <f t="shared" si="8"/>
        <v>0</v>
      </c>
      <c r="P72">
        <v>100</v>
      </c>
      <c r="Q72">
        <v>55</v>
      </c>
      <c r="R72">
        <v>0</v>
      </c>
      <c r="S72">
        <v>0</v>
      </c>
      <c r="T72">
        <v>30</v>
      </c>
      <c r="U72" s="114">
        <f t="shared" si="9"/>
        <v>185</v>
      </c>
      <c r="V72" s="112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BAWANA!F73</f>
        <v>560</v>
      </c>
      <c r="C73">
        <f>BAWANA!G73</f>
        <v>0</v>
      </c>
      <c r="D73">
        <f>BAWANA!AP73</f>
        <v>185</v>
      </c>
      <c r="E73">
        <f>BAWANA!AQ73</f>
        <v>0</v>
      </c>
      <c r="F73">
        <f t="shared" si="11"/>
        <v>448</v>
      </c>
      <c r="G73">
        <f t="shared" si="12"/>
        <v>185</v>
      </c>
      <c r="H73" s="112"/>
      <c r="I73">
        <f>BRPL_EOD!AM73+BRPL_EOD!AN73</f>
        <v>100</v>
      </c>
      <c r="J73">
        <f>BYPL_EOD!AM73+BYPL_EOD!AN73</f>
        <v>55</v>
      </c>
      <c r="K73">
        <f>MES_EOD!AM73+MES_EOD!AN73</f>
        <v>0</v>
      </c>
      <c r="L73">
        <f>NDMC_EOD!AM73+NDMC_EOD!AN73</f>
        <v>0</v>
      </c>
      <c r="M73">
        <f>TPDDL_EOD!AM73+TPDDL_EOD!AN73</f>
        <v>30</v>
      </c>
      <c r="N73">
        <f t="shared" si="7"/>
        <v>185</v>
      </c>
      <c r="O73" s="112">
        <f t="shared" si="8"/>
        <v>0</v>
      </c>
      <c r="P73">
        <v>100</v>
      </c>
      <c r="Q73">
        <v>55</v>
      </c>
      <c r="R73">
        <v>0</v>
      </c>
      <c r="S73">
        <v>0</v>
      </c>
      <c r="T73">
        <v>30</v>
      </c>
      <c r="U73" s="114">
        <f t="shared" si="9"/>
        <v>185</v>
      </c>
      <c r="V73" s="112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BAWANA!F74</f>
        <v>560</v>
      </c>
      <c r="C74">
        <f>BAWANA!G74</f>
        <v>0</v>
      </c>
      <c r="D74">
        <f>BAWANA!AP74</f>
        <v>185</v>
      </c>
      <c r="E74">
        <f>BAWANA!AQ74</f>
        <v>0</v>
      </c>
      <c r="F74">
        <f t="shared" si="11"/>
        <v>448</v>
      </c>
      <c r="G74">
        <f t="shared" si="12"/>
        <v>185</v>
      </c>
      <c r="H74" s="112"/>
      <c r="I74">
        <f>BRPL_EOD!AM74+BRPL_EOD!AN74</f>
        <v>100</v>
      </c>
      <c r="J74">
        <f>BYPL_EOD!AM74+BYPL_EOD!AN74</f>
        <v>55</v>
      </c>
      <c r="K74">
        <f>MES_EOD!AM74+MES_EOD!AN74</f>
        <v>0</v>
      </c>
      <c r="L74">
        <f>NDMC_EOD!AM74+NDMC_EOD!AN74</f>
        <v>0</v>
      </c>
      <c r="M74">
        <f>TPDDL_EOD!AM74+TPDDL_EOD!AN74</f>
        <v>30</v>
      </c>
      <c r="N74">
        <f t="shared" si="7"/>
        <v>185</v>
      </c>
      <c r="O74" s="112">
        <f t="shared" si="8"/>
        <v>0</v>
      </c>
      <c r="P74">
        <v>100</v>
      </c>
      <c r="Q74">
        <v>55</v>
      </c>
      <c r="R74">
        <v>0</v>
      </c>
      <c r="S74">
        <v>0</v>
      </c>
      <c r="T74">
        <v>30</v>
      </c>
      <c r="U74" s="114">
        <f t="shared" si="9"/>
        <v>185</v>
      </c>
      <c r="V74" s="112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BAWANA!F75</f>
        <v>560</v>
      </c>
      <c r="C75">
        <f>BAWANA!G75</f>
        <v>0</v>
      </c>
      <c r="D75">
        <f>BAWANA!AP75</f>
        <v>225</v>
      </c>
      <c r="E75">
        <f>BAWANA!AQ75</f>
        <v>0</v>
      </c>
      <c r="F75">
        <f t="shared" si="11"/>
        <v>448</v>
      </c>
      <c r="G75">
        <f t="shared" si="12"/>
        <v>225</v>
      </c>
      <c r="H75" s="112"/>
      <c r="I75">
        <f>BRPL_EOD!AM75+BRPL_EOD!AN75</f>
        <v>100</v>
      </c>
      <c r="J75">
        <f>BYPL_EOD!AM75+BYPL_EOD!AN75</f>
        <v>55</v>
      </c>
      <c r="K75">
        <f>MES_EOD!AM75+MES_EOD!AN75</f>
        <v>0</v>
      </c>
      <c r="L75">
        <f>NDMC_EOD!AM75+NDMC_EOD!AN75</f>
        <v>0</v>
      </c>
      <c r="M75">
        <f>TPDDL_EOD!AM75+TPDDL_EOD!AN75</f>
        <v>70</v>
      </c>
      <c r="N75">
        <f t="shared" si="7"/>
        <v>225</v>
      </c>
      <c r="O75" s="112">
        <f t="shared" si="8"/>
        <v>0</v>
      </c>
      <c r="P75">
        <v>100</v>
      </c>
      <c r="Q75">
        <v>55</v>
      </c>
      <c r="R75">
        <v>0</v>
      </c>
      <c r="S75">
        <v>0</v>
      </c>
      <c r="T75">
        <v>70</v>
      </c>
      <c r="U75" s="114">
        <f t="shared" si="9"/>
        <v>225</v>
      </c>
      <c r="V75" s="112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BAWANA!F76</f>
        <v>560</v>
      </c>
      <c r="C76">
        <f>BAWANA!G76</f>
        <v>0</v>
      </c>
      <c r="D76">
        <f>BAWANA!AP76</f>
        <v>193</v>
      </c>
      <c r="E76">
        <f>BAWANA!AQ76</f>
        <v>0</v>
      </c>
      <c r="F76">
        <f t="shared" si="11"/>
        <v>448</v>
      </c>
      <c r="G76">
        <f t="shared" si="12"/>
        <v>193</v>
      </c>
      <c r="H76" s="112"/>
      <c r="I76">
        <f>BRPL_EOD!AM76+BRPL_EOD!AN76</f>
        <v>100</v>
      </c>
      <c r="J76">
        <f>BYPL_EOD!AM76+BYPL_EOD!AN76</f>
        <v>23</v>
      </c>
      <c r="K76">
        <f>MES_EOD!AM76+MES_EOD!AN76</f>
        <v>0</v>
      </c>
      <c r="L76">
        <f>NDMC_EOD!AM76+NDMC_EOD!AN76</f>
        <v>0</v>
      </c>
      <c r="M76">
        <f>TPDDL_EOD!AM76+TPDDL_EOD!AN76</f>
        <v>70</v>
      </c>
      <c r="N76">
        <f t="shared" si="7"/>
        <v>193</v>
      </c>
      <c r="O76" s="112">
        <f t="shared" si="8"/>
        <v>0</v>
      </c>
      <c r="P76">
        <v>100</v>
      </c>
      <c r="Q76">
        <v>23</v>
      </c>
      <c r="R76">
        <v>0</v>
      </c>
      <c r="S76">
        <v>0</v>
      </c>
      <c r="T76">
        <v>70</v>
      </c>
      <c r="U76" s="114">
        <f t="shared" si="9"/>
        <v>193</v>
      </c>
      <c r="V76" s="112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BAWANA!F77</f>
        <v>560</v>
      </c>
      <c r="C77">
        <f>BAWANA!G77</f>
        <v>0</v>
      </c>
      <c r="D77">
        <f>BAWANA!AP77</f>
        <v>193</v>
      </c>
      <c r="E77">
        <f>BAWANA!AQ77</f>
        <v>0</v>
      </c>
      <c r="F77">
        <f t="shared" si="11"/>
        <v>448</v>
      </c>
      <c r="G77">
        <f t="shared" si="12"/>
        <v>193</v>
      </c>
      <c r="H77" s="112"/>
      <c r="I77">
        <f>BRPL_EOD!AM77+BRPL_EOD!AN77</f>
        <v>100</v>
      </c>
      <c r="J77">
        <f>BYPL_EOD!AM77+BYPL_EOD!AN77</f>
        <v>23</v>
      </c>
      <c r="K77">
        <f>MES_EOD!AM77+MES_EOD!AN77</f>
        <v>0</v>
      </c>
      <c r="L77">
        <f>NDMC_EOD!AM77+NDMC_EOD!AN77</f>
        <v>0</v>
      </c>
      <c r="M77">
        <f>TPDDL_EOD!AM77+TPDDL_EOD!AN77</f>
        <v>70</v>
      </c>
      <c r="N77">
        <f t="shared" si="7"/>
        <v>193</v>
      </c>
      <c r="O77" s="112">
        <f t="shared" si="8"/>
        <v>0</v>
      </c>
      <c r="P77">
        <v>100</v>
      </c>
      <c r="Q77">
        <v>23</v>
      </c>
      <c r="R77">
        <v>0</v>
      </c>
      <c r="S77">
        <v>0</v>
      </c>
      <c r="T77">
        <v>70</v>
      </c>
      <c r="U77" s="114">
        <f t="shared" si="9"/>
        <v>193</v>
      </c>
      <c r="V77" s="112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BAWANA!F78</f>
        <v>560</v>
      </c>
      <c r="C78">
        <f>BAWANA!G78</f>
        <v>0</v>
      </c>
      <c r="D78">
        <f>BAWANA!AP78</f>
        <v>193</v>
      </c>
      <c r="E78">
        <f>BAWANA!AQ78</f>
        <v>0</v>
      </c>
      <c r="F78">
        <f t="shared" si="11"/>
        <v>448</v>
      </c>
      <c r="G78">
        <f t="shared" si="12"/>
        <v>193</v>
      </c>
      <c r="H78" s="112"/>
      <c r="I78">
        <f>BRPL_EOD!AM78+BRPL_EOD!AN78</f>
        <v>100</v>
      </c>
      <c r="J78">
        <f>BYPL_EOD!AM78+BYPL_EOD!AN78</f>
        <v>23</v>
      </c>
      <c r="K78">
        <f>MES_EOD!AM78+MES_EOD!AN78</f>
        <v>0</v>
      </c>
      <c r="L78">
        <f>NDMC_EOD!AM78+NDMC_EOD!AN78</f>
        <v>0</v>
      </c>
      <c r="M78">
        <f>TPDDL_EOD!AM78+TPDDL_EOD!AN78</f>
        <v>70</v>
      </c>
      <c r="N78">
        <f t="shared" si="7"/>
        <v>193</v>
      </c>
      <c r="O78" s="112">
        <f t="shared" si="8"/>
        <v>0</v>
      </c>
      <c r="P78">
        <v>100</v>
      </c>
      <c r="Q78">
        <v>23</v>
      </c>
      <c r="R78">
        <v>0</v>
      </c>
      <c r="S78">
        <v>0</v>
      </c>
      <c r="T78">
        <v>70</v>
      </c>
      <c r="U78" s="114">
        <f t="shared" si="9"/>
        <v>193</v>
      </c>
      <c r="V78" s="112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BAWANA!F79</f>
        <v>560</v>
      </c>
      <c r="C79">
        <f>BAWANA!G79</f>
        <v>0</v>
      </c>
      <c r="D79">
        <f>BAWANA!AP79</f>
        <v>225</v>
      </c>
      <c r="E79">
        <f>BAWANA!AQ79</f>
        <v>0</v>
      </c>
      <c r="F79">
        <f t="shared" si="11"/>
        <v>448</v>
      </c>
      <c r="G79">
        <f t="shared" si="12"/>
        <v>225</v>
      </c>
      <c r="H79" s="112"/>
      <c r="I79">
        <f>BRPL_EOD!AM79+BRPL_EOD!AN79</f>
        <v>100</v>
      </c>
      <c r="J79">
        <f>BYPL_EOD!AM79+BYPL_EOD!AN79</f>
        <v>55</v>
      </c>
      <c r="K79">
        <f>MES_EOD!AM79+MES_EOD!AN79</f>
        <v>0</v>
      </c>
      <c r="L79">
        <f>NDMC_EOD!AM79+NDMC_EOD!AN79</f>
        <v>0</v>
      </c>
      <c r="M79">
        <f>TPDDL_EOD!AM79+TPDDL_EOD!AN79</f>
        <v>70</v>
      </c>
      <c r="N79">
        <f t="shared" si="7"/>
        <v>225</v>
      </c>
      <c r="O79" s="112">
        <f t="shared" si="8"/>
        <v>0</v>
      </c>
      <c r="P79">
        <v>100</v>
      </c>
      <c r="Q79">
        <v>55</v>
      </c>
      <c r="R79">
        <v>0</v>
      </c>
      <c r="S79">
        <v>0</v>
      </c>
      <c r="T79">
        <v>70</v>
      </c>
      <c r="U79" s="114">
        <f t="shared" si="9"/>
        <v>225</v>
      </c>
      <c r="V79" s="112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BAWANA!F80</f>
        <v>560</v>
      </c>
      <c r="C80">
        <f>BAWANA!G80</f>
        <v>0</v>
      </c>
      <c r="D80">
        <f>BAWANA!AP80</f>
        <v>225</v>
      </c>
      <c r="E80">
        <f>BAWANA!AQ80</f>
        <v>0</v>
      </c>
      <c r="F80">
        <f t="shared" si="11"/>
        <v>448</v>
      </c>
      <c r="G80">
        <f t="shared" si="12"/>
        <v>225</v>
      </c>
      <c r="H80" s="112"/>
      <c r="I80">
        <f>BRPL_EOD!AM80+BRPL_EOD!AN80</f>
        <v>100</v>
      </c>
      <c r="J80">
        <f>BYPL_EOD!AM80+BYPL_EOD!AN80</f>
        <v>55</v>
      </c>
      <c r="K80">
        <f>MES_EOD!AM80+MES_EOD!AN80</f>
        <v>0</v>
      </c>
      <c r="L80">
        <f>NDMC_EOD!AM80+NDMC_EOD!AN80</f>
        <v>0</v>
      </c>
      <c r="M80">
        <f>TPDDL_EOD!AM80+TPDDL_EOD!AN80</f>
        <v>70</v>
      </c>
      <c r="N80">
        <f t="shared" si="7"/>
        <v>225</v>
      </c>
      <c r="O80" s="112">
        <f t="shared" si="8"/>
        <v>0</v>
      </c>
      <c r="P80">
        <v>100</v>
      </c>
      <c r="Q80">
        <v>55</v>
      </c>
      <c r="R80">
        <v>0</v>
      </c>
      <c r="S80">
        <v>0</v>
      </c>
      <c r="T80">
        <v>70</v>
      </c>
      <c r="U80" s="114">
        <f t="shared" si="9"/>
        <v>225</v>
      </c>
      <c r="V80" s="112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BAWANA!F81</f>
        <v>560</v>
      </c>
      <c r="C81">
        <f>BAWANA!G81</f>
        <v>0</v>
      </c>
      <c r="D81">
        <f>BAWANA!AP81</f>
        <v>299.32</v>
      </c>
      <c r="E81">
        <f>BAWANA!AQ81</f>
        <v>0</v>
      </c>
      <c r="F81">
        <f t="shared" si="11"/>
        <v>448</v>
      </c>
      <c r="G81">
        <f t="shared" si="12"/>
        <v>299.32</v>
      </c>
      <c r="H81" s="112"/>
      <c r="I81">
        <f>BRPL_EOD!AM81+BRPL_EOD!AN81</f>
        <v>174.32</v>
      </c>
      <c r="J81">
        <f>BYPL_EOD!AM81+BYPL_EOD!AN81</f>
        <v>55</v>
      </c>
      <c r="K81">
        <f>MES_EOD!AM81+MES_EOD!AN81</f>
        <v>0</v>
      </c>
      <c r="L81">
        <f>NDMC_EOD!AM81+NDMC_EOD!AN81</f>
        <v>0</v>
      </c>
      <c r="M81">
        <f>TPDDL_EOD!AM81+TPDDL_EOD!AN81</f>
        <v>70</v>
      </c>
      <c r="N81">
        <f t="shared" si="7"/>
        <v>299.32</v>
      </c>
      <c r="O81" s="112">
        <f t="shared" si="8"/>
        <v>0</v>
      </c>
      <c r="P81">
        <v>174.32</v>
      </c>
      <c r="Q81">
        <v>55</v>
      </c>
      <c r="R81">
        <v>0</v>
      </c>
      <c r="S81">
        <v>0</v>
      </c>
      <c r="T81">
        <v>70</v>
      </c>
      <c r="U81" s="114">
        <f t="shared" si="9"/>
        <v>299.32</v>
      </c>
      <c r="V81" s="112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BAWANA!F82</f>
        <v>560</v>
      </c>
      <c r="C82">
        <f>BAWANA!G82</f>
        <v>0</v>
      </c>
      <c r="D82">
        <f>BAWANA!AP82</f>
        <v>299.32</v>
      </c>
      <c r="E82">
        <f>BAWANA!AQ82</f>
        <v>0</v>
      </c>
      <c r="F82">
        <f t="shared" si="11"/>
        <v>448</v>
      </c>
      <c r="G82">
        <f t="shared" si="12"/>
        <v>299.32</v>
      </c>
      <c r="H82" s="112"/>
      <c r="I82">
        <f>BRPL_EOD!AM82+BRPL_EOD!AN82</f>
        <v>174.32</v>
      </c>
      <c r="J82">
        <f>BYPL_EOD!AM82+BYPL_EOD!AN82</f>
        <v>55</v>
      </c>
      <c r="K82">
        <f>MES_EOD!AM82+MES_EOD!AN82</f>
        <v>0</v>
      </c>
      <c r="L82">
        <f>NDMC_EOD!AM82+NDMC_EOD!AN82</f>
        <v>0</v>
      </c>
      <c r="M82">
        <f>TPDDL_EOD!AM82+TPDDL_EOD!AN82</f>
        <v>70</v>
      </c>
      <c r="N82">
        <f t="shared" si="7"/>
        <v>299.32</v>
      </c>
      <c r="O82" s="112">
        <f t="shared" si="8"/>
        <v>0</v>
      </c>
      <c r="P82">
        <v>174.32</v>
      </c>
      <c r="Q82">
        <v>55</v>
      </c>
      <c r="R82">
        <v>0</v>
      </c>
      <c r="S82">
        <v>0</v>
      </c>
      <c r="T82">
        <v>70</v>
      </c>
      <c r="U82" s="114">
        <f t="shared" si="9"/>
        <v>299.32</v>
      </c>
      <c r="V82" s="112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BAWANA!F83</f>
        <v>560</v>
      </c>
      <c r="C83">
        <f>BAWANA!G83</f>
        <v>0</v>
      </c>
      <c r="D83">
        <f>BAWANA!AP83</f>
        <v>299.32</v>
      </c>
      <c r="E83">
        <f>BAWANA!AQ83</f>
        <v>0</v>
      </c>
      <c r="F83">
        <f t="shared" si="11"/>
        <v>448</v>
      </c>
      <c r="G83">
        <f t="shared" si="12"/>
        <v>299.32</v>
      </c>
      <c r="H83" s="112"/>
      <c r="I83">
        <f>BRPL_EOD!AM83+BRPL_EOD!AN83</f>
        <v>174.32</v>
      </c>
      <c r="J83">
        <f>BYPL_EOD!AM83+BYPL_EOD!AN83</f>
        <v>55</v>
      </c>
      <c r="K83">
        <f>MES_EOD!AM83+MES_EOD!AN83</f>
        <v>0</v>
      </c>
      <c r="L83">
        <f>NDMC_EOD!AM83+NDMC_EOD!AN83</f>
        <v>0</v>
      </c>
      <c r="M83">
        <f>TPDDL_EOD!AM83+TPDDL_EOD!AN83</f>
        <v>70</v>
      </c>
      <c r="N83">
        <f t="shared" si="7"/>
        <v>299.32</v>
      </c>
      <c r="O83" s="112">
        <f t="shared" si="8"/>
        <v>0</v>
      </c>
      <c r="P83">
        <v>174.32</v>
      </c>
      <c r="Q83">
        <v>55</v>
      </c>
      <c r="R83">
        <v>0</v>
      </c>
      <c r="S83">
        <v>0</v>
      </c>
      <c r="T83">
        <v>70</v>
      </c>
      <c r="U83" s="114">
        <f t="shared" si="9"/>
        <v>299.32</v>
      </c>
      <c r="V83" s="112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BAWANA!F84</f>
        <v>560</v>
      </c>
      <c r="C84">
        <f>BAWANA!G84</f>
        <v>0</v>
      </c>
      <c r="D84">
        <f>BAWANA!AP84</f>
        <v>299.32</v>
      </c>
      <c r="E84">
        <f>BAWANA!AQ84</f>
        <v>0</v>
      </c>
      <c r="F84">
        <f t="shared" si="11"/>
        <v>448</v>
      </c>
      <c r="G84">
        <f t="shared" si="12"/>
        <v>299.32</v>
      </c>
      <c r="H84" s="112"/>
      <c r="I84">
        <f>BRPL_EOD!AM84+BRPL_EOD!AN84</f>
        <v>174.32</v>
      </c>
      <c r="J84">
        <f>BYPL_EOD!AM84+BYPL_EOD!AN84</f>
        <v>55</v>
      </c>
      <c r="K84">
        <f>MES_EOD!AM84+MES_EOD!AN84</f>
        <v>0</v>
      </c>
      <c r="L84">
        <f>NDMC_EOD!AM84+NDMC_EOD!AN84</f>
        <v>0</v>
      </c>
      <c r="M84">
        <f>TPDDL_EOD!AM84+TPDDL_EOD!AN84</f>
        <v>70</v>
      </c>
      <c r="N84">
        <f t="shared" si="7"/>
        <v>299.32</v>
      </c>
      <c r="O84" s="112">
        <f t="shared" si="8"/>
        <v>0</v>
      </c>
      <c r="P84">
        <v>174.32</v>
      </c>
      <c r="Q84">
        <v>55</v>
      </c>
      <c r="R84">
        <v>0</v>
      </c>
      <c r="S84">
        <v>0</v>
      </c>
      <c r="T84">
        <v>70</v>
      </c>
      <c r="U84" s="114">
        <f t="shared" si="9"/>
        <v>299.32</v>
      </c>
      <c r="V84" s="112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BAWANA!F85</f>
        <v>560</v>
      </c>
      <c r="C85">
        <f>BAWANA!G85</f>
        <v>0</v>
      </c>
      <c r="D85">
        <f>BAWANA!AP85</f>
        <v>399.32</v>
      </c>
      <c r="E85">
        <f>BAWANA!AQ85</f>
        <v>0</v>
      </c>
      <c r="F85">
        <f t="shared" si="11"/>
        <v>448</v>
      </c>
      <c r="G85">
        <f t="shared" si="12"/>
        <v>399.32</v>
      </c>
      <c r="H85" s="112"/>
      <c r="I85">
        <f>BRPL_EOD!AM85+BRPL_EOD!AN85</f>
        <v>274.32</v>
      </c>
      <c r="J85">
        <f>BYPL_EOD!AM85+BYPL_EOD!AN85</f>
        <v>55</v>
      </c>
      <c r="K85">
        <f>MES_EOD!AM85+MES_EOD!AN85</f>
        <v>0</v>
      </c>
      <c r="L85">
        <f>NDMC_EOD!AM85+NDMC_EOD!AN85</f>
        <v>0</v>
      </c>
      <c r="M85">
        <f>TPDDL_EOD!AM85+TPDDL_EOD!AN85</f>
        <v>70</v>
      </c>
      <c r="N85">
        <f t="shared" si="7"/>
        <v>399.32</v>
      </c>
      <c r="O85" s="112">
        <f t="shared" si="8"/>
        <v>0</v>
      </c>
      <c r="P85">
        <v>274.32</v>
      </c>
      <c r="Q85">
        <v>55</v>
      </c>
      <c r="R85">
        <v>0</v>
      </c>
      <c r="S85">
        <v>0</v>
      </c>
      <c r="T85">
        <v>70</v>
      </c>
      <c r="U85" s="114">
        <f t="shared" si="9"/>
        <v>399.32</v>
      </c>
      <c r="V85" s="112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BAWANA!F86</f>
        <v>560</v>
      </c>
      <c r="C86">
        <f>BAWANA!G86</f>
        <v>0</v>
      </c>
      <c r="D86">
        <f>BAWANA!AP86</f>
        <v>399.32</v>
      </c>
      <c r="E86">
        <f>BAWANA!AQ86</f>
        <v>0</v>
      </c>
      <c r="F86">
        <f t="shared" si="11"/>
        <v>448</v>
      </c>
      <c r="G86">
        <f t="shared" si="12"/>
        <v>399.32</v>
      </c>
      <c r="H86" s="112"/>
      <c r="I86">
        <f>BRPL_EOD!AM86+BRPL_EOD!AN86</f>
        <v>274.32</v>
      </c>
      <c r="J86">
        <f>BYPL_EOD!AM86+BYPL_EOD!AN86</f>
        <v>55</v>
      </c>
      <c r="K86">
        <f>MES_EOD!AM86+MES_EOD!AN86</f>
        <v>0</v>
      </c>
      <c r="L86">
        <f>NDMC_EOD!AM86+NDMC_EOD!AN86</f>
        <v>0</v>
      </c>
      <c r="M86">
        <f>TPDDL_EOD!AM86+TPDDL_EOD!AN86</f>
        <v>70</v>
      </c>
      <c r="N86">
        <f t="shared" si="7"/>
        <v>399.32</v>
      </c>
      <c r="O86" s="112">
        <f t="shared" si="8"/>
        <v>0</v>
      </c>
      <c r="P86">
        <v>274.32</v>
      </c>
      <c r="Q86">
        <v>55</v>
      </c>
      <c r="R86">
        <v>0</v>
      </c>
      <c r="S86">
        <v>0</v>
      </c>
      <c r="T86">
        <v>70</v>
      </c>
      <c r="U86" s="114">
        <f t="shared" si="9"/>
        <v>399.32</v>
      </c>
      <c r="V86" s="112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BAWANA!F87</f>
        <v>560</v>
      </c>
      <c r="C87">
        <f>BAWANA!G87</f>
        <v>0</v>
      </c>
      <c r="D87">
        <f>BAWANA!AP87</f>
        <v>459.32</v>
      </c>
      <c r="E87">
        <f>BAWANA!AQ87</f>
        <v>0</v>
      </c>
      <c r="F87">
        <f t="shared" si="11"/>
        <v>448</v>
      </c>
      <c r="G87">
        <f t="shared" si="12"/>
        <v>459.32</v>
      </c>
      <c r="H87" s="112"/>
      <c r="I87">
        <f>BRPL_EOD!AM87+BRPL_EOD!AN87</f>
        <v>334.32</v>
      </c>
      <c r="J87">
        <f>BYPL_EOD!AM87+BYPL_EOD!AN87</f>
        <v>55</v>
      </c>
      <c r="K87">
        <f>MES_EOD!AM87+MES_EOD!AN87</f>
        <v>0</v>
      </c>
      <c r="L87">
        <f>NDMC_EOD!AM87+NDMC_EOD!AN87</f>
        <v>0</v>
      </c>
      <c r="M87">
        <f>TPDDL_EOD!AM87+TPDDL_EOD!AN87</f>
        <v>70</v>
      </c>
      <c r="N87">
        <f t="shared" si="7"/>
        <v>459.32</v>
      </c>
      <c r="O87" s="112">
        <f t="shared" si="8"/>
        <v>0</v>
      </c>
      <c r="P87">
        <v>334.32</v>
      </c>
      <c r="Q87">
        <v>55</v>
      </c>
      <c r="R87">
        <v>0</v>
      </c>
      <c r="S87">
        <v>0</v>
      </c>
      <c r="T87">
        <v>70</v>
      </c>
      <c r="U87" s="114">
        <f t="shared" si="9"/>
        <v>459.32</v>
      </c>
      <c r="V87" s="112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BAWANA!F88</f>
        <v>560</v>
      </c>
      <c r="C88">
        <f>BAWANA!G88</f>
        <v>0</v>
      </c>
      <c r="D88">
        <f>BAWANA!AP88</f>
        <v>459.32</v>
      </c>
      <c r="E88">
        <f>BAWANA!AQ88</f>
        <v>0</v>
      </c>
      <c r="F88">
        <f t="shared" si="11"/>
        <v>448</v>
      </c>
      <c r="G88">
        <f t="shared" si="12"/>
        <v>459.32</v>
      </c>
      <c r="H88" s="112"/>
      <c r="I88">
        <f>BRPL_EOD!AM88+BRPL_EOD!AN88</f>
        <v>334.32</v>
      </c>
      <c r="J88">
        <f>BYPL_EOD!AM88+BYPL_EOD!AN88</f>
        <v>55</v>
      </c>
      <c r="K88">
        <f>MES_EOD!AM88+MES_EOD!AN88</f>
        <v>0</v>
      </c>
      <c r="L88">
        <f>NDMC_EOD!AM88+NDMC_EOD!AN88</f>
        <v>0</v>
      </c>
      <c r="M88">
        <f>TPDDL_EOD!AM88+TPDDL_EOD!AN88</f>
        <v>70</v>
      </c>
      <c r="N88">
        <f t="shared" si="7"/>
        <v>459.32</v>
      </c>
      <c r="O88" s="112">
        <f t="shared" si="8"/>
        <v>0</v>
      </c>
      <c r="P88">
        <v>334.32</v>
      </c>
      <c r="Q88">
        <v>55</v>
      </c>
      <c r="R88">
        <v>0</v>
      </c>
      <c r="S88">
        <v>0</v>
      </c>
      <c r="T88">
        <v>70</v>
      </c>
      <c r="U88" s="114">
        <f t="shared" si="9"/>
        <v>459.32</v>
      </c>
      <c r="V88" s="112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BAWANA!F89</f>
        <v>560</v>
      </c>
      <c r="C89">
        <f>BAWANA!G89</f>
        <v>0</v>
      </c>
      <c r="D89">
        <f>BAWANA!AP89</f>
        <v>560</v>
      </c>
      <c r="E89">
        <f>BAWANA!AQ89</f>
        <v>0</v>
      </c>
      <c r="F89">
        <f t="shared" si="11"/>
        <v>448</v>
      </c>
      <c r="G89">
        <f t="shared" si="12"/>
        <v>560</v>
      </c>
      <c r="H89" s="112"/>
      <c r="I89">
        <f>BRPL_EOD!AM89+BRPL_EOD!AN89</f>
        <v>435</v>
      </c>
      <c r="J89">
        <f>BYPL_EOD!AM89+BYPL_EOD!AN89</f>
        <v>55</v>
      </c>
      <c r="K89">
        <f>MES_EOD!AM89+MES_EOD!AN89</f>
        <v>0</v>
      </c>
      <c r="L89">
        <f>NDMC_EOD!AM89+NDMC_EOD!AN89</f>
        <v>0</v>
      </c>
      <c r="M89">
        <f>TPDDL_EOD!AM89+TPDDL_EOD!AN89</f>
        <v>70</v>
      </c>
      <c r="N89">
        <f t="shared" si="7"/>
        <v>560</v>
      </c>
      <c r="O89" s="112">
        <f t="shared" si="8"/>
        <v>0</v>
      </c>
      <c r="P89">
        <v>435</v>
      </c>
      <c r="Q89">
        <v>55</v>
      </c>
      <c r="R89">
        <v>0</v>
      </c>
      <c r="S89">
        <v>0</v>
      </c>
      <c r="T89">
        <v>70</v>
      </c>
      <c r="U89" s="114">
        <f t="shared" si="9"/>
        <v>560</v>
      </c>
      <c r="V89" s="112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BAWANA!F90</f>
        <v>560</v>
      </c>
      <c r="C90">
        <f>BAWANA!G90</f>
        <v>0</v>
      </c>
      <c r="D90">
        <f>BAWANA!AP90</f>
        <v>560</v>
      </c>
      <c r="E90">
        <f>BAWANA!AQ90</f>
        <v>0</v>
      </c>
      <c r="F90">
        <f t="shared" si="11"/>
        <v>448</v>
      </c>
      <c r="G90">
        <f t="shared" si="12"/>
        <v>560</v>
      </c>
      <c r="H90" s="112"/>
      <c r="I90">
        <f>BRPL_EOD!AM90+BRPL_EOD!AN90</f>
        <v>435</v>
      </c>
      <c r="J90">
        <f>BYPL_EOD!AM90+BYPL_EOD!AN90</f>
        <v>55</v>
      </c>
      <c r="K90">
        <f>MES_EOD!AM90+MES_EOD!AN90</f>
        <v>0</v>
      </c>
      <c r="L90">
        <f>NDMC_EOD!AM90+NDMC_EOD!AN90</f>
        <v>0</v>
      </c>
      <c r="M90">
        <f>TPDDL_EOD!AM90+TPDDL_EOD!AN90</f>
        <v>70</v>
      </c>
      <c r="N90">
        <f t="shared" si="7"/>
        <v>560</v>
      </c>
      <c r="O90" s="112">
        <f t="shared" si="8"/>
        <v>0</v>
      </c>
      <c r="P90">
        <v>435</v>
      </c>
      <c r="Q90">
        <v>55</v>
      </c>
      <c r="R90">
        <v>0</v>
      </c>
      <c r="S90">
        <v>0</v>
      </c>
      <c r="T90">
        <v>70</v>
      </c>
      <c r="U90" s="114">
        <f t="shared" si="9"/>
        <v>560</v>
      </c>
      <c r="V90" s="112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BAWANA!F91</f>
        <v>560</v>
      </c>
      <c r="C91">
        <f>BAWANA!G91</f>
        <v>0</v>
      </c>
      <c r="D91">
        <f>BAWANA!AP91</f>
        <v>560</v>
      </c>
      <c r="E91">
        <f>BAWANA!AQ91</f>
        <v>0</v>
      </c>
      <c r="F91">
        <f t="shared" si="11"/>
        <v>448</v>
      </c>
      <c r="G91">
        <f t="shared" si="12"/>
        <v>560</v>
      </c>
      <c r="H91" s="112"/>
      <c r="I91">
        <f>BRPL_EOD!AM91+BRPL_EOD!AN91</f>
        <v>435</v>
      </c>
      <c r="J91">
        <f>BYPL_EOD!AM91+BYPL_EOD!AN91</f>
        <v>55</v>
      </c>
      <c r="K91">
        <f>MES_EOD!AM91+MES_EOD!AN91</f>
        <v>0</v>
      </c>
      <c r="L91">
        <f>NDMC_EOD!AM91+NDMC_EOD!AN91</f>
        <v>0</v>
      </c>
      <c r="M91">
        <f>TPDDL_EOD!AM91+TPDDL_EOD!AN91</f>
        <v>70</v>
      </c>
      <c r="N91">
        <f t="shared" si="7"/>
        <v>560</v>
      </c>
      <c r="O91" s="112">
        <f t="shared" si="8"/>
        <v>0</v>
      </c>
      <c r="P91">
        <v>435</v>
      </c>
      <c r="Q91">
        <v>55</v>
      </c>
      <c r="R91">
        <v>0</v>
      </c>
      <c r="S91">
        <v>0</v>
      </c>
      <c r="T91">
        <v>70</v>
      </c>
      <c r="U91" s="114">
        <f t="shared" si="9"/>
        <v>560</v>
      </c>
      <c r="V91" s="112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BAWANA!F92</f>
        <v>560</v>
      </c>
      <c r="C92">
        <f>BAWANA!G92</f>
        <v>0</v>
      </c>
      <c r="D92">
        <f>BAWANA!AP92</f>
        <v>560</v>
      </c>
      <c r="E92">
        <f>BAWANA!AQ92</f>
        <v>0</v>
      </c>
      <c r="F92">
        <f t="shared" si="11"/>
        <v>448</v>
      </c>
      <c r="G92">
        <f t="shared" si="12"/>
        <v>560</v>
      </c>
      <c r="H92" s="112"/>
      <c r="I92">
        <f>BRPL_EOD!AM92+BRPL_EOD!AN92</f>
        <v>369.2</v>
      </c>
      <c r="J92">
        <f>BYPL_EOD!AM92+BYPL_EOD!AN92</f>
        <v>100.8</v>
      </c>
      <c r="K92">
        <f>MES_EOD!AM92+MES_EOD!AN92</f>
        <v>0</v>
      </c>
      <c r="L92">
        <f>NDMC_EOD!AM92+NDMC_EOD!AN92</f>
        <v>0</v>
      </c>
      <c r="M92">
        <f>TPDDL_EOD!AM92+TPDDL_EOD!AN92</f>
        <v>90</v>
      </c>
      <c r="N92">
        <f t="shared" si="7"/>
        <v>560</v>
      </c>
      <c r="O92" s="112">
        <f t="shared" si="8"/>
        <v>0</v>
      </c>
      <c r="P92">
        <v>369.2</v>
      </c>
      <c r="Q92">
        <v>100.8</v>
      </c>
      <c r="R92">
        <v>0</v>
      </c>
      <c r="S92">
        <v>0</v>
      </c>
      <c r="T92">
        <v>90</v>
      </c>
      <c r="U92" s="114">
        <f t="shared" si="9"/>
        <v>560</v>
      </c>
      <c r="V92" s="112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BAWANA!F93</f>
        <v>560</v>
      </c>
      <c r="C93">
        <f>BAWANA!G93</f>
        <v>0</v>
      </c>
      <c r="D93">
        <f>BAWANA!AP93</f>
        <v>560</v>
      </c>
      <c r="E93">
        <f>BAWANA!AQ93</f>
        <v>0</v>
      </c>
      <c r="F93">
        <f t="shared" si="11"/>
        <v>448</v>
      </c>
      <c r="G93">
        <f t="shared" si="12"/>
        <v>560</v>
      </c>
      <c r="H93" s="112"/>
      <c r="I93">
        <f>BRPL_EOD!AM93+BRPL_EOD!AN93</f>
        <v>337.39</v>
      </c>
      <c r="J93">
        <f>BYPL_EOD!AM93+BYPL_EOD!AN93</f>
        <v>100.8</v>
      </c>
      <c r="K93">
        <f>MES_EOD!AM93+MES_EOD!AN93</f>
        <v>0</v>
      </c>
      <c r="L93">
        <f>NDMC_EOD!AM93+NDMC_EOD!AN93</f>
        <v>0</v>
      </c>
      <c r="M93">
        <f>TPDDL_EOD!AM93+TPDDL_EOD!AN93</f>
        <v>121.81</v>
      </c>
      <c r="N93">
        <f t="shared" si="7"/>
        <v>560</v>
      </c>
      <c r="O93" s="112">
        <f t="shared" si="8"/>
        <v>0</v>
      </c>
      <c r="P93">
        <v>337.39</v>
      </c>
      <c r="Q93">
        <v>100.8</v>
      </c>
      <c r="R93">
        <v>0</v>
      </c>
      <c r="S93">
        <v>0</v>
      </c>
      <c r="T93">
        <v>121.81</v>
      </c>
      <c r="U93" s="114">
        <f t="shared" si="9"/>
        <v>560</v>
      </c>
      <c r="V93" s="112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BAWANA!F94</f>
        <v>560</v>
      </c>
      <c r="C94">
        <f>BAWANA!G94</f>
        <v>0</v>
      </c>
      <c r="D94">
        <f>BAWANA!AP94</f>
        <v>560</v>
      </c>
      <c r="E94">
        <f>BAWANA!AQ94</f>
        <v>0</v>
      </c>
      <c r="F94">
        <f t="shared" si="11"/>
        <v>448</v>
      </c>
      <c r="G94">
        <f t="shared" si="12"/>
        <v>560</v>
      </c>
      <c r="H94" s="112"/>
      <c r="I94">
        <f>BRPL_EOD!AM94+BRPL_EOD!AN94</f>
        <v>337.39</v>
      </c>
      <c r="J94">
        <f>BYPL_EOD!AM94+BYPL_EOD!AN94</f>
        <v>100.8</v>
      </c>
      <c r="K94">
        <f>MES_EOD!AM94+MES_EOD!AN94</f>
        <v>0</v>
      </c>
      <c r="L94">
        <f>NDMC_EOD!AM94+NDMC_EOD!AN94</f>
        <v>0</v>
      </c>
      <c r="M94">
        <f>TPDDL_EOD!AM94+TPDDL_EOD!AN94</f>
        <v>121.81</v>
      </c>
      <c r="N94">
        <f t="shared" si="7"/>
        <v>560</v>
      </c>
      <c r="O94" s="112">
        <f t="shared" si="8"/>
        <v>0</v>
      </c>
      <c r="P94">
        <v>337.39</v>
      </c>
      <c r="Q94">
        <v>100.8</v>
      </c>
      <c r="R94">
        <v>0</v>
      </c>
      <c r="S94">
        <v>0</v>
      </c>
      <c r="T94">
        <v>121.81</v>
      </c>
      <c r="U94" s="114">
        <f t="shared" si="9"/>
        <v>560</v>
      </c>
      <c r="V94" s="112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BAWANA!F95</f>
        <v>560</v>
      </c>
      <c r="C95">
        <f>BAWANA!G95</f>
        <v>0</v>
      </c>
      <c r="D95">
        <f>BAWANA!AP95</f>
        <v>190</v>
      </c>
      <c r="E95">
        <f>BAWANA!AQ95</f>
        <v>0</v>
      </c>
      <c r="F95">
        <f t="shared" si="11"/>
        <v>448</v>
      </c>
      <c r="G95">
        <f t="shared" si="12"/>
        <v>190</v>
      </c>
      <c r="H95" s="112"/>
      <c r="I95">
        <f>BRPL_EOD!AM95+BRPL_EOD!AN95</f>
        <v>97</v>
      </c>
      <c r="J95">
        <f>BYPL_EOD!AM95+BYPL_EOD!AN95</f>
        <v>23</v>
      </c>
      <c r="K95">
        <f>MES_EOD!AM95+MES_EOD!AN95</f>
        <v>0</v>
      </c>
      <c r="L95">
        <f>NDMC_EOD!AM95+NDMC_EOD!AN95</f>
        <v>0</v>
      </c>
      <c r="M95">
        <f>TPDDL_EOD!AM95+TPDDL_EOD!AN95</f>
        <v>70</v>
      </c>
      <c r="N95">
        <f t="shared" si="7"/>
        <v>190</v>
      </c>
      <c r="O95" s="112">
        <f t="shared" si="8"/>
        <v>0</v>
      </c>
      <c r="P95">
        <v>97</v>
      </c>
      <c r="Q95">
        <v>23</v>
      </c>
      <c r="R95">
        <v>0</v>
      </c>
      <c r="S95">
        <v>0</v>
      </c>
      <c r="T95">
        <v>70</v>
      </c>
      <c r="U95" s="114">
        <f t="shared" si="9"/>
        <v>190</v>
      </c>
      <c r="V95" s="112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BAWANA!F96</f>
        <v>560</v>
      </c>
      <c r="C96">
        <f>BAWANA!G96</f>
        <v>0</v>
      </c>
      <c r="D96">
        <f>BAWANA!AP96</f>
        <v>190</v>
      </c>
      <c r="E96">
        <f>BAWANA!AQ96</f>
        <v>0</v>
      </c>
      <c r="F96">
        <f t="shared" si="11"/>
        <v>448</v>
      </c>
      <c r="G96">
        <f t="shared" si="12"/>
        <v>190</v>
      </c>
      <c r="H96" s="112"/>
      <c r="I96">
        <f>BRPL_EOD!AM96+BRPL_EOD!AN96</f>
        <v>97</v>
      </c>
      <c r="J96">
        <f>BYPL_EOD!AM96+BYPL_EOD!AN96</f>
        <v>23</v>
      </c>
      <c r="K96">
        <f>MES_EOD!AM96+MES_EOD!AN96</f>
        <v>0</v>
      </c>
      <c r="L96">
        <f>NDMC_EOD!AM96+NDMC_EOD!AN96</f>
        <v>0</v>
      </c>
      <c r="M96">
        <f>TPDDL_EOD!AM96+TPDDL_EOD!AN96</f>
        <v>70</v>
      </c>
      <c r="N96">
        <f t="shared" si="7"/>
        <v>190</v>
      </c>
      <c r="O96" s="112">
        <f t="shared" si="8"/>
        <v>0</v>
      </c>
      <c r="P96">
        <v>97</v>
      </c>
      <c r="Q96">
        <v>23</v>
      </c>
      <c r="R96">
        <v>0</v>
      </c>
      <c r="S96">
        <v>0</v>
      </c>
      <c r="T96">
        <v>70</v>
      </c>
      <c r="U96" s="114">
        <f t="shared" si="9"/>
        <v>190</v>
      </c>
      <c r="V96" s="112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BAWANA!F97</f>
        <v>560</v>
      </c>
      <c r="C97">
        <f>BAWANA!G97</f>
        <v>0</v>
      </c>
      <c r="D97">
        <f>BAWANA!AP97</f>
        <v>190</v>
      </c>
      <c r="E97">
        <f>BAWANA!AQ97</f>
        <v>0</v>
      </c>
      <c r="F97">
        <f t="shared" si="11"/>
        <v>448</v>
      </c>
      <c r="G97">
        <f t="shared" si="12"/>
        <v>190</v>
      </c>
      <c r="H97" s="112"/>
      <c r="I97">
        <f>BRPL_EOD!AM97+BRPL_EOD!AN97</f>
        <v>97</v>
      </c>
      <c r="J97">
        <f>BYPL_EOD!AM97+BYPL_EOD!AN97</f>
        <v>23</v>
      </c>
      <c r="K97">
        <f>MES_EOD!AM97+MES_EOD!AN97</f>
        <v>0</v>
      </c>
      <c r="L97">
        <f>NDMC_EOD!AM97+NDMC_EOD!AN97</f>
        <v>0</v>
      </c>
      <c r="M97">
        <f>TPDDL_EOD!AM97+TPDDL_EOD!AN97</f>
        <v>70</v>
      </c>
      <c r="N97">
        <f t="shared" si="7"/>
        <v>190</v>
      </c>
      <c r="O97" s="112">
        <f t="shared" si="8"/>
        <v>0</v>
      </c>
      <c r="P97">
        <v>97</v>
      </c>
      <c r="Q97">
        <v>23</v>
      </c>
      <c r="R97">
        <v>0</v>
      </c>
      <c r="S97">
        <v>0</v>
      </c>
      <c r="T97">
        <v>70</v>
      </c>
      <c r="U97" s="114">
        <f t="shared" si="9"/>
        <v>190</v>
      </c>
      <c r="V97" s="112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BAWANA!F98</f>
        <v>560</v>
      </c>
      <c r="C98">
        <f>BAWANA!G98</f>
        <v>0</v>
      </c>
      <c r="D98">
        <f>BAWANA!AP98</f>
        <v>190</v>
      </c>
      <c r="E98">
        <f>BAWANA!AQ98</f>
        <v>0</v>
      </c>
      <c r="F98">
        <f t="shared" si="11"/>
        <v>448</v>
      </c>
      <c r="G98">
        <f t="shared" si="12"/>
        <v>190</v>
      </c>
      <c r="H98" s="112"/>
      <c r="I98">
        <f>BRPL_EOD!AM98+BRPL_EOD!AN98</f>
        <v>97</v>
      </c>
      <c r="J98">
        <f>BYPL_EOD!AM98+BYPL_EOD!AN98</f>
        <v>23</v>
      </c>
      <c r="K98">
        <f>MES_EOD!AM98+MES_EOD!AN98</f>
        <v>0</v>
      </c>
      <c r="L98">
        <f>NDMC_EOD!AM98+NDMC_EOD!AN98</f>
        <v>0</v>
      </c>
      <c r="M98">
        <f>TPDDL_EOD!AM98+TPDDL_EOD!AN98</f>
        <v>70</v>
      </c>
      <c r="N98">
        <f t="shared" si="7"/>
        <v>190</v>
      </c>
      <c r="O98" s="112">
        <f t="shared" si="8"/>
        <v>0</v>
      </c>
      <c r="P98">
        <v>97</v>
      </c>
      <c r="Q98">
        <v>23</v>
      </c>
      <c r="R98">
        <v>0</v>
      </c>
      <c r="S98">
        <v>0</v>
      </c>
      <c r="T98">
        <v>70</v>
      </c>
      <c r="U98" s="114">
        <f t="shared" si="9"/>
        <v>190</v>
      </c>
      <c r="V98" s="112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13.58</v>
      </c>
      <c r="C99" s="114">
        <f t="shared" ref="C99:U99" si="14">SUM(C3:C98)/4000</f>
        <v>0</v>
      </c>
      <c r="D99" s="114">
        <f t="shared" si="14"/>
        <v>5.5128300000000001</v>
      </c>
      <c r="E99" s="114">
        <f t="shared" si="14"/>
        <v>0</v>
      </c>
      <c r="F99" s="114">
        <f t="shared" si="14"/>
        <v>10.864000000000001</v>
      </c>
      <c r="G99" s="114">
        <f t="shared" si="14"/>
        <v>5.5128300000000001</v>
      </c>
      <c r="H99" s="114"/>
      <c r="I99" s="114">
        <f t="shared" si="14"/>
        <v>3.5043749999999991</v>
      </c>
      <c r="J99" s="114">
        <f t="shared" si="14"/>
        <v>0.95755000000000023</v>
      </c>
      <c r="K99" s="114">
        <f t="shared" si="14"/>
        <v>0</v>
      </c>
      <c r="L99" s="114">
        <f t="shared" si="14"/>
        <v>0</v>
      </c>
      <c r="M99" s="114">
        <f t="shared" si="14"/>
        <v>1.050905</v>
      </c>
      <c r="N99" s="114">
        <f t="shared" si="14"/>
        <v>5.5128300000000001</v>
      </c>
      <c r="O99" s="114">
        <f t="shared" si="14"/>
        <v>0</v>
      </c>
      <c r="P99" s="114">
        <f t="shared" si="14"/>
        <v>3.5043749999999991</v>
      </c>
      <c r="Q99" s="114">
        <f t="shared" si="14"/>
        <v>0.95755000000000023</v>
      </c>
      <c r="R99" s="114">
        <f t="shared" si="14"/>
        <v>0</v>
      </c>
      <c r="S99" s="114">
        <f t="shared" si="14"/>
        <v>0</v>
      </c>
      <c r="T99" s="114">
        <f t="shared" si="14"/>
        <v>1.050905</v>
      </c>
      <c r="U99" s="114">
        <f t="shared" si="14"/>
        <v>5.5128300000000001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J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CS1" s="38"/>
      <c r="CT1" s="38"/>
      <c r="CU1" s="38"/>
      <c r="CV1" s="38"/>
      <c r="DQ1" t="s">
        <v>142</v>
      </c>
    </row>
    <row r="2" spans="1:121" ht="30">
      <c r="A2" s="22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4" t="s">
        <v>43</v>
      </c>
      <c r="AT2" s="204" t="s">
        <v>340</v>
      </c>
      <c r="AU2" s="125"/>
      <c r="AV2" s="204" t="s">
        <v>347</v>
      </c>
      <c r="AW2" s="204" t="s">
        <v>348</v>
      </c>
      <c r="AX2" s="204" t="s">
        <v>349</v>
      </c>
      <c r="AY2" t="s">
        <v>416</v>
      </c>
      <c r="AZ2" t="s">
        <v>417</v>
      </c>
      <c r="BA2" t="s">
        <v>423</v>
      </c>
      <c r="BB2" t="s">
        <v>427</v>
      </c>
      <c r="BC2" t="s">
        <v>381</v>
      </c>
      <c r="BD2" t="s">
        <v>393</v>
      </c>
      <c r="BE2" t="s">
        <v>385</v>
      </c>
      <c r="BF2" t="s">
        <v>387</v>
      </c>
      <c r="BG2" t="s">
        <v>392</v>
      </c>
      <c r="BH2" t="s">
        <v>389</v>
      </c>
      <c r="BI2" t="s">
        <v>388</v>
      </c>
      <c r="BJ2" t="s">
        <v>395</v>
      </c>
      <c r="BK2" t="s">
        <v>383</v>
      </c>
      <c r="BL2" t="s">
        <v>396</v>
      </c>
      <c r="BM2" t="s">
        <v>386</v>
      </c>
      <c r="BN2" t="s">
        <v>382</v>
      </c>
      <c r="BO2" t="s">
        <v>391</v>
      </c>
      <c r="BP2" t="s">
        <v>384</v>
      </c>
      <c r="BQ2" t="s">
        <v>394</v>
      </c>
      <c r="BR2" t="s">
        <v>390</v>
      </c>
    </row>
    <row r="3" spans="1:121">
      <c r="A3" t="s">
        <v>45</v>
      </c>
      <c r="B3">
        <v>0</v>
      </c>
      <c r="C3">
        <v>0</v>
      </c>
      <c r="D3">
        <v>48.878287999999998</v>
      </c>
      <c r="E3">
        <v>0</v>
      </c>
      <c r="F3">
        <v>0</v>
      </c>
      <c r="G3">
        <v>80.254056000000006</v>
      </c>
      <c r="H3">
        <v>0</v>
      </c>
      <c r="I3">
        <v>0</v>
      </c>
      <c r="J3">
        <v>73.323684</v>
      </c>
      <c r="K3">
        <v>688.71594700000003</v>
      </c>
      <c r="L3">
        <v>422.44379900000001</v>
      </c>
      <c r="M3">
        <v>79.121692999999993</v>
      </c>
      <c r="N3">
        <v>124.384996</v>
      </c>
      <c r="O3">
        <v>130.58071699999999</v>
      </c>
      <c r="P3">
        <v>149.98894999999999</v>
      </c>
      <c r="Q3">
        <v>22.630299000000001</v>
      </c>
      <c r="R3">
        <v>44.906624999999998</v>
      </c>
      <c r="S3">
        <v>27.638981000000001</v>
      </c>
      <c r="T3">
        <v>3.0945860000000001</v>
      </c>
      <c r="U3">
        <v>414</v>
      </c>
      <c r="V3">
        <v>20.801072000000001</v>
      </c>
      <c r="W3">
        <v>44.311</v>
      </c>
      <c r="X3">
        <v>148.30237500000001</v>
      </c>
      <c r="Y3">
        <v>0</v>
      </c>
      <c r="Z3">
        <v>13.041600000000001</v>
      </c>
      <c r="AA3">
        <v>42.14808</v>
      </c>
      <c r="AB3">
        <v>48.499828000000001</v>
      </c>
      <c r="AC3">
        <v>34.831252999999997</v>
      </c>
      <c r="AD3">
        <v>21.768069000000001</v>
      </c>
      <c r="AE3">
        <v>59.175403000000003</v>
      </c>
      <c r="AF3">
        <v>0</v>
      </c>
      <c r="AG3">
        <v>48.718409999999999</v>
      </c>
      <c r="AH3">
        <v>179.96245400000001</v>
      </c>
      <c r="AI3">
        <v>0</v>
      </c>
      <c r="AJ3">
        <v>0</v>
      </c>
      <c r="AK3">
        <v>67.655124000000001</v>
      </c>
      <c r="AL3">
        <v>83.664000000000001</v>
      </c>
      <c r="AM3">
        <v>12.533744</v>
      </c>
      <c r="AN3">
        <v>1.1478459999999999</v>
      </c>
      <c r="AO3">
        <v>0</v>
      </c>
      <c r="AP3">
        <v>1.1529</v>
      </c>
      <c r="AQ3">
        <v>0</v>
      </c>
      <c r="AR3">
        <v>33.119999999999997</v>
      </c>
      <c r="AS3">
        <v>37.890518999999998</v>
      </c>
      <c r="AT3">
        <v>20</v>
      </c>
      <c r="AU3">
        <v>0</v>
      </c>
      <c r="AV3">
        <v>0</v>
      </c>
      <c r="AW3">
        <v>0</v>
      </c>
      <c r="AX3">
        <v>0</v>
      </c>
      <c r="AY3">
        <v>5.5604339999999999</v>
      </c>
      <c r="AZ3">
        <v>9.2748030000000004</v>
      </c>
      <c r="BA3">
        <v>6.7455160000000003</v>
      </c>
      <c r="BB3">
        <v>5.5340730000000002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3255.8011239999996</v>
      </c>
    </row>
    <row r="4" spans="1:121">
      <c r="A4" t="s">
        <v>46</v>
      </c>
      <c r="B4">
        <v>0</v>
      </c>
      <c r="C4">
        <v>0</v>
      </c>
      <c r="D4">
        <v>48.878287999999998</v>
      </c>
      <c r="E4">
        <v>0</v>
      </c>
      <c r="F4">
        <v>0</v>
      </c>
      <c r="G4">
        <v>80.254056000000006</v>
      </c>
      <c r="H4">
        <v>0</v>
      </c>
      <c r="I4">
        <v>0</v>
      </c>
      <c r="J4">
        <v>73.323684</v>
      </c>
      <c r="K4">
        <v>688.71594700000003</v>
      </c>
      <c r="L4">
        <v>422.44379900000001</v>
      </c>
      <c r="M4">
        <v>61.187441999999997</v>
      </c>
      <c r="N4">
        <v>124.384996</v>
      </c>
      <c r="O4">
        <v>130.58071699999999</v>
      </c>
      <c r="P4">
        <v>149.98894999999999</v>
      </c>
      <c r="Q4">
        <v>22.630299000000001</v>
      </c>
      <c r="R4">
        <v>44.906624999999998</v>
      </c>
      <c r="S4">
        <v>27.638981000000001</v>
      </c>
      <c r="T4">
        <v>3.0945860000000001</v>
      </c>
      <c r="U4">
        <v>414</v>
      </c>
      <c r="V4">
        <v>20.801072000000001</v>
      </c>
      <c r="W4">
        <v>44.311</v>
      </c>
      <c r="X4">
        <v>148.30237500000001</v>
      </c>
      <c r="Y4">
        <v>0</v>
      </c>
      <c r="Z4">
        <v>13.041600000000001</v>
      </c>
      <c r="AA4">
        <v>42.14808</v>
      </c>
      <c r="AB4">
        <v>48.499828000000001</v>
      </c>
      <c r="AC4">
        <v>34.831252999999997</v>
      </c>
      <c r="AD4">
        <v>21.768069000000001</v>
      </c>
      <c r="AE4">
        <v>59.175403000000003</v>
      </c>
      <c r="AF4">
        <v>0</v>
      </c>
      <c r="AG4">
        <v>48.718409999999999</v>
      </c>
      <c r="AH4">
        <v>179.96245400000001</v>
      </c>
      <c r="AI4">
        <v>0</v>
      </c>
      <c r="AJ4">
        <v>0</v>
      </c>
      <c r="AK4">
        <v>67.655124000000001</v>
      </c>
      <c r="AL4">
        <v>83.664000000000001</v>
      </c>
      <c r="AM4">
        <v>12.533744</v>
      </c>
      <c r="AN4">
        <v>1.1478459999999999</v>
      </c>
      <c r="AO4">
        <v>0</v>
      </c>
      <c r="AP4">
        <v>1.1529</v>
      </c>
      <c r="AQ4">
        <v>0</v>
      </c>
      <c r="AR4">
        <v>33.119999999999997</v>
      </c>
      <c r="AS4">
        <v>37.890518999999998</v>
      </c>
      <c r="AT4">
        <v>20</v>
      </c>
      <c r="AU4">
        <v>0</v>
      </c>
      <c r="AV4">
        <v>0</v>
      </c>
      <c r="AW4">
        <v>0</v>
      </c>
      <c r="AX4">
        <v>0</v>
      </c>
      <c r="AY4">
        <v>5.5604339999999999</v>
      </c>
      <c r="AZ4">
        <v>9.2748030000000004</v>
      </c>
      <c r="BA4">
        <v>6.7455160000000003</v>
      </c>
      <c r="BB4">
        <v>5.5340730000000002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3237.8668729999999</v>
      </c>
    </row>
    <row r="5" spans="1:121">
      <c r="A5" t="s">
        <v>47</v>
      </c>
      <c r="B5">
        <v>0</v>
      </c>
      <c r="C5">
        <v>0</v>
      </c>
      <c r="D5">
        <v>48.878287999999998</v>
      </c>
      <c r="E5">
        <v>0</v>
      </c>
      <c r="F5">
        <v>0</v>
      </c>
      <c r="G5">
        <v>80.254056000000006</v>
      </c>
      <c r="H5">
        <v>0</v>
      </c>
      <c r="I5">
        <v>0</v>
      </c>
      <c r="J5">
        <v>73.323684</v>
      </c>
      <c r="K5">
        <v>688.71594700000003</v>
      </c>
      <c r="L5">
        <v>422.44379900000001</v>
      </c>
      <c r="M5">
        <v>61.187441999999997</v>
      </c>
      <c r="N5">
        <v>124.384996</v>
      </c>
      <c r="O5">
        <v>130.58071699999999</v>
      </c>
      <c r="P5">
        <v>149.98894999999999</v>
      </c>
      <c r="Q5">
        <v>22.630299000000001</v>
      </c>
      <c r="R5">
        <v>44.906624999999998</v>
      </c>
      <c r="S5">
        <v>27.638981000000001</v>
      </c>
      <c r="T5">
        <v>3.0945860000000001</v>
      </c>
      <c r="U5">
        <v>414</v>
      </c>
      <c r="V5">
        <v>20.801072000000001</v>
      </c>
      <c r="W5">
        <v>44.311</v>
      </c>
      <c r="X5">
        <v>148.30237500000001</v>
      </c>
      <c r="Y5">
        <v>0</v>
      </c>
      <c r="Z5">
        <v>13.041600000000001</v>
      </c>
      <c r="AA5">
        <v>42.14808</v>
      </c>
      <c r="AB5">
        <v>48.499828000000001</v>
      </c>
      <c r="AC5">
        <v>34.831252999999997</v>
      </c>
      <c r="AD5">
        <v>21.768069000000001</v>
      </c>
      <c r="AE5">
        <v>59.175403000000003</v>
      </c>
      <c r="AF5">
        <v>0</v>
      </c>
      <c r="AG5">
        <v>48.718409999999999</v>
      </c>
      <c r="AH5">
        <v>179.96245400000001</v>
      </c>
      <c r="AI5">
        <v>0</v>
      </c>
      <c r="AJ5">
        <v>0</v>
      </c>
      <c r="AK5">
        <v>67.655124000000001</v>
      </c>
      <c r="AL5">
        <v>83.664000000000001</v>
      </c>
      <c r="AM5">
        <v>12.533744</v>
      </c>
      <c r="AN5">
        <v>1.1478459999999999</v>
      </c>
      <c r="AO5">
        <v>0</v>
      </c>
      <c r="AP5">
        <v>1.1529</v>
      </c>
      <c r="AQ5">
        <v>0</v>
      </c>
      <c r="AR5">
        <v>33.119999999999997</v>
      </c>
      <c r="AS5">
        <v>37.890518999999998</v>
      </c>
      <c r="AT5">
        <v>20</v>
      </c>
      <c r="AU5">
        <v>0</v>
      </c>
      <c r="AV5">
        <v>0</v>
      </c>
      <c r="AW5">
        <v>0</v>
      </c>
      <c r="AX5">
        <v>0</v>
      </c>
      <c r="AY5">
        <v>5.5604339999999999</v>
      </c>
      <c r="AZ5">
        <v>9.2748030000000004</v>
      </c>
      <c r="BA5">
        <v>6.7455160000000003</v>
      </c>
      <c r="BB5">
        <v>5.5340730000000002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3237.8668729999999</v>
      </c>
    </row>
    <row r="6" spans="1:121">
      <c r="A6" t="s">
        <v>48</v>
      </c>
      <c r="B6">
        <v>0</v>
      </c>
      <c r="C6">
        <v>0</v>
      </c>
      <c r="D6">
        <v>48.878287</v>
      </c>
      <c r="E6">
        <v>0</v>
      </c>
      <c r="F6">
        <v>0</v>
      </c>
      <c r="G6">
        <v>80.254056000000006</v>
      </c>
      <c r="H6">
        <v>0</v>
      </c>
      <c r="I6">
        <v>0</v>
      </c>
      <c r="J6">
        <v>73.323684</v>
      </c>
      <c r="K6">
        <v>688.71594700000003</v>
      </c>
      <c r="L6">
        <v>422.44379900000001</v>
      </c>
      <c r="M6">
        <v>61.187441999999997</v>
      </c>
      <c r="N6">
        <v>124.384996</v>
      </c>
      <c r="O6">
        <v>130.58071699999999</v>
      </c>
      <c r="P6">
        <v>149.98894999999999</v>
      </c>
      <c r="Q6">
        <v>22.630299000000001</v>
      </c>
      <c r="R6">
        <v>44.906624999999998</v>
      </c>
      <c r="S6">
        <v>27.638981000000001</v>
      </c>
      <c r="T6">
        <v>3.0945860000000001</v>
      </c>
      <c r="U6">
        <v>414</v>
      </c>
      <c r="V6">
        <v>20.801072000000001</v>
      </c>
      <c r="W6">
        <v>44.311</v>
      </c>
      <c r="X6">
        <v>148.30237500000001</v>
      </c>
      <c r="Y6">
        <v>0</v>
      </c>
      <c r="Z6">
        <v>13.041600000000001</v>
      </c>
      <c r="AA6">
        <v>42.14808</v>
      </c>
      <c r="AB6">
        <v>48.499828000000001</v>
      </c>
      <c r="AC6">
        <v>34.831252999999997</v>
      </c>
      <c r="AD6">
        <v>21.768069000000001</v>
      </c>
      <c r="AE6">
        <v>59.175403000000003</v>
      </c>
      <c r="AF6">
        <v>0</v>
      </c>
      <c r="AG6">
        <v>48.718409999999999</v>
      </c>
      <c r="AH6">
        <v>179.96245400000001</v>
      </c>
      <c r="AI6">
        <v>0</v>
      </c>
      <c r="AJ6">
        <v>0</v>
      </c>
      <c r="AK6">
        <v>67.655124000000001</v>
      </c>
      <c r="AL6">
        <v>83.664000000000001</v>
      </c>
      <c r="AM6">
        <v>12.533744</v>
      </c>
      <c r="AN6">
        <v>1.1478459999999999</v>
      </c>
      <c r="AO6">
        <v>0</v>
      </c>
      <c r="AP6">
        <v>1.1529</v>
      </c>
      <c r="AQ6">
        <v>0</v>
      </c>
      <c r="AR6">
        <v>33.119999999999997</v>
      </c>
      <c r="AS6">
        <v>37.890518999999998</v>
      </c>
      <c r="AT6">
        <v>20</v>
      </c>
      <c r="AU6">
        <v>0</v>
      </c>
      <c r="AV6">
        <v>0</v>
      </c>
      <c r="AW6">
        <v>0</v>
      </c>
      <c r="AX6">
        <v>0</v>
      </c>
      <c r="AY6">
        <v>5.5604339999999999</v>
      </c>
      <c r="AZ6">
        <v>9.2748030000000004</v>
      </c>
      <c r="BA6">
        <v>6.7455160000000003</v>
      </c>
      <c r="BB6">
        <v>5.5340730000000002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3237.8668719999996</v>
      </c>
    </row>
    <row r="7" spans="1:121">
      <c r="A7" t="s">
        <v>49</v>
      </c>
      <c r="B7">
        <v>0</v>
      </c>
      <c r="C7">
        <v>0</v>
      </c>
      <c r="D7">
        <v>48.878287</v>
      </c>
      <c r="E7">
        <v>0</v>
      </c>
      <c r="F7">
        <v>0</v>
      </c>
      <c r="G7">
        <v>81.591623999999996</v>
      </c>
      <c r="H7">
        <v>0</v>
      </c>
      <c r="I7">
        <v>0</v>
      </c>
      <c r="J7">
        <v>73.323684</v>
      </c>
      <c r="K7">
        <v>688.71594700000003</v>
      </c>
      <c r="L7">
        <v>422.44379900000001</v>
      </c>
      <c r="M7">
        <v>61.187441999999997</v>
      </c>
      <c r="N7">
        <v>124.384996</v>
      </c>
      <c r="O7">
        <v>130.58071699999999</v>
      </c>
      <c r="P7">
        <v>149.98894999999999</v>
      </c>
      <c r="Q7">
        <v>22.630299000000001</v>
      </c>
      <c r="R7">
        <v>44.906624999999998</v>
      </c>
      <c r="S7">
        <v>27.638981000000001</v>
      </c>
      <c r="T7">
        <v>3.0945860000000001</v>
      </c>
      <c r="U7">
        <v>414</v>
      </c>
      <c r="V7">
        <v>20.801072000000001</v>
      </c>
      <c r="W7">
        <v>44.311</v>
      </c>
      <c r="X7">
        <v>148.30237500000001</v>
      </c>
      <c r="Y7">
        <v>0</v>
      </c>
      <c r="Z7">
        <v>13.041600000000001</v>
      </c>
      <c r="AA7">
        <v>42.14808</v>
      </c>
      <c r="AB7">
        <v>48.499828000000001</v>
      </c>
      <c r="AC7">
        <v>34.831252999999997</v>
      </c>
      <c r="AD7">
        <v>21.768069000000001</v>
      </c>
      <c r="AE7">
        <v>59.175403000000003</v>
      </c>
      <c r="AF7">
        <v>0</v>
      </c>
      <c r="AG7">
        <v>48.718409999999999</v>
      </c>
      <c r="AH7">
        <v>179.96245400000001</v>
      </c>
      <c r="AI7">
        <v>0</v>
      </c>
      <c r="AJ7">
        <v>0</v>
      </c>
      <c r="AK7">
        <v>67.655124000000001</v>
      </c>
      <c r="AL7">
        <v>83.664000000000001</v>
      </c>
      <c r="AM7">
        <v>12.533744</v>
      </c>
      <c r="AN7">
        <v>1.1478459999999999</v>
      </c>
      <c r="AO7">
        <v>0</v>
      </c>
      <c r="AP7">
        <v>1.1529</v>
      </c>
      <c r="AQ7">
        <v>0</v>
      </c>
      <c r="AR7">
        <v>33.119999999999997</v>
      </c>
      <c r="AS7">
        <v>37.890518999999998</v>
      </c>
      <c r="AT7">
        <v>20</v>
      </c>
      <c r="AU7">
        <v>0</v>
      </c>
      <c r="AV7">
        <v>0</v>
      </c>
      <c r="AW7">
        <v>0</v>
      </c>
      <c r="AX7">
        <v>0</v>
      </c>
      <c r="AY7">
        <v>5.5604339999999999</v>
      </c>
      <c r="AZ7">
        <v>9.2748030000000004</v>
      </c>
      <c r="BA7">
        <v>6.7455160000000003</v>
      </c>
      <c r="BB7">
        <v>5.5340730000000002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3239.2044399999995</v>
      </c>
    </row>
    <row r="8" spans="1:121">
      <c r="A8" t="s">
        <v>50</v>
      </c>
      <c r="B8">
        <v>0</v>
      </c>
      <c r="C8">
        <v>0</v>
      </c>
      <c r="D8">
        <v>48.878287</v>
      </c>
      <c r="E8">
        <v>0</v>
      </c>
      <c r="F8">
        <v>0</v>
      </c>
      <c r="G8">
        <v>81.591623999999996</v>
      </c>
      <c r="H8">
        <v>0</v>
      </c>
      <c r="I8">
        <v>0</v>
      </c>
      <c r="J8">
        <v>73.323684</v>
      </c>
      <c r="K8">
        <v>688.71594700000003</v>
      </c>
      <c r="L8">
        <v>422.44379900000001</v>
      </c>
      <c r="M8">
        <v>61.187441999999997</v>
      </c>
      <c r="N8">
        <v>124.384996</v>
      </c>
      <c r="O8">
        <v>130.58071699999999</v>
      </c>
      <c r="P8">
        <v>149.98894999999999</v>
      </c>
      <c r="Q8">
        <v>22.630299000000001</v>
      </c>
      <c r="R8">
        <v>44.906624999999998</v>
      </c>
      <c r="S8">
        <v>27.638981000000001</v>
      </c>
      <c r="T8">
        <v>3.0945860000000001</v>
      </c>
      <c r="U8">
        <v>414</v>
      </c>
      <c r="V8">
        <v>20.801072000000001</v>
      </c>
      <c r="W8">
        <v>44.311</v>
      </c>
      <c r="X8">
        <v>148.30237500000001</v>
      </c>
      <c r="Y8">
        <v>0</v>
      </c>
      <c r="Z8">
        <v>13.041600000000001</v>
      </c>
      <c r="AA8">
        <v>42.14808</v>
      </c>
      <c r="AB8">
        <v>48.499828000000001</v>
      </c>
      <c r="AC8">
        <v>34.831252999999997</v>
      </c>
      <c r="AD8">
        <v>21.768069000000001</v>
      </c>
      <c r="AE8">
        <v>59.175403000000003</v>
      </c>
      <c r="AF8">
        <v>0</v>
      </c>
      <c r="AG8">
        <v>48.718409999999999</v>
      </c>
      <c r="AH8">
        <v>179.96245400000001</v>
      </c>
      <c r="AI8">
        <v>0</v>
      </c>
      <c r="AJ8">
        <v>0</v>
      </c>
      <c r="AK8">
        <v>67.655124000000001</v>
      </c>
      <c r="AL8">
        <v>83.664000000000001</v>
      </c>
      <c r="AM8">
        <v>12.533744</v>
      </c>
      <c r="AN8">
        <v>1.1478459999999999</v>
      </c>
      <c r="AO8">
        <v>0</v>
      </c>
      <c r="AP8">
        <v>1.1529</v>
      </c>
      <c r="AQ8">
        <v>0</v>
      </c>
      <c r="AR8">
        <v>33.119999999999997</v>
      </c>
      <c r="AS8">
        <v>37.890518999999998</v>
      </c>
      <c r="AT8">
        <v>20</v>
      </c>
      <c r="AU8">
        <v>0</v>
      </c>
      <c r="AV8">
        <v>0</v>
      </c>
      <c r="AW8">
        <v>0</v>
      </c>
      <c r="AX8">
        <v>0</v>
      </c>
      <c r="AY8">
        <v>5.5604339999999999</v>
      </c>
      <c r="AZ8">
        <v>9.2748030000000004</v>
      </c>
      <c r="BA8">
        <v>6.7455160000000003</v>
      </c>
      <c r="BB8">
        <v>5.5340730000000002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3239.2044399999995</v>
      </c>
    </row>
    <row r="9" spans="1:121">
      <c r="A9" t="s">
        <v>51</v>
      </c>
      <c r="B9">
        <v>0</v>
      </c>
      <c r="C9">
        <v>0</v>
      </c>
      <c r="D9">
        <v>48.878287</v>
      </c>
      <c r="E9">
        <v>0</v>
      </c>
      <c r="F9">
        <v>0</v>
      </c>
      <c r="G9">
        <v>81.591623999999996</v>
      </c>
      <c r="H9">
        <v>0</v>
      </c>
      <c r="I9">
        <v>0</v>
      </c>
      <c r="J9">
        <v>73.323684</v>
      </c>
      <c r="K9">
        <v>688.71594700000003</v>
      </c>
      <c r="L9">
        <v>422.44379900000001</v>
      </c>
      <c r="M9">
        <v>61.187441999999997</v>
      </c>
      <c r="N9">
        <v>124.384996</v>
      </c>
      <c r="O9">
        <v>130.58071699999999</v>
      </c>
      <c r="P9">
        <v>149.98894999999999</v>
      </c>
      <c r="Q9">
        <v>22.630299000000001</v>
      </c>
      <c r="R9">
        <v>44.906624999999998</v>
      </c>
      <c r="S9">
        <v>27.638981000000001</v>
      </c>
      <c r="T9">
        <v>3.0945860000000001</v>
      </c>
      <c r="U9">
        <v>414</v>
      </c>
      <c r="V9">
        <v>20.801072000000001</v>
      </c>
      <c r="W9">
        <v>44.311</v>
      </c>
      <c r="X9">
        <v>148.30237500000001</v>
      </c>
      <c r="Y9">
        <v>0</v>
      </c>
      <c r="Z9">
        <v>13.041600000000001</v>
      </c>
      <c r="AA9">
        <v>42.14808</v>
      </c>
      <c r="AB9">
        <v>48.499828000000001</v>
      </c>
      <c r="AC9">
        <v>34.831252999999997</v>
      </c>
      <c r="AD9">
        <v>21.768069000000001</v>
      </c>
      <c r="AE9">
        <v>59.175403000000003</v>
      </c>
      <c r="AF9">
        <v>0</v>
      </c>
      <c r="AG9">
        <v>48.718409999999999</v>
      </c>
      <c r="AH9">
        <v>179.96245400000001</v>
      </c>
      <c r="AI9">
        <v>0</v>
      </c>
      <c r="AJ9">
        <v>0</v>
      </c>
      <c r="AK9">
        <v>67.655124000000001</v>
      </c>
      <c r="AL9">
        <v>83.664000000000001</v>
      </c>
      <c r="AM9">
        <v>12.533744</v>
      </c>
      <c r="AN9">
        <v>1.1478459999999999</v>
      </c>
      <c r="AO9">
        <v>0</v>
      </c>
      <c r="AP9">
        <v>1.1529</v>
      </c>
      <c r="AQ9">
        <v>0</v>
      </c>
      <c r="AR9">
        <v>33.119999999999997</v>
      </c>
      <c r="AS9">
        <v>37.890518999999998</v>
      </c>
      <c r="AT9">
        <v>20</v>
      </c>
      <c r="AU9">
        <v>0</v>
      </c>
      <c r="AV9">
        <v>0</v>
      </c>
      <c r="AW9">
        <v>0</v>
      </c>
      <c r="AX9">
        <v>0</v>
      </c>
      <c r="AY9">
        <v>5.5604339999999999</v>
      </c>
      <c r="AZ9">
        <v>9.2748030000000004</v>
      </c>
      <c r="BA9">
        <v>6.7455160000000003</v>
      </c>
      <c r="BB9">
        <v>5.5340730000000002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3239.2044399999995</v>
      </c>
    </row>
    <row r="10" spans="1:121">
      <c r="A10" t="s">
        <v>52</v>
      </c>
      <c r="B10">
        <v>0</v>
      </c>
      <c r="C10">
        <v>0</v>
      </c>
      <c r="D10">
        <v>48.878287</v>
      </c>
      <c r="E10">
        <v>0</v>
      </c>
      <c r="F10">
        <v>0</v>
      </c>
      <c r="G10">
        <v>81.591623999999996</v>
      </c>
      <c r="H10">
        <v>0</v>
      </c>
      <c r="I10">
        <v>0</v>
      </c>
      <c r="J10">
        <v>73.323684</v>
      </c>
      <c r="K10">
        <v>688.71594700000003</v>
      </c>
      <c r="L10">
        <v>422.44379900000001</v>
      </c>
      <c r="M10">
        <v>61.187441999999997</v>
      </c>
      <c r="N10">
        <v>124.384996</v>
      </c>
      <c r="O10">
        <v>130.58071699999999</v>
      </c>
      <c r="P10">
        <v>149.98894999999999</v>
      </c>
      <c r="Q10">
        <v>22.630299000000001</v>
      </c>
      <c r="R10">
        <v>44.906624999999998</v>
      </c>
      <c r="S10">
        <v>27.638981000000001</v>
      </c>
      <c r="T10">
        <v>3.0945860000000001</v>
      </c>
      <c r="U10">
        <v>414</v>
      </c>
      <c r="V10">
        <v>20.801072000000001</v>
      </c>
      <c r="W10">
        <v>44.311</v>
      </c>
      <c r="X10">
        <v>148.30237500000001</v>
      </c>
      <c r="Y10">
        <v>0</v>
      </c>
      <c r="Z10">
        <v>13.041600000000001</v>
      </c>
      <c r="AA10">
        <v>42.14808</v>
      </c>
      <c r="AB10">
        <v>48.499828000000001</v>
      </c>
      <c r="AC10">
        <v>34.831252999999997</v>
      </c>
      <c r="AD10">
        <v>21.768069000000001</v>
      </c>
      <c r="AE10">
        <v>59.175403000000003</v>
      </c>
      <c r="AF10">
        <v>0</v>
      </c>
      <c r="AG10">
        <v>48.718409999999999</v>
      </c>
      <c r="AH10">
        <v>179.96245400000001</v>
      </c>
      <c r="AI10">
        <v>0</v>
      </c>
      <c r="AJ10">
        <v>0</v>
      </c>
      <c r="AK10">
        <v>67.655124000000001</v>
      </c>
      <c r="AL10">
        <v>83.664000000000001</v>
      </c>
      <c r="AM10">
        <v>12.533744</v>
      </c>
      <c r="AN10">
        <v>1.1478459999999999</v>
      </c>
      <c r="AO10">
        <v>0</v>
      </c>
      <c r="AP10">
        <v>1.1529</v>
      </c>
      <c r="AQ10">
        <v>0</v>
      </c>
      <c r="AR10">
        <v>33.119999999999997</v>
      </c>
      <c r="AS10">
        <v>37.890518999999998</v>
      </c>
      <c r="AT10">
        <v>20</v>
      </c>
      <c r="AU10">
        <v>0</v>
      </c>
      <c r="AV10">
        <v>0</v>
      </c>
      <c r="AW10">
        <v>0</v>
      </c>
      <c r="AX10">
        <v>0</v>
      </c>
      <c r="AY10">
        <v>5.5604339999999999</v>
      </c>
      <c r="AZ10">
        <v>9.2748030000000004</v>
      </c>
      <c r="BA10">
        <v>6.7455160000000003</v>
      </c>
      <c r="BB10">
        <v>5.5340730000000002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3239.2044399999995</v>
      </c>
    </row>
    <row r="11" spans="1:121">
      <c r="A11" t="s">
        <v>53</v>
      </c>
      <c r="B11">
        <v>0</v>
      </c>
      <c r="C11">
        <v>0</v>
      </c>
      <c r="D11">
        <v>50.181708</v>
      </c>
      <c r="E11">
        <v>0</v>
      </c>
      <c r="F11">
        <v>0</v>
      </c>
      <c r="G11">
        <v>81.591623999999996</v>
      </c>
      <c r="H11">
        <v>0</v>
      </c>
      <c r="I11">
        <v>0</v>
      </c>
      <c r="J11">
        <v>73.323684</v>
      </c>
      <c r="K11">
        <v>688.71594700000003</v>
      </c>
      <c r="L11">
        <v>422.44379900000001</v>
      </c>
      <c r="M11">
        <v>61.187441999999997</v>
      </c>
      <c r="N11">
        <v>124.384996</v>
      </c>
      <c r="O11">
        <v>130.58071699999999</v>
      </c>
      <c r="P11">
        <v>149.98894999999999</v>
      </c>
      <c r="Q11">
        <v>22.630299000000001</v>
      </c>
      <c r="R11">
        <v>44.906624999999998</v>
      </c>
      <c r="S11">
        <v>27.638981000000001</v>
      </c>
      <c r="T11">
        <v>3.0945860000000001</v>
      </c>
      <c r="U11">
        <v>414</v>
      </c>
      <c r="V11">
        <v>20.801072000000001</v>
      </c>
      <c r="W11">
        <v>44.311</v>
      </c>
      <c r="X11">
        <v>148.30237500000001</v>
      </c>
      <c r="Y11">
        <v>0</v>
      </c>
      <c r="Z11">
        <v>13.041600000000001</v>
      </c>
      <c r="AA11">
        <v>42.14808</v>
      </c>
      <c r="AB11">
        <v>48.499828000000001</v>
      </c>
      <c r="AC11">
        <v>34.831252999999997</v>
      </c>
      <c r="AD11">
        <v>21.768069000000001</v>
      </c>
      <c r="AE11">
        <v>59.175403000000003</v>
      </c>
      <c r="AF11">
        <v>0</v>
      </c>
      <c r="AG11">
        <v>48.718409999999999</v>
      </c>
      <c r="AH11">
        <v>179.96245400000001</v>
      </c>
      <c r="AI11">
        <v>0</v>
      </c>
      <c r="AJ11">
        <v>0</v>
      </c>
      <c r="AK11">
        <v>67.655124000000001</v>
      </c>
      <c r="AL11">
        <v>83.664000000000001</v>
      </c>
      <c r="AM11">
        <v>12.533744</v>
      </c>
      <c r="AN11">
        <v>1.1478459999999999</v>
      </c>
      <c r="AO11">
        <v>0</v>
      </c>
      <c r="AP11">
        <v>1.7934000000000001</v>
      </c>
      <c r="AQ11">
        <v>0</v>
      </c>
      <c r="AR11">
        <v>33.119999999999997</v>
      </c>
      <c r="AS11">
        <v>37.890518999999998</v>
      </c>
      <c r="AT11">
        <v>20</v>
      </c>
      <c r="AU11">
        <v>0</v>
      </c>
      <c r="AV11">
        <v>0</v>
      </c>
      <c r="AW11">
        <v>0</v>
      </c>
      <c r="AX11">
        <v>0</v>
      </c>
      <c r="AY11">
        <v>5.5604339999999999</v>
      </c>
      <c r="AZ11">
        <v>9.2748030000000004</v>
      </c>
      <c r="BA11">
        <v>6.7455160000000003</v>
      </c>
      <c r="BB11">
        <v>5.5340730000000002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3241.148361</v>
      </c>
    </row>
    <row r="12" spans="1:121">
      <c r="A12" t="s">
        <v>54</v>
      </c>
      <c r="B12">
        <v>0</v>
      </c>
      <c r="C12">
        <v>0</v>
      </c>
      <c r="D12">
        <v>50.181708</v>
      </c>
      <c r="E12">
        <v>0</v>
      </c>
      <c r="F12">
        <v>0</v>
      </c>
      <c r="G12">
        <v>81.591623999999996</v>
      </c>
      <c r="H12">
        <v>0</v>
      </c>
      <c r="I12">
        <v>0</v>
      </c>
      <c r="J12">
        <v>73.323684</v>
      </c>
      <c r="K12">
        <v>688.71594700000003</v>
      </c>
      <c r="L12">
        <v>422.44379900000001</v>
      </c>
      <c r="M12">
        <v>61.187441999999997</v>
      </c>
      <c r="N12">
        <v>124.384996</v>
      </c>
      <c r="O12">
        <v>130.58071699999999</v>
      </c>
      <c r="P12">
        <v>149.98894999999999</v>
      </c>
      <c r="Q12">
        <v>22.630299000000001</v>
      </c>
      <c r="R12">
        <v>44.906624999999998</v>
      </c>
      <c r="S12">
        <v>27.638981000000001</v>
      </c>
      <c r="T12">
        <v>3.0945860000000001</v>
      </c>
      <c r="U12">
        <v>414</v>
      </c>
      <c r="V12">
        <v>20.801072000000001</v>
      </c>
      <c r="W12">
        <v>44.311</v>
      </c>
      <c r="X12">
        <v>148.30237500000001</v>
      </c>
      <c r="Y12">
        <v>0</v>
      </c>
      <c r="Z12">
        <v>13.041600000000001</v>
      </c>
      <c r="AA12">
        <v>42.14808</v>
      </c>
      <c r="AB12">
        <v>48.499828000000001</v>
      </c>
      <c r="AC12">
        <v>34.831252999999997</v>
      </c>
      <c r="AD12">
        <v>21.768069000000001</v>
      </c>
      <c r="AE12">
        <v>59.175403000000003</v>
      </c>
      <c r="AF12">
        <v>0</v>
      </c>
      <c r="AG12">
        <v>48.718409999999999</v>
      </c>
      <c r="AH12">
        <v>179.96245400000001</v>
      </c>
      <c r="AI12">
        <v>0</v>
      </c>
      <c r="AJ12">
        <v>0</v>
      </c>
      <c r="AK12">
        <v>67.655124000000001</v>
      </c>
      <c r="AL12">
        <v>83.664000000000001</v>
      </c>
      <c r="AM12">
        <v>12.533744</v>
      </c>
      <c r="AN12">
        <v>1.1478459999999999</v>
      </c>
      <c r="AO12">
        <v>0</v>
      </c>
      <c r="AP12">
        <v>1.7934000000000001</v>
      </c>
      <c r="AQ12">
        <v>0</v>
      </c>
      <c r="AR12">
        <v>33.119999999999997</v>
      </c>
      <c r="AS12">
        <v>37.890518999999998</v>
      </c>
      <c r="AT12">
        <v>20</v>
      </c>
      <c r="AU12">
        <v>0</v>
      </c>
      <c r="AV12">
        <v>0</v>
      </c>
      <c r="AW12">
        <v>0</v>
      </c>
      <c r="AX12">
        <v>0</v>
      </c>
      <c r="AY12">
        <v>5.5604339999999999</v>
      </c>
      <c r="AZ12">
        <v>9.2748030000000004</v>
      </c>
      <c r="BA12">
        <v>6.7455160000000003</v>
      </c>
      <c r="BB12">
        <v>5.5340730000000002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3241.148361</v>
      </c>
    </row>
    <row r="13" spans="1:121">
      <c r="A13" t="s">
        <v>55</v>
      </c>
      <c r="B13">
        <v>0</v>
      </c>
      <c r="C13">
        <v>0</v>
      </c>
      <c r="D13">
        <v>50.181708</v>
      </c>
      <c r="E13">
        <v>0</v>
      </c>
      <c r="F13">
        <v>0</v>
      </c>
      <c r="G13">
        <v>81.591623999999996</v>
      </c>
      <c r="H13">
        <v>0</v>
      </c>
      <c r="I13">
        <v>0</v>
      </c>
      <c r="J13">
        <v>73.323684</v>
      </c>
      <c r="K13">
        <v>688.71594700000003</v>
      </c>
      <c r="L13">
        <v>422.44379900000001</v>
      </c>
      <c r="M13">
        <v>61.187441999999997</v>
      </c>
      <c r="N13">
        <v>124.384996</v>
      </c>
      <c r="O13">
        <v>130.58071699999999</v>
      </c>
      <c r="P13">
        <v>149.98894999999999</v>
      </c>
      <c r="Q13">
        <v>22.630299000000001</v>
      </c>
      <c r="R13">
        <v>44.906624999999998</v>
      </c>
      <c r="S13">
        <v>27.638981000000001</v>
      </c>
      <c r="T13">
        <v>3.0945860000000001</v>
      </c>
      <c r="U13">
        <v>414</v>
      </c>
      <c r="V13">
        <v>20.801072000000001</v>
      </c>
      <c r="W13">
        <v>44.311</v>
      </c>
      <c r="X13">
        <v>148.30237500000001</v>
      </c>
      <c r="Y13">
        <v>0</v>
      </c>
      <c r="Z13">
        <v>13.041600000000001</v>
      </c>
      <c r="AA13">
        <v>42.14808</v>
      </c>
      <c r="AB13">
        <v>48.499828000000001</v>
      </c>
      <c r="AC13">
        <v>34.831252999999997</v>
      </c>
      <c r="AD13">
        <v>21.768069000000001</v>
      </c>
      <c r="AE13">
        <v>59.175403000000003</v>
      </c>
      <c r="AF13">
        <v>0</v>
      </c>
      <c r="AG13">
        <v>48.718409999999999</v>
      </c>
      <c r="AH13">
        <v>179.96245400000001</v>
      </c>
      <c r="AI13">
        <v>0</v>
      </c>
      <c r="AJ13">
        <v>0</v>
      </c>
      <c r="AK13">
        <v>67.655124000000001</v>
      </c>
      <c r="AL13">
        <v>83.664000000000001</v>
      </c>
      <c r="AM13">
        <v>12.533744</v>
      </c>
      <c r="AN13">
        <v>1.1478459999999999</v>
      </c>
      <c r="AO13">
        <v>0</v>
      </c>
      <c r="AP13">
        <v>2.4339</v>
      </c>
      <c r="AQ13">
        <v>0</v>
      </c>
      <c r="AR13">
        <v>33.119999999999997</v>
      </c>
      <c r="AS13">
        <v>37.890518999999998</v>
      </c>
      <c r="AT13">
        <v>20</v>
      </c>
      <c r="AU13">
        <v>0</v>
      </c>
      <c r="AV13">
        <v>0</v>
      </c>
      <c r="AW13">
        <v>0</v>
      </c>
      <c r="AX13">
        <v>0</v>
      </c>
      <c r="AY13">
        <v>5.5604339999999999</v>
      </c>
      <c r="AZ13">
        <v>9.2748030000000004</v>
      </c>
      <c r="BA13">
        <v>6.7455160000000003</v>
      </c>
      <c r="BB13">
        <v>5.5340730000000002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3241.788861</v>
      </c>
    </row>
    <row r="14" spans="1:121">
      <c r="A14" t="s">
        <v>56</v>
      </c>
      <c r="B14">
        <v>0</v>
      </c>
      <c r="C14">
        <v>0</v>
      </c>
      <c r="D14">
        <v>50.181708</v>
      </c>
      <c r="E14">
        <v>0</v>
      </c>
      <c r="F14">
        <v>0</v>
      </c>
      <c r="G14">
        <v>81.591623999999996</v>
      </c>
      <c r="H14">
        <v>0</v>
      </c>
      <c r="I14">
        <v>0</v>
      </c>
      <c r="J14">
        <v>73.323684</v>
      </c>
      <c r="K14">
        <v>688.71594700000003</v>
      </c>
      <c r="L14">
        <v>422.44379900000001</v>
      </c>
      <c r="M14">
        <v>61.187441999999997</v>
      </c>
      <c r="N14">
        <v>124.384996</v>
      </c>
      <c r="O14">
        <v>130.58071699999999</v>
      </c>
      <c r="P14">
        <v>149.98894999999999</v>
      </c>
      <c r="Q14">
        <v>22.630299000000001</v>
      </c>
      <c r="R14">
        <v>44.906624999999998</v>
      </c>
      <c r="S14">
        <v>27.638981000000001</v>
      </c>
      <c r="T14">
        <v>3.0945860000000001</v>
      </c>
      <c r="U14">
        <v>414</v>
      </c>
      <c r="V14">
        <v>20.801072000000001</v>
      </c>
      <c r="W14">
        <v>44.311</v>
      </c>
      <c r="X14">
        <v>148.30237500000001</v>
      </c>
      <c r="Y14">
        <v>0</v>
      </c>
      <c r="Z14">
        <v>13.041600000000001</v>
      </c>
      <c r="AA14">
        <v>42.14808</v>
      </c>
      <c r="AB14">
        <v>48.499828000000001</v>
      </c>
      <c r="AC14">
        <v>34.831252999999997</v>
      </c>
      <c r="AD14">
        <v>21.768069000000001</v>
      </c>
      <c r="AE14">
        <v>59.175403000000003</v>
      </c>
      <c r="AF14">
        <v>0</v>
      </c>
      <c r="AG14">
        <v>48.718409999999999</v>
      </c>
      <c r="AH14">
        <v>179.96245400000001</v>
      </c>
      <c r="AI14">
        <v>0</v>
      </c>
      <c r="AJ14">
        <v>0</v>
      </c>
      <c r="AK14">
        <v>67.655124000000001</v>
      </c>
      <c r="AL14">
        <v>83.664000000000001</v>
      </c>
      <c r="AM14">
        <v>12.533744</v>
      </c>
      <c r="AN14">
        <v>1.1478459999999999</v>
      </c>
      <c r="AO14">
        <v>0</v>
      </c>
      <c r="AP14">
        <v>2.4339</v>
      </c>
      <c r="AQ14">
        <v>0</v>
      </c>
      <c r="AR14">
        <v>33.119999999999997</v>
      </c>
      <c r="AS14">
        <v>37.890518999999998</v>
      </c>
      <c r="AT14">
        <v>20</v>
      </c>
      <c r="AU14">
        <v>0</v>
      </c>
      <c r="AV14">
        <v>0</v>
      </c>
      <c r="AW14">
        <v>0</v>
      </c>
      <c r="AX14">
        <v>0</v>
      </c>
      <c r="AY14">
        <v>5.5604339999999999</v>
      </c>
      <c r="AZ14">
        <v>9.2748030000000004</v>
      </c>
      <c r="BA14">
        <v>6.7455160000000003</v>
      </c>
      <c r="BB14">
        <v>5.5340730000000002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3241.788861</v>
      </c>
    </row>
    <row r="15" spans="1:121">
      <c r="A15" t="s">
        <v>57</v>
      </c>
      <c r="B15">
        <v>0</v>
      </c>
      <c r="C15">
        <v>0</v>
      </c>
      <c r="D15">
        <v>50.181708</v>
      </c>
      <c r="E15">
        <v>0</v>
      </c>
      <c r="F15">
        <v>0</v>
      </c>
      <c r="G15">
        <v>82.394164000000004</v>
      </c>
      <c r="H15">
        <v>0</v>
      </c>
      <c r="I15">
        <v>0</v>
      </c>
      <c r="J15">
        <v>73.323684</v>
      </c>
      <c r="K15">
        <v>688.71594700000003</v>
      </c>
      <c r="L15">
        <v>482.44379900000001</v>
      </c>
      <c r="M15">
        <v>61.187441999999997</v>
      </c>
      <c r="N15">
        <v>124.384996</v>
      </c>
      <c r="O15">
        <v>130.58071699999999</v>
      </c>
      <c r="P15">
        <v>149.98894999999999</v>
      </c>
      <c r="Q15">
        <v>22.630299000000001</v>
      </c>
      <c r="R15">
        <v>44.906624999999998</v>
      </c>
      <c r="S15">
        <v>27.638981000000001</v>
      </c>
      <c r="T15">
        <v>3.0945860000000001</v>
      </c>
      <c r="U15">
        <v>414</v>
      </c>
      <c r="V15">
        <v>20.801072000000001</v>
      </c>
      <c r="W15">
        <v>44.311</v>
      </c>
      <c r="X15">
        <v>148.30237500000001</v>
      </c>
      <c r="Y15">
        <v>0</v>
      </c>
      <c r="Z15">
        <v>13.041600000000001</v>
      </c>
      <c r="AA15">
        <v>42.14808</v>
      </c>
      <c r="AB15">
        <v>48.499828000000001</v>
      </c>
      <c r="AC15">
        <v>34.831252999999997</v>
      </c>
      <c r="AD15">
        <v>21.768069000000001</v>
      </c>
      <c r="AE15">
        <v>59.175403000000003</v>
      </c>
      <c r="AF15">
        <v>0</v>
      </c>
      <c r="AG15">
        <v>48.718409999999999</v>
      </c>
      <c r="AH15">
        <v>179.96245400000001</v>
      </c>
      <c r="AI15">
        <v>0</v>
      </c>
      <c r="AJ15">
        <v>0</v>
      </c>
      <c r="AK15">
        <v>67.655124000000001</v>
      </c>
      <c r="AL15">
        <v>80.177999999999997</v>
      </c>
      <c r="AM15">
        <v>12.533744</v>
      </c>
      <c r="AN15">
        <v>1.1478459999999999</v>
      </c>
      <c r="AO15">
        <v>0</v>
      </c>
      <c r="AP15">
        <v>3.0743999999999998</v>
      </c>
      <c r="AQ15">
        <v>0</v>
      </c>
      <c r="AR15">
        <v>33.119999999999997</v>
      </c>
      <c r="AS15">
        <v>37.890518999999998</v>
      </c>
      <c r="AT15">
        <v>20</v>
      </c>
      <c r="AU15">
        <v>0</v>
      </c>
      <c r="AV15">
        <v>0</v>
      </c>
      <c r="AW15">
        <v>0</v>
      </c>
      <c r="AX15">
        <v>0</v>
      </c>
      <c r="AY15">
        <v>5.5604339999999999</v>
      </c>
      <c r="AZ15">
        <v>9.2748030000000004</v>
      </c>
      <c r="BA15">
        <v>6.7455160000000003</v>
      </c>
      <c r="BB15">
        <v>5.5340730000000002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3299.7459009999993</v>
      </c>
    </row>
    <row r="16" spans="1:121">
      <c r="A16" t="s">
        <v>58</v>
      </c>
      <c r="B16">
        <v>0</v>
      </c>
      <c r="C16">
        <v>0</v>
      </c>
      <c r="D16">
        <v>50.181708</v>
      </c>
      <c r="E16">
        <v>0</v>
      </c>
      <c r="F16">
        <v>0</v>
      </c>
      <c r="G16">
        <v>82.394164000000004</v>
      </c>
      <c r="H16">
        <v>0</v>
      </c>
      <c r="I16">
        <v>0</v>
      </c>
      <c r="J16">
        <v>73.323684</v>
      </c>
      <c r="K16">
        <v>688.71594700000003</v>
      </c>
      <c r="L16">
        <v>482.44379900000001</v>
      </c>
      <c r="M16">
        <v>61.187441999999997</v>
      </c>
      <c r="N16">
        <v>124.384996</v>
      </c>
      <c r="O16">
        <v>130.58071699999999</v>
      </c>
      <c r="P16">
        <v>149.98894999999999</v>
      </c>
      <c r="Q16">
        <v>22.630299000000001</v>
      </c>
      <c r="R16">
        <v>44.906624999999998</v>
      </c>
      <c r="S16">
        <v>27.638981000000001</v>
      </c>
      <c r="T16">
        <v>3.0945860000000001</v>
      </c>
      <c r="U16">
        <v>414</v>
      </c>
      <c r="V16">
        <v>20.801072000000001</v>
      </c>
      <c r="W16">
        <v>44.311</v>
      </c>
      <c r="X16">
        <v>148.30237500000001</v>
      </c>
      <c r="Y16">
        <v>0</v>
      </c>
      <c r="Z16">
        <v>13.041600000000001</v>
      </c>
      <c r="AA16">
        <v>42.14808</v>
      </c>
      <c r="AB16">
        <v>48.499828000000001</v>
      </c>
      <c r="AC16">
        <v>34.831252999999997</v>
      </c>
      <c r="AD16">
        <v>21.768069000000001</v>
      </c>
      <c r="AE16">
        <v>59.175403000000003</v>
      </c>
      <c r="AF16">
        <v>0</v>
      </c>
      <c r="AG16">
        <v>48.718409999999999</v>
      </c>
      <c r="AH16">
        <v>179.96245400000001</v>
      </c>
      <c r="AI16">
        <v>0</v>
      </c>
      <c r="AJ16">
        <v>0</v>
      </c>
      <c r="AK16">
        <v>67.655124000000001</v>
      </c>
      <c r="AL16">
        <v>80.177999999999997</v>
      </c>
      <c r="AM16">
        <v>12.533744</v>
      </c>
      <c r="AN16">
        <v>1.1478459999999999</v>
      </c>
      <c r="AO16">
        <v>0</v>
      </c>
      <c r="AP16">
        <v>3.0743999999999998</v>
      </c>
      <c r="AQ16">
        <v>0</v>
      </c>
      <c r="AR16">
        <v>33.119999999999997</v>
      </c>
      <c r="AS16">
        <v>37.890518999999998</v>
      </c>
      <c r="AT16">
        <v>20</v>
      </c>
      <c r="AU16">
        <v>0</v>
      </c>
      <c r="AV16">
        <v>0</v>
      </c>
      <c r="AW16">
        <v>0</v>
      </c>
      <c r="AX16">
        <v>0</v>
      </c>
      <c r="AY16">
        <v>5.5604339999999999</v>
      </c>
      <c r="AZ16">
        <v>9.2748030000000004</v>
      </c>
      <c r="BA16">
        <v>6.7455160000000003</v>
      </c>
      <c r="BB16">
        <v>5.5340730000000002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3299.7459009999993</v>
      </c>
    </row>
    <row r="17" spans="1:117">
      <c r="A17" t="s">
        <v>59</v>
      </c>
      <c r="B17">
        <v>0</v>
      </c>
      <c r="C17">
        <v>0</v>
      </c>
      <c r="D17">
        <v>50.181708</v>
      </c>
      <c r="E17">
        <v>0</v>
      </c>
      <c r="F17">
        <v>0</v>
      </c>
      <c r="G17">
        <v>82.394164000000004</v>
      </c>
      <c r="H17">
        <v>0</v>
      </c>
      <c r="I17">
        <v>0</v>
      </c>
      <c r="J17">
        <v>73.323684</v>
      </c>
      <c r="K17">
        <v>688.71594700000003</v>
      </c>
      <c r="L17">
        <v>482.44379900000001</v>
      </c>
      <c r="M17">
        <v>61.187441999999997</v>
      </c>
      <c r="N17">
        <v>124.384996</v>
      </c>
      <c r="O17">
        <v>130.58071699999999</v>
      </c>
      <c r="P17">
        <v>149.98894999999999</v>
      </c>
      <c r="Q17">
        <v>22.630299000000001</v>
      </c>
      <c r="R17">
        <v>44.906624999999998</v>
      </c>
      <c r="S17">
        <v>27.638981000000001</v>
      </c>
      <c r="T17">
        <v>3.0945860000000001</v>
      </c>
      <c r="U17">
        <v>414</v>
      </c>
      <c r="V17">
        <v>20.801072000000001</v>
      </c>
      <c r="W17">
        <v>44.311</v>
      </c>
      <c r="X17">
        <v>148.30237500000001</v>
      </c>
      <c r="Y17">
        <v>0</v>
      </c>
      <c r="Z17">
        <v>13.041600000000001</v>
      </c>
      <c r="AA17">
        <v>42.14808</v>
      </c>
      <c r="AB17">
        <v>48.499828000000001</v>
      </c>
      <c r="AC17">
        <v>34.831252999999997</v>
      </c>
      <c r="AD17">
        <v>21.768069000000001</v>
      </c>
      <c r="AE17">
        <v>59.175403000000003</v>
      </c>
      <c r="AF17">
        <v>0</v>
      </c>
      <c r="AG17">
        <v>48.718409999999999</v>
      </c>
      <c r="AH17">
        <v>179.96245400000001</v>
      </c>
      <c r="AI17">
        <v>0</v>
      </c>
      <c r="AJ17">
        <v>0</v>
      </c>
      <c r="AK17">
        <v>67.655124000000001</v>
      </c>
      <c r="AL17">
        <v>80.177999999999997</v>
      </c>
      <c r="AM17">
        <v>12.533744</v>
      </c>
      <c r="AN17">
        <v>1.1478459999999999</v>
      </c>
      <c r="AO17">
        <v>0</v>
      </c>
      <c r="AP17">
        <v>3.0743999999999998</v>
      </c>
      <c r="AQ17">
        <v>0</v>
      </c>
      <c r="AR17">
        <v>33.119999999999997</v>
      </c>
      <c r="AS17">
        <v>37.890518999999998</v>
      </c>
      <c r="AT17">
        <v>20</v>
      </c>
      <c r="AU17">
        <v>0</v>
      </c>
      <c r="AV17">
        <v>0</v>
      </c>
      <c r="AW17">
        <v>0</v>
      </c>
      <c r="AX17">
        <v>0</v>
      </c>
      <c r="AY17">
        <v>5.5604339999999999</v>
      </c>
      <c r="AZ17">
        <v>9.2748030000000004</v>
      </c>
      <c r="BA17">
        <v>6.7455160000000003</v>
      </c>
      <c r="BB17">
        <v>5.5340730000000002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3299.7459009999993</v>
      </c>
    </row>
    <row r="18" spans="1:117">
      <c r="A18" t="s">
        <v>60</v>
      </c>
      <c r="B18">
        <v>0</v>
      </c>
      <c r="C18">
        <v>0</v>
      </c>
      <c r="D18">
        <v>50.181708</v>
      </c>
      <c r="E18">
        <v>0</v>
      </c>
      <c r="F18">
        <v>0</v>
      </c>
      <c r="G18">
        <v>82.394164000000004</v>
      </c>
      <c r="H18">
        <v>0</v>
      </c>
      <c r="I18">
        <v>0</v>
      </c>
      <c r="J18">
        <v>73.323684</v>
      </c>
      <c r="K18">
        <v>688.71594700000003</v>
      </c>
      <c r="L18">
        <v>482.44379900000001</v>
      </c>
      <c r="M18">
        <v>61.187441999999997</v>
      </c>
      <c r="N18">
        <v>124.384996</v>
      </c>
      <c r="O18">
        <v>130.58071699999999</v>
      </c>
      <c r="P18">
        <v>149.98894999999999</v>
      </c>
      <c r="Q18">
        <v>22.630299000000001</v>
      </c>
      <c r="R18">
        <v>44.906624999999998</v>
      </c>
      <c r="S18">
        <v>27.638981000000001</v>
      </c>
      <c r="T18">
        <v>3.0945860000000001</v>
      </c>
      <c r="U18">
        <v>414</v>
      </c>
      <c r="V18">
        <v>20.801072000000001</v>
      </c>
      <c r="W18">
        <v>44.311</v>
      </c>
      <c r="X18">
        <v>148.30237500000001</v>
      </c>
      <c r="Y18">
        <v>0</v>
      </c>
      <c r="Z18">
        <v>13.041600000000001</v>
      </c>
      <c r="AA18">
        <v>42.14808</v>
      </c>
      <c r="AB18">
        <v>48.499828000000001</v>
      </c>
      <c r="AC18">
        <v>34.831252999999997</v>
      </c>
      <c r="AD18">
        <v>21.768069000000001</v>
      </c>
      <c r="AE18">
        <v>59.175403000000003</v>
      </c>
      <c r="AF18">
        <v>0</v>
      </c>
      <c r="AG18">
        <v>48.718409999999999</v>
      </c>
      <c r="AH18">
        <v>179.96245400000001</v>
      </c>
      <c r="AI18">
        <v>0</v>
      </c>
      <c r="AJ18">
        <v>0</v>
      </c>
      <c r="AK18">
        <v>67.655124000000001</v>
      </c>
      <c r="AL18">
        <v>80.177999999999997</v>
      </c>
      <c r="AM18">
        <v>12.533744</v>
      </c>
      <c r="AN18">
        <v>1.1478459999999999</v>
      </c>
      <c r="AO18">
        <v>0</v>
      </c>
      <c r="AP18">
        <v>3.0743999999999998</v>
      </c>
      <c r="AQ18">
        <v>0</v>
      </c>
      <c r="AR18">
        <v>33.119999999999997</v>
      </c>
      <c r="AS18">
        <v>37.890518999999998</v>
      </c>
      <c r="AT18">
        <v>20</v>
      </c>
      <c r="AU18">
        <v>0</v>
      </c>
      <c r="AV18">
        <v>0</v>
      </c>
      <c r="AW18">
        <v>0</v>
      </c>
      <c r="AX18">
        <v>0</v>
      </c>
      <c r="AY18">
        <v>5.5604339999999999</v>
      </c>
      <c r="AZ18">
        <v>9.2748030000000004</v>
      </c>
      <c r="BA18">
        <v>6.7455160000000003</v>
      </c>
      <c r="BB18">
        <v>5.5340730000000002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3299.7459009999993</v>
      </c>
    </row>
    <row r="19" spans="1:117">
      <c r="A19" t="s">
        <v>61</v>
      </c>
      <c r="B19">
        <v>0</v>
      </c>
      <c r="C19">
        <v>0</v>
      </c>
      <c r="D19">
        <v>50.181708</v>
      </c>
      <c r="E19">
        <v>0</v>
      </c>
      <c r="F19">
        <v>0</v>
      </c>
      <c r="G19">
        <v>82.394164000000004</v>
      </c>
      <c r="H19">
        <v>0</v>
      </c>
      <c r="I19">
        <v>0</v>
      </c>
      <c r="J19">
        <v>73.323684</v>
      </c>
      <c r="K19">
        <v>688.71594700000003</v>
      </c>
      <c r="L19">
        <v>482.44379900000001</v>
      </c>
      <c r="M19">
        <v>61.187441999999997</v>
      </c>
      <c r="N19">
        <v>124.384996</v>
      </c>
      <c r="O19">
        <v>130.58071699999999</v>
      </c>
      <c r="P19">
        <v>149.98894999999999</v>
      </c>
      <c r="Q19">
        <v>22.630299000000001</v>
      </c>
      <c r="R19">
        <v>44.906624999999998</v>
      </c>
      <c r="S19">
        <v>27.638981000000001</v>
      </c>
      <c r="T19">
        <v>3.0945860000000001</v>
      </c>
      <c r="U19">
        <v>414</v>
      </c>
      <c r="V19">
        <v>20.801072000000001</v>
      </c>
      <c r="W19">
        <v>44.311</v>
      </c>
      <c r="X19">
        <v>148.30237500000001</v>
      </c>
      <c r="Y19">
        <v>0</v>
      </c>
      <c r="Z19">
        <v>13.041600000000001</v>
      </c>
      <c r="AA19">
        <v>42.14808</v>
      </c>
      <c r="AB19">
        <v>48.499828000000001</v>
      </c>
      <c r="AC19">
        <v>34.831252999999997</v>
      </c>
      <c r="AD19">
        <v>21.768069000000001</v>
      </c>
      <c r="AE19">
        <v>59.175403000000003</v>
      </c>
      <c r="AF19">
        <v>0</v>
      </c>
      <c r="AG19">
        <v>48.718409999999999</v>
      </c>
      <c r="AH19">
        <v>179.96245400000001</v>
      </c>
      <c r="AI19">
        <v>0</v>
      </c>
      <c r="AJ19">
        <v>0</v>
      </c>
      <c r="AK19">
        <v>67.655124000000001</v>
      </c>
      <c r="AL19">
        <v>80.177999999999997</v>
      </c>
      <c r="AM19">
        <v>12.533744</v>
      </c>
      <c r="AN19">
        <v>1.1478459999999999</v>
      </c>
      <c r="AO19">
        <v>0</v>
      </c>
      <c r="AP19">
        <v>9.4794</v>
      </c>
      <c r="AQ19">
        <v>0</v>
      </c>
      <c r="AR19">
        <v>33.119999999999997</v>
      </c>
      <c r="AS19">
        <v>37.890518999999998</v>
      </c>
      <c r="AT19">
        <v>20</v>
      </c>
      <c r="AU19">
        <v>0</v>
      </c>
      <c r="AV19">
        <v>0</v>
      </c>
      <c r="AW19">
        <v>0</v>
      </c>
      <c r="AX19">
        <v>0</v>
      </c>
      <c r="AY19">
        <v>8.3406509999999994</v>
      </c>
      <c r="AZ19">
        <v>9.2748030000000004</v>
      </c>
      <c r="BA19">
        <v>6.7455160000000003</v>
      </c>
      <c r="BB19">
        <v>5.5340730000000002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3308.9311179999995</v>
      </c>
    </row>
    <row r="20" spans="1:117">
      <c r="A20" t="s">
        <v>62</v>
      </c>
      <c r="B20">
        <v>0</v>
      </c>
      <c r="C20">
        <v>0</v>
      </c>
      <c r="D20">
        <v>50.181708</v>
      </c>
      <c r="E20">
        <v>0</v>
      </c>
      <c r="F20">
        <v>0</v>
      </c>
      <c r="G20">
        <v>82.394164000000004</v>
      </c>
      <c r="H20">
        <v>0</v>
      </c>
      <c r="I20">
        <v>0</v>
      </c>
      <c r="J20">
        <v>73.323684</v>
      </c>
      <c r="K20">
        <v>688.71594700000003</v>
      </c>
      <c r="L20">
        <v>482.44379900000001</v>
      </c>
      <c r="M20">
        <v>61.187441999999997</v>
      </c>
      <c r="N20">
        <v>124.384996</v>
      </c>
      <c r="O20">
        <v>130.58071699999999</v>
      </c>
      <c r="P20">
        <v>149.98894999999999</v>
      </c>
      <c r="Q20">
        <v>22.630299000000001</v>
      </c>
      <c r="R20">
        <v>44.906624999999998</v>
      </c>
      <c r="S20">
        <v>27.638981000000001</v>
      </c>
      <c r="T20">
        <v>3.0945860000000001</v>
      </c>
      <c r="U20">
        <v>414</v>
      </c>
      <c r="V20">
        <v>20.801072000000001</v>
      </c>
      <c r="W20">
        <v>44.311</v>
      </c>
      <c r="X20">
        <v>148.30237500000001</v>
      </c>
      <c r="Y20">
        <v>0</v>
      </c>
      <c r="Z20">
        <v>13.041600000000001</v>
      </c>
      <c r="AA20">
        <v>42.14808</v>
      </c>
      <c r="AB20">
        <v>48.499828000000001</v>
      </c>
      <c r="AC20">
        <v>34.831252999999997</v>
      </c>
      <c r="AD20">
        <v>21.768069000000001</v>
      </c>
      <c r="AE20">
        <v>59.175403000000003</v>
      </c>
      <c r="AF20">
        <v>0</v>
      </c>
      <c r="AG20">
        <v>48.718409999999999</v>
      </c>
      <c r="AH20">
        <v>179.96245400000001</v>
      </c>
      <c r="AI20">
        <v>4.5772409999999999</v>
      </c>
      <c r="AJ20">
        <v>0</v>
      </c>
      <c r="AK20">
        <v>67.655124000000001</v>
      </c>
      <c r="AL20">
        <v>80.177999999999997</v>
      </c>
      <c r="AM20">
        <v>12.533744</v>
      </c>
      <c r="AN20">
        <v>1.1478459999999999</v>
      </c>
      <c r="AO20">
        <v>0</v>
      </c>
      <c r="AP20">
        <v>9.4794</v>
      </c>
      <c r="AQ20">
        <v>0</v>
      </c>
      <c r="AR20">
        <v>33.119999999999997</v>
      </c>
      <c r="AS20">
        <v>37.890518999999998</v>
      </c>
      <c r="AT20">
        <v>20</v>
      </c>
      <c r="AU20">
        <v>0</v>
      </c>
      <c r="AV20">
        <v>0</v>
      </c>
      <c r="AW20">
        <v>0</v>
      </c>
      <c r="AX20">
        <v>0</v>
      </c>
      <c r="AY20">
        <v>8.3406509999999994</v>
      </c>
      <c r="AZ20">
        <v>9.2748030000000004</v>
      </c>
      <c r="BA20">
        <v>6.7455160000000003</v>
      </c>
      <c r="BB20">
        <v>5.5340730000000002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3313.5083589999995</v>
      </c>
    </row>
    <row r="21" spans="1:117">
      <c r="A21" t="s">
        <v>63</v>
      </c>
      <c r="B21">
        <v>0</v>
      </c>
      <c r="C21">
        <v>0</v>
      </c>
      <c r="D21">
        <v>50.181708</v>
      </c>
      <c r="E21">
        <v>0</v>
      </c>
      <c r="F21">
        <v>0</v>
      </c>
      <c r="G21">
        <v>82.394164000000004</v>
      </c>
      <c r="H21">
        <v>0</v>
      </c>
      <c r="I21">
        <v>0</v>
      </c>
      <c r="J21">
        <v>73.323684</v>
      </c>
      <c r="K21">
        <v>688.71594700000003</v>
      </c>
      <c r="L21">
        <v>482.44379900000001</v>
      </c>
      <c r="M21">
        <v>61.187441999999997</v>
      </c>
      <c r="N21">
        <v>124.384996</v>
      </c>
      <c r="O21">
        <v>130.58071699999999</v>
      </c>
      <c r="P21">
        <v>149.98894999999999</v>
      </c>
      <c r="Q21">
        <v>22.630299000000001</v>
      </c>
      <c r="R21">
        <v>44.906624999999998</v>
      </c>
      <c r="S21">
        <v>27.638981000000001</v>
      </c>
      <c r="T21">
        <v>3.0945860000000001</v>
      </c>
      <c r="U21">
        <v>414</v>
      </c>
      <c r="V21">
        <v>20.801072000000001</v>
      </c>
      <c r="W21">
        <v>44.311</v>
      </c>
      <c r="X21">
        <v>148.30237500000001</v>
      </c>
      <c r="Y21">
        <v>0</v>
      </c>
      <c r="Z21">
        <v>13.041600000000001</v>
      </c>
      <c r="AA21">
        <v>42.14808</v>
      </c>
      <c r="AB21">
        <v>48.499828000000001</v>
      </c>
      <c r="AC21">
        <v>34.831252999999997</v>
      </c>
      <c r="AD21">
        <v>21.768069000000001</v>
      </c>
      <c r="AE21">
        <v>59.175403000000003</v>
      </c>
      <c r="AF21">
        <v>0</v>
      </c>
      <c r="AG21">
        <v>48.718409999999999</v>
      </c>
      <c r="AH21">
        <v>179.96245400000001</v>
      </c>
      <c r="AI21">
        <v>16.783217</v>
      </c>
      <c r="AJ21">
        <v>0</v>
      </c>
      <c r="AK21">
        <v>67.655124000000001</v>
      </c>
      <c r="AL21">
        <v>80.177999999999997</v>
      </c>
      <c r="AM21">
        <v>12.533744</v>
      </c>
      <c r="AN21">
        <v>1.1478459999999999</v>
      </c>
      <c r="AO21">
        <v>0</v>
      </c>
      <c r="AP21">
        <v>3.0743999999999998</v>
      </c>
      <c r="AQ21">
        <v>0</v>
      </c>
      <c r="AR21">
        <v>33.119999999999997</v>
      </c>
      <c r="AS21">
        <v>37.890518999999998</v>
      </c>
      <c r="AT21">
        <v>20</v>
      </c>
      <c r="AU21">
        <v>0</v>
      </c>
      <c r="AV21">
        <v>0</v>
      </c>
      <c r="AW21">
        <v>0</v>
      </c>
      <c r="AX21">
        <v>0</v>
      </c>
      <c r="AY21">
        <v>8.3406509999999994</v>
      </c>
      <c r="AZ21">
        <v>9.2748030000000004</v>
      </c>
      <c r="BA21">
        <v>6.7455160000000003</v>
      </c>
      <c r="BB21">
        <v>5.5340730000000002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3319.3093349999995</v>
      </c>
    </row>
    <row r="22" spans="1:117">
      <c r="A22" t="s">
        <v>64</v>
      </c>
      <c r="B22">
        <v>0</v>
      </c>
      <c r="C22">
        <v>0</v>
      </c>
      <c r="D22">
        <v>50.181708</v>
      </c>
      <c r="E22">
        <v>0</v>
      </c>
      <c r="F22">
        <v>0</v>
      </c>
      <c r="G22">
        <v>82.394164000000004</v>
      </c>
      <c r="H22">
        <v>0</v>
      </c>
      <c r="I22">
        <v>0</v>
      </c>
      <c r="J22">
        <v>73.323684</v>
      </c>
      <c r="K22">
        <v>688.71594700000003</v>
      </c>
      <c r="L22">
        <v>482.44379900000001</v>
      </c>
      <c r="M22">
        <v>61.187441999999997</v>
      </c>
      <c r="N22">
        <v>124.384996</v>
      </c>
      <c r="O22">
        <v>130.58071699999999</v>
      </c>
      <c r="P22">
        <v>149.98894999999999</v>
      </c>
      <c r="Q22">
        <v>22.630299000000001</v>
      </c>
      <c r="R22">
        <v>44.906624999999998</v>
      </c>
      <c r="S22">
        <v>27.638981000000001</v>
      </c>
      <c r="T22">
        <v>3.0945860000000001</v>
      </c>
      <c r="U22">
        <v>414</v>
      </c>
      <c r="V22">
        <v>20.801072000000001</v>
      </c>
      <c r="W22">
        <v>44.311</v>
      </c>
      <c r="X22">
        <v>148.30237500000001</v>
      </c>
      <c r="Y22">
        <v>0</v>
      </c>
      <c r="Z22">
        <v>13.041600000000001</v>
      </c>
      <c r="AA22">
        <v>42.14808</v>
      </c>
      <c r="AB22">
        <v>48.499828000000001</v>
      </c>
      <c r="AC22">
        <v>34.831252999999997</v>
      </c>
      <c r="AD22">
        <v>21.768069000000001</v>
      </c>
      <c r="AE22">
        <v>59.175403000000003</v>
      </c>
      <c r="AF22">
        <v>0</v>
      </c>
      <c r="AG22">
        <v>48.718409999999999</v>
      </c>
      <c r="AH22">
        <v>179.96245400000001</v>
      </c>
      <c r="AI22">
        <v>16.783217</v>
      </c>
      <c r="AJ22">
        <v>0</v>
      </c>
      <c r="AK22">
        <v>67.655124000000001</v>
      </c>
      <c r="AL22">
        <v>80.177999999999997</v>
      </c>
      <c r="AM22">
        <v>11.100229000000001</v>
      </c>
      <c r="AN22">
        <v>1.1478459999999999</v>
      </c>
      <c r="AO22">
        <v>0</v>
      </c>
      <c r="AP22">
        <v>3.0743999999999998</v>
      </c>
      <c r="AQ22">
        <v>0</v>
      </c>
      <c r="AR22">
        <v>33.119999999999997</v>
      </c>
      <c r="AS22">
        <v>37.890518999999998</v>
      </c>
      <c r="AT22">
        <v>20</v>
      </c>
      <c r="AU22">
        <v>0</v>
      </c>
      <c r="AV22">
        <v>0</v>
      </c>
      <c r="AW22">
        <v>0</v>
      </c>
      <c r="AX22">
        <v>0</v>
      </c>
      <c r="AY22">
        <v>8.3406509999999994</v>
      </c>
      <c r="AZ22">
        <v>9.2748030000000004</v>
      </c>
      <c r="BA22">
        <v>6.7455160000000003</v>
      </c>
      <c r="BB22">
        <v>5.5340730000000002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3317.8758199999997</v>
      </c>
    </row>
    <row r="23" spans="1:117">
      <c r="A23" t="s">
        <v>65</v>
      </c>
      <c r="B23">
        <v>0</v>
      </c>
      <c r="C23">
        <v>0</v>
      </c>
      <c r="D23">
        <v>50.181708</v>
      </c>
      <c r="E23">
        <v>0</v>
      </c>
      <c r="F23">
        <v>0</v>
      </c>
      <c r="G23">
        <v>82.394164000000004</v>
      </c>
      <c r="H23">
        <v>0</v>
      </c>
      <c r="I23">
        <v>0</v>
      </c>
      <c r="J23">
        <v>73.323684</v>
      </c>
      <c r="K23">
        <v>688.71594700000003</v>
      </c>
      <c r="L23">
        <v>482.44379900000001</v>
      </c>
      <c r="M23">
        <v>61.187441999999997</v>
      </c>
      <c r="N23">
        <v>124.384996</v>
      </c>
      <c r="O23">
        <v>130.58071699999999</v>
      </c>
      <c r="P23">
        <v>149.98894999999999</v>
      </c>
      <c r="Q23">
        <v>22.630299000000001</v>
      </c>
      <c r="R23">
        <v>44.906624999999998</v>
      </c>
      <c r="S23">
        <v>27.638981000000001</v>
      </c>
      <c r="T23">
        <v>3.0945860000000001</v>
      </c>
      <c r="U23">
        <v>414</v>
      </c>
      <c r="V23">
        <v>20.801072000000001</v>
      </c>
      <c r="W23">
        <v>44.311</v>
      </c>
      <c r="X23">
        <v>148.30237500000001</v>
      </c>
      <c r="Y23">
        <v>0</v>
      </c>
      <c r="Z23">
        <v>13.041600000000001</v>
      </c>
      <c r="AA23">
        <v>42.14808</v>
      </c>
      <c r="AB23">
        <v>48.499828000000001</v>
      </c>
      <c r="AC23">
        <v>34.831252999999997</v>
      </c>
      <c r="AD23">
        <v>21.768069000000001</v>
      </c>
      <c r="AE23">
        <v>59.175403000000003</v>
      </c>
      <c r="AF23">
        <v>0</v>
      </c>
      <c r="AG23">
        <v>48.718409999999999</v>
      </c>
      <c r="AH23">
        <v>179.96245400000001</v>
      </c>
      <c r="AI23">
        <v>16.783217</v>
      </c>
      <c r="AJ23">
        <v>0</v>
      </c>
      <c r="AK23">
        <v>67.655124000000001</v>
      </c>
      <c r="AL23">
        <v>80.177999999999997</v>
      </c>
      <c r="AM23">
        <v>0</v>
      </c>
      <c r="AN23">
        <v>1.1478459999999999</v>
      </c>
      <c r="AO23">
        <v>0</v>
      </c>
      <c r="AP23">
        <v>3.0743999999999998</v>
      </c>
      <c r="AQ23">
        <v>0</v>
      </c>
      <c r="AR23">
        <v>33.119999999999997</v>
      </c>
      <c r="AS23">
        <v>37.890518999999998</v>
      </c>
      <c r="AT23">
        <v>20</v>
      </c>
      <c r="AU23">
        <v>0</v>
      </c>
      <c r="AV23">
        <v>0</v>
      </c>
      <c r="AW23">
        <v>0</v>
      </c>
      <c r="AX23">
        <v>0</v>
      </c>
      <c r="AY23">
        <v>8.3406509999999994</v>
      </c>
      <c r="AZ23">
        <v>9.2748030000000004</v>
      </c>
      <c r="BA23">
        <v>6.7455160000000003</v>
      </c>
      <c r="BB23">
        <v>5.5340730000000002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3306.7755909999996</v>
      </c>
    </row>
    <row r="24" spans="1:117">
      <c r="A24" t="s">
        <v>66</v>
      </c>
      <c r="B24">
        <v>0</v>
      </c>
      <c r="C24">
        <v>0</v>
      </c>
      <c r="D24">
        <v>50.181708</v>
      </c>
      <c r="E24">
        <v>0</v>
      </c>
      <c r="F24">
        <v>0</v>
      </c>
      <c r="G24">
        <v>82.394164000000004</v>
      </c>
      <c r="H24">
        <v>0</v>
      </c>
      <c r="I24">
        <v>0</v>
      </c>
      <c r="J24">
        <v>73.323684</v>
      </c>
      <c r="K24">
        <v>688.71594700000003</v>
      </c>
      <c r="L24">
        <v>482.44379900000001</v>
      </c>
      <c r="M24">
        <v>61.187441999999997</v>
      </c>
      <c r="N24">
        <v>124.384996</v>
      </c>
      <c r="O24">
        <v>130.58071699999999</v>
      </c>
      <c r="P24">
        <v>149.98894999999999</v>
      </c>
      <c r="Q24">
        <v>22.630299000000001</v>
      </c>
      <c r="R24">
        <v>44.906624999999998</v>
      </c>
      <c r="S24">
        <v>27.638981000000001</v>
      </c>
      <c r="T24">
        <v>3.0945860000000001</v>
      </c>
      <c r="U24">
        <v>414</v>
      </c>
      <c r="V24">
        <v>20.801072000000001</v>
      </c>
      <c r="W24">
        <v>44.311</v>
      </c>
      <c r="X24">
        <v>148.30237500000001</v>
      </c>
      <c r="Y24">
        <v>0</v>
      </c>
      <c r="Z24">
        <v>13.041600000000001</v>
      </c>
      <c r="AA24">
        <v>42.14808</v>
      </c>
      <c r="AB24">
        <v>48.499828000000001</v>
      </c>
      <c r="AC24">
        <v>34.831252999999997</v>
      </c>
      <c r="AD24">
        <v>21.768069000000001</v>
      </c>
      <c r="AE24">
        <v>59.175403000000003</v>
      </c>
      <c r="AF24">
        <v>0</v>
      </c>
      <c r="AG24">
        <v>48.718409999999999</v>
      </c>
      <c r="AH24">
        <v>179.96245400000001</v>
      </c>
      <c r="AI24">
        <v>4.2720909999999996</v>
      </c>
      <c r="AJ24">
        <v>0</v>
      </c>
      <c r="AK24">
        <v>67.655124000000001</v>
      </c>
      <c r="AL24">
        <v>80.177999999999997</v>
      </c>
      <c r="AM24">
        <v>0</v>
      </c>
      <c r="AN24">
        <v>1.1478459999999999</v>
      </c>
      <c r="AO24">
        <v>0</v>
      </c>
      <c r="AP24">
        <v>3.0743999999999998</v>
      </c>
      <c r="AQ24">
        <v>0</v>
      </c>
      <c r="AR24">
        <v>33.119999999999997</v>
      </c>
      <c r="AS24">
        <v>37.890518999999998</v>
      </c>
      <c r="AT24">
        <v>20</v>
      </c>
      <c r="AU24">
        <v>0</v>
      </c>
      <c r="AV24">
        <v>0</v>
      </c>
      <c r="AW24">
        <v>0</v>
      </c>
      <c r="AX24">
        <v>0</v>
      </c>
      <c r="AY24">
        <v>8.3406509999999994</v>
      </c>
      <c r="AZ24">
        <v>9.2748030000000004</v>
      </c>
      <c r="BA24">
        <v>6.7455160000000003</v>
      </c>
      <c r="BB24">
        <v>5.5340730000000002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3294.2644649999993</v>
      </c>
    </row>
    <row r="25" spans="1:117">
      <c r="A25" t="s">
        <v>67</v>
      </c>
      <c r="B25">
        <v>0</v>
      </c>
      <c r="C25">
        <v>0</v>
      </c>
      <c r="D25">
        <v>50.181708</v>
      </c>
      <c r="E25">
        <v>0</v>
      </c>
      <c r="F25">
        <v>0</v>
      </c>
      <c r="G25">
        <v>82.394164000000004</v>
      </c>
      <c r="H25">
        <v>0</v>
      </c>
      <c r="I25">
        <v>0</v>
      </c>
      <c r="J25">
        <v>73.323684</v>
      </c>
      <c r="K25">
        <v>688.71594700000003</v>
      </c>
      <c r="L25">
        <v>482.44379900000001</v>
      </c>
      <c r="M25">
        <v>61.187441999999997</v>
      </c>
      <c r="N25">
        <v>124.384996</v>
      </c>
      <c r="O25">
        <v>130.58071699999999</v>
      </c>
      <c r="P25">
        <v>149.98894999999999</v>
      </c>
      <c r="Q25">
        <v>22.630299000000001</v>
      </c>
      <c r="R25">
        <v>44.906624999999998</v>
      </c>
      <c r="S25">
        <v>27.638981000000001</v>
      </c>
      <c r="T25">
        <v>3.0945860000000001</v>
      </c>
      <c r="U25">
        <v>414</v>
      </c>
      <c r="V25">
        <v>20.801072000000001</v>
      </c>
      <c r="W25">
        <v>44.311</v>
      </c>
      <c r="X25">
        <v>148.30237500000001</v>
      </c>
      <c r="Y25">
        <v>0</v>
      </c>
      <c r="Z25">
        <v>13.041600000000001</v>
      </c>
      <c r="AA25">
        <v>42.14808</v>
      </c>
      <c r="AB25">
        <v>48.499828000000001</v>
      </c>
      <c r="AC25">
        <v>34.831252999999997</v>
      </c>
      <c r="AD25">
        <v>21.768069000000001</v>
      </c>
      <c r="AE25">
        <v>59.175403000000003</v>
      </c>
      <c r="AF25">
        <v>0</v>
      </c>
      <c r="AG25">
        <v>48.718409999999999</v>
      </c>
      <c r="AH25">
        <v>179.96245400000001</v>
      </c>
      <c r="AI25">
        <v>4.2720909999999996</v>
      </c>
      <c r="AJ25">
        <v>0</v>
      </c>
      <c r="AK25">
        <v>67.655124000000001</v>
      </c>
      <c r="AL25">
        <v>80.177999999999997</v>
      </c>
      <c r="AM25">
        <v>0</v>
      </c>
      <c r="AN25">
        <v>1.1478459999999999</v>
      </c>
      <c r="AO25">
        <v>0</v>
      </c>
      <c r="AP25">
        <v>3.0743999999999998</v>
      </c>
      <c r="AQ25">
        <v>0</v>
      </c>
      <c r="AR25">
        <v>33.119999999999997</v>
      </c>
      <c r="AS25">
        <v>37.890518999999998</v>
      </c>
      <c r="AT25">
        <v>20</v>
      </c>
      <c r="AU25">
        <v>0</v>
      </c>
      <c r="AV25">
        <v>0</v>
      </c>
      <c r="AW25">
        <v>0</v>
      </c>
      <c r="AX25">
        <v>0</v>
      </c>
      <c r="AY25">
        <v>8.3406509999999994</v>
      </c>
      <c r="AZ25">
        <v>9.2748030000000004</v>
      </c>
      <c r="BA25">
        <v>6.7455160000000003</v>
      </c>
      <c r="BB25">
        <v>5.5340730000000002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3294.2644649999993</v>
      </c>
    </row>
    <row r="26" spans="1:117">
      <c r="A26" t="s">
        <v>68</v>
      </c>
      <c r="B26">
        <v>0</v>
      </c>
      <c r="C26">
        <v>0</v>
      </c>
      <c r="D26">
        <v>50.181708</v>
      </c>
      <c r="E26">
        <v>0</v>
      </c>
      <c r="F26">
        <v>0</v>
      </c>
      <c r="G26">
        <v>82.394164000000004</v>
      </c>
      <c r="H26">
        <v>0</v>
      </c>
      <c r="I26">
        <v>0</v>
      </c>
      <c r="J26">
        <v>73.323684</v>
      </c>
      <c r="K26">
        <v>688.71594700000003</v>
      </c>
      <c r="L26">
        <v>482.44379900000001</v>
      </c>
      <c r="M26">
        <v>79.121692999999993</v>
      </c>
      <c r="N26">
        <v>124.384996</v>
      </c>
      <c r="O26">
        <v>130.58071699999999</v>
      </c>
      <c r="P26">
        <v>149.98894999999999</v>
      </c>
      <c r="Q26">
        <v>22.630299000000001</v>
      </c>
      <c r="R26">
        <v>44.906624999999998</v>
      </c>
      <c r="S26">
        <v>27.638981000000001</v>
      </c>
      <c r="T26">
        <v>3.0945860000000001</v>
      </c>
      <c r="U26">
        <v>414</v>
      </c>
      <c r="V26">
        <v>20.801072000000001</v>
      </c>
      <c r="W26">
        <v>44.311</v>
      </c>
      <c r="X26">
        <v>148.30237500000001</v>
      </c>
      <c r="Y26">
        <v>0</v>
      </c>
      <c r="Z26">
        <v>13.041600000000001</v>
      </c>
      <c r="AA26">
        <v>42.14808</v>
      </c>
      <c r="AB26">
        <v>48.499828000000001</v>
      </c>
      <c r="AC26">
        <v>34.831252999999997</v>
      </c>
      <c r="AD26">
        <v>21.768069000000001</v>
      </c>
      <c r="AE26">
        <v>59.175403000000003</v>
      </c>
      <c r="AF26">
        <v>0</v>
      </c>
      <c r="AG26">
        <v>48.718409999999999</v>
      </c>
      <c r="AH26">
        <v>179.96245400000001</v>
      </c>
      <c r="AI26">
        <v>4.2720909999999996</v>
      </c>
      <c r="AJ26">
        <v>0</v>
      </c>
      <c r="AK26">
        <v>67.655124000000001</v>
      </c>
      <c r="AL26">
        <v>80.177999999999997</v>
      </c>
      <c r="AM26">
        <v>0</v>
      </c>
      <c r="AN26">
        <v>1.1478459999999999</v>
      </c>
      <c r="AO26">
        <v>0</v>
      </c>
      <c r="AP26">
        <v>3.0743999999999998</v>
      </c>
      <c r="AQ26">
        <v>0</v>
      </c>
      <c r="AR26">
        <v>33.119999999999997</v>
      </c>
      <c r="AS26">
        <v>37.890518999999998</v>
      </c>
      <c r="AT26">
        <v>20</v>
      </c>
      <c r="AU26">
        <v>0</v>
      </c>
      <c r="AV26">
        <v>0</v>
      </c>
      <c r="AW26">
        <v>0</v>
      </c>
      <c r="AX26">
        <v>0</v>
      </c>
      <c r="AY26">
        <v>8.3406509999999994</v>
      </c>
      <c r="AZ26">
        <v>9.2748030000000004</v>
      </c>
      <c r="BA26">
        <v>6.7455160000000003</v>
      </c>
      <c r="BB26">
        <v>5.5340730000000002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3312.1987159999999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82.394164000000004</v>
      </c>
      <c r="H27">
        <v>0</v>
      </c>
      <c r="I27">
        <v>0</v>
      </c>
      <c r="J27">
        <v>73.323684</v>
      </c>
      <c r="K27">
        <v>688.71594700000003</v>
      </c>
      <c r="L27">
        <v>482.44379900000001</v>
      </c>
      <c r="M27">
        <v>97.055942999999999</v>
      </c>
      <c r="N27">
        <v>124.384996</v>
      </c>
      <c r="O27">
        <v>130.58071699999999</v>
      </c>
      <c r="P27">
        <v>149.98894999999999</v>
      </c>
      <c r="Q27">
        <v>22.630299000000001</v>
      </c>
      <c r="R27">
        <v>44.906624999999998</v>
      </c>
      <c r="S27">
        <v>27.638981000000001</v>
      </c>
      <c r="T27">
        <v>3.0945860000000001</v>
      </c>
      <c r="U27">
        <v>414</v>
      </c>
      <c r="V27">
        <v>20.801072000000001</v>
      </c>
      <c r="W27">
        <v>44.311</v>
      </c>
      <c r="X27">
        <v>148.30237500000001</v>
      </c>
      <c r="Y27">
        <v>0</v>
      </c>
      <c r="Z27">
        <v>13.041600000000001</v>
      </c>
      <c r="AA27">
        <v>42.14808</v>
      </c>
      <c r="AB27">
        <v>48.499828000000001</v>
      </c>
      <c r="AC27">
        <v>34.831252999999997</v>
      </c>
      <c r="AD27">
        <v>21.768069000000001</v>
      </c>
      <c r="AE27">
        <v>59.175403000000003</v>
      </c>
      <c r="AF27">
        <v>0</v>
      </c>
      <c r="AG27">
        <v>48.718409999999999</v>
      </c>
      <c r="AH27">
        <v>179.96245400000001</v>
      </c>
      <c r="AI27">
        <v>6.1029879999999999</v>
      </c>
      <c r="AJ27">
        <v>0</v>
      </c>
      <c r="AK27">
        <v>67.655124000000001</v>
      </c>
      <c r="AL27">
        <v>80.177999999999997</v>
      </c>
      <c r="AM27">
        <v>0</v>
      </c>
      <c r="AN27">
        <v>1.1478459999999999</v>
      </c>
      <c r="AO27">
        <v>0</v>
      </c>
      <c r="AP27">
        <v>3.0743999999999998</v>
      </c>
      <c r="AQ27">
        <v>0</v>
      </c>
      <c r="AR27">
        <v>33.119999999999997</v>
      </c>
      <c r="AS27">
        <v>37.890518999999998</v>
      </c>
      <c r="AT27">
        <v>20</v>
      </c>
      <c r="AU27">
        <v>0</v>
      </c>
      <c r="AV27">
        <v>49.529997999999999</v>
      </c>
      <c r="AW27">
        <v>0</v>
      </c>
      <c r="AX27">
        <v>0</v>
      </c>
      <c r="AY27">
        <v>8.3406509999999994</v>
      </c>
      <c r="AZ27">
        <v>9.2748030000000004</v>
      </c>
      <c r="BA27">
        <v>6.7455160000000003</v>
      </c>
      <c r="BB27">
        <v>5.5340730000000002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3331.3121529999999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82.394164000000004</v>
      </c>
      <c r="H28">
        <v>0</v>
      </c>
      <c r="I28">
        <v>0</v>
      </c>
      <c r="J28">
        <v>73.323684</v>
      </c>
      <c r="K28">
        <v>688.71594700000003</v>
      </c>
      <c r="L28">
        <v>482.44379900000001</v>
      </c>
      <c r="M28">
        <v>97.055942999999999</v>
      </c>
      <c r="N28">
        <v>124.384996</v>
      </c>
      <c r="O28">
        <v>130.58071699999999</v>
      </c>
      <c r="P28">
        <v>149.98894999999999</v>
      </c>
      <c r="Q28">
        <v>22.630299000000001</v>
      </c>
      <c r="R28">
        <v>44.906624999999998</v>
      </c>
      <c r="S28">
        <v>27.638981000000001</v>
      </c>
      <c r="T28">
        <v>3.0945860000000001</v>
      </c>
      <c r="U28">
        <v>414</v>
      </c>
      <c r="V28">
        <v>20.801072000000001</v>
      </c>
      <c r="W28">
        <v>44.311</v>
      </c>
      <c r="X28">
        <v>148.30237500000001</v>
      </c>
      <c r="Y28">
        <v>0</v>
      </c>
      <c r="Z28">
        <v>13.041600000000001</v>
      </c>
      <c r="AA28">
        <v>42.14808</v>
      </c>
      <c r="AB28">
        <v>48.499828000000001</v>
      </c>
      <c r="AC28">
        <v>34.831252999999997</v>
      </c>
      <c r="AD28">
        <v>21.768069000000001</v>
      </c>
      <c r="AE28">
        <v>59.175403000000003</v>
      </c>
      <c r="AF28">
        <v>0</v>
      </c>
      <c r="AG28">
        <v>48.718409999999999</v>
      </c>
      <c r="AH28">
        <v>179.96245400000001</v>
      </c>
      <c r="AI28">
        <v>9.1544819999999998</v>
      </c>
      <c r="AJ28">
        <v>0</v>
      </c>
      <c r="AK28">
        <v>67.655124000000001</v>
      </c>
      <c r="AL28">
        <v>80.177999999999997</v>
      </c>
      <c r="AM28">
        <v>0</v>
      </c>
      <c r="AN28">
        <v>1.1478459999999999</v>
      </c>
      <c r="AO28">
        <v>0</v>
      </c>
      <c r="AP28">
        <v>3.0743999999999998</v>
      </c>
      <c r="AQ28">
        <v>0</v>
      </c>
      <c r="AR28">
        <v>33.119999999999997</v>
      </c>
      <c r="AS28">
        <v>37.890518999999998</v>
      </c>
      <c r="AT28">
        <v>20</v>
      </c>
      <c r="AU28">
        <v>0</v>
      </c>
      <c r="AV28">
        <v>49.529997999999999</v>
      </c>
      <c r="AW28">
        <v>0</v>
      </c>
      <c r="AX28">
        <v>0</v>
      </c>
      <c r="AY28">
        <v>8.3406509999999994</v>
      </c>
      <c r="AZ28">
        <v>9.2748030000000004</v>
      </c>
      <c r="BA28">
        <v>6.7455160000000003</v>
      </c>
      <c r="BB28">
        <v>5.5340730000000002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3334.3636469999997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82.394164000000004</v>
      </c>
      <c r="H29">
        <v>0</v>
      </c>
      <c r="I29">
        <v>0</v>
      </c>
      <c r="J29">
        <v>73.323684</v>
      </c>
      <c r="K29">
        <v>688.71594700000003</v>
      </c>
      <c r="L29">
        <v>482.44379900000001</v>
      </c>
      <c r="M29">
        <v>97.055942999999999</v>
      </c>
      <c r="N29">
        <v>124.384996</v>
      </c>
      <c r="O29">
        <v>130.58071699999999</v>
      </c>
      <c r="P29">
        <v>149.98894999999999</v>
      </c>
      <c r="Q29">
        <v>22.630299000000001</v>
      </c>
      <c r="R29">
        <v>44.906624999999998</v>
      </c>
      <c r="S29">
        <v>27.638981000000001</v>
      </c>
      <c r="T29">
        <v>3.0945860000000001</v>
      </c>
      <c r="U29">
        <v>414</v>
      </c>
      <c r="V29">
        <v>20.801072000000001</v>
      </c>
      <c r="W29">
        <v>44.311</v>
      </c>
      <c r="X29">
        <v>148.30237500000001</v>
      </c>
      <c r="Y29">
        <v>0</v>
      </c>
      <c r="Z29">
        <v>13.041600000000001</v>
      </c>
      <c r="AA29">
        <v>42.14808</v>
      </c>
      <c r="AB29">
        <v>48.499828000000001</v>
      </c>
      <c r="AC29">
        <v>34.831252999999997</v>
      </c>
      <c r="AD29">
        <v>21.768069000000001</v>
      </c>
      <c r="AE29">
        <v>59.175403000000003</v>
      </c>
      <c r="AF29">
        <v>0</v>
      </c>
      <c r="AG29">
        <v>48.718409999999999</v>
      </c>
      <c r="AH29">
        <v>179.96245400000001</v>
      </c>
      <c r="AI29">
        <v>59.504133000000003</v>
      </c>
      <c r="AJ29">
        <v>0</v>
      </c>
      <c r="AK29">
        <v>67.655124000000001</v>
      </c>
      <c r="AL29">
        <v>80.177999999999997</v>
      </c>
      <c r="AM29">
        <v>0</v>
      </c>
      <c r="AN29">
        <v>1.1478459999999999</v>
      </c>
      <c r="AO29">
        <v>0</v>
      </c>
      <c r="AP29">
        <v>3.0743999999999998</v>
      </c>
      <c r="AQ29">
        <v>0</v>
      </c>
      <c r="AR29">
        <v>33.119999999999997</v>
      </c>
      <c r="AS29">
        <v>37.890518999999998</v>
      </c>
      <c r="AT29">
        <v>20</v>
      </c>
      <c r="AU29">
        <v>0</v>
      </c>
      <c r="AV29">
        <v>49.529997999999999</v>
      </c>
      <c r="AW29">
        <v>0</v>
      </c>
      <c r="AX29">
        <v>0</v>
      </c>
      <c r="AY29">
        <v>8.3406509999999994</v>
      </c>
      <c r="AZ29">
        <v>9.2748030000000004</v>
      </c>
      <c r="BA29">
        <v>6.7455160000000003</v>
      </c>
      <c r="BB29">
        <v>5.5340730000000002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3384.7132979999997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82.394164000000004</v>
      </c>
      <c r="H30">
        <v>0</v>
      </c>
      <c r="I30">
        <v>0</v>
      </c>
      <c r="J30">
        <v>73.323684</v>
      </c>
      <c r="K30">
        <v>688.71594700000003</v>
      </c>
      <c r="L30">
        <v>482.44379900000001</v>
      </c>
      <c r="M30">
        <v>97.055942999999999</v>
      </c>
      <c r="N30">
        <v>124.384996</v>
      </c>
      <c r="O30">
        <v>130.58071699999999</v>
      </c>
      <c r="P30">
        <v>149.98894999999999</v>
      </c>
      <c r="Q30">
        <v>22.630299000000001</v>
      </c>
      <c r="R30">
        <v>44.906624999999998</v>
      </c>
      <c r="S30">
        <v>27.638981000000001</v>
      </c>
      <c r="T30">
        <v>3.0945860000000001</v>
      </c>
      <c r="U30">
        <v>414</v>
      </c>
      <c r="V30">
        <v>20.801072000000001</v>
      </c>
      <c r="W30">
        <v>44.311</v>
      </c>
      <c r="X30">
        <v>148.30237500000001</v>
      </c>
      <c r="Y30">
        <v>0</v>
      </c>
      <c r="Z30">
        <v>13.041600000000001</v>
      </c>
      <c r="AA30">
        <v>42.14808</v>
      </c>
      <c r="AB30">
        <v>48.499828000000001</v>
      </c>
      <c r="AC30">
        <v>34.831252999999997</v>
      </c>
      <c r="AD30">
        <v>21.768069000000001</v>
      </c>
      <c r="AE30">
        <v>59.175403000000003</v>
      </c>
      <c r="AF30">
        <v>0</v>
      </c>
      <c r="AG30">
        <v>48.718409999999999</v>
      </c>
      <c r="AH30">
        <v>179.96245400000001</v>
      </c>
      <c r="AI30">
        <v>59.504133000000003</v>
      </c>
      <c r="AJ30">
        <v>0</v>
      </c>
      <c r="AK30">
        <v>67.655124000000001</v>
      </c>
      <c r="AL30">
        <v>80.177999999999997</v>
      </c>
      <c r="AM30">
        <v>0</v>
      </c>
      <c r="AN30">
        <v>1.1478459999999999</v>
      </c>
      <c r="AO30">
        <v>0</v>
      </c>
      <c r="AP30">
        <v>3.0743999999999998</v>
      </c>
      <c r="AQ30">
        <v>0</v>
      </c>
      <c r="AR30">
        <v>33.119999999999997</v>
      </c>
      <c r="AS30">
        <v>37.890518999999998</v>
      </c>
      <c r="AT30">
        <v>20</v>
      </c>
      <c r="AU30">
        <v>0</v>
      </c>
      <c r="AV30">
        <v>49.529997999999999</v>
      </c>
      <c r="AW30">
        <v>0</v>
      </c>
      <c r="AX30">
        <v>0</v>
      </c>
      <c r="AY30">
        <v>8.3406509999999994</v>
      </c>
      <c r="AZ30">
        <v>9.2748030000000004</v>
      </c>
      <c r="BA30">
        <v>6.7455160000000003</v>
      </c>
      <c r="BB30">
        <v>5.5340730000000002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3384.7132979999997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82.394164000000004</v>
      </c>
      <c r="H31">
        <v>0</v>
      </c>
      <c r="I31">
        <v>0</v>
      </c>
      <c r="J31">
        <v>73.323684</v>
      </c>
      <c r="K31">
        <v>688.71594700000003</v>
      </c>
      <c r="L31">
        <v>482.44379900000001</v>
      </c>
      <c r="M31">
        <v>97.055942999999999</v>
      </c>
      <c r="N31">
        <v>124.384996</v>
      </c>
      <c r="O31">
        <v>130.58071699999999</v>
      </c>
      <c r="P31">
        <v>149.98894999999999</v>
      </c>
      <c r="Q31">
        <v>22.630299000000001</v>
      </c>
      <c r="R31">
        <v>44.906624999999998</v>
      </c>
      <c r="S31">
        <v>27.638981000000001</v>
      </c>
      <c r="T31">
        <v>3.0945860000000001</v>
      </c>
      <c r="U31">
        <v>414</v>
      </c>
      <c r="V31">
        <v>20.801072000000001</v>
      </c>
      <c r="W31">
        <v>44.311</v>
      </c>
      <c r="X31">
        <v>148.30237500000001</v>
      </c>
      <c r="Y31">
        <v>0</v>
      </c>
      <c r="Z31">
        <v>13.041600000000001</v>
      </c>
      <c r="AA31">
        <v>42.14808</v>
      </c>
      <c r="AB31">
        <v>48.499828000000001</v>
      </c>
      <c r="AC31">
        <v>34.831252999999997</v>
      </c>
      <c r="AD31">
        <v>21.768069000000001</v>
      </c>
      <c r="AE31">
        <v>59.175403000000003</v>
      </c>
      <c r="AF31">
        <v>0</v>
      </c>
      <c r="AG31">
        <v>48.718409999999999</v>
      </c>
      <c r="AH31">
        <v>179.96245400000001</v>
      </c>
      <c r="AI31">
        <v>59.504133000000003</v>
      </c>
      <c r="AJ31">
        <v>0</v>
      </c>
      <c r="AK31">
        <v>67.655124000000001</v>
      </c>
      <c r="AL31">
        <v>80.177999999999997</v>
      </c>
      <c r="AM31">
        <v>0</v>
      </c>
      <c r="AN31">
        <v>1.1478459999999999</v>
      </c>
      <c r="AO31">
        <v>0</v>
      </c>
      <c r="AP31">
        <v>1.1529</v>
      </c>
      <c r="AQ31">
        <v>0</v>
      </c>
      <c r="AR31">
        <v>33.119999999999997</v>
      </c>
      <c r="AS31">
        <v>37.890518999999998</v>
      </c>
      <c r="AT31">
        <v>20</v>
      </c>
      <c r="AU31">
        <v>0</v>
      </c>
      <c r="AV31">
        <v>49.529997999999999</v>
      </c>
      <c r="AW31">
        <v>0</v>
      </c>
      <c r="AX31">
        <v>0</v>
      </c>
      <c r="AY31">
        <v>8.3406509999999994</v>
      </c>
      <c r="AZ31">
        <v>9.2748030000000004</v>
      </c>
      <c r="BA31">
        <v>6.7455160000000003</v>
      </c>
      <c r="BB31">
        <v>5.5340730000000002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3382.7917979999997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82.394164000000004</v>
      </c>
      <c r="H32">
        <v>0</v>
      </c>
      <c r="I32">
        <v>0</v>
      </c>
      <c r="J32">
        <v>73.323684</v>
      </c>
      <c r="K32">
        <v>688.71594700000003</v>
      </c>
      <c r="L32">
        <v>482.44379900000001</v>
      </c>
      <c r="M32">
        <v>97.055942999999999</v>
      </c>
      <c r="N32">
        <v>124.384996</v>
      </c>
      <c r="O32">
        <v>130.58071699999999</v>
      </c>
      <c r="P32">
        <v>149.98894999999999</v>
      </c>
      <c r="Q32">
        <v>22.630299000000001</v>
      </c>
      <c r="R32">
        <v>44.906624999999998</v>
      </c>
      <c r="S32">
        <v>27.638981000000001</v>
      </c>
      <c r="T32">
        <v>3.0945860000000001</v>
      </c>
      <c r="U32">
        <v>414</v>
      </c>
      <c r="V32">
        <v>20.801072000000001</v>
      </c>
      <c r="W32">
        <v>44.311</v>
      </c>
      <c r="X32">
        <v>148.30237500000001</v>
      </c>
      <c r="Y32">
        <v>0</v>
      </c>
      <c r="Z32">
        <v>13.041600000000001</v>
      </c>
      <c r="AA32">
        <v>42.14808</v>
      </c>
      <c r="AB32">
        <v>48.499828000000001</v>
      </c>
      <c r="AC32">
        <v>34.831252999999997</v>
      </c>
      <c r="AD32">
        <v>21.768069000000001</v>
      </c>
      <c r="AE32">
        <v>59.175403000000003</v>
      </c>
      <c r="AF32">
        <v>0</v>
      </c>
      <c r="AG32">
        <v>48.718409999999999</v>
      </c>
      <c r="AH32">
        <v>179.96245400000001</v>
      </c>
      <c r="AI32">
        <v>59.504133000000003</v>
      </c>
      <c r="AJ32">
        <v>0</v>
      </c>
      <c r="AK32">
        <v>67.655124000000001</v>
      </c>
      <c r="AL32">
        <v>80.177999999999997</v>
      </c>
      <c r="AM32">
        <v>0</v>
      </c>
      <c r="AN32">
        <v>1.1478459999999999</v>
      </c>
      <c r="AO32">
        <v>0</v>
      </c>
      <c r="AP32">
        <v>1.1529</v>
      </c>
      <c r="AQ32">
        <v>0</v>
      </c>
      <c r="AR32">
        <v>33.119999999999997</v>
      </c>
      <c r="AS32">
        <v>37.890518999999998</v>
      </c>
      <c r="AT32">
        <v>20</v>
      </c>
      <c r="AU32">
        <v>0</v>
      </c>
      <c r="AV32">
        <v>49.529997999999999</v>
      </c>
      <c r="AW32">
        <v>0</v>
      </c>
      <c r="AX32">
        <v>0</v>
      </c>
      <c r="AY32">
        <v>8.3406509999999994</v>
      </c>
      <c r="AZ32">
        <v>9.2748030000000004</v>
      </c>
      <c r="BA32">
        <v>6.7455160000000003</v>
      </c>
      <c r="BB32">
        <v>5.5340730000000002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3382.7917979999997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82.394164000000004</v>
      </c>
      <c r="H33">
        <v>0</v>
      </c>
      <c r="I33">
        <v>0</v>
      </c>
      <c r="J33">
        <v>73.323684</v>
      </c>
      <c r="K33">
        <v>688.71594700000003</v>
      </c>
      <c r="L33">
        <v>482.44379900000001</v>
      </c>
      <c r="M33">
        <v>96.255943000000002</v>
      </c>
      <c r="N33">
        <v>123.384996</v>
      </c>
      <c r="O33">
        <v>129.480717</v>
      </c>
      <c r="P33">
        <v>148.78895</v>
      </c>
      <c r="Q33">
        <v>22.630299000000001</v>
      </c>
      <c r="R33">
        <v>44.906624999999998</v>
      </c>
      <c r="S33">
        <v>27.638981000000001</v>
      </c>
      <c r="T33">
        <v>3.0945860000000001</v>
      </c>
      <c r="U33">
        <v>414</v>
      </c>
      <c r="V33">
        <v>20.801072000000001</v>
      </c>
      <c r="W33">
        <v>44.311</v>
      </c>
      <c r="X33">
        <v>148.30237500000001</v>
      </c>
      <c r="Y33">
        <v>0</v>
      </c>
      <c r="Z33">
        <v>13.041600000000001</v>
      </c>
      <c r="AA33">
        <v>42.14808</v>
      </c>
      <c r="AB33">
        <v>48.499828000000001</v>
      </c>
      <c r="AC33">
        <v>34.831252999999997</v>
      </c>
      <c r="AD33">
        <v>21.768069000000001</v>
      </c>
      <c r="AE33">
        <v>59.175403000000003</v>
      </c>
      <c r="AF33">
        <v>0</v>
      </c>
      <c r="AG33">
        <v>48.718409999999999</v>
      </c>
      <c r="AH33">
        <v>179.96245400000001</v>
      </c>
      <c r="AI33">
        <v>59.504133000000003</v>
      </c>
      <c r="AJ33">
        <v>0</v>
      </c>
      <c r="AK33">
        <v>67.655124000000001</v>
      </c>
      <c r="AL33">
        <v>80.177999999999997</v>
      </c>
      <c r="AM33">
        <v>0</v>
      </c>
      <c r="AN33">
        <v>1.1478459999999999</v>
      </c>
      <c r="AO33">
        <v>0</v>
      </c>
      <c r="AP33">
        <v>1.1529</v>
      </c>
      <c r="AQ33">
        <v>0</v>
      </c>
      <c r="AR33">
        <v>33.119999999999997</v>
      </c>
      <c r="AS33">
        <v>37.890518999999998</v>
      </c>
      <c r="AT33">
        <v>20</v>
      </c>
      <c r="AU33">
        <v>0</v>
      </c>
      <c r="AV33">
        <v>49.529997999999999</v>
      </c>
      <c r="AW33">
        <v>0</v>
      </c>
      <c r="AX33">
        <v>0</v>
      </c>
      <c r="AY33">
        <v>8.3406509999999994</v>
      </c>
      <c r="AZ33">
        <v>9.2748030000000004</v>
      </c>
      <c r="BA33">
        <v>6.7455160000000003</v>
      </c>
      <c r="BB33">
        <v>5.5340730000000002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3378.6917979999998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81.591623999999996</v>
      </c>
      <c r="H34">
        <v>0</v>
      </c>
      <c r="I34">
        <v>0</v>
      </c>
      <c r="J34">
        <v>73.323684</v>
      </c>
      <c r="K34">
        <v>688.71594700000003</v>
      </c>
      <c r="L34">
        <v>482.44379900000001</v>
      </c>
      <c r="M34">
        <v>92.455943000000005</v>
      </c>
      <c r="N34">
        <v>118.484996</v>
      </c>
      <c r="O34">
        <v>124.380717</v>
      </c>
      <c r="P34">
        <v>142.88894999999999</v>
      </c>
      <c r="Q34">
        <v>22.630299000000001</v>
      </c>
      <c r="R34">
        <v>44.906624999999998</v>
      </c>
      <c r="S34">
        <v>27.638981000000001</v>
      </c>
      <c r="T34">
        <v>3.0945860000000001</v>
      </c>
      <c r="U34">
        <v>414</v>
      </c>
      <c r="V34">
        <v>20.801072000000001</v>
      </c>
      <c r="W34">
        <v>44.311</v>
      </c>
      <c r="X34">
        <v>148.30237500000001</v>
      </c>
      <c r="Y34">
        <v>0</v>
      </c>
      <c r="Z34">
        <v>13.041600000000001</v>
      </c>
      <c r="AA34">
        <v>42.14808</v>
      </c>
      <c r="AB34">
        <v>48.499828000000001</v>
      </c>
      <c r="AC34">
        <v>34.831252999999997</v>
      </c>
      <c r="AD34">
        <v>21.768069000000001</v>
      </c>
      <c r="AE34">
        <v>59.175403000000003</v>
      </c>
      <c r="AF34">
        <v>0</v>
      </c>
      <c r="AG34">
        <v>48.718409999999999</v>
      </c>
      <c r="AH34">
        <v>179.96245400000001</v>
      </c>
      <c r="AI34">
        <v>59.504133000000003</v>
      </c>
      <c r="AJ34">
        <v>0</v>
      </c>
      <c r="AK34">
        <v>67.655124000000001</v>
      </c>
      <c r="AL34">
        <v>80.177999999999997</v>
      </c>
      <c r="AM34">
        <v>0</v>
      </c>
      <c r="AN34">
        <v>1.1478459999999999</v>
      </c>
      <c r="AO34">
        <v>0</v>
      </c>
      <c r="AP34">
        <v>1.1529</v>
      </c>
      <c r="AQ34">
        <v>0</v>
      </c>
      <c r="AR34">
        <v>33.119999999999997</v>
      </c>
      <c r="AS34">
        <v>37.890518999999998</v>
      </c>
      <c r="AT34">
        <v>20</v>
      </c>
      <c r="AU34">
        <v>0</v>
      </c>
      <c r="AV34">
        <v>49.529997999999999</v>
      </c>
      <c r="AW34">
        <v>0</v>
      </c>
      <c r="AX34">
        <v>0</v>
      </c>
      <c r="AY34">
        <v>8.3406509999999994</v>
      </c>
      <c r="AZ34">
        <v>9.2748030000000004</v>
      </c>
      <c r="BA34">
        <v>6.7455160000000003</v>
      </c>
      <c r="BB34">
        <v>5.5340730000000002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3358.1892579999994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81.591623999999996</v>
      </c>
      <c r="H35">
        <v>0</v>
      </c>
      <c r="I35">
        <v>0</v>
      </c>
      <c r="J35">
        <v>73.323684</v>
      </c>
      <c r="K35">
        <v>688.71594700000003</v>
      </c>
      <c r="L35">
        <v>482.44379900000001</v>
      </c>
      <c r="M35">
        <v>90.555942999999999</v>
      </c>
      <c r="N35">
        <v>116.084996</v>
      </c>
      <c r="O35">
        <v>121.880717</v>
      </c>
      <c r="P35">
        <v>139.98894999999999</v>
      </c>
      <c r="Q35">
        <v>22.630299000000001</v>
      </c>
      <c r="R35">
        <v>44.906624999999998</v>
      </c>
      <c r="S35">
        <v>27.638981000000001</v>
      </c>
      <c r="T35">
        <v>3.0945860000000001</v>
      </c>
      <c r="U35">
        <v>414</v>
      </c>
      <c r="V35">
        <v>20.801072000000001</v>
      </c>
      <c r="W35">
        <v>44.311</v>
      </c>
      <c r="X35">
        <v>148.30237500000001</v>
      </c>
      <c r="Y35">
        <v>0</v>
      </c>
      <c r="Z35">
        <v>13.041600000000001</v>
      </c>
      <c r="AA35">
        <v>42.14808</v>
      </c>
      <c r="AB35">
        <v>48.499828000000001</v>
      </c>
      <c r="AC35">
        <v>34.831252999999997</v>
      </c>
      <c r="AD35">
        <v>20.553135999999999</v>
      </c>
      <c r="AE35">
        <v>59.175403000000003</v>
      </c>
      <c r="AF35">
        <v>0</v>
      </c>
      <c r="AG35">
        <v>48.718409999999999</v>
      </c>
      <c r="AH35">
        <v>179.96245400000001</v>
      </c>
      <c r="AI35">
        <v>6.1029879999999999</v>
      </c>
      <c r="AJ35">
        <v>0</v>
      </c>
      <c r="AK35">
        <v>67.655124000000001</v>
      </c>
      <c r="AL35">
        <v>80.177999999999997</v>
      </c>
      <c r="AM35">
        <v>0</v>
      </c>
      <c r="AN35">
        <v>1.1478459999999999</v>
      </c>
      <c r="AO35">
        <v>0</v>
      </c>
      <c r="AP35">
        <v>3.2025000000000001</v>
      </c>
      <c r="AQ35">
        <v>0</v>
      </c>
      <c r="AR35">
        <v>33.119999999999997</v>
      </c>
      <c r="AS35">
        <v>37.890518999999998</v>
      </c>
      <c r="AT35">
        <v>20</v>
      </c>
      <c r="AU35">
        <v>0</v>
      </c>
      <c r="AV35">
        <v>48.878287</v>
      </c>
      <c r="AW35">
        <v>0</v>
      </c>
      <c r="AX35">
        <v>0</v>
      </c>
      <c r="AY35">
        <v>8.3406509999999994</v>
      </c>
      <c r="AZ35">
        <v>9.2748030000000004</v>
      </c>
      <c r="BA35">
        <v>6.7455160000000003</v>
      </c>
      <c r="BB35">
        <v>5.5340730000000002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3295.2710689999994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81.591623999999996</v>
      </c>
      <c r="H36">
        <v>0</v>
      </c>
      <c r="I36">
        <v>0</v>
      </c>
      <c r="J36">
        <v>73.323684</v>
      </c>
      <c r="K36">
        <v>688.71594700000003</v>
      </c>
      <c r="L36">
        <v>482.44379900000001</v>
      </c>
      <c r="M36">
        <v>87.155942999999994</v>
      </c>
      <c r="N36">
        <v>111.684996</v>
      </c>
      <c r="O36">
        <v>117.180717</v>
      </c>
      <c r="P36">
        <v>134.58895000000001</v>
      </c>
      <c r="Q36">
        <v>22.630299000000001</v>
      </c>
      <c r="R36">
        <v>44.906624999999998</v>
      </c>
      <c r="S36">
        <v>27.638981000000001</v>
      </c>
      <c r="T36">
        <v>3.0945860000000001</v>
      </c>
      <c r="U36">
        <v>414</v>
      </c>
      <c r="V36">
        <v>20.801072000000001</v>
      </c>
      <c r="W36">
        <v>44.311</v>
      </c>
      <c r="X36">
        <v>148.30237500000001</v>
      </c>
      <c r="Y36">
        <v>0</v>
      </c>
      <c r="Z36">
        <v>13.041600000000001</v>
      </c>
      <c r="AA36">
        <v>42.14808</v>
      </c>
      <c r="AB36">
        <v>48.499828000000001</v>
      </c>
      <c r="AC36">
        <v>34.831252999999997</v>
      </c>
      <c r="AD36">
        <v>10.884034</v>
      </c>
      <c r="AE36">
        <v>59.175403000000003</v>
      </c>
      <c r="AF36">
        <v>0</v>
      </c>
      <c r="AG36">
        <v>48.718409999999999</v>
      </c>
      <c r="AH36">
        <v>179.96245400000001</v>
      </c>
      <c r="AI36">
        <v>4.2720909999999996</v>
      </c>
      <c r="AJ36">
        <v>0</v>
      </c>
      <c r="AK36">
        <v>67.655124000000001</v>
      </c>
      <c r="AL36">
        <v>80.177999999999997</v>
      </c>
      <c r="AM36">
        <v>0</v>
      </c>
      <c r="AN36">
        <v>1.1478459999999999</v>
      </c>
      <c r="AO36">
        <v>0</v>
      </c>
      <c r="AP36">
        <v>3.2025000000000001</v>
      </c>
      <c r="AQ36">
        <v>0</v>
      </c>
      <c r="AR36">
        <v>33.119999999999997</v>
      </c>
      <c r="AS36">
        <v>37.890518999999998</v>
      </c>
      <c r="AT36">
        <v>20</v>
      </c>
      <c r="AU36">
        <v>0</v>
      </c>
      <c r="AV36">
        <v>48.878287</v>
      </c>
      <c r="AW36">
        <v>0</v>
      </c>
      <c r="AX36">
        <v>0</v>
      </c>
      <c r="AY36">
        <v>8.3406509999999994</v>
      </c>
      <c r="AZ36">
        <v>9.2748030000000004</v>
      </c>
      <c r="BA36">
        <v>6.7455160000000003</v>
      </c>
      <c r="BB36">
        <v>5.5340730000000002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3265.8710699999992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81.591623999999996</v>
      </c>
      <c r="H37">
        <v>0</v>
      </c>
      <c r="I37">
        <v>0</v>
      </c>
      <c r="J37">
        <v>73.323684</v>
      </c>
      <c r="K37">
        <v>688.71594700000003</v>
      </c>
      <c r="L37">
        <v>482.44379900000001</v>
      </c>
      <c r="M37">
        <v>84.355942999999996</v>
      </c>
      <c r="N37">
        <v>108.084996</v>
      </c>
      <c r="O37">
        <v>113.480717</v>
      </c>
      <c r="P37">
        <v>130.28895</v>
      </c>
      <c r="Q37">
        <v>22.630299000000001</v>
      </c>
      <c r="R37">
        <v>44.906624999999998</v>
      </c>
      <c r="S37">
        <v>27.638981000000001</v>
      </c>
      <c r="T37">
        <v>3.0945860000000001</v>
      </c>
      <c r="U37">
        <v>414</v>
      </c>
      <c r="V37">
        <v>20.801072000000001</v>
      </c>
      <c r="W37">
        <v>44.311</v>
      </c>
      <c r="X37">
        <v>148.30237500000001</v>
      </c>
      <c r="Y37">
        <v>0</v>
      </c>
      <c r="Z37">
        <v>13.041600000000001</v>
      </c>
      <c r="AA37">
        <v>42.14808</v>
      </c>
      <c r="AB37">
        <v>48.499828000000001</v>
      </c>
      <c r="AC37">
        <v>34.831252999999997</v>
      </c>
      <c r="AD37">
        <v>10.884034</v>
      </c>
      <c r="AE37">
        <v>59.175403000000003</v>
      </c>
      <c r="AF37">
        <v>0</v>
      </c>
      <c r="AG37">
        <v>48.718409999999999</v>
      </c>
      <c r="AH37">
        <v>179.96245400000001</v>
      </c>
      <c r="AI37">
        <v>4.2720909999999996</v>
      </c>
      <c r="AJ37">
        <v>0</v>
      </c>
      <c r="AK37">
        <v>67.655124000000001</v>
      </c>
      <c r="AL37">
        <v>80.177999999999997</v>
      </c>
      <c r="AM37">
        <v>0</v>
      </c>
      <c r="AN37">
        <v>1.1478459999999999</v>
      </c>
      <c r="AO37">
        <v>0</v>
      </c>
      <c r="AP37">
        <v>3.2025000000000001</v>
      </c>
      <c r="AQ37">
        <v>0</v>
      </c>
      <c r="AR37">
        <v>33.119999999999997</v>
      </c>
      <c r="AS37">
        <v>37.890518999999998</v>
      </c>
      <c r="AT37">
        <v>20</v>
      </c>
      <c r="AU37">
        <v>0</v>
      </c>
      <c r="AV37">
        <v>48.878287</v>
      </c>
      <c r="AW37">
        <v>0</v>
      </c>
      <c r="AX37">
        <v>0</v>
      </c>
      <c r="AY37">
        <v>8.3406509999999994</v>
      </c>
      <c r="AZ37">
        <v>9.2748030000000004</v>
      </c>
      <c r="BA37">
        <v>6.7455160000000003</v>
      </c>
      <c r="BB37">
        <v>5.5340730000000002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3251.4710699999991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81.591623999999996</v>
      </c>
      <c r="H38">
        <v>0</v>
      </c>
      <c r="I38">
        <v>0</v>
      </c>
      <c r="J38">
        <v>73.323684</v>
      </c>
      <c r="K38">
        <v>688.71594700000003</v>
      </c>
      <c r="L38">
        <v>482.44379900000001</v>
      </c>
      <c r="M38">
        <v>80.355942999999996</v>
      </c>
      <c r="N38">
        <v>102.984996</v>
      </c>
      <c r="O38">
        <v>108.08071700000001</v>
      </c>
      <c r="P38">
        <v>124.18895000000001</v>
      </c>
      <c r="Q38">
        <v>22.630299000000001</v>
      </c>
      <c r="R38">
        <v>44.906624999999998</v>
      </c>
      <c r="S38">
        <v>27.638981000000001</v>
      </c>
      <c r="T38">
        <v>3.0945860000000001</v>
      </c>
      <c r="U38">
        <v>414</v>
      </c>
      <c r="V38">
        <v>20.801072000000001</v>
      </c>
      <c r="W38">
        <v>44.311</v>
      </c>
      <c r="X38">
        <v>148.30237500000001</v>
      </c>
      <c r="Y38">
        <v>0</v>
      </c>
      <c r="Z38">
        <v>13.041600000000001</v>
      </c>
      <c r="AA38">
        <v>42.14808</v>
      </c>
      <c r="AB38">
        <v>48.499828000000001</v>
      </c>
      <c r="AC38">
        <v>34.831252999999997</v>
      </c>
      <c r="AD38">
        <v>10.884034</v>
      </c>
      <c r="AE38">
        <v>59.175403000000003</v>
      </c>
      <c r="AF38">
        <v>0</v>
      </c>
      <c r="AG38">
        <v>48.718409999999999</v>
      </c>
      <c r="AH38">
        <v>179.96245400000001</v>
      </c>
      <c r="AI38">
        <v>4.2720909999999996</v>
      </c>
      <c r="AJ38">
        <v>0</v>
      </c>
      <c r="AK38">
        <v>67.655124000000001</v>
      </c>
      <c r="AL38">
        <v>80.177999999999997</v>
      </c>
      <c r="AM38">
        <v>0</v>
      </c>
      <c r="AN38">
        <v>1.1478459999999999</v>
      </c>
      <c r="AO38">
        <v>0</v>
      </c>
      <c r="AP38">
        <v>3.2025000000000001</v>
      </c>
      <c r="AQ38">
        <v>0</v>
      </c>
      <c r="AR38">
        <v>38.64</v>
      </c>
      <c r="AS38">
        <v>37.890518999999998</v>
      </c>
      <c r="AT38">
        <v>20</v>
      </c>
      <c r="AU38">
        <v>0</v>
      </c>
      <c r="AV38">
        <v>48.878287</v>
      </c>
      <c r="AW38">
        <v>0</v>
      </c>
      <c r="AX38">
        <v>0</v>
      </c>
      <c r="AY38">
        <v>8.3406509999999994</v>
      </c>
      <c r="AZ38">
        <v>9.2748030000000004</v>
      </c>
      <c r="BA38">
        <v>6.7455160000000003</v>
      </c>
      <c r="BB38">
        <v>5.5340730000000002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3236.3910699999992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80.254056000000006</v>
      </c>
      <c r="H39">
        <v>0</v>
      </c>
      <c r="I39">
        <v>0</v>
      </c>
      <c r="J39">
        <v>71.965838000000005</v>
      </c>
      <c r="K39">
        <v>688.71594700000003</v>
      </c>
      <c r="L39">
        <v>482.44379900000001</v>
      </c>
      <c r="M39">
        <v>84.655942999999994</v>
      </c>
      <c r="N39">
        <v>108.484996</v>
      </c>
      <c r="O39">
        <v>113.880717</v>
      </c>
      <c r="P39">
        <v>124.145144</v>
      </c>
      <c r="Q39">
        <v>22.630299000000001</v>
      </c>
      <c r="R39">
        <v>44.906624999999998</v>
      </c>
      <c r="S39">
        <v>27.638981000000001</v>
      </c>
      <c r="T39">
        <v>3.0945860000000001</v>
      </c>
      <c r="U39">
        <v>414</v>
      </c>
      <c r="V39">
        <v>20.801072000000001</v>
      </c>
      <c r="W39">
        <v>44.311</v>
      </c>
      <c r="X39">
        <v>148.30237500000001</v>
      </c>
      <c r="Y39">
        <v>0</v>
      </c>
      <c r="Z39">
        <v>13.041600000000001</v>
      </c>
      <c r="AA39">
        <v>42.14808</v>
      </c>
      <c r="AB39">
        <v>48.499828000000001</v>
      </c>
      <c r="AC39">
        <v>34.831252999999997</v>
      </c>
      <c r="AD39">
        <v>10.884034</v>
      </c>
      <c r="AE39">
        <v>59.175403000000003</v>
      </c>
      <c r="AF39">
        <v>0</v>
      </c>
      <c r="AG39">
        <v>48.718409999999999</v>
      </c>
      <c r="AH39">
        <v>179.96245400000001</v>
      </c>
      <c r="AI39">
        <v>4.2720909999999996</v>
      </c>
      <c r="AJ39">
        <v>0</v>
      </c>
      <c r="AK39">
        <v>67.655124000000001</v>
      </c>
      <c r="AL39">
        <v>80.177999999999997</v>
      </c>
      <c r="AM39">
        <v>0</v>
      </c>
      <c r="AN39">
        <v>1.1478459999999999</v>
      </c>
      <c r="AO39">
        <v>0</v>
      </c>
      <c r="AP39">
        <v>3.2025000000000001</v>
      </c>
      <c r="AQ39">
        <v>0</v>
      </c>
      <c r="AR39">
        <v>38.64</v>
      </c>
      <c r="AS39">
        <v>37.890518999999998</v>
      </c>
      <c r="AT39">
        <v>20</v>
      </c>
      <c r="AU39">
        <v>0</v>
      </c>
      <c r="AV39">
        <v>48.878287</v>
      </c>
      <c r="AW39">
        <v>0</v>
      </c>
      <c r="AX39">
        <v>0</v>
      </c>
      <c r="AY39">
        <v>8.3406509999999994</v>
      </c>
      <c r="AZ39">
        <v>9.2748030000000004</v>
      </c>
      <c r="BA39">
        <v>6.7455160000000003</v>
      </c>
      <c r="BB39">
        <v>5.5340730000000002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3249.2518499999996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80.254056000000006</v>
      </c>
      <c r="H40">
        <v>0</v>
      </c>
      <c r="I40">
        <v>0</v>
      </c>
      <c r="J40">
        <v>71.965838000000005</v>
      </c>
      <c r="K40">
        <v>688.71594700000003</v>
      </c>
      <c r="L40">
        <v>482.44379900000001</v>
      </c>
      <c r="M40">
        <v>81.355942999999996</v>
      </c>
      <c r="N40">
        <v>104.28499600000001</v>
      </c>
      <c r="O40">
        <v>109.480717</v>
      </c>
      <c r="P40">
        <v>119.04514399999999</v>
      </c>
      <c r="Q40">
        <v>22.630299000000001</v>
      </c>
      <c r="R40">
        <v>44.906624999999998</v>
      </c>
      <c r="S40">
        <v>27.638981000000001</v>
      </c>
      <c r="T40">
        <v>3.0945860000000001</v>
      </c>
      <c r="U40">
        <v>414</v>
      </c>
      <c r="V40">
        <v>20.801072000000001</v>
      </c>
      <c r="W40">
        <v>44.311</v>
      </c>
      <c r="X40">
        <v>148.30237500000001</v>
      </c>
      <c r="Y40">
        <v>0</v>
      </c>
      <c r="Z40">
        <v>13.041600000000001</v>
      </c>
      <c r="AA40">
        <v>42.14808</v>
      </c>
      <c r="AB40">
        <v>48.499828000000001</v>
      </c>
      <c r="AC40">
        <v>34.831252999999997</v>
      </c>
      <c r="AD40">
        <v>10.884034</v>
      </c>
      <c r="AE40">
        <v>59.175403000000003</v>
      </c>
      <c r="AF40">
        <v>0</v>
      </c>
      <c r="AG40">
        <v>48.718409999999999</v>
      </c>
      <c r="AH40">
        <v>179.96245400000001</v>
      </c>
      <c r="AI40">
        <v>4.2720909999999996</v>
      </c>
      <c r="AJ40">
        <v>0</v>
      </c>
      <c r="AK40">
        <v>67.655124000000001</v>
      </c>
      <c r="AL40">
        <v>80.177999999999997</v>
      </c>
      <c r="AM40">
        <v>0</v>
      </c>
      <c r="AN40">
        <v>1.1478459999999999</v>
      </c>
      <c r="AO40">
        <v>0</v>
      </c>
      <c r="AP40">
        <v>3.2025000000000001</v>
      </c>
      <c r="AQ40">
        <v>0</v>
      </c>
      <c r="AR40">
        <v>38.64</v>
      </c>
      <c r="AS40">
        <v>37.890518999999998</v>
      </c>
      <c r="AT40">
        <v>20</v>
      </c>
      <c r="AU40">
        <v>0</v>
      </c>
      <c r="AV40">
        <v>48.878287</v>
      </c>
      <c r="AW40">
        <v>0</v>
      </c>
      <c r="AX40">
        <v>0</v>
      </c>
      <c r="AY40">
        <v>8.3406509999999994</v>
      </c>
      <c r="AZ40">
        <v>9.2748030000000004</v>
      </c>
      <c r="BA40">
        <v>6.7455160000000003</v>
      </c>
      <c r="BB40">
        <v>5.5340730000000002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3232.2518499999996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80.254056000000006</v>
      </c>
      <c r="H41">
        <v>0</v>
      </c>
      <c r="I41">
        <v>0</v>
      </c>
      <c r="J41">
        <v>71.965838000000005</v>
      </c>
      <c r="K41">
        <v>688.71594700000003</v>
      </c>
      <c r="L41">
        <v>482.44379900000001</v>
      </c>
      <c r="M41">
        <v>78.355942999999996</v>
      </c>
      <c r="N41">
        <v>100.384996</v>
      </c>
      <c r="O41">
        <v>105.380717</v>
      </c>
      <c r="P41">
        <v>114.345144</v>
      </c>
      <c r="Q41">
        <v>22.630299000000001</v>
      </c>
      <c r="R41">
        <v>44.906624999999998</v>
      </c>
      <c r="S41">
        <v>27.638981000000001</v>
      </c>
      <c r="T41">
        <v>3.0945860000000001</v>
      </c>
      <c r="U41">
        <v>414</v>
      </c>
      <c r="V41">
        <v>20.801072000000001</v>
      </c>
      <c r="W41">
        <v>44.311</v>
      </c>
      <c r="X41">
        <v>148.30237500000001</v>
      </c>
      <c r="Y41">
        <v>0</v>
      </c>
      <c r="Z41">
        <v>13.041600000000001</v>
      </c>
      <c r="AA41">
        <v>42.14808</v>
      </c>
      <c r="AB41">
        <v>48.499828000000001</v>
      </c>
      <c r="AC41">
        <v>34.831252999999997</v>
      </c>
      <c r="AD41">
        <v>10.884034</v>
      </c>
      <c r="AE41">
        <v>59.175403000000003</v>
      </c>
      <c r="AF41">
        <v>0</v>
      </c>
      <c r="AG41">
        <v>48.718409999999999</v>
      </c>
      <c r="AH41">
        <v>179.96245400000001</v>
      </c>
      <c r="AI41">
        <v>16.783217</v>
      </c>
      <c r="AJ41">
        <v>0</v>
      </c>
      <c r="AK41">
        <v>67.655124000000001</v>
      </c>
      <c r="AL41">
        <v>80.177999999999997</v>
      </c>
      <c r="AM41">
        <v>0</v>
      </c>
      <c r="AN41">
        <v>1.1478459999999999</v>
      </c>
      <c r="AO41">
        <v>0</v>
      </c>
      <c r="AP41">
        <v>3.2025000000000001</v>
      </c>
      <c r="AQ41">
        <v>0</v>
      </c>
      <c r="AR41">
        <v>33.119999999999997</v>
      </c>
      <c r="AS41">
        <v>37.890518999999998</v>
      </c>
      <c r="AT41">
        <v>20</v>
      </c>
      <c r="AU41">
        <v>0</v>
      </c>
      <c r="AV41">
        <v>48.878287</v>
      </c>
      <c r="AW41">
        <v>0</v>
      </c>
      <c r="AX41">
        <v>0</v>
      </c>
      <c r="AY41">
        <v>8.3406509999999994</v>
      </c>
      <c r="AZ41">
        <v>9.2748030000000004</v>
      </c>
      <c r="BA41">
        <v>6.7455160000000003</v>
      </c>
      <c r="BB41">
        <v>5.5340730000000002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3223.5429760000002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80.254056000000006</v>
      </c>
      <c r="H42">
        <v>0</v>
      </c>
      <c r="I42">
        <v>0</v>
      </c>
      <c r="J42">
        <v>71.965838000000005</v>
      </c>
      <c r="K42">
        <v>688.71594700000003</v>
      </c>
      <c r="L42">
        <v>482.44379900000001</v>
      </c>
      <c r="M42">
        <v>75.055942999999999</v>
      </c>
      <c r="N42">
        <v>96.184995999999998</v>
      </c>
      <c r="O42">
        <v>100.980717</v>
      </c>
      <c r="P42">
        <v>109.345144</v>
      </c>
      <c r="Q42">
        <v>22.630299000000001</v>
      </c>
      <c r="R42">
        <v>44.906624999999998</v>
      </c>
      <c r="S42">
        <v>27.638981000000001</v>
      </c>
      <c r="T42">
        <v>3.0945860000000001</v>
      </c>
      <c r="U42">
        <v>414</v>
      </c>
      <c r="V42">
        <v>20.801072000000001</v>
      </c>
      <c r="W42">
        <v>44.311</v>
      </c>
      <c r="X42">
        <v>148.30237500000001</v>
      </c>
      <c r="Y42">
        <v>0</v>
      </c>
      <c r="Z42">
        <v>13.041600000000001</v>
      </c>
      <c r="AA42">
        <v>42.14808</v>
      </c>
      <c r="AB42">
        <v>48.499828000000001</v>
      </c>
      <c r="AC42">
        <v>34.831252999999997</v>
      </c>
      <c r="AD42">
        <v>10.884034</v>
      </c>
      <c r="AE42">
        <v>59.175403000000003</v>
      </c>
      <c r="AF42">
        <v>0</v>
      </c>
      <c r="AG42">
        <v>48.718409999999999</v>
      </c>
      <c r="AH42">
        <v>179.96245400000001</v>
      </c>
      <c r="AI42">
        <v>16.783217</v>
      </c>
      <c r="AJ42">
        <v>0</v>
      </c>
      <c r="AK42">
        <v>67.655124000000001</v>
      </c>
      <c r="AL42">
        <v>80.177999999999997</v>
      </c>
      <c r="AM42">
        <v>0</v>
      </c>
      <c r="AN42">
        <v>1.1478459999999999</v>
      </c>
      <c r="AO42">
        <v>0</v>
      </c>
      <c r="AP42">
        <v>3.2025000000000001</v>
      </c>
      <c r="AQ42">
        <v>0</v>
      </c>
      <c r="AR42">
        <v>33.119999999999997</v>
      </c>
      <c r="AS42">
        <v>37.890518999999998</v>
      </c>
      <c r="AT42">
        <v>20</v>
      </c>
      <c r="AU42">
        <v>0</v>
      </c>
      <c r="AV42">
        <v>48.878287</v>
      </c>
      <c r="AW42">
        <v>0</v>
      </c>
      <c r="AX42">
        <v>0</v>
      </c>
      <c r="AY42">
        <v>8.3406509999999994</v>
      </c>
      <c r="AZ42">
        <v>9.2748030000000004</v>
      </c>
      <c r="BA42">
        <v>6.7455160000000003</v>
      </c>
      <c r="BB42">
        <v>5.5340730000000002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3206.6429759999996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80.254056000000006</v>
      </c>
      <c r="H43">
        <v>0</v>
      </c>
      <c r="I43">
        <v>0</v>
      </c>
      <c r="J43">
        <v>71.965838000000005</v>
      </c>
      <c r="K43">
        <v>688.71594700000003</v>
      </c>
      <c r="L43">
        <v>482.44379900000001</v>
      </c>
      <c r="M43">
        <v>72.255943000000002</v>
      </c>
      <c r="N43">
        <v>92.584996000000004</v>
      </c>
      <c r="O43">
        <v>97.180717000000001</v>
      </c>
      <c r="P43">
        <v>105.04514399999999</v>
      </c>
      <c r="Q43">
        <v>22.630299000000001</v>
      </c>
      <c r="R43">
        <v>44.906624999999998</v>
      </c>
      <c r="S43">
        <v>27.638981000000001</v>
      </c>
      <c r="T43">
        <v>3.0945860000000001</v>
      </c>
      <c r="U43">
        <v>414</v>
      </c>
      <c r="V43">
        <v>20.801072000000001</v>
      </c>
      <c r="W43">
        <v>44.311</v>
      </c>
      <c r="X43">
        <v>148.30237500000001</v>
      </c>
      <c r="Y43">
        <v>0</v>
      </c>
      <c r="Z43">
        <v>13.041600000000001</v>
      </c>
      <c r="AA43">
        <v>28.09872</v>
      </c>
      <c r="AB43">
        <v>48.499828000000001</v>
      </c>
      <c r="AC43">
        <v>34.831252999999997</v>
      </c>
      <c r="AD43">
        <v>10.884034</v>
      </c>
      <c r="AE43">
        <v>59.175403000000003</v>
      </c>
      <c r="AF43">
        <v>0</v>
      </c>
      <c r="AG43">
        <v>48.718409999999999</v>
      </c>
      <c r="AH43">
        <v>179.96245400000001</v>
      </c>
      <c r="AI43">
        <v>4.2720909999999996</v>
      </c>
      <c r="AJ43">
        <v>0</v>
      </c>
      <c r="AK43">
        <v>67.655124000000001</v>
      </c>
      <c r="AL43">
        <v>80.177999999999997</v>
      </c>
      <c r="AM43">
        <v>0</v>
      </c>
      <c r="AN43">
        <v>1.1478459999999999</v>
      </c>
      <c r="AO43">
        <v>0</v>
      </c>
      <c r="AP43">
        <v>3.2025000000000001</v>
      </c>
      <c r="AQ43">
        <v>0</v>
      </c>
      <c r="AR43">
        <v>38.64</v>
      </c>
      <c r="AS43">
        <v>37.890518999999998</v>
      </c>
      <c r="AT43">
        <v>20</v>
      </c>
      <c r="AU43">
        <v>0</v>
      </c>
      <c r="AV43">
        <v>48.226576999999999</v>
      </c>
      <c r="AW43">
        <v>0</v>
      </c>
      <c r="AX43">
        <v>0</v>
      </c>
      <c r="AY43">
        <v>8.3406509999999994</v>
      </c>
      <c r="AZ43">
        <v>9.2748030000000004</v>
      </c>
      <c r="BA43">
        <v>6.7455160000000003</v>
      </c>
      <c r="BB43">
        <v>5.5340730000000002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3170.4507799999992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80.254056000000006</v>
      </c>
      <c r="H44">
        <v>0</v>
      </c>
      <c r="I44">
        <v>0</v>
      </c>
      <c r="J44">
        <v>71.965838000000005</v>
      </c>
      <c r="K44">
        <v>688.71594700000003</v>
      </c>
      <c r="L44">
        <v>482.44379900000001</v>
      </c>
      <c r="M44">
        <v>69.755943000000002</v>
      </c>
      <c r="N44">
        <v>89.284996000000007</v>
      </c>
      <c r="O44">
        <v>93.780716999999996</v>
      </c>
      <c r="P44">
        <v>101.04514399999999</v>
      </c>
      <c r="Q44">
        <v>22.630299000000001</v>
      </c>
      <c r="R44">
        <v>44.906624999999998</v>
      </c>
      <c r="S44">
        <v>27.638981000000001</v>
      </c>
      <c r="T44">
        <v>3.0945860000000001</v>
      </c>
      <c r="U44">
        <v>414</v>
      </c>
      <c r="V44">
        <v>20.801072000000001</v>
      </c>
      <c r="W44">
        <v>44.311</v>
      </c>
      <c r="X44">
        <v>148.30237500000001</v>
      </c>
      <c r="Y44">
        <v>0</v>
      </c>
      <c r="Z44">
        <v>13.041600000000001</v>
      </c>
      <c r="AA44">
        <v>28.09872</v>
      </c>
      <c r="AB44">
        <v>48.499828000000001</v>
      </c>
      <c r="AC44">
        <v>34.831252999999997</v>
      </c>
      <c r="AD44">
        <v>10.884034</v>
      </c>
      <c r="AE44">
        <v>59.175403000000003</v>
      </c>
      <c r="AF44">
        <v>0</v>
      </c>
      <c r="AG44">
        <v>48.718409999999999</v>
      </c>
      <c r="AH44">
        <v>179.96245400000001</v>
      </c>
      <c r="AI44">
        <v>0</v>
      </c>
      <c r="AJ44">
        <v>0</v>
      </c>
      <c r="AK44">
        <v>67.655124000000001</v>
      </c>
      <c r="AL44">
        <v>80.177999999999997</v>
      </c>
      <c r="AM44">
        <v>0</v>
      </c>
      <c r="AN44">
        <v>1.1478459999999999</v>
      </c>
      <c r="AO44">
        <v>0</v>
      </c>
      <c r="AP44">
        <v>3.2025000000000001</v>
      </c>
      <c r="AQ44">
        <v>0</v>
      </c>
      <c r="AR44">
        <v>38.64</v>
      </c>
      <c r="AS44">
        <v>37.890518999999998</v>
      </c>
      <c r="AT44">
        <v>20</v>
      </c>
      <c r="AU44">
        <v>0</v>
      </c>
      <c r="AV44">
        <v>48.226576999999999</v>
      </c>
      <c r="AW44">
        <v>0</v>
      </c>
      <c r="AX44">
        <v>0</v>
      </c>
      <c r="AY44">
        <v>8.3406509999999994</v>
      </c>
      <c r="AZ44">
        <v>6.9561019999999996</v>
      </c>
      <c r="BA44">
        <v>6.7455160000000003</v>
      </c>
      <c r="BB44">
        <v>5.5340730000000002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3150.6599879999999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80.254056000000006</v>
      </c>
      <c r="H45">
        <v>0</v>
      </c>
      <c r="I45">
        <v>0</v>
      </c>
      <c r="J45">
        <v>71.965838000000005</v>
      </c>
      <c r="K45">
        <v>688.71594700000003</v>
      </c>
      <c r="L45">
        <v>482.44379900000001</v>
      </c>
      <c r="M45">
        <v>69.055942999999999</v>
      </c>
      <c r="N45">
        <v>88.484995999999995</v>
      </c>
      <c r="O45">
        <v>92.880717000000004</v>
      </c>
      <c r="P45">
        <v>100.04514399999999</v>
      </c>
      <c r="Q45">
        <v>22.630299000000001</v>
      </c>
      <c r="R45">
        <v>44.906624999999998</v>
      </c>
      <c r="S45">
        <v>27.638981000000001</v>
      </c>
      <c r="T45">
        <v>3.0945860000000001</v>
      </c>
      <c r="U45">
        <v>414</v>
      </c>
      <c r="V45">
        <v>20.801072000000001</v>
      </c>
      <c r="W45">
        <v>44.311</v>
      </c>
      <c r="X45">
        <v>148.30237500000001</v>
      </c>
      <c r="Y45">
        <v>0</v>
      </c>
      <c r="Z45">
        <v>13.041600000000001</v>
      </c>
      <c r="AA45">
        <v>28.09872</v>
      </c>
      <c r="AB45">
        <v>48.499828000000001</v>
      </c>
      <c r="AC45">
        <v>34.831252999999997</v>
      </c>
      <c r="AD45">
        <v>0</v>
      </c>
      <c r="AE45">
        <v>59.175403000000003</v>
      </c>
      <c r="AF45">
        <v>0</v>
      </c>
      <c r="AG45">
        <v>48.718409999999999</v>
      </c>
      <c r="AH45">
        <v>179.96245400000001</v>
      </c>
      <c r="AI45">
        <v>0</v>
      </c>
      <c r="AJ45">
        <v>0</v>
      </c>
      <c r="AK45">
        <v>67.655124000000001</v>
      </c>
      <c r="AL45">
        <v>80.177999999999997</v>
      </c>
      <c r="AM45">
        <v>0</v>
      </c>
      <c r="AN45">
        <v>1.1478459999999999</v>
      </c>
      <c r="AO45">
        <v>0</v>
      </c>
      <c r="AP45">
        <v>3.2025000000000001</v>
      </c>
      <c r="AQ45">
        <v>0</v>
      </c>
      <c r="AR45">
        <v>38.64</v>
      </c>
      <c r="AS45">
        <v>37.890518999999998</v>
      </c>
      <c r="AT45">
        <v>20</v>
      </c>
      <c r="AU45">
        <v>0</v>
      </c>
      <c r="AV45">
        <v>48.226576999999999</v>
      </c>
      <c r="AW45">
        <v>0</v>
      </c>
      <c r="AX45">
        <v>0</v>
      </c>
      <c r="AY45">
        <v>8.3406509999999994</v>
      </c>
      <c r="AZ45">
        <v>4.6374019999999998</v>
      </c>
      <c r="BA45">
        <v>6.7455160000000003</v>
      </c>
      <c r="BB45">
        <v>5.5340730000000002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3134.0572539999994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80.254056000000006</v>
      </c>
      <c r="H46">
        <v>0</v>
      </c>
      <c r="I46">
        <v>0</v>
      </c>
      <c r="J46">
        <v>71.965838000000005</v>
      </c>
      <c r="K46">
        <v>688.71594700000003</v>
      </c>
      <c r="L46">
        <v>482.44379900000001</v>
      </c>
      <c r="M46">
        <v>68.455943000000005</v>
      </c>
      <c r="N46">
        <v>87.684995999999998</v>
      </c>
      <c r="O46">
        <v>92.080717000000007</v>
      </c>
      <c r="P46">
        <v>99.045143999999993</v>
      </c>
      <c r="Q46">
        <v>22.630299000000001</v>
      </c>
      <c r="R46">
        <v>44.906624999999998</v>
      </c>
      <c r="S46">
        <v>27.638981000000001</v>
      </c>
      <c r="T46">
        <v>3.0945860000000001</v>
      </c>
      <c r="U46">
        <v>414</v>
      </c>
      <c r="V46">
        <v>20.801072000000001</v>
      </c>
      <c r="W46">
        <v>44.311</v>
      </c>
      <c r="X46">
        <v>148.30237500000001</v>
      </c>
      <c r="Y46">
        <v>0</v>
      </c>
      <c r="Z46">
        <v>13.041600000000001</v>
      </c>
      <c r="AA46">
        <v>28.09872</v>
      </c>
      <c r="AB46">
        <v>48.499828000000001</v>
      </c>
      <c r="AC46">
        <v>34.831252999999997</v>
      </c>
      <c r="AD46">
        <v>0</v>
      </c>
      <c r="AE46">
        <v>59.175403000000003</v>
      </c>
      <c r="AF46">
        <v>0</v>
      </c>
      <c r="AG46">
        <v>48.718409999999999</v>
      </c>
      <c r="AH46">
        <v>179.96245400000001</v>
      </c>
      <c r="AI46">
        <v>0</v>
      </c>
      <c r="AJ46">
        <v>0</v>
      </c>
      <c r="AK46">
        <v>67.655124000000001</v>
      </c>
      <c r="AL46">
        <v>80.177999999999997</v>
      </c>
      <c r="AM46">
        <v>0</v>
      </c>
      <c r="AN46">
        <v>1.1478459999999999</v>
      </c>
      <c r="AO46">
        <v>0</v>
      </c>
      <c r="AP46">
        <v>3.2025000000000001</v>
      </c>
      <c r="AQ46">
        <v>0</v>
      </c>
      <c r="AR46">
        <v>33.119999999999997</v>
      </c>
      <c r="AS46">
        <v>37.890518999999998</v>
      </c>
      <c r="AT46">
        <v>20</v>
      </c>
      <c r="AU46">
        <v>0</v>
      </c>
      <c r="AV46">
        <v>48.226576999999999</v>
      </c>
      <c r="AW46">
        <v>0</v>
      </c>
      <c r="AX46">
        <v>0</v>
      </c>
      <c r="AY46">
        <v>8.3406509999999994</v>
      </c>
      <c r="AZ46">
        <v>4.6374019999999998</v>
      </c>
      <c r="BA46">
        <v>6.7455160000000003</v>
      </c>
      <c r="BB46">
        <v>5.5340730000000002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3125.3372539999991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80.254056000000006</v>
      </c>
      <c r="H47">
        <v>0</v>
      </c>
      <c r="I47">
        <v>0</v>
      </c>
      <c r="J47">
        <v>71.965838000000005</v>
      </c>
      <c r="K47">
        <v>688.71594700000003</v>
      </c>
      <c r="L47">
        <v>482.44379900000001</v>
      </c>
      <c r="M47">
        <v>67.555942999999999</v>
      </c>
      <c r="N47">
        <v>86.584996000000004</v>
      </c>
      <c r="O47">
        <v>90.980716999999999</v>
      </c>
      <c r="P47">
        <v>97.845144000000005</v>
      </c>
      <c r="Q47">
        <v>22.630299000000001</v>
      </c>
      <c r="R47">
        <v>44.906624999999998</v>
      </c>
      <c r="S47">
        <v>27.638981000000001</v>
      </c>
      <c r="T47">
        <v>3.0945860000000001</v>
      </c>
      <c r="U47">
        <v>414</v>
      </c>
      <c r="V47">
        <v>20.801072000000001</v>
      </c>
      <c r="W47">
        <v>44.311</v>
      </c>
      <c r="X47">
        <v>148.30237500000001</v>
      </c>
      <c r="Y47">
        <v>0</v>
      </c>
      <c r="Z47">
        <v>13.041600000000001</v>
      </c>
      <c r="AA47">
        <v>0</v>
      </c>
      <c r="AB47">
        <v>48.499828000000001</v>
      </c>
      <c r="AC47">
        <v>34.831252999999997</v>
      </c>
      <c r="AD47">
        <v>0</v>
      </c>
      <c r="AE47">
        <v>59.175403000000003</v>
      </c>
      <c r="AF47">
        <v>0</v>
      </c>
      <c r="AG47">
        <v>48.718409999999999</v>
      </c>
      <c r="AH47">
        <v>165.14201700000001</v>
      </c>
      <c r="AI47">
        <v>0</v>
      </c>
      <c r="AJ47">
        <v>0</v>
      </c>
      <c r="AK47">
        <v>67.655124000000001</v>
      </c>
      <c r="AL47">
        <v>80.177999999999997</v>
      </c>
      <c r="AM47">
        <v>0</v>
      </c>
      <c r="AN47">
        <v>1.1478459999999999</v>
      </c>
      <c r="AO47">
        <v>0</v>
      </c>
      <c r="AP47">
        <v>3.2025000000000001</v>
      </c>
      <c r="AQ47">
        <v>0</v>
      </c>
      <c r="AR47">
        <v>33.119999999999997</v>
      </c>
      <c r="AS47">
        <v>37.890518999999998</v>
      </c>
      <c r="AT47">
        <v>20.001799999999999</v>
      </c>
      <c r="AU47">
        <v>0</v>
      </c>
      <c r="AV47">
        <v>48.226576000000001</v>
      </c>
      <c r="AW47">
        <v>0</v>
      </c>
      <c r="AX47">
        <v>0</v>
      </c>
      <c r="AY47">
        <v>8.3406509999999994</v>
      </c>
      <c r="AZ47">
        <v>2.3187009999999999</v>
      </c>
      <c r="BA47">
        <v>6.283493</v>
      </c>
      <c r="BB47">
        <v>5.5340730000000002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3075.3391720000004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80.254056000000006</v>
      </c>
      <c r="H48">
        <v>0</v>
      </c>
      <c r="I48">
        <v>0</v>
      </c>
      <c r="J48">
        <v>71.965838000000005</v>
      </c>
      <c r="K48">
        <v>688.71594700000003</v>
      </c>
      <c r="L48">
        <v>482.44379900000001</v>
      </c>
      <c r="M48">
        <v>67.355942999999996</v>
      </c>
      <c r="N48">
        <v>86.384996000000001</v>
      </c>
      <c r="O48">
        <v>90.680717000000001</v>
      </c>
      <c r="P48">
        <v>97.445143999999999</v>
      </c>
      <c r="Q48">
        <v>22.630299000000001</v>
      </c>
      <c r="R48">
        <v>44.906624999999998</v>
      </c>
      <c r="S48">
        <v>27.638981000000001</v>
      </c>
      <c r="T48">
        <v>3.0945860000000001</v>
      </c>
      <c r="U48">
        <v>414</v>
      </c>
      <c r="V48">
        <v>20.801072000000001</v>
      </c>
      <c r="W48">
        <v>44.311</v>
      </c>
      <c r="X48">
        <v>148.30237500000001</v>
      </c>
      <c r="Y48">
        <v>0</v>
      </c>
      <c r="Z48">
        <v>13.041600000000001</v>
      </c>
      <c r="AA48">
        <v>0</v>
      </c>
      <c r="AB48">
        <v>48.499828000000001</v>
      </c>
      <c r="AC48">
        <v>34.831252999999997</v>
      </c>
      <c r="AD48">
        <v>0</v>
      </c>
      <c r="AE48">
        <v>59.175403000000003</v>
      </c>
      <c r="AF48">
        <v>0</v>
      </c>
      <c r="AG48">
        <v>48.718409999999999</v>
      </c>
      <c r="AH48">
        <v>165.14201700000001</v>
      </c>
      <c r="AI48">
        <v>0</v>
      </c>
      <c r="AJ48">
        <v>0</v>
      </c>
      <c r="AK48">
        <v>67.655124000000001</v>
      </c>
      <c r="AL48">
        <v>80.177999999999997</v>
      </c>
      <c r="AM48">
        <v>0</v>
      </c>
      <c r="AN48">
        <v>1.1478459999999999</v>
      </c>
      <c r="AO48">
        <v>0</v>
      </c>
      <c r="AP48">
        <v>3.2025000000000001</v>
      </c>
      <c r="AQ48">
        <v>0</v>
      </c>
      <c r="AR48">
        <v>33.119999999999997</v>
      </c>
      <c r="AS48">
        <v>37.890518999999998</v>
      </c>
      <c r="AT48">
        <v>20</v>
      </c>
      <c r="AU48">
        <v>0</v>
      </c>
      <c r="AV48">
        <v>48.226576000000001</v>
      </c>
      <c r="AW48">
        <v>0</v>
      </c>
      <c r="AX48">
        <v>0</v>
      </c>
      <c r="AY48">
        <v>8.3406509999999994</v>
      </c>
      <c r="AZ48">
        <v>0</v>
      </c>
      <c r="BA48">
        <v>6.283493</v>
      </c>
      <c r="BB48">
        <v>5.5340730000000002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3071.9186709999999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80.254056000000006</v>
      </c>
      <c r="H49">
        <v>0</v>
      </c>
      <c r="I49">
        <v>0</v>
      </c>
      <c r="J49">
        <v>71.965838000000005</v>
      </c>
      <c r="K49">
        <v>688.71594700000003</v>
      </c>
      <c r="L49">
        <v>482.44379900000001</v>
      </c>
      <c r="M49">
        <v>66.955943000000005</v>
      </c>
      <c r="N49">
        <v>85.784996000000007</v>
      </c>
      <c r="O49">
        <v>90.080717000000007</v>
      </c>
      <c r="P49">
        <v>96.745143999999996</v>
      </c>
      <c r="Q49">
        <v>22.630299000000001</v>
      </c>
      <c r="R49">
        <v>44.906624999999998</v>
      </c>
      <c r="S49">
        <v>27.638981000000001</v>
      </c>
      <c r="T49">
        <v>3.0945860000000001</v>
      </c>
      <c r="U49">
        <v>414</v>
      </c>
      <c r="V49">
        <v>20.801072000000001</v>
      </c>
      <c r="W49">
        <v>44.311</v>
      </c>
      <c r="X49">
        <v>148.30237500000001</v>
      </c>
      <c r="Y49">
        <v>0</v>
      </c>
      <c r="Z49">
        <v>13.041600000000001</v>
      </c>
      <c r="AA49">
        <v>0</v>
      </c>
      <c r="AB49">
        <v>48.499828000000001</v>
      </c>
      <c r="AC49">
        <v>34.831252999999997</v>
      </c>
      <c r="AD49">
        <v>0</v>
      </c>
      <c r="AE49">
        <v>59.175403000000003</v>
      </c>
      <c r="AF49">
        <v>0</v>
      </c>
      <c r="AG49">
        <v>48.718409999999999</v>
      </c>
      <c r="AH49">
        <v>165.14201700000001</v>
      </c>
      <c r="AI49">
        <v>0</v>
      </c>
      <c r="AJ49">
        <v>0</v>
      </c>
      <c r="AK49">
        <v>67.655124000000001</v>
      </c>
      <c r="AL49">
        <v>80.177999999999997</v>
      </c>
      <c r="AM49">
        <v>0</v>
      </c>
      <c r="AN49">
        <v>1.1478459999999999</v>
      </c>
      <c r="AO49">
        <v>0</v>
      </c>
      <c r="AP49">
        <v>3.2025000000000001</v>
      </c>
      <c r="AQ49">
        <v>0</v>
      </c>
      <c r="AR49">
        <v>38.64</v>
      </c>
      <c r="AS49">
        <v>37.890518999999998</v>
      </c>
      <c r="AT49">
        <v>20</v>
      </c>
      <c r="AU49">
        <v>0</v>
      </c>
      <c r="AV49">
        <v>48.226576000000001</v>
      </c>
      <c r="AW49">
        <v>0</v>
      </c>
      <c r="AX49">
        <v>0</v>
      </c>
      <c r="AY49">
        <v>8.3406509999999994</v>
      </c>
      <c r="AZ49">
        <v>0</v>
      </c>
      <c r="BA49">
        <v>6.283493</v>
      </c>
      <c r="BB49">
        <v>5.5340730000000002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3075.1386709999997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80.254056000000006</v>
      </c>
      <c r="H50">
        <v>0</v>
      </c>
      <c r="I50">
        <v>0</v>
      </c>
      <c r="J50">
        <v>71.965838000000005</v>
      </c>
      <c r="K50">
        <v>688.71594700000003</v>
      </c>
      <c r="L50">
        <v>482.44379900000001</v>
      </c>
      <c r="M50">
        <v>66.655942999999994</v>
      </c>
      <c r="N50">
        <v>85.484995999999995</v>
      </c>
      <c r="O50">
        <v>89.680717000000001</v>
      </c>
      <c r="P50">
        <v>96.345144000000005</v>
      </c>
      <c r="Q50">
        <v>22.630299000000001</v>
      </c>
      <c r="R50">
        <v>44.906624999999998</v>
      </c>
      <c r="S50">
        <v>27.638981000000001</v>
      </c>
      <c r="T50">
        <v>3.0945860000000001</v>
      </c>
      <c r="U50">
        <v>414</v>
      </c>
      <c r="V50">
        <v>20.801072000000001</v>
      </c>
      <c r="W50">
        <v>44.311</v>
      </c>
      <c r="X50">
        <v>148.30237500000001</v>
      </c>
      <c r="Y50">
        <v>0</v>
      </c>
      <c r="Z50">
        <v>13.041600000000001</v>
      </c>
      <c r="AA50">
        <v>0</v>
      </c>
      <c r="AB50">
        <v>48.499828000000001</v>
      </c>
      <c r="AC50">
        <v>34.831252999999997</v>
      </c>
      <c r="AD50">
        <v>0</v>
      </c>
      <c r="AE50">
        <v>59.175403000000003</v>
      </c>
      <c r="AF50">
        <v>0</v>
      </c>
      <c r="AG50">
        <v>48.718409999999999</v>
      </c>
      <c r="AH50">
        <v>165.14201700000001</v>
      </c>
      <c r="AI50">
        <v>0</v>
      </c>
      <c r="AJ50">
        <v>0</v>
      </c>
      <c r="AK50">
        <v>67.655124000000001</v>
      </c>
      <c r="AL50">
        <v>80.177999999999997</v>
      </c>
      <c r="AM50">
        <v>0</v>
      </c>
      <c r="AN50">
        <v>1.1478459999999999</v>
      </c>
      <c r="AO50">
        <v>0</v>
      </c>
      <c r="AP50">
        <v>3.2025000000000001</v>
      </c>
      <c r="AQ50">
        <v>0</v>
      </c>
      <c r="AR50">
        <v>38.64</v>
      </c>
      <c r="AS50">
        <v>37.890518999999998</v>
      </c>
      <c r="AT50">
        <v>20</v>
      </c>
      <c r="AU50">
        <v>0</v>
      </c>
      <c r="AV50">
        <v>48.226576000000001</v>
      </c>
      <c r="AW50">
        <v>0</v>
      </c>
      <c r="AX50">
        <v>0</v>
      </c>
      <c r="AY50">
        <v>8.3406509999999994</v>
      </c>
      <c r="AZ50">
        <v>0</v>
      </c>
      <c r="BA50">
        <v>6.283493</v>
      </c>
      <c r="BB50">
        <v>5.5340730000000002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3073.7386710000001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78.916488000000001</v>
      </c>
      <c r="H51">
        <v>0</v>
      </c>
      <c r="I51">
        <v>0</v>
      </c>
      <c r="J51">
        <v>71.965838000000005</v>
      </c>
      <c r="K51">
        <v>688.71594700000003</v>
      </c>
      <c r="L51">
        <v>482.44379900000001</v>
      </c>
      <c r="M51">
        <v>66.955943000000005</v>
      </c>
      <c r="N51">
        <v>85.784996000000007</v>
      </c>
      <c r="O51">
        <v>90.080717000000007</v>
      </c>
      <c r="P51">
        <v>96.745143999999996</v>
      </c>
      <c r="Q51">
        <v>22.630299000000001</v>
      </c>
      <c r="R51">
        <v>44.906624999999998</v>
      </c>
      <c r="S51">
        <v>27.638981000000001</v>
      </c>
      <c r="T51">
        <v>3.0945860000000001</v>
      </c>
      <c r="U51">
        <v>414</v>
      </c>
      <c r="V51">
        <v>20.801072000000001</v>
      </c>
      <c r="W51">
        <v>44.311</v>
      </c>
      <c r="X51">
        <v>148.30237500000001</v>
      </c>
      <c r="Y51">
        <v>0</v>
      </c>
      <c r="Z51">
        <v>13.041600000000001</v>
      </c>
      <c r="AA51">
        <v>0</v>
      </c>
      <c r="AB51">
        <v>48.499828000000001</v>
      </c>
      <c r="AC51">
        <v>34.831252999999997</v>
      </c>
      <c r="AD51">
        <v>0</v>
      </c>
      <c r="AE51">
        <v>59.175403000000003</v>
      </c>
      <c r="AF51">
        <v>0</v>
      </c>
      <c r="AG51">
        <v>48.718409999999999</v>
      </c>
      <c r="AH51">
        <v>165.14201700000001</v>
      </c>
      <c r="AI51">
        <v>0</v>
      </c>
      <c r="AJ51">
        <v>0</v>
      </c>
      <c r="AK51">
        <v>67.655124000000001</v>
      </c>
      <c r="AL51">
        <v>80.177999999999997</v>
      </c>
      <c r="AM51">
        <v>0</v>
      </c>
      <c r="AN51">
        <v>1.1478459999999999</v>
      </c>
      <c r="AO51">
        <v>0</v>
      </c>
      <c r="AP51">
        <v>3.2025000000000001</v>
      </c>
      <c r="AQ51">
        <v>0</v>
      </c>
      <c r="AR51">
        <v>38.64</v>
      </c>
      <c r="AS51">
        <v>37.890518999999998</v>
      </c>
      <c r="AT51">
        <v>20</v>
      </c>
      <c r="AU51">
        <v>0</v>
      </c>
      <c r="AV51">
        <v>47.574866</v>
      </c>
      <c r="AW51">
        <v>0</v>
      </c>
      <c r="AX51">
        <v>0</v>
      </c>
      <c r="AY51">
        <v>8.3406509999999994</v>
      </c>
      <c r="AZ51">
        <v>0</v>
      </c>
      <c r="BA51">
        <v>6.283493</v>
      </c>
      <c r="BB51">
        <v>5.5340730000000002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3073.1493929999997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78.916488000000001</v>
      </c>
      <c r="H52">
        <v>0</v>
      </c>
      <c r="I52">
        <v>0</v>
      </c>
      <c r="J52">
        <v>71.965838000000005</v>
      </c>
      <c r="K52">
        <v>688.71594700000003</v>
      </c>
      <c r="L52">
        <v>482.44379900000001</v>
      </c>
      <c r="M52">
        <v>67.355942999999996</v>
      </c>
      <c r="N52">
        <v>86.384996000000001</v>
      </c>
      <c r="O52">
        <v>90.680717000000001</v>
      </c>
      <c r="P52">
        <v>97.445143999999999</v>
      </c>
      <c r="Q52">
        <v>22.630299000000001</v>
      </c>
      <c r="R52">
        <v>44.906624999999998</v>
      </c>
      <c r="S52">
        <v>27.638981000000001</v>
      </c>
      <c r="T52">
        <v>3.0945860000000001</v>
      </c>
      <c r="U52">
        <v>414</v>
      </c>
      <c r="V52">
        <v>20.801072000000001</v>
      </c>
      <c r="W52">
        <v>44.311</v>
      </c>
      <c r="X52">
        <v>148.30237500000001</v>
      </c>
      <c r="Y52">
        <v>0</v>
      </c>
      <c r="Z52">
        <v>13.041600000000001</v>
      </c>
      <c r="AA52">
        <v>0</v>
      </c>
      <c r="AB52">
        <v>48.499828000000001</v>
      </c>
      <c r="AC52">
        <v>34.831252999999997</v>
      </c>
      <c r="AD52">
        <v>0</v>
      </c>
      <c r="AE52">
        <v>59.175403000000003</v>
      </c>
      <c r="AF52">
        <v>0</v>
      </c>
      <c r="AG52">
        <v>48.718409999999999</v>
      </c>
      <c r="AH52">
        <v>165.14201700000001</v>
      </c>
      <c r="AI52">
        <v>0</v>
      </c>
      <c r="AJ52">
        <v>0</v>
      </c>
      <c r="AK52">
        <v>67.655124000000001</v>
      </c>
      <c r="AL52">
        <v>80.177999999999997</v>
      </c>
      <c r="AM52">
        <v>0</v>
      </c>
      <c r="AN52">
        <v>1.1478459999999999</v>
      </c>
      <c r="AO52">
        <v>0</v>
      </c>
      <c r="AP52">
        <v>3.2025000000000001</v>
      </c>
      <c r="AQ52">
        <v>0</v>
      </c>
      <c r="AR52">
        <v>33.119999999999997</v>
      </c>
      <c r="AS52">
        <v>37.890518999999998</v>
      </c>
      <c r="AT52">
        <v>20</v>
      </c>
      <c r="AU52">
        <v>0</v>
      </c>
      <c r="AV52">
        <v>47.574866</v>
      </c>
      <c r="AW52">
        <v>0</v>
      </c>
      <c r="AX52">
        <v>0</v>
      </c>
      <c r="AY52">
        <v>8.3406509999999994</v>
      </c>
      <c r="AZ52">
        <v>0</v>
      </c>
      <c r="BA52">
        <v>6.283493</v>
      </c>
      <c r="BB52">
        <v>5.5340730000000002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3069.9293929999999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78.916488000000001</v>
      </c>
      <c r="H53">
        <v>0</v>
      </c>
      <c r="I53">
        <v>0</v>
      </c>
      <c r="J53">
        <v>71.965838000000005</v>
      </c>
      <c r="K53">
        <v>688.71594700000003</v>
      </c>
      <c r="L53">
        <v>482.44379900000001</v>
      </c>
      <c r="M53">
        <v>67.255943000000002</v>
      </c>
      <c r="N53">
        <v>86.184995999999998</v>
      </c>
      <c r="O53">
        <v>90.480716999999999</v>
      </c>
      <c r="P53">
        <v>97.245143999999996</v>
      </c>
      <c r="Q53">
        <v>22.630299000000001</v>
      </c>
      <c r="R53">
        <v>44.906624999999998</v>
      </c>
      <c r="S53">
        <v>27.638981000000001</v>
      </c>
      <c r="T53">
        <v>3.0945860000000001</v>
      </c>
      <c r="U53">
        <v>414</v>
      </c>
      <c r="V53">
        <v>20.801072000000001</v>
      </c>
      <c r="W53">
        <v>44.311</v>
      </c>
      <c r="X53">
        <v>148.30237500000001</v>
      </c>
      <c r="Y53">
        <v>0</v>
      </c>
      <c r="Z53">
        <v>6.5208000000000004</v>
      </c>
      <c r="AA53">
        <v>0</v>
      </c>
      <c r="AB53">
        <v>48.499828000000001</v>
      </c>
      <c r="AC53">
        <v>34.831252999999997</v>
      </c>
      <c r="AD53">
        <v>0</v>
      </c>
      <c r="AE53">
        <v>59.175403000000003</v>
      </c>
      <c r="AF53">
        <v>0</v>
      </c>
      <c r="AG53">
        <v>48.718409999999999</v>
      </c>
      <c r="AH53">
        <v>165.14201700000001</v>
      </c>
      <c r="AI53">
        <v>0</v>
      </c>
      <c r="AJ53">
        <v>0</v>
      </c>
      <c r="AK53">
        <v>67.655124000000001</v>
      </c>
      <c r="AL53">
        <v>79.596999999999994</v>
      </c>
      <c r="AM53">
        <v>0</v>
      </c>
      <c r="AN53">
        <v>1.1478459999999999</v>
      </c>
      <c r="AO53">
        <v>0</v>
      </c>
      <c r="AP53">
        <v>11.529</v>
      </c>
      <c r="AQ53">
        <v>0</v>
      </c>
      <c r="AR53">
        <v>33.119999999999997</v>
      </c>
      <c r="AS53">
        <v>37.890518999999998</v>
      </c>
      <c r="AT53">
        <v>20</v>
      </c>
      <c r="AU53">
        <v>0</v>
      </c>
      <c r="AV53">
        <v>47.574866</v>
      </c>
      <c r="AW53">
        <v>0</v>
      </c>
      <c r="AX53">
        <v>0</v>
      </c>
      <c r="AY53">
        <v>8.3406509999999994</v>
      </c>
      <c r="AZ53">
        <v>0</v>
      </c>
      <c r="BA53">
        <v>6.283493</v>
      </c>
      <c r="BB53">
        <v>5.5340730000000002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3070.4540930000003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78.916488000000001</v>
      </c>
      <c r="H54">
        <v>0</v>
      </c>
      <c r="I54">
        <v>0</v>
      </c>
      <c r="J54">
        <v>71.965838000000005</v>
      </c>
      <c r="K54">
        <v>688.71594700000003</v>
      </c>
      <c r="L54">
        <v>482.44379900000001</v>
      </c>
      <c r="M54">
        <v>67.155942999999994</v>
      </c>
      <c r="N54">
        <v>86.084996000000004</v>
      </c>
      <c r="O54">
        <v>90.380717000000004</v>
      </c>
      <c r="P54">
        <v>97.145144000000002</v>
      </c>
      <c r="Q54">
        <v>22.630299000000001</v>
      </c>
      <c r="R54">
        <v>44.906624999999998</v>
      </c>
      <c r="S54">
        <v>27.638981000000001</v>
      </c>
      <c r="T54">
        <v>3.0945860000000001</v>
      </c>
      <c r="U54">
        <v>414</v>
      </c>
      <c r="V54">
        <v>20.801072000000001</v>
      </c>
      <c r="W54">
        <v>44.311</v>
      </c>
      <c r="X54">
        <v>148.30237500000001</v>
      </c>
      <c r="Y54">
        <v>0</v>
      </c>
      <c r="Z54">
        <v>6.5208000000000004</v>
      </c>
      <c r="AA54">
        <v>0</v>
      </c>
      <c r="AB54">
        <v>48.499828000000001</v>
      </c>
      <c r="AC54">
        <v>34.831252999999997</v>
      </c>
      <c r="AD54">
        <v>0</v>
      </c>
      <c r="AE54">
        <v>59.175403000000003</v>
      </c>
      <c r="AF54">
        <v>0</v>
      </c>
      <c r="AG54">
        <v>48.718409999999999</v>
      </c>
      <c r="AH54">
        <v>165.14201700000001</v>
      </c>
      <c r="AI54">
        <v>0</v>
      </c>
      <c r="AJ54">
        <v>0</v>
      </c>
      <c r="AK54">
        <v>67.655124000000001</v>
      </c>
      <c r="AL54">
        <v>79.596999999999994</v>
      </c>
      <c r="AM54">
        <v>0</v>
      </c>
      <c r="AN54">
        <v>1.1478459999999999</v>
      </c>
      <c r="AO54">
        <v>0</v>
      </c>
      <c r="AP54">
        <v>11.529</v>
      </c>
      <c r="AQ54">
        <v>0</v>
      </c>
      <c r="AR54">
        <v>33.119999999999997</v>
      </c>
      <c r="AS54">
        <v>37.890518999999998</v>
      </c>
      <c r="AT54">
        <v>20</v>
      </c>
      <c r="AU54">
        <v>0</v>
      </c>
      <c r="AV54">
        <v>47.574866</v>
      </c>
      <c r="AW54">
        <v>0</v>
      </c>
      <c r="AX54">
        <v>0</v>
      </c>
      <c r="AY54">
        <v>8.3406509999999994</v>
      </c>
      <c r="AZ54">
        <v>0</v>
      </c>
      <c r="BA54">
        <v>6.283493</v>
      </c>
      <c r="BB54">
        <v>5.5340730000000002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3070.0540930000002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78.916488000000001</v>
      </c>
      <c r="H55">
        <v>0</v>
      </c>
      <c r="I55">
        <v>0</v>
      </c>
      <c r="J55">
        <v>71.965838000000005</v>
      </c>
      <c r="K55">
        <v>688.71594700000003</v>
      </c>
      <c r="L55">
        <v>482.44379900000001</v>
      </c>
      <c r="M55">
        <v>66.755943000000002</v>
      </c>
      <c r="N55">
        <v>85.484995999999995</v>
      </c>
      <c r="O55">
        <v>89.780716999999996</v>
      </c>
      <c r="P55">
        <v>96.445143999999999</v>
      </c>
      <c r="Q55">
        <v>22.630299000000001</v>
      </c>
      <c r="R55">
        <v>44.906624999999998</v>
      </c>
      <c r="S55">
        <v>27.638981000000001</v>
      </c>
      <c r="T55">
        <v>3.0945860000000001</v>
      </c>
      <c r="U55">
        <v>414</v>
      </c>
      <c r="V55">
        <v>20.801072000000001</v>
      </c>
      <c r="W55">
        <v>44.311</v>
      </c>
      <c r="X55">
        <v>148.30237500000001</v>
      </c>
      <c r="Y55">
        <v>0</v>
      </c>
      <c r="Z55">
        <v>6.5208000000000004</v>
      </c>
      <c r="AA55">
        <v>0</v>
      </c>
      <c r="AB55">
        <v>48.499828000000001</v>
      </c>
      <c r="AC55">
        <v>34.831252999999997</v>
      </c>
      <c r="AD55">
        <v>0</v>
      </c>
      <c r="AE55">
        <v>59.175403000000003</v>
      </c>
      <c r="AF55">
        <v>0</v>
      </c>
      <c r="AG55">
        <v>48.718409999999999</v>
      </c>
      <c r="AH55">
        <v>165.14201700000001</v>
      </c>
      <c r="AI55">
        <v>0</v>
      </c>
      <c r="AJ55">
        <v>0</v>
      </c>
      <c r="AK55">
        <v>67.655124000000001</v>
      </c>
      <c r="AL55">
        <v>79.596999999999994</v>
      </c>
      <c r="AM55">
        <v>0</v>
      </c>
      <c r="AN55">
        <v>1.1478459999999999</v>
      </c>
      <c r="AO55">
        <v>0</v>
      </c>
      <c r="AP55">
        <v>3.2025000000000001</v>
      </c>
      <c r="AQ55">
        <v>0</v>
      </c>
      <c r="AR55">
        <v>38.64</v>
      </c>
      <c r="AS55">
        <v>37.890518999999998</v>
      </c>
      <c r="AT55">
        <v>20.001799999999999</v>
      </c>
      <c r="AU55">
        <v>0</v>
      </c>
      <c r="AV55">
        <v>47.574866</v>
      </c>
      <c r="AW55">
        <v>0</v>
      </c>
      <c r="AX55">
        <v>0</v>
      </c>
      <c r="AY55">
        <v>8.3406509999999994</v>
      </c>
      <c r="AZ55">
        <v>0</v>
      </c>
      <c r="BA55">
        <v>6.283493</v>
      </c>
      <c r="BB55">
        <v>5.5340730000000002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3064.9493930000003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78.916488000000001</v>
      </c>
      <c r="H56">
        <v>0</v>
      </c>
      <c r="I56">
        <v>0</v>
      </c>
      <c r="J56">
        <v>71.965838000000005</v>
      </c>
      <c r="K56">
        <v>688.71594700000003</v>
      </c>
      <c r="L56">
        <v>482.44379900000001</v>
      </c>
      <c r="M56">
        <v>66.255943000000002</v>
      </c>
      <c r="N56">
        <v>84.884996000000001</v>
      </c>
      <c r="O56">
        <v>89.180717000000001</v>
      </c>
      <c r="P56">
        <v>95.745143999999996</v>
      </c>
      <c r="Q56">
        <v>22.630299000000001</v>
      </c>
      <c r="R56">
        <v>44.906624999999998</v>
      </c>
      <c r="S56">
        <v>27.638981000000001</v>
      </c>
      <c r="T56">
        <v>3.0945860000000001</v>
      </c>
      <c r="U56">
        <v>414</v>
      </c>
      <c r="V56">
        <v>20.801072000000001</v>
      </c>
      <c r="W56">
        <v>44.311</v>
      </c>
      <c r="X56">
        <v>148.30237500000001</v>
      </c>
      <c r="Y56">
        <v>0</v>
      </c>
      <c r="Z56">
        <v>6.5208000000000004</v>
      </c>
      <c r="AA56">
        <v>0</v>
      </c>
      <c r="AB56">
        <v>48.499828000000001</v>
      </c>
      <c r="AC56">
        <v>34.831252999999997</v>
      </c>
      <c r="AD56">
        <v>10.884034</v>
      </c>
      <c r="AE56">
        <v>59.175403000000003</v>
      </c>
      <c r="AF56">
        <v>0</v>
      </c>
      <c r="AG56">
        <v>48.718409999999999</v>
      </c>
      <c r="AH56">
        <v>165.14201700000001</v>
      </c>
      <c r="AI56">
        <v>0</v>
      </c>
      <c r="AJ56">
        <v>0</v>
      </c>
      <c r="AK56">
        <v>67.655124000000001</v>
      </c>
      <c r="AL56">
        <v>79.596999999999994</v>
      </c>
      <c r="AM56">
        <v>0</v>
      </c>
      <c r="AN56">
        <v>1.1478459999999999</v>
      </c>
      <c r="AO56">
        <v>0</v>
      </c>
      <c r="AP56">
        <v>3.2025000000000001</v>
      </c>
      <c r="AQ56">
        <v>0</v>
      </c>
      <c r="AR56">
        <v>38.64</v>
      </c>
      <c r="AS56">
        <v>37.890518999999998</v>
      </c>
      <c r="AT56">
        <v>20</v>
      </c>
      <c r="AU56">
        <v>0</v>
      </c>
      <c r="AV56">
        <v>47.574866</v>
      </c>
      <c r="AW56">
        <v>0</v>
      </c>
      <c r="AX56">
        <v>0</v>
      </c>
      <c r="AY56">
        <v>8.3406509999999994</v>
      </c>
      <c r="AZ56">
        <v>0</v>
      </c>
      <c r="BA56">
        <v>6.283493</v>
      </c>
      <c r="BB56">
        <v>5.5340730000000002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3073.4316269999999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78.916488000000001</v>
      </c>
      <c r="H57">
        <v>0</v>
      </c>
      <c r="I57">
        <v>0</v>
      </c>
      <c r="J57">
        <v>71.965838000000005</v>
      </c>
      <c r="K57">
        <v>688.71594700000003</v>
      </c>
      <c r="L57">
        <v>482.44379900000001</v>
      </c>
      <c r="M57">
        <v>66.355942999999996</v>
      </c>
      <c r="N57">
        <v>84.984995999999995</v>
      </c>
      <c r="O57">
        <v>89.280716999999996</v>
      </c>
      <c r="P57">
        <v>95.845144000000005</v>
      </c>
      <c r="Q57">
        <v>22.630299000000001</v>
      </c>
      <c r="R57">
        <v>44.906624999999998</v>
      </c>
      <c r="S57">
        <v>27.638981000000001</v>
      </c>
      <c r="T57">
        <v>3.0945860000000001</v>
      </c>
      <c r="U57">
        <v>414</v>
      </c>
      <c r="V57">
        <v>20.801072000000001</v>
      </c>
      <c r="W57">
        <v>44.311</v>
      </c>
      <c r="X57">
        <v>148.30237500000001</v>
      </c>
      <c r="Y57">
        <v>0</v>
      </c>
      <c r="Z57">
        <v>6.5208000000000004</v>
      </c>
      <c r="AA57">
        <v>0</v>
      </c>
      <c r="AB57">
        <v>48.499828000000001</v>
      </c>
      <c r="AC57">
        <v>34.831252999999997</v>
      </c>
      <c r="AD57">
        <v>10.884034</v>
      </c>
      <c r="AE57">
        <v>59.175403000000003</v>
      </c>
      <c r="AF57">
        <v>0</v>
      </c>
      <c r="AG57">
        <v>48.718409999999999</v>
      </c>
      <c r="AH57">
        <v>165.14201700000001</v>
      </c>
      <c r="AI57">
        <v>0</v>
      </c>
      <c r="AJ57">
        <v>0</v>
      </c>
      <c r="AK57">
        <v>67.655124000000001</v>
      </c>
      <c r="AL57">
        <v>79.596999999999994</v>
      </c>
      <c r="AM57">
        <v>0</v>
      </c>
      <c r="AN57">
        <v>1.1478459999999999</v>
      </c>
      <c r="AO57">
        <v>0</v>
      </c>
      <c r="AP57">
        <v>11.529</v>
      </c>
      <c r="AQ57">
        <v>0</v>
      </c>
      <c r="AR57">
        <v>38.64</v>
      </c>
      <c r="AS57">
        <v>37.890518999999998</v>
      </c>
      <c r="AT57">
        <v>20</v>
      </c>
      <c r="AU57">
        <v>0</v>
      </c>
      <c r="AV57">
        <v>47.574866</v>
      </c>
      <c r="AW57">
        <v>0</v>
      </c>
      <c r="AX57">
        <v>0</v>
      </c>
      <c r="AY57">
        <v>8.3406509999999994</v>
      </c>
      <c r="AZ57">
        <v>0</v>
      </c>
      <c r="BA57">
        <v>6.283493</v>
      </c>
      <c r="BB57">
        <v>5.5340730000000002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3082.1581270000006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78.916488000000001</v>
      </c>
      <c r="H58">
        <v>0</v>
      </c>
      <c r="I58">
        <v>0</v>
      </c>
      <c r="J58">
        <v>71.965838000000005</v>
      </c>
      <c r="K58">
        <v>688.71594700000003</v>
      </c>
      <c r="L58">
        <v>482.44379900000001</v>
      </c>
      <c r="M58">
        <v>66.355942999999996</v>
      </c>
      <c r="N58">
        <v>84.984995999999995</v>
      </c>
      <c r="O58">
        <v>89.180717000000001</v>
      </c>
      <c r="P58">
        <v>95.845144000000005</v>
      </c>
      <c r="Q58">
        <v>22.630299000000001</v>
      </c>
      <c r="R58">
        <v>44.906624999999998</v>
      </c>
      <c r="S58">
        <v>27.638981000000001</v>
      </c>
      <c r="T58">
        <v>3.0945860000000001</v>
      </c>
      <c r="U58">
        <v>414</v>
      </c>
      <c r="V58">
        <v>20.801072000000001</v>
      </c>
      <c r="W58">
        <v>44.311</v>
      </c>
      <c r="X58">
        <v>148.30237500000001</v>
      </c>
      <c r="Y58">
        <v>0</v>
      </c>
      <c r="Z58">
        <v>6.5208000000000004</v>
      </c>
      <c r="AA58">
        <v>0</v>
      </c>
      <c r="AB58">
        <v>48.499828000000001</v>
      </c>
      <c r="AC58">
        <v>34.831252999999997</v>
      </c>
      <c r="AD58">
        <v>21.768069000000001</v>
      </c>
      <c r="AE58">
        <v>59.175403000000003</v>
      </c>
      <c r="AF58">
        <v>0</v>
      </c>
      <c r="AG58">
        <v>48.718409999999999</v>
      </c>
      <c r="AH58">
        <v>165.14201700000001</v>
      </c>
      <c r="AI58">
        <v>0</v>
      </c>
      <c r="AJ58">
        <v>0</v>
      </c>
      <c r="AK58">
        <v>67.655124000000001</v>
      </c>
      <c r="AL58">
        <v>79.596999999999994</v>
      </c>
      <c r="AM58">
        <v>0</v>
      </c>
      <c r="AN58">
        <v>1.1478459999999999</v>
      </c>
      <c r="AO58">
        <v>0</v>
      </c>
      <c r="AP58">
        <v>11.529</v>
      </c>
      <c r="AQ58">
        <v>0</v>
      </c>
      <c r="AR58">
        <v>33.119999999999997</v>
      </c>
      <c r="AS58">
        <v>37.890518999999998</v>
      </c>
      <c r="AT58">
        <v>20</v>
      </c>
      <c r="AU58">
        <v>0</v>
      </c>
      <c r="AV58">
        <v>47.574866</v>
      </c>
      <c r="AW58">
        <v>0</v>
      </c>
      <c r="AX58">
        <v>0</v>
      </c>
      <c r="AY58">
        <v>8.3406509999999994</v>
      </c>
      <c r="AZ58">
        <v>0</v>
      </c>
      <c r="BA58">
        <v>6.283493</v>
      </c>
      <c r="BB58">
        <v>5.5340730000000002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3087.4221620000003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78.916488000000001</v>
      </c>
      <c r="H59">
        <v>0</v>
      </c>
      <c r="I59">
        <v>0</v>
      </c>
      <c r="J59">
        <v>71.965838000000005</v>
      </c>
      <c r="K59">
        <v>688.71594700000003</v>
      </c>
      <c r="L59">
        <v>482.44379900000001</v>
      </c>
      <c r="M59">
        <v>66.855942999999996</v>
      </c>
      <c r="N59">
        <v>85.684995999999998</v>
      </c>
      <c r="O59">
        <v>89.980716999999999</v>
      </c>
      <c r="P59">
        <v>96.645144000000002</v>
      </c>
      <c r="Q59">
        <v>22.630299000000001</v>
      </c>
      <c r="R59">
        <v>44.906624999999998</v>
      </c>
      <c r="S59">
        <v>27.638981000000001</v>
      </c>
      <c r="T59">
        <v>3.0945860000000001</v>
      </c>
      <c r="U59">
        <v>414</v>
      </c>
      <c r="V59">
        <v>20.801072000000001</v>
      </c>
      <c r="W59">
        <v>44.311</v>
      </c>
      <c r="X59">
        <v>148.30237500000001</v>
      </c>
      <c r="Y59">
        <v>0</v>
      </c>
      <c r="Z59">
        <v>6.5208000000000004</v>
      </c>
      <c r="AA59">
        <v>13.96799</v>
      </c>
      <c r="AB59">
        <v>48.499828000000001</v>
      </c>
      <c r="AC59">
        <v>34.831252999999997</v>
      </c>
      <c r="AD59">
        <v>21.768069000000001</v>
      </c>
      <c r="AE59">
        <v>59.175403000000003</v>
      </c>
      <c r="AF59">
        <v>0</v>
      </c>
      <c r="AG59">
        <v>48.718409999999999</v>
      </c>
      <c r="AH59">
        <v>179.96245400000001</v>
      </c>
      <c r="AI59">
        <v>0</v>
      </c>
      <c r="AJ59">
        <v>0</v>
      </c>
      <c r="AK59">
        <v>67.655124000000001</v>
      </c>
      <c r="AL59">
        <v>79.596999999999994</v>
      </c>
      <c r="AM59">
        <v>0</v>
      </c>
      <c r="AN59">
        <v>1.1478459999999999</v>
      </c>
      <c r="AO59">
        <v>0</v>
      </c>
      <c r="AP59">
        <v>11.529</v>
      </c>
      <c r="AQ59">
        <v>0</v>
      </c>
      <c r="AR59">
        <v>33.119999999999997</v>
      </c>
      <c r="AS59">
        <v>37.890518999999998</v>
      </c>
      <c r="AT59">
        <v>20</v>
      </c>
      <c r="AU59">
        <v>0</v>
      </c>
      <c r="AV59">
        <v>47.574866</v>
      </c>
      <c r="AW59">
        <v>0</v>
      </c>
      <c r="AX59">
        <v>0</v>
      </c>
      <c r="AY59">
        <v>8.3406509999999994</v>
      </c>
      <c r="AZ59">
        <v>0</v>
      </c>
      <c r="BA59">
        <v>6.7455160000000003</v>
      </c>
      <c r="BB59">
        <v>5.5340730000000002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3119.4726120000005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78.916488000000001</v>
      </c>
      <c r="H60">
        <v>0</v>
      </c>
      <c r="I60">
        <v>0</v>
      </c>
      <c r="J60">
        <v>71.965838000000005</v>
      </c>
      <c r="K60">
        <v>688.71594700000003</v>
      </c>
      <c r="L60">
        <v>482.44379900000001</v>
      </c>
      <c r="M60">
        <v>67.855942999999996</v>
      </c>
      <c r="N60">
        <v>86.884996000000001</v>
      </c>
      <c r="O60">
        <v>91.280716999999996</v>
      </c>
      <c r="P60">
        <v>98.145144000000002</v>
      </c>
      <c r="Q60">
        <v>22.630299000000001</v>
      </c>
      <c r="R60">
        <v>44.906624999999998</v>
      </c>
      <c r="S60">
        <v>27.638981000000001</v>
      </c>
      <c r="T60">
        <v>3.0945860000000001</v>
      </c>
      <c r="U60">
        <v>414</v>
      </c>
      <c r="V60">
        <v>20.801072000000001</v>
      </c>
      <c r="W60">
        <v>44.311</v>
      </c>
      <c r="X60">
        <v>148.30237500000001</v>
      </c>
      <c r="Y60">
        <v>0</v>
      </c>
      <c r="Z60">
        <v>6.5208000000000004</v>
      </c>
      <c r="AA60">
        <v>28.09872</v>
      </c>
      <c r="AB60">
        <v>48.499828000000001</v>
      </c>
      <c r="AC60">
        <v>34.831252999999997</v>
      </c>
      <c r="AD60">
        <v>21.768069000000001</v>
      </c>
      <c r="AE60">
        <v>59.175403000000003</v>
      </c>
      <c r="AF60">
        <v>0</v>
      </c>
      <c r="AG60">
        <v>48.718409999999999</v>
      </c>
      <c r="AH60">
        <v>179.96245400000001</v>
      </c>
      <c r="AI60">
        <v>0</v>
      </c>
      <c r="AJ60">
        <v>0</v>
      </c>
      <c r="AK60">
        <v>67.655124000000001</v>
      </c>
      <c r="AL60">
        <v>79.596999999999994</v>
      </c>
      <c r="AM60">
        <v>0</v>
      </c>
      <c r="AN60">
        <v>1.1478459999999999</v>
      </c>
      <c r="AO60">
        <v>0</v>
      </c>
      <c r="AP60">
        <v>3.2025000000000001</v>
      </c>
      <c r="AQ60">
        <v>0</v>
      </c>
      <c r="AR60">
        <v>33.119999999999997</v>
      </c>
      <c r="AS60">
        <v>37.890518999999998</v>
      </c>
      <c r="AT60">
        <v>20</v>
      </c>
      <c r="AU60">
        <v>0</v>
      </c>
      <c r="AV60">
        <v>47.574866</v>
      </c>
      <c r="AW60">
        <v>0</v>
      </c>
      <c r="AX60">
        <v>0</v>
      </c>
      <c r="AY60">
        <v>8.3406509999999994</v>
      </c>
      <c r="AZ60">
        <v>0</v>
      </c>
      <c r="BA60">
        <v>6.7455160000000003</v>
      </c>
      <c r="BB60">
        <v>5.5340730000000002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3130.2768420000002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78.916488000000001</v>
      </c>
      <c r="H61">
        <v>0</v>
      </c>
      <c r="I61">
        <v>0</v>
      </c>
      <c r="J61">
        <v>71.965838000000005</v>
      </c>
      <c r="K61">
        <v>688.71594700000003</v>
      </c>
      <c r="L61">
        <v>482.44379900000001</v>
      </c>
      <c r="M61">
        <v>68.855942999999996</v>
      </c>
      <c r="N61">
        <v>88.184995999999998</v>
      </c>
      <c r="O61">
        <v>92.580717000000007</v>
      </c>
      <c r="P61">
        <v>99.645144000000002</v>
      </c>
      <c r="Q61">
        <v>22.630299000000001</v>
      </c>
      <c r="R61">
        <v>31.906624999999998</v>
      </c>
      <c r="S61">
        <v>27.638981000000001</v>
      </c>
      <c r="T61">
        <v>3.0945860000000001</v>
      </c>
      <c r="U61">
        <v>414</v>
      </c>
      <c r="V61">
        <v>20.801072000000001</v>
      </c>
      <c r="W61">
        <v>44.311</v>
      </c>
      <c r="X61">
        <v>148.30237500000001</v>
      </c>
      <c r="Y61">
        <v>0</v>
      </c>
      <c r="Z61">
        <v>6.5208000000000004</v>
      </c>
      <c r="AA61">
        <v>28.09872</v>
      </c>
      <c r="AB61">
        <v>48.499828000000001</v>
      </c>
      <c r="AC61">
        <v>34.831252999999997</v>
      </c>
      <c r="AD61">
        <v>21.768069000000001</v>
      </c>
      <c r="AE61">
        <v>59.175403000000003</v>
      </c>
      <c r="AF61">
        <v>0</v>
      </c>
      <c r="AG61">
        <v>48.718409999999999</v>
      </c>
      <c r="AH61">
        <v>179.96245400000001</v>
      </c>
      <c r="AI61">
        <v>0</v>
      </c>
      <c r="AJ61">
        <v>0</v>
      </c>
      <c r="AK61">
        <v>67.655124000000001</v>
      </c>
      <c r="AL61">
        <v>79.596999999999994</v>
      </c>
      <c r="AM61">
        <v>0</v>
      </c>
      <c r="AN61">
        <v>1.1478459999999999</v>
      </c>
      <c r="AO61">
        <v>0</v>
      </c>
      <c r="AP61">
        <v>3.2025000000000001</v>
      </c>
      <c r="AQ61">
        <v>0</v>
      </c>
      <c r="AR61">
        <v>33.119999999999997</v>
      </c>
      <c r="AS61">
        <v>37.890518999999998</v>
      </c>
      <c r="AT61">
        <v>20</v>
      </c>
      <c r="AU61">
        <v>0</v>
      </c>
      <c r="AV61">
        <v>47.574866</v>
      </c>
      <c r="AW61">
        <v>0</v>
      </c>
      <c r="AX61">
        <v>0</v>
      </c>
      <c r="AY61">
        <v>8.3406509999999994</v>
      </c>
      <c r="AZ61">
        <v>0</v>
      </c>
      <c r="BA61">
        <v>6.7455160000000003</v>
      </c>
      <c r="BB61">
        <v>3.984073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3120.8268420000004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78.916488000000001</v>
      </c>
      <c r="H62">
        <v>0</v>
      </c>
      <c r="I62">
        <v>0</v>
      </c>
      <c r="J62">
        <v>71.965838000000005</v>
      </c>
      <c r="K62">
        <v>688.71594700000003</v>
      </c>
      <c r="L62">
        <v>482.44379900000001</v>
      </c>
      <c r="M62">
        <v>67.655942999999994</v>
      </c>
      <c r="N62">
        <v>86.684995999999998</v>
      </c>
      <c r="O62">
        <v>90.980716999999999</v>
      </c>
      <c r="P62">
        <v>97.845144000000005</v>
      </c>
      <c r="Q62">
        <v>22.630299000000001</v>
      </c>
      <c r="R62">
        <v>31.306625</v>
      </c>
      <c r="S62">
        <v>27.638981000000001</v>
      </c>
      <c r="T62">
        <v>2.1945860000000001</v>
      </c>
      <c r="U62">
        <v>414</v>
      </c>
      <c r="V62">
        <v>20.801072000000001</v>
      </c>
      <c r="W62">
        <v>44.311</v>
      </c>
      <c r="X62">
        <v>148.30237500000001</v>
      </c>
      <c r="Y62">
        <v>0</v>
      </c>
      <c r="Z62">
        <v>6.5208000000000004</v>
      </c>
      <c r="AA62">
        <v>28.09872</v>
      </c>
      <c r="AB62">
        <v>48.499828000000001</v>
      </c>
      <c r="AC62">
        <v>34.831252999999997</v>
      </c>
      <c r="AD62">
        <v>21.768069000000001</v>
      </c>
      <c r="AE62">
        <v>59.175403000000003</v>
      </c>
      <c r="AF62">
        <v>0</v>
      </c>
      <c r="AG62">
        <v>48.718409999999999</v>
      </c>
      <c r="AH62">
        <v>179.96245400000001</v>
      </c>
      <c r="AI62">
        <v>0</v>
      </c>
      <c r="AJ62">
        <v>0</v>
      </c>
      <c r="AK62">
        <v>67.655124000000001</v>
      </c>
      <c r="AL62">
        <v>79.596999999999994</v>
      </c>
      <c r="AM62">
        <v>0</v>
      </c>
      <c r="AN62">
        <v>1.1478459999999999</v>
      </c>
      <c r="AO62">
        <v>0</v>
      </c>
      <c r="AP62">
        <v>3.2025000000000001</v>
      </c>
      <c r="AQ62">
        <v>0</v>
      </c>
      <c r="AR62">
        <v>33.119999999999997</v>
      </c>
      <c r="AS62">
        <v>37.890518999999998</v>
      </c>
      <c r="AT62">
        <v>20</v>
      </c>
      <c r="AU62">
        <v>0</v>
      </c>
      <c r="AV62">
        <v>47.574866</v>
      </c>
      <c r="AW62">
        <v>0</v>
      </c>
      <c r="AX62">
        <v>0</v>
      </c>
      <c r="AY62">
        <v>8.3406509999999994</v>
      </c>
      <c r="AZ62">
        <v>0</v>
      </c>
      <c r="BA62">
        <v>6.7455160000000003</v>
      </c>
      <c r="BB62">
        <v>3.984073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3113.2268420000005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78.916488000000001</v>
      </c>
      <c r="H63">
        <v>0</v>
      </c>
      <c r="I63">
        <v>0</v>
      </c>
      <c r="J63">
        <v>71.965838000000005</v>
      </c>
      <c r="K63">
        <v>688.71594700000003</v>
      </c>
      <c r="L63">
        <v>482.44379900000001</v>
      </c>
      <c r="M63">
        <v>72.855942999999996</v>
      </c>
      <c r="N63">
        <v>93.384996000000001</v>
      </c>
      <c r="O63">
        <v>98.080717000000007</v>
      </c>
      <c r="P63">
        <v>105.945144</v>
      </c>
      <c r="Q63">
        <v>22.630299000000001</v>
      </c>
      <c r="R63">
        <v>33.706625000000003</v>
      </c>
      <c r="S63">
        <v>27.638981000000001</v>
      </c>
      <c r="T63">
        <v>2.3945859999999999</v>
      </c>
      <c r="U63">
        <v>414</v>
      </c>
      <c r="V63">
        <v>20.801072000000001</v>
      </c>
      <c r="W63">
        <v>44.311</v>
      </c>
      <c r="X63">
        <v>148.30237500000001</v>
      </c>
      <c r="Y63">
        <v>0</v>
      </c>
      <c r="Z63">
        <v>6.5208000000000004</v>
      </c>
      <c r="AA63">
        <v>28.09872</v>
      </c>
      <c r="AB63">
        <v>48.499828000000001</v>
      </c>
      <c r="AC63">
        <v>34.831252999999997</v>
      </c>
      <c r="AD63">
        <v>21.768069000000001</v>
      </c>
      <c r="AE63">
        <v>59.175403000000003</v>
      </c>
      <c r="AF63">
        <v>0</v>
      </c>
      <c r="AG63">
        <v>48.718409999999999</v>
      </c>
      <c r="AH63">
        <v>179.96245400000001</v>
      </c>
      <c r="AI63">
        <v>0</v>
      </c>
      <c r="AJ63">
        <v>0</v>
      </c>
      <c r="AK63">
        <v>67.655124000000001</v>
      </c>
      <c r="AL63">
        <v>79.596999999999994</v>
      </c>
      <c r="AM63">
        <v>0</v>
      </c>
      <c r="AN63">
        <v>1.1478459999999999</v>
      </c>
      <c r="AO63">
        <v>0</v>
      </c>
      <c r="AP63">
        <v>3.2025000000000001</v>
      </c>
      <c r="AQ63">
        <v>0</v>
      </c>
      <c r="AR63">
        <v>33.119999999999997</v>
      </c>
      <c r="AS63">
        <v>37.890518999999998</v>
      </c>
      <c r="AT63">
        <v>20</v>
      </c>
      <c r="AU63">
        <v>0</v>
      </c>
      <c r="AV63">
        <v>47.574866</v>
      </c>
      <c r="AW63">
        <v>0</v>
      </c>
      <c r="AX63">
        <v>0</v>
      </c>
      <c r="AY63">
        <v>8.3406509999999994</v>
      </c>
      <c r="AZ63">
        <v>0</v>
      </c>
      <c r="BA63">
        <v>6.7455160000000003</v>
      </c>
      <c r="BB63">
        <v>4.294073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3143.2368420000003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78.916488000000001</v>
      </c>
      <c r="H64">
        <v>0</v>
      </c>
      <c r="I64">
        <v>0</v>
      </c>
      <c r="J64">
        <v>71.965838000000005</v>
      </c>
      <c r="K64">
        <v>688.71594700000003</v>
      </c>
      <c r="L64">
        <v>482.44379900000001</v>
      </c>
      <c r="M64">
        <v>75.255943000000002</v>
      </c>
      <c r="N64">
        <v>96.384996000000001</v>
      </c>
      <c r="O64">
        <v>101.180717</v>
      </c>
      <c r="P64">
        <v>109.54514399999999</v>
      </c>
      <c r="Q64">
        <v>22.630299000000001</v>
      </c>
      <c r="R64">
        <v>34.806624999999997</v>
      </c>
      <c r="S64">
        <v>21.438980999999998</v>
      </c>
      <c r="T64">
        <v>2.494586</v>
      </c>
      <c r="U64">
        <v>414</v>
      </c>
      <c r="V64">
        <v>20.801072000000001</v>
      </c>
      <c r="W64">
        <v>44.311</v>
      </c>
      <c r="X64">
        <v>148.30237500000001</v>
      </c>
      <c r="Y64">
        <v>0</v>
      </c>
      <c r="Z64">
        <v>6.5208000000000004</v>
      </c>
      <c r="AA64">
        <v>28.09872</v>
      </c>
      <c r="AB64">
        <v>48.499828000000001</v>
      </c>
      <c r="AC64">
        <v>34.831252999999997</v>
      </c>
      <c r="AD64">
        <v>21.768069000000001</v>
      </c>
      <c r="AE64">
        <v>59.175403000000003</v>
      </c>
      <c r="AF64">
        <v>0</v>
      </c>
      <c r="AG64">
        <v>48.718409999999999</v>
      </c>
      <c r="AH64">
        <v>179.96245400000001</v>
      </c>
      <c r="AI64">
        <v>0</v>
      </c>
      <c r="AJ64">
        <v>0</v>
      </c>
      <c r="AK64">
        <v>67.655124000000001</v>
      </c>
      <c r="AL64">
        <v>79.596999999999994</v>
      </c>
      <c r="AM64">
        <v>0</v>
      </c>
      <c r="AN64">
        <v>1.1478459999999999</v>
      </c>
      <c r="AO64">
        <v>0</v>
      </c>
      <c r="AP64">
        <v>3.2025000000000001</v>
      </c>
      <c r="AQ64">
        <v>0</v>
      </c>
      <c r="AR64">
        <v>33.119999999999997</v>
      </c>
      <c r="AS64">
        <v>37.890518999999998</v>
      </c>
      <c r="AT64">
        <v>20</v>
      </c>
      <c r="AU64">
        <v>0</v>
      </c>
      <c r="AV64">
        <v>47.574866</v>
      </c>
      <c r="AW64">
        <v>0</v>
      </c>
      <c r="AX64">
        <v>0</v>
      </c>
      <c r="AY64">
        <v>8.3406509999999994</v>
      </c>
      <c r="AZ64">
        <v>2.3187009999999999</v>
      </c>
      <c r="BA64">
        <v>6.7455160000000003</v>
      </c>
      <c r="BB64">
        <v>4.3940729999999997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3152.7555430000002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78.916488000000001</v>
      </c>
      <c r="H65">
        <v>0</v>
      </c>
      <c r="I65">
        <v>0</v>
      </c>
      <c r="J65">
        <v>71.965838000000005</v>
      </c>
      <c r="K65">
        <v>688.71594700000003</v>
      </c>
      <c r="L65">
        <v>482.44379900000001</v>
      </c>
      <c r="M65">
        <v>77.555942999999999</v>
      </c>
      <c r="N65">
        <v>99.384996000000001</v>
      </c>
      <c r="O65">
        <v>104.380717</v>
      </c>
      <c r="P65">
        <v>113.245144</v>
      </c>
      <c r="Q65">
        <v>18.130299000000001</v>
      </c>
      <c r="R65">
        <v>35.906624999999998</v>
      </c>
      <c r="S65">
        <v>22.138981000000001</v>
      </c>
      <c r="T65">
        <v>2.494586</v>
      </c>
      <c r="U65">
        <v>414</v>
      </c>
      <c r="V65">
        <v>20.801072000000001</v>
      </c>
      <c r="W65">
        <v>44.311</v>
      </c>
      <c r="X65">
        <v>148.30237500000001</v>
      </c>
      <c r="Y65">
        <v>0</v>
      </c>
      <c r="Z65">
        <v>6.5208000000000004</v>
      </c>
      <c r="AA65">
        <v>28.09872</v>
      </c>
      <c r="AB65">
        <v>48.499828000000001</v>
      </c>
      <c r="AC65">
        <v>34.831252999999997</v>
      </c>
      <c r="AD65">
        <v>21.768069000000001</v>
      </c>
      <c r="AE65">
        <v>59.175403000000003</v>
      </c>
      <c r="AF65">
        <v>0</v>
      </c>
      <c r="AG65">
        <v>48.718409999999999</v>
      </c>
      <c r="AH65">
        <v>179.96245400000001</v>
      </c>
      <c r="AI65">
        <v>0</v>
      </c>
      <c r="AJ65">
        <v>0</v>
      </c>
      <c r="AK65">
        <v>67.655124000000001</v>
      </c>
      <c r="AL65">
        <v>79.596999999999994</v>
      </c>
      <c r="AM65">
        <v>0</v>
      </c>
      <c r="AN65">
        <v>1.1478459999999999</v>
      </c>
      <c r="AO65">
        <v>0</v>
      </c>
      <c r="AP65">
        <v>3.2025000000000001</v>
      </c>
      <c r="AQ65">
        <v>0</v>
      </c>
      <c r="AR65">
        <v>33.119999999999997</v>
      </c>
      <c r="AS65">
        <v>37.890518999999998</v>
      </c>
      <c r="AT65">
        <v>20</v>
      </c>
      <c r="AU65">
        <v>0</v>
      </c>
      <c r="AV65">
        <v>47.574866</v>
      </c>
      <c r="AW65">
        <v>0</v>
      </c>
      <c r="AX65">
        <v>0</v>
      </c>
      <c r="AY65">
        <v>8.3406509999999994</v>
      </c>
      <c r="AZ65">
        <v>4.6374019999999998</v>
      </c>
      <c r="BA65">
        <v>6.7455160000000003</v>
      </c>
      <c r="BB65">
        <v>4.504073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3164.6842440000005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78.916488000000001</v>
      </c>
      <c r="H66">
        <v>0</v>
      </c>
      <c r="I66">
        <v>0</v>
      </c>
      <c r="J66">
        <v>71.965838000000005</v>
      </c>
      <c r="K66">
        <v>686.09594700000002</v>
      </c>
      <c r="L66">
        <v>482.44379900000001</v>
      </c>
      <c r="M66">
        <v>79.855942999999996</v>
      </c>
      <c r="N66">
        <v>102.28499600000001</v>
      </c>
      <c r="O66">
        <v>107.380717</v>
      </c>
      <c r="P66">
        <v>116.745144</v>
      </c>
      <c r="Q66">
        <v>18.630299000000001</v>
      </c>
      <c r="R66">
        <v>37.006625</v>
      </c>
      <c r="S66">
        <v>22.738980999999999</v>
      </c>
      <c r="T66">
        <v>2.5945860000000001</v>
      </c>
      <c r="U66">
        <v>414</v>
      </c>
      <c r="V66">
        <v>20.801072000000001</v>
      </c>
      <c r="W66">
        <v>44.311</v>
      </c>
      <c r="X66">
        <v>148.30237500000001</v>
      </c>
      <c r="Y66">
        <v>0</v>
      </c>
      <c r="Z66">
        <v>6.5208000000000004</v>
      </c>
      <c r="AA66">
        <v>28.09872</v>
      </c>
      <c r="AB66">
        <v>48.499828000000001</v>
      </c>
      <c r="AC66">
        <v>34.831252999999997</v>
      </c>
      <c r="AD66">
        <v>21.768069000000001</v>
      </c>
      <c r="AE66">
        <v>59.175403000000003</v>
      </c>
      <c r="AF66">
        <v>0</v>
      </c>
      <c r="AG66">
        <v>48.718409999999999</v>
      </c>
      <c r="AH66">
        <v>179.96245400000001</v>
      </c>
      <c r="AI66">
        <v>0</v>
      </c>
      <c r="AJ66">
        <v>0</v>
      </c>
      <c r="AK66">
        <v>67.655124000000001</v>
      </c>
      <c r="AL66">
        <v>79.596999999999994</v>
      </c>
      <c r="AM66">
        <v>0</v>
      </c>
      <c r="AN66">
        <v>1.1478459999999999</v>
      </c>
      <c r="AO66">
        <v>0</v>
      </c>
      <c r="AP66">
        <v>3.2025000000000001</v>
      </c>
      <c r="AQ66">
        <v>0</v>
      </c>
      <c r="AR66">
        <v>33.119999999999997</v>
      </c>
      <c r="AS66">
        <v>37.890518999999998</v>
      </c>
      <c r="AT66">
        <v>20</v>
      </c>
      <c r="AU66">
        <v>0</v>
      </c>
      <c r="AV66">
        <v>47.574866</v>
      </c>
      <c r="AW66">
        <v>0</v>
      </c>
      <c r="AX66">
        <v>0</v>
      </c>
      <c r="AY66">
        <v>8.3406509999999994</v>
      </c>
      <c r="AZ66">
        <v>6.9561019999999996</v>
      </c>
      <c r="BA66">
        <v>6.7455160000000003</v>
      </c>
      <c r="BB66">
        <v>4.7040730000000002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3178.5829439999998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78.916488000000001</v>
      </c>
      <c r="H67">
        <v>0</v>
      </c>
      <c r="I67">
        <v>0</v>
      </c>
      <c r="J67">
        <v>71.965838000000005</v>
      </c>
      <c r="K67">
        <v>688.71594700000003</v>
      </c>
      <c r="L67">
        <v>482.44379900000001</v>
      </c>
      <c r="M67">
        <v>73.555942999999999</v>
      </c>
      <c r="N67">
        <v>94.284996000000007</v>
      </c>
      <c r="O67">
        <v>98.980716999999999</v>
      </c>
      <c r="P67">
        <v>107.04514399999999</v>
      </c>
      <c r="Q67">
        <v>17.230298999999999</v>
      </c>
      <c r="R67">
        <v>34.106625000000001</v>
      </c>
      <c r="S67">
        <v>20.938980999999998</v>
      </c>
      <c r="T67">
        <v>2.3945859999999999</v>
      </c>
      <c r="U67">
        <v>414</v>
      </c>
      <c r="V67">
        <v>20.801072000000001</v>
      </c>
      <c r="W67">
        <v>44.311</v>
      </c>
      <c r="X67">
        <v>148.30237500000001</v>
      </c>
      <c r="Y67">
        <v>0</v>
      </c>
      <c r="Z67">
        <v>6.5208000000000004</v>
      </c>
      <c r="AA67">
        <v>28.09872</v>
      </c>
      <c r="AB67">
        <v>48.499828000000001</v>
      </c>
      <c r="AC67">
        <v>34.831252999999997</v>
      </c>
      <c r="AD67">
        <v>21.768069000000001</v>
      </c>
      <c r="AE67">
        <v>59.175403000000003</v>
      </c>
      <c r="AF67">
        <v>0</v>
      </c>
      <c r="AG67">
        <v>48.718409999999999</v>
      </c>
      <c r="AH67">
        <v>179.96245400000001</v>
      </c>
      <c r="AI67">
        <v>0</v>
      </c>
      <c r="AJ67">
        <v>0</v>
      </c>
      <c r="AK67">
        <v>67.655124000000001</v>
      </c>
      <c r="AL67">
        <v>79.596999999999994</v>
      </c>
      <c r="AM67">
        <v>11.100229000000001</v>
      </c>
      <c r="AN67">
        <v>1.1478459999999999</v>
      </c>
      <c r="AO67">
        <v>0</v>
      </c>
      <c r="AP67">
        <v>3.2025000000000001</v>
      </c>
      <c r="AQ67">
        <v>0</v>
      </c>
      <c r="AR67">
        <v>33.119999999999997</v>
      </c>
      <c r="AS67">
        <v>37.890518999999998</v>
      </c>
      <c r="AT67">
        <v>20</v>
      </c>
      <c r="AU67">
        <v>0</v>
      </c>
      <c r="AV67">
        <v>47.574866</v>
      </c>
      <c r="AW67">
        <v>0</v>
      </c>
      <c r="AX67">
        <v>0</v>
      </c>
      <c r="AY67">
        <v>8.3406509999999994</v>
      </c>
      <c r="AZ67">
        <v>6.9561019999999996</v>
      </c>
      <c r="BA67">
        <v>6.7455160000000003</v>
      </c>
      <c r="BB67">
        <v>4.294073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3153.1931730000001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78.916488000000001</v>
      </c>
      <c r="H68">
        <v>0</v>
      </c>
      <c r="I68">
        <v>0</v>
      </c>
      <c r="J68">
        <v>71.965838000000005</v>
      </c>
      <c r="K68">
        <v>688.71594700000003</v>
      </c>
      <c r="L68">
        <v>482.44379900000001</v>
      </c>
      <c r="M68">
        <v>76.555942999999999</v>
      </c>
      <c r="N68">
        <v>98.184995999999998</v>
      </c>
      <c r="O68">
        <v>102.980717</v>
      </c>
      <c r="P68">
        <v>111.645144</v>
      </c>
      <c r="Q68">
        <v>17.930299000000002</v>
      </c>
      <c r="R68">
        <v>35.506625</v>
      </c>
      <c r="S68">
        <v>21.838981</v>
      </c>
      <c r="T68">
        <v>2.494586</v>
      </c>
      <c r="U68">
        <v>414</v>
      </c>
      <c r="V68">
        <v>20.801072000000001</v>
      </c>
      <c r="W68">
        <v>44.311</v>
      </c>
      <c r="X68">
        <v>148.30237500000001</v>
      </c>
      <c r="Y68">
        <v>0</v>
      </c>
      <c r="Z68">
        <v>6.5208000000000004</v>
      </c>
      <c r="AA68">
        <v>28.09872</v>
      </c>
      <c r="AB68">
        <v>48.499828000000001</v>
      </c>
      <c r="AC68">
        <v>34.831252999999997</v>
      </c>
      <c r="AD68">
        <v>21.768069000000001</v>
      </c>
      <c r="AE68">
        <v>59.175403000000003</v>
      </c>
      <c r="AF68">
        <v>0</v>
      </c>
      <c r="AG68">
        <v>48.718409999999999</v>
      </c>
      <c r="AH68">
        <v>179.96245400000001</v>
      </c>
      <c r="AI68">
        <v>0</v>
      </c>
      <c r="AJ68">
        <v>0</v>
      </c>
      <c r="AK68">
        <v>67.655124000000001</v>
      </c>
      <c r="AL68">
        <v>79.596999999999994</v>
      </c>
      <c r="AM68">
        <v>11.100229000000001</v>
      </c>
      <c r="AN68">
        <v>1.1478459999999999</v>
      </c>
      <c r="AO68">
        <v>0</v>
      </c>
      <c r="AP68">
        <v>3.2025000000000001</v>
      </c>
      <c r="AQ68">
        <v>0</v>
      </c>
      <c r="AR68">
        <v>33.119999999999997</v>
      </c>
      <c r="AS68">
        <v>37.890518999999998</v>
      </c>
      <c r="AT68">
        <v>20</v>
      </c>
      <c r="AU68">
        <v>0</v>
      </c>
      <c r="AV68">
        <v>47.574866</v>
      </c>
      <c r="AW68">
        <v>0</v>
      </c>
      <c r="AX68">
        <v>0</v>
      </c>
      <c r="AY68">
        <v>8.3406509999999994</v>
      </c>
      <c r="AZ68">
        <v>6.9561019999999996</v>
      </c>
      <c r="BA68">
        <v>6.7455160000000003</v>
      </c>
      <c r="BB68">
        <v>4.504073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3172.0031730000005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78.916488000000001</v>
      </c>
      <c r="H69">
        <v>0</v>
      </c>
      <c r="I69">
        <v>0</v>
      </c>
      <c r="J69">
        <v>71.965838000000005</v>
      </c>
      <c r="K69">
        <v>688.71594700000003</v>
      </c>
      <c r="L69">
        <v>482.44379900000001</v>
      </c>
      <c r="M69">
        <v>77.955943000000005</v>
      </c>
      <c r="N69">
        <v>99.984995999999995</v>
      </c>
      <c r="O69">
        <v>104.880717</v>
      </c>
      <c r="P69">
        <v>113.845144</v>
      </c>
      <c r="Q69">
        <v>18.230298999999999</v>
      </c>
      <c r="R69">
        <v>36.106625000000001</v>
      </c>
      <c r="S69">
        <v>22.238980999999999</v>
      </c>
      <c r="T69">
        <v>2.494586</v>
      </c>
      <c r="U69">
        <v>414</v>
      </c>
      <c r="V69">
        <v>20.801072000000001</v>
      </c>
      <c r="W69">
        <v>44.311</v>
      </c>
      <c r="X69">
        <v>148.30237500000001</v>
      </c>
      <c r="Y69">
        <v>0</v>
      </c>
      <c r="Z69">
        <v>6.5208000000000004</v>
      </c>
      <c r="AA69">
        <v>28.09872</v>
      </c>
      <c r="AB69">
        <v>48.499828000000001</v>
      </c>
      <c r="AC69">
        <v>34.831252999999997</v>
      </c>
      <c r="AD69">
        <v>21.768069000000001</v>
      </c>
      <c r="AE69">
        <v>59.175403000000003</v>
      </c>
      <c r="AF69">
        <v>0</v>
      </c>
      <c r="AG69">
        <v>48.718409999999999</v>
      </c>
      <c r="AH69">
        <v>179.96245400000001</v>
      </c>
      <c r="AI69">
        <v>0</v>
      </c>
      <c r="AJ69">
        <v>0</v>
      </c>
      <c r="AK69">
        <v>67.655124000000001</v>
      </c>
      <c r="AL69">
        <v>79.596999999999994</v>
      </c>
      <c r="AM69">
        <v>12.533744</v>
      </c>
      <c r="AN69">
        <v>1.1478459999999999</v>
      </c>
      <c r="AO69">
        <v>0</v>
      </c>
      <c r="AP69">
        <v>3.2025000000000001</v>
      </c>
      <c r="AQ69">
        <v>0</v>
      </c>
      <c r="AR69">
        <v>33.119999999999997</v>
      </c>
      <c r="AS69">
        <v>37.890518999999998</v>
      </c>
      <c r="AT69">
        <v>20.000001999999999</v>
      </c>
      <c r="AU69">
        <v>0</v>
      </c>
      <c r="AV69">
        <v>47.574866</v>
      </c>
      <c r="AW69">
        <v>0</v>
      </c>
      <c r="AX69">
        <v>0</v>
      </c>
      <c r="AY69">
        <v>8.3406509999999994</v>
      </c>
      <c r="AZ69">
        <v>7.0263660000000003</v>
      </c>
      <c r="BA69">
        <v>6.7455160000000003</v>
      </c>
      <c r="BB69">
        <v>4.6040729999999996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3182.2069540000002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78.916488000000001</v>
      </c>
      <c r="H70">
        <v>0</v>
      </c>
      <c r="I70">
        <v>0</v>
      </c>
      <c r="J70">
        <v>71.965838000000005</v>
      </c>
      <c r="K70">
        <v>688.71594700000003</v>
      </c>
      <c r="L70">
        <v>482.44379900000001</v>
      </c>
      <c r="M70">
        <v>82.055942999999999</v>
      </c>
      <c r="N70">
        <v>105.184996</v>
      </c>
      <c r="O70">
        <v>110.380717</v>
      </c>
      <c r="P70">
        <v>120.145144</v>
      </c>
      <c r="Q70">
        <v>19.130299000000001</v>
      </c>
      <c r="R70">
        <v>38.006625</v>
      </c>
      <c r="S70">
        <v>23.438980999999998</v>
      </c>
      <c r="T70">
        <v>2.6945860000000001</v>
      </c>
      <c r="U70">
        <v>414</v>
      </c>
      <c r="V70">
        <v>20.801072000000001</v>
      </c>
      <c r="W70">
        <v>44.311</v>
      </c>
      <c r="X70">
        <v>148.30237500000001</v>
      </c>
      <c r="Y70">
        <v>0</v>
      </c>
      <c r="Z70">
        <v>6.5208000000000004</v>
      </c>
      <c r="AA70">
        <v>28.09872</v>
      </c>
      <c r="AB70">
        <v>48.499828000000001</v>
      </c>
      <c r="AC70">
        <v>34.831252999999997</v>
      </c>
      <c r="AD70">
        <v>21.768069000000001</v>
      </c>
      <c r="AE70">
        <v>59.175403000000003</v>
      </c>
      <c r="AF70">
        <v>0</v>
      </c>
      <c r="AG70">
        <v>48.718409999999999</v>
      </c>
      <c r="AH70">
        <v>179.96245400000001</v>
      </c>
      <c r="AI70">
        <v>0</v>
      </c>
      <c r="AJ70">
        <v>0</v>
      </c>
      <c r="AK70">
        <v>67.655124000000001</v>
      </c>
      <c r="AL70">
        <v>79.596999999999994</v>
      </c>
      <c r="AM70">
        <v>12.533744</v>
      </c>
      <c r="AN70">
        <v>1.1478459999999999</v>
      </c>
      <c r="AO70">
        <v>0</v>
      </c>
      <c r="AP70">
        <v>3.2025000000000001</v>
      </c>
      <c r="AQ70">
        <v>0</v>
      </c>
      <c r="AR70">
        <v>33.119999999999997</v>
      </c>
      <c r="AS70">
        <v>37.890518999999998</v>
      </c>
      <c r="AT70">
        <v>20.000001999999999</v>
      </c>
      <c r="AU70">
        <v>0</v>
      </c>
      <c r="AV70">
        <v>47.574866</v>
      </c>
      <c r="AW70">
        <v>0</v>
      </c>
      <c r="AX70">
        <v>0</v>
      </c>
      <c r="AY70">
        <v>8.3406509999999994</v>
      </c>
      <c r="AZ70">
        <v>9.2748030000000004</v>
      </c>
      <c r="BA70">
        <v>6.7455160000000003</v>
      </c>
      <c r="BB70">
        <v>4.8140729999999996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3209.9653910000002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78.916487000000004</v>
      </c>
      <c r="H71">
        <v>0</v>
      </c>
      <c r="I71">
        <v>0</v>
      </c>
      <c r="J71">
        <v>71.965838000000005</v>
      </c>
      <c r="K71">
        <v>608.01594699999998</v>
      </c>
      <c r="L71">
        <v>425.84379899999999</v>
      </c>
      <c r="M71">
        <v>85.755943000000002</v>
      </c>
      <c r="N71">
        <v>109.884996</v>
      </c>
      <c r="O71">
        <v>115.280717</v>
      </c>
      <c r="P71">
        <v>125.845144</v>
      </c>
      <c r="Q71">
        <v>20.030298999999999</v>
      </c>
      <c r="R71">
        <v>39.706625000000003</v>
      </c>
      <c r="S71">
        <v>24.438980999999998</v>
      </c>
      <c r="T71">
        <v>2.7945859999999998</v>
      </c>
      <c r="U71">
        <v>414</v>
      </c>
      <c r="V71">
        <v>20.801072000000001</v>
      </c>
      <c r="W71">
        <v>44.311</v>
      </c>
      <c r="X71">
        <v>148.30237500000001</v>
      </c>
      <c r="Y71">
        <v>0</v>
      </c>
      <c r="Z71">
        <v>6.5208000000000004</v>
      </c>
      <c r="AA71">
        <v>28.09872</v>
      </c>
      <c r="AB71">
        <v>48.499828000000001</v>
      </c>
      <c r="AC71">
        <v>34.831252999999997</v>
      </c>
      <c r="AD71">
        <v>10.884034</v>
      </c>
      <c r="AE71">
        <v>59.175403000000003</v>
      </c>
      <c r="AF71">
        <v>0</v>
      </c>
      <c r="AG71">
        <v>48.718409999999999</v>
      </c>
      <c r="AH71">
        <v>179.96245400000001</v>
      </c>
      <c r="AI71">
        <v>0</v>
      </c>
      <c r="AJ71">
        <v>0</v>
      </c>
      <c r="AK71">
        <v>67.655124000000001</v>
      </c>
      <c r="AL71">
        <v>80.177999999999997</v>
      </c>
      <c r="AM71">
        <v>12.533744</v>
      </c>
      <c r="AN71">
        <v>1.1478459999999999</v>
      </c>
      <c r="AO71">
        <v>0</v>
      </c>
      <c r="AP71">
        <v>3.2025000000000001</v>
      </c>
      <c r="AQ71">
        <v>0</v>
      </c>
      <c r="AR71">
        <v>33.119999999999997</v>
      </c>
      <c r="AS71">
        <v>37.890518999999998</v>
      </c>
      <c r="AT71">
        <v>20.000001999999999</v>
      </c>
      <c r="AU71">
        <v>0</v>
      </c>
      <c r="AV71">
        <v>47.574866</v>
      </c>
      <c r="AW71">
        <v>0</v>
      </c>
      <c r="AX71">
        <v>0</v>
      </c>
      <c r="AY71">
        <v>8.3406509999999994</v>
      </c>
      <c r="AZ71">
        <v>9.2748030000000004</v>
      </c>
      <c r="BA71">
        <v>6.7455160000000003</v>
      </c>
      <c r="BB71">
        <v>5.0140729999999998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3085.2623549999998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78.916487000000004</v>
      </c>
      <c r="H72">
        <v>0</v>
      </c>
      <c r="I72">
        <v>0</v>
      </c>
      <c r="J72">
        <v>71.965838000000005</v>
      </c>
      <c r="K72">
        <v>638.11594700000001</v>
      </c>
      <c r="L72">
        <v>446.94379900000001</v>
      </c>
      <c r="M72">
        <v>89.955943000000005</v>
      </c>
      <c r="N72">
        <v>115.28499600000001</v>
      </c>
      <c r="O72">
        <v>120.980717</v>
      </c>
      <c r="P72">
        <v>132.345144</v>
      </c>
      <c r="Q72">
        <v>21.030298999999999</v>
      </c>
      <c r="R72">
        <v>41.606625000000001</v>
      </c>
      <c r="S72">
        <v>25.638981000000001</v>
      </c>
      <c r="T72">
        <v>2.8945859999999999</v>
      </c>
      <c r="U72">
        <v>414</v>
      </c>
      <c r="V72">
        <v>20.801072000000001</v>
      </c>
      <c r="W72">
        <v>44.311</v>
      </c>
      <c r="X72">
        <v>148.30237500000001</v>
      </c>
      <c r="Y72">
        <v>0</v>
      </c>
      <c r="Z72">
        <v>6.5208000000000004</v>
      </c>
      <c r="AA72">
        <v>28.09872</v>
      </c>
      <c r="AB72">
        <v>48.499828000000001</v>
      </c>
      <c r="AC72">
        <v>34.831252999999997</v>
      </c>
      <c r="AD72">
        <v>10.884034</v>
      </c>
      <c r="AE72">
        <v>59.175403000000003</v>
      </c>
      <c r="AF72">
        <v>0</v>
      </c>
      <c r="AG72">
        <v>48.718409999999999</v>
      </c>
      <c r="AH72">
        <v>179.96245400000001</v>
      </c>
      <c r="AI72">
        <v>0</v>
      </c>
      <c r="AJ72">
        <v>0</v>
      </c>
      <c r="AK72">
        <v>67.655124000000001</v>
      </c>
      <c r="AL72">
        <v>80.177999999999997</v>
      </c>
      <c r="AM72">
        <v>12.533744</v>
      </c>
      <c r="AN72">
        <v>1.1478459999999999</v>
      </c>
      <c r="AO72">
        <v>0</v>
      </c>
      <c r="AP72">
        <v>3.2025000000000001</v>
      </c>
      <c r="AQ72">
        <v>0</v>
      </c>
      <c r="AR72">
        <v>33.119999999999997</v>
      </c>
      <c r="AS72">
        <v>37.890518999999998</v>
      </c>
      <c r="AT72">
        <v>20.000001999999999</v>
      </c>
      <c r="AU72">
        <v>0</v>
      </c>
      <c r="AV72">
        <v>47.574866</v>
      </c>
      <c r="AW72">
        <v>0</v>
      </c>
      <c r="AX72">
        <v>0</v>
      </c>
      <c r="AY72">
        <v>8.3406509999999994</v>
      </c>
      <c r="AZ72">
        <v>9.2748030000000004</v>
      </c>
      <c r="BA72">
        <v>6.7455160000000003</v>
      </c>
      <c r="BB72">
        <v>5.2240729999999997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3162.6723549999992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78.916488000000001</v>
      </c>
      <c r="H73">
        <v>0</v>
      </c>
      <c r="I73">
        <v>0</v>
      </c>
      <c r="J73">
        <v>71.965838000000005</v>
      </c>
      <c r="K73">
        <v>660.71594700000003</v>
      </c>
      <c r="L73">
        <v>462.74379900000002</v>
      </c>
      <c r="M73">
        <v>93.155942999999994</v>
      </c>
      <c r="N73">
        <v>119.384996</v>
      </c>
      <c r="O73">
        <v>125.280717</v>
      </c>
      <c r="P73">
        <v>137.24514400000001</v>
      </c>
      <c r="Q73">
        <v>21.730298999999999</v>
      </c>
      <c r="R73">
        <v>43.106625000000001</v>
      </c>
      <c r="S73">
        <v>26.538981</v>
      </c>
      <c r="T73">
        <v>2.994586</v>
      </c>
      <c r="U73">
        <v>414</v>
      </c>
      <c r="V73">
        <v>20.801072000000001</v>
      </c>
      <c r="W73">
        <v>44.311</v>
      </c>
      <c r="X73">
        <v>148.30237500000001</v>
      </c>
      <c r="Y73">
        <v>0</v>
      </c>
      <c r="Z73">
        <v>13.041600000000001</v>
      </c>
      <c r="AA73">
        <v>28.09872</v>
      </c>
      <c r="AB73">
        <v>48.499828000000001</v>
      </c>
      <c r="AC73">
        <v>34.831252999999997</v>
      </c>
      <c r="AD73">
        <v>10.884034</v>
      </c>
      <c r="AE73">
        <v>59.175403000000003</v>
      </c>
      <c r="AF73">
        <v>0</v>
      </c>
      <c r="AG73">
        <v>48.718409999999999</v>
      </c>
      <c r="AH73">
        <v>179.96245400000001</v>
      </c>
      <c r="AI73">
        <v>0</v>
      </c>
      <c r="AJ73">
        <v>0</v>
      </c>
      <c r="AK73">
        <v>67.655124000000001</v>
      </c>
      <c r="AL73">
        <v>80.177999999999997</v>
      </c>
      <c r="AM73">
        <v>18.800616999999999</v>
      </c>
      <c r="AN73">
        <v>1.1478459999999999</v>
      </c>
      <c r="AO73">
        <v>0</v>
      </c>
      <c r="AP73">
        <v>3.2025000000000001</v>
      </c>
      <c r="AQ73">
        <v>0</v>
      </c>
      <c r="AR73">
        <v>33.119999999999997</v>
      </c>
      <c r="AS73">
        <v>37.890518999999998</v>
      </c>
      <c r="AT73">
        <v>20.000001999999999</v>
      </c>
      <c r="AU73">
        <v>0</v>
      </c>
      <c r="AV73">
        <v>47.574866</v>
      </c>
      <c r="AW73">
        <v>0</v>
      </c>
      <c r="AX73">
        <v>0</v>
      </c>
      <c r="AY73">
        <v>8.3406509999999994</v>
      </c>
      <c r="AZ73">
        <v>9.2748030000000004</v>
      </c>
      <c r="BA73">
        <v>6.7455160000000003</v>
      </c>
      <c r="BB73">
        <v>5.4340729999999997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3233.7700289999998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78.916488000000001</v>
      </c>
      <c r="H74">
        <v>0</v>
      </c>
      <c r="I74">
        <v>0</v>
      </c>
      <c r="J74">
        <v>71.965838000000005</v>
      </c>
      <c r="K74">
        <v>686.91594699999996</v>
      </c>
      <c r="L74">
        <v>481.143799</v>
      </c>
      <c r="M74">
        <v>96.855942999999996</v>
      </c>
      <c r="N74">
        <v>124.084996</v>
      </c>
      <c r="O74">
        <v>130.28071700000001</v>
      </c>
      <c r="P74">
        <v>142.945144</v>
      </c>
      <c r="Q74">
        <v>22.630299000000001</v>
      </c>
      <c r="R74">
        <v>44.806624999999997</v>
      </c>
      <c r="S74">
        <v>27.638981000000001</v>
      </c>
      <c r="T74">
        <v>3.0945860000000001</v>
      </c>
      <c r="U74">
        <v>414</v>
      </c>
      <c r="V74">
        <v>20.801072000000001</v>
      </c>
      <c r="W74">
        <v>44.311</v>
      </c>
      <c r="X74">
        <v>148.30237500000001</v>
      </c>
      <c r="Y74">
        <v>0</v>
      </c>
      <c r="Z74">
        <v>13.041600000000001</v>
      </c>
      <c r="AA74">
        <v>28.09872</v>
      </c>
      <c r="AB74">
        <v>48.499828000000001</v>
      </c>
      <c r="AC74">
        <v>34.831252999999997</v>
      </c>
      <c r="AD74">
        <v>10.884034</v>
      </c>
      <c r="AE74">
        <v>59.175403000000003</v>
      </c>
      <c r="AF74">
        <v>0</v>
      </c>
      <c r="AG74">
        <v>48.718409999999999</v>
      </c>
      <c r="AH74">
        <v>179.96245400000001</v>
      </c>
      <c r="AI74">
        <v>4.2720909999999996</v>
      </c>
      <c r="AJ74">
        <v>0</v>
      </c>
      <c r="AK74">
        <v>67.655124000000001</v>
      </c>
      <c r="AL74">
        <v>80.177999999999997</v>
      </c>
      <c r="AM74">
        <v>18.800616999999999</v>
      </c>
      <c r="AN74">
        <v>1.1478459999999999</v>
      </c>
      <c r="AO74">
        <v>0</v>
      </c>
      <c r="AP74">
        <v>3.2025000000000001</v>
      </c>
      <c r="AQ74">
        <v>0</v>
      </c>
      <c r="AR74">
        <v>33.119999999999997</v>
      </c>
      <c r="AS74">
        <v>37.890518999999998</v>
      </c>
      <c r="AT74">
        <v>20.000001999999999</v>
      </c>
      <c r="AU74">
        <v>0</v>
      </c>
      <c r="AV74">
        <v>47.574866</v>
      </c>
      <c r="AW74">
        <v>0</v>
      </c>
      <c r="AX74">
        <v>0</v>
      </c>
      <c r="AY74">
        <v>8.3406509999999994</v>
      </c>
      <c r="AZ74">
        <v>9.2748030000000004</v>
      </c>
      <c r="BA74">
        <v>6.7455160000000003</v>
      </c>
      <c r="BB74">
        <v>5.5340730000000002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3305.6421199999995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77.578920999999994</v>
      </c>
      <c r="H75">
        <v>0</v>
      </c>
      <c r="I75">
        <v>0</v>
      </c>
      <c r="J75">
        <v>71.965838000000005</v>
      </c>
      <c r="K75">
        <v>688.71594700000003</v>
      </c>
      <c r="L75">
        <v>482.44379900000001</v>
      </c>
      <c r="M75">
        <v>97.055942999999999</v>
      </c>
      <c r="N75">
        <v>124.384996</v>
      </c>
      <c r="O75">
        <v>130.58071699999999</v>
      </c>
      <c r="P75">
        <v>143.345144</v>
      </c>
      <c r="Q75">
        <v>22.630299000000001</v>
      </c>
      <c r="R75">
        <v>44.906624999999998</v>
      </c>
      <c r="S75">
        <v>27.638981000000001</v>
      </c>
      <c r="T75">
        <v>3.0945860000000001</v>
      </c>
      <c r="U75">
        <v>414</v>
      </c>
      <c r="V75">
        <v>20.801072000000001</v>
      </c>
      <c r="W75">
        <v>44.311</v>
      </c>
      <c r="X75">
        <v>148.30237500000001</v>
      </c>
      <c r="Y75">
        <v>0</v>
      </c>
      <c r="Z75">
        <v>13.041600000000001</v>
      </c>
      <c r="AA75">
        <v>42.14808</v>
      </c>
      <c r="AB75">
        <v>48.499828000000001</v>
      </c>
      <c r="AC75">
        <v>34.831252999999997</v>
      </c>
      <c r="AD75">
        <v>10.884034</v>
      </c>
      <c r="AE75">
        <v>59.175403000000003</v>
      </c>
      <c r="AF75">
        <v>0</v>
      </c>
      <c r="AG75">
        <v>48.718409999999999</v>
      </c>
      <c r="AH75">
        <v>179.96245400000001</v>
      </c>
      <c r="AI75">
        <v>4.2720909999999996</v>
      </c>
      <c r="AJ75">
        <v>0</v>
      </c>
      <c r="AK75">
        <v>67.655124000000001</v>
      </c>
      <c r="AL75">
        <v>80.177999999999997</v>
      </c>
      <c r="AM75">
        <v>18.800616999999999</v>
      </c>
      <c r="AN75">
        <v>1.1478459999999999</v>
      </c>
      <c r="AO75">
        <v>0</v>
      </c>
      <c r="AP75">
        <v>9.4794</v>
      </c>
      <c r="AQ75">
        <v>0</v>
      </c>
      <c r="AR75">
        <v>33.119999999999997</v>
      </c>
      <c r="AS75">
        <v>37.890518999999998</v>
      </c>
      <c r="AT75">
        <v>20.000001999999999</v>
      </c>
      <c r="AU75">
        <v>0</v>
      </c>
      <c r="AV75">
        <v>47.574866</v>
      </c>
      <c r="AW75">
        <v>0</v>
      </c>
      <c r="AX75">
        <v>0</v>
      </c>
      <c r="AY75">
        <v>8.3406509999999994</v>
      </c>
      <c r="AZ75">
        <v>9.2748030000000004</v>
      </c>
      <c r="BA75">
        <v>6.7455160000000003</v>
      </c>
      <c r="BB75">
        <v>5.5340730000000002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3329.0308130000003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77.578920999999994</v>
      </c>
      <c r="H76">
        <v>0</v>
      </c>
      <c r="I76">
        <v>0</v>
      </c>
      <c r="J76">
        <v>71.965838000000005</v>
      </c>
      <c r="K76">
        <v>688.71594700000003</v>
      </c>
      <c r="L76">
        <v>482.44379900000001</v>
      </c>
      <c r="M76">
        <v>97.055942999999999</v>
      </c>
      <c r="N76">
        <v>124.384996</v>
      </c>
      <c r="O76">
        <v>130.58071699999999</v>
      </c>
      <c r="P76">
        <v>143.345144</v>
      </c>
      <c r="Q76">
        <v>22.630299000000001</v>
      </c>
      <c r="R76">
        <v>44.906624999999998</v>
      </c>
      <c r="S76">
        <v>27.638981000000001</v>
      </c>
      <c r="T76">
        <v>3.0945860000000001</v>
      </c>
      <c r="U76">
        <v>414</v>
      </c>
      <c r="V76">
        <v>20.801072000000001</v>
      </c>
      <c r="W76">
        <v>44.311</v>
      </c>
      <c r="X76">
        <v>148.30237500000001</v>
      </c>
      <c r="Y76">
        <v>0</v>
      </c>
      <c r="Z76">
        <v>13.041600000000001</v>
      </c>
      <c r="AA76">
        <v>42.14808</v>
      </c>
      <c r="AB76">
        <v>48.499828000000001</v>
      </c>
      <c r="AC76">
        <v>34.831252999999997</v>
      </c>
      <c r="AD76">
        <v>21.768069000000001</v>
      </c>
      <c r="AE76">
        <v>59.175403000000003</v>
      </c>
      <c r="AF76">
        <v>0</v>
      </c>
      <c r="AG76">
        <v>48.718409999999999</v>
      </c>
      <c r="AH76">
        <v>179.96245400000001</v>
      </c>
      <c r="AI76">
        <v>4.2720909999999996</v>
      </c>
      <c r="AJ76">
        <v>0</v>
      </c>
      <c r="AK76">
        <v>67.655124000000001</v>
      </c>
      <c r="AL76">
        <v>80.177999999999997</v>
      </c>
      <c r="AM76">
        <v>18.800616999999999</v>
      </c>
      <c r="AN76">
        <v>1.1478459999999999</v>
      </c>
      <c r="AO76">
        <v>0</v>
      </c>
      <c r="AP76">
        <v>9.4794</v>
      </c>
      <c r="AQ76">
        <v>0</v>
      </c>
      <c r="AR76">
        <v>33.119999999999997</v>
      </c>
      <c r="AS76">
        <v>37.890518999999998</v>
      </c>
      <c r="AT76">
        <v>20.000001999999999</v>
      </c>
      <c r="AU76">
        <v>0</v>
      </c>
      <c r="AV76">
        <v>47.574866</v>
      </c>
      <c r="AW76">
        <v>0</v>
      </c>
      <c r="AX76">
        <v>0</v>
      </c>
      <c r="AY76">
        <v>8.3406509999999994</v>
      </c>
      <c r="AZ76">
        <v>9.2748030000000004</v>
      </c>
      <c r="BA76">
        <v>6.7455160000000003</v>
      </c>
      <c r="BB76">
        <v>5.5340730000000002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3339.9148480000003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77.578922000000006</v>
      </c>
      <c r="H77">
        <v>0</v>
      </c>
      <c r="I77">
        <v>0</v>
      </c>
      <c r="J77">
        <v>71.965838000000005</v>
      </c>
      <c r="K77">
        <v>688.71594700000003</v>
      </c>
      <c r="L77">
        <v>482.44379900000001</v>
      </c>
      <c r="M77">
        <v>97.055942999999999</v>
      </c>
      <c r="N77">
        <v>124.384996</v>
      </c>
      <c r="O77">
        <v>130.58071699999999</v>
      </c>
      <c r="P77">
        <v>143.345144</v>
      </c>
      <c r="Q77">
        <v>22.630299000000001</v>
      </c>
      <c r="R77">
        <v>44.906624999999998</v>
      </c>
      <c r="S77">
        <v>27.638981000000001</v>
      </c>
      <c r="T77">
        <v>3.0945860000000001</v>
      </c>
      <c r="U77">
        <v>414</v>
      </c>
      <c r="V77">
        <v>20.801072000000001</v>
      </c>
      <c r="W77">
        <v>44.311</v>
      </c>
      <c r="X77">
        <v>148.30237500000001</v>
      </c>
      <c r="Y77">
        <v>0</v>
      </c>
      <c r="Z77">
        <v>13.041600000000001</v>
      </c>
      <c r="AA77">
        <v>42.14808</v>
      </c>
      <c r="AB77">
        <v>48.499828000000001</v>
      </c>
      <c r="AC77">
        <v>34.831252999999997</v>
      </c>
      <c r="AD77">
        <v>21.768069000000001</v>
      </c>
      <c r="AE77">
        <v>59.175403000000003</v>
      </c>
      <c r="AF77">
        <v>0</v>
      </c>
      <c r="AG77">
        <v>48.718409999999999</v>
      </c>
      <c r="AH77">
        <v>179.96245400000001</v>
      </c>
      <c r="AI77">
        <v>6.1029879999999999</v>
      </c>
      <c r="AJ77">
        <v>0</v>
      </c>
      <c r="AK77">
        <v>67.655124000000001</v>
      </c>
      <c r="AL77">
        <v>66.814999999999998</v>
      </c>
      <c r="AM77">
        <v>18.800616999999999</v>
      </c>
      <c r="AN77">
        <v>1.1478459999999999</v>
      </c>
      <c r="AO77">
        <v>0</v>
      </c>
      <c r="AP77">
        <v>1.1529</v>
      </c>
      <c r="AQ77">
        <v>0</v>
      </c>
      <c r="AR77">
        <v>33.119999999999997</v>
      </c>
      <c r="AS77">
        <v>37.890518999999998</v>
      </c>
      <c r="AT77">
        <v>20.000001999999999</v>
      </c>
      <c r="AU77">
        <v>0</v>
      </c>
      <c r="AV77">
        <v>47.574866</v>
      </c>
      <c r="AW77">
        <v>0</v>
      </c>
      <c r="AX77">
        <v>0</v>
      </c>
      <c r="AY77">
        <v>8.3406509999999994</v>
      </c>
      <c r="AZ77">
        <v>9.2748030000000004</v>
      </c>
      <c r="BA77">
        <v>6.7455160000000003</v>
      </c>
      <c r="BB77">
        <v>5.5340730000000002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3320.0562460000001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77.578920999999994</v>
      </c>
      <c r="H78">
        <v>0</v>
      </c>
      <c r="I78">
        <v>0</v>
      </c>
      <c r="J78">
        <v>71.965838000000005</v>
      </c>
      <c r="K78">
        <v>688.71594700000003</v>
      </c>
      <c r="L78">
        <v>482.44379900000001</v>
      </c>
      <c r="M78">
        <v>97.055942999999999</v>
      </c>
      <c r="N78">
        <v>124.384996</v>
      </c>
      <c r="O78">
        <v>130.58071699999999</v>
      </c>
      <c r="P78">
        <v>143.345144</v>
      </c>
      <c r="Q78">
        <v>22.630299000000001</v>
      </c>
      <c r="R78">
        <v>44.906624999999998</v>
      </c>
      <c r="S78">
        <v>27.638981000000001</v>
      </c>
      <c r="T78">
        <v>3.0945860000000001</v>
      </c>
      <c r="U78">
        <v>414</v>
      </c>
      <c r="V78">
        <v>20.801072000000001</v>
      </c>
      <c r="W78">
        <v>44.311</v>
      </c>
      <c r="X78">
        <v>148.30237500000001</v>
      </c>
      <c r="Y78">
        <v>0</v>
      </c>
      <c r="Z78">
        <v>19.6614</v>
      </c>
      <c r="AA78">
        <v>42.14808</v>
      </c>
      <c r="AB78">
        <v>48.499828000000001</v>
      </c>
      <c r="AC78">
        <v>34.831252999999997</v>
      </c>
      <c r="AD78">
        <v>43.536136999999997</v>
      </c>
      <c r="AE78">
        <v>59.175403000000003</v>
      </c>
      <c r="AF78">
        <v>0</v>
      </c>
      <c r="AG78">
        <v>48.718409999999999</v>
      </c>
      <c r="AH78">
        <v>182.023944</v>
      </c>
      <c r="AI78">
        <v>9.1544819999999998</v>
      </c>
      <c r="AJ78">
        <v>0</v>
      </c>
      <c r="AK78">
        <v>67.655124000000001</v>
      </c>
      <c r="AL78">
        <v>66.001599999999996</v>
      </c>
      <c r="AM78">
        <v>18.800616999999999</v>
      </c>
      <c r="AN78">
        <v>1.1478459999999999</v>
      </c>
      <c r="AO78">
        <v>0</v>
      </c>
      <c r="AP78">
        <v>1.1529</v>
      </c>
      <c r="AQ78">
        <v>0</v>
      </c>
      <c r="AR78">
        <v>33.119999999999997</v>
      </c>
      <c r="AS78">
        <v>39.149701999999998</v>
      </c>
      <c r="AT78">
        <v>20.000001999999999</v>
      </c>
      <c r="AU78">
        <v>0</v>
      </c>
      <c r="AV78">
        <v>47.574866999999998</v>
      </c>
      <c r="AW78">
        <v>0</v>
      </c>
      <c r="AX78">
        <v>0</v>
      </c>
      <c r="AY78">
        <v>8.4922989999999992</v>
      </c>
      <c r="AZ78">
        <v>9.2748030000000004</v>
      </c>
      <c r="BA78">
        <v>6.9226239999999999</v>
      </c>
      <c r="BB78">
        <v>5.5340730000000002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3354.3316370000002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77.578920999999994</v>
      </c>
      <c r="H79">
        <v>0</v>
      </c>
      <c r="I79">
        <v>0</v>
      </c>
      <c r="J79">
        <v>71.965838000000005</v>
      </c>
      <c r="K79">
        <v>688.71594700000003</v>
      </c>
      <c r="L79">
        <v>422.44379900000001</v>
      </c>
      <c r="M79">
        <v>97.055942999999999</v>
      </c>
      <c r="N79">
        <v>124.384996</v>
      </c>
      <c r="O79">
        <v>130.58071699999999</v>
      </c>
      <c r="P79">
        <v>143.345144</v>
      </c>
      <c r="Q79">
        <v>22.630299000000001</v>
      </c>
      <c r="R79">
        <v>44.906624999999998</v>
      </c>
      <c r="S79">
        <v>27.638981000000001</v>
      </c>
      <c r="T79">
        <v>3.0945860000000001</v>
      </c>
      <c r="U79">
        <v>414</v>
      </c>
      <c r="V79">
        <v>20.801072000000001</v>
      </c>
      <c r="W79">
        <v>44.311</v>
      </c>
      <c r="X79">
        <v>148.30237500000001</v>
      </c>
      <c r="Y79">
        <v>0</v>
      </c>
      <c r="Z79">
        <v>19.6614</v>
      </c>
      <c r="AA79">
        <v>42.14808</v>
      </c>
      <c r="AB79">
        <v>48.499828000000001</v>
      </c>
      <c r="AC79">
        <v>34.831252999999997</v>
      </c>
      <c r="AD79">
        <v>43.536136999999997</v>
      </c>
      <c r="AE79">
        <v>59.175403000000003</v>
      </c>
      <c r="AF79">
        <v>0</v>
      </c>
      <c r="AG79">
        <v>48.718409999999999</v>
      </c>
      <c r="AH79">
        <v>182.023944</v>
      </c>
      <c r="AI79">
        <v>59.504133000000003</v>
      </c>
      <c r="AJ79">
        <v>0</v>
      </c>
      <c r="AK79">
        <v>67.655124000000001</v>
      </c>
      <c r="AL79">
        <v>63.561399999999999</v>
      </c>
      <c r="AM79">
        <v>18.800616999999999</v>
      </c>
      <c r="AN79">
        <v>1.1478459999999999</v>
      </c>
      <c r="AO79">
        <v>0</v>
      </c>
      <c r="AP79">
        <v>1.1529</v>
      </c>
      <c r="AQ79">
        <v>0</v>
      </c>
      <c r="AR79">
        <v>33.119999999999997</v>
      </c>
      <c r="AS79">
        <v>39.149701999999998</v>
      </c>
      <c r="AT79">
        <v>20</v>
      </c>
      <c r="AU79">
        <v>0</v>
      </c>
      <c r="AV79">
        <v>47.574866</v>
      </c>
      <c r="AW79">
        <v>0</v>
      </c>
      <c r="AX79">
        <v>0</v>
      </c>
      <c r="AY79">
        <v>8.4922989999999992</v>
      </c>
      <c r="AZ79">
        <v>9.2748030000000004</v>
      </c>
      <c r="BA79">
        <v>6.9226239999999999</v>
      </c>
      <c r="BB79">
        <v>5.5340730000000002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3342.2410850000001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77.578920999999994</v>
      </c>
      <c r="H80">
        <v>0</v>
      </c>
      <c r="I80">
        <v>0</v>
      </c>
      <c r="J80">
        <v>71.965838000000005</v>
      </c>
      <c r="K80">
        <v>688.71594700000003</v>
      </c>
      <c r="L80">
        <v>422.44379900000001</v>
      </c>
      <c r="M80">
        <v>97.055942999999999</v>
      </c>
      <c r="N80">
        <v>124.384996</v>
      </c>
      <c r="O80">
        <v>130.58071699999999</v>
      </c>
      <c r="P80">
        <v>143.345144</v>
      </c>
      <c r="Q80">
        <v>22.630299000000001</v>
      </c>
      <c r="R80">
        <v>44.906624999999998</v>
      </c>
      <c r="S80">
        <v>27.638981000000001</v>
      </c>
      <c r="T80">
        <v>3.0945860000000001</v>
      </c>
      <c r="U80">
        <v>414</v>
      </c>
      <c r="V80">
        <v>20.801072000000001</v>
      </c>
      <c r="W80">
        <v>44.311</v>
      </c>
      <c r="X80">
        <v>148.30237500000001</v>
      </c>
      <c r="Y80">
        <v>0</v>
      </c>
      <c r="Z80">
        <v>19.6614</v>
      </c>
      <c r="AA80">
        <v>42.14808</v>
      </c>
      <c r="AB80">
        <v>48.499828000000001</v>
      </c>
      <c r="AC80">
        <v>34.831252999999997</v>
      </c>
      <c r="AD80">
        <v>43.536136999999997</v>
      </c>
      <c r="AE80">
        <v>59.175403000000003</v>
      </c>
      <c r="AF80">
        <v>0</v>
      </c>
      <c r="AG80">
        <v>48.718409999999999</v>
      </c>
      <c r="AH80">
        <v>182.023944</v>
      </c>
      <c r="AI80">
        <v>59.504133000000003</v>
      </c>
      <c r="AJ80">
        <v>0</v>
      </c>
      <c r="AK80">
        <v>67.655124000000001</v>
      </c>
      <c r="AL80">
        <v>63.096600000000002</v>
      </c>
      <c r="AM80">
        <v>18.800616999999999</v>
      </c>
      <c r="AN80">
        <v>1.1478459999999999</v>
      </c>
      <c r="AO80">
        <v>0</v>
      </c>
      <c r="AP80">
        <v>1.1529</v>
      </c>
      <c r="AQ80">
        <v>0</v>
      </c>
      <c r="AR80">
        <v>33.119999999999997</v>
      </c>
      <c r="AS80">
        <v>39.149701999999998</v>
      </c>
      <c r="AT80">
        <v>20</v>
      </c>
      <c r="AU80">
        <v>0</v>
      </c>
      <c r="AV80">
        <v>47.574866</v>
      </c>
      <c r="AW80">
        <v>0</v>
      </c>
      <c r="AX80">
        <v>0</v>
      </c>
      <c r="AY80">
        <v>8.4922989999999992</v>
      </c>
      <c r="AZ80">
        <v>9.2748030000000004</v>
      </c>
      <c r="BA80">
        <v>6.9226239999999999</v>
      </c>
      <c r="BB80">
        <v>5.5340730000000002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3341.7762849999999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77.578920999999994</v>
      </c>
      <c r="H81">
        <v>0</v>
      </c>
      <c r="I81">
        <v>0</v>
      </c>
      <c r="J81">
        <v>71.965838000000005</v>
      </c>
      <c r="K81">
        <v>688.71594700000003</v>
      </c>
      <c r="L81">
        <v>422.44379900000001</v>
      </c>
      <c r="M81">
        <v>97.055942999999999</v>
      </c>
      <c r="N81">
        <v>124.384996</v>
      </c>
      <c r="O81">
        <v>130.58071699999999</v>
      </c>
      <c r="P81">
        <v>143.345144</v>
      </c>
      <c r="Q81">
        <v>22.630299000000001</v>
      </c>
      <c r="R81">
        <v>44.906624999999998</v>
      </c>
      <c r="S81">
        <v>27.638981000000001</v>
      </c>
      <c r="T81">
        <v>3.0945860000000001</v>
      </c>
      <c r="U81">
        <v>414</v>
      </c>
      <c r="V81">
        <v>20.801072000000001</v>
      </c>
      <c r="W81">
        <v>44.311</v>
      </c>
      <c r="X81">
        <v>148.30237500000001</v>
      </c>
      <c r="Y81">
        <v>0</v>
      </c>
      <c r="Z81">
        <v>19.6614</v>
      </c>
      <c r="AA81">
        <v>42.14808</v>
      </c>
      <c r="AB81">
        <v>48.499828000000001</v>
      </c>
      <c r="AC81">
        <v>34.831252999999997</v>
      </c>
      <c r="AD81">
        <v>43.536136999999997</v>
      </c>
      <c r="AE81">
        <v>59.175403000000003</v>
      </c>
      <c r="AF81">
        <v>0</v>
      </c>
      <c r="AG81">
        <v>48.718409999999999</v>
      </c>
      <c r="AH81">
        <v>182.023944</v>
      </c>
      <c r="AI81">
        <v>59.504133000000003</v>
      </c>
      <c r="AJ81">
        <v>0</v>
      </c>
      <c r="AK81">
        <v>67.655124000000001</v>
      </c>
      <c r="AL81">
        <v>66.931200000000004</v>
      </c>
      <c r="AM81">
        <v>18.800616999999999</v>
      </c>
      <c r="AN81">
        <v>1.1478459999999999</v>
      </c>
      <c r="AO81">
        <v>0</v>
      </c>
      <c r="AP81">
        <v>9.4794</v>
      </c>
      <c r="AQ81">
        <v>0</v>
      </c>
      <c r="AR81">
        <v>33.119999999999997</v>
      </c>
      <c r="AS81">
        <v>39.149701999999998</v>
      </c>
      <c r="AT81">
        <v>20</v>
      </c>
      <c r="AU81">
        <v>0</v>
      </c>
      <c r="AV81">
        <v>47.574866</v>
      </c>
      <c r="AW81">
        <v>0</v>
      </c>
      <c r="AX81">
        <v>0</v>
      </c>
      <c r="AY81">
        <v>8.4922989999999992</v>
      </c>
      <c r="AZ81">
        <v>9.2748030000000004</v>
      </c>
      <c r="BA81">
        <v>6.9226239999999999</v>
      </c>
      <c r="BB81">
        <v>5.5340730000000002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3353.9373850000002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77.578920999999994</v>
      </c>
      <c r="H82">
        <v>0</v>
      </c>
      <c r="I82">
        <v>0</v>
      </c>
      <c r="J82">
        <v>71.965838000000005</v>
      </c>
      <c r="K82">
        <v>688.71594700000003</v>
      </c>
      <c r="L82">
        <v>422.44379900000001</v>
      </c>
      <c r="M82">
        <v>97.055942999999999</v>
      </c>
      <c r="N82">
        <v>124.384996</v>
      </c>
      <c r="O82">
        <v>130.58071699999999</v>
      </c>
      <c r="P82">
        <v>143.345144</v>
      </c>
      <c r="Q82">
        <v>22.630299000000001</v>
      </c>
      <c r="R82">
        <v>44.906624999999998</v>
      </c>
      <c r="S82">
        <v>27.638981000000001</v>
      </c>
      <c r="T82">
        <v>3.0945860000000001</v>
      </c>
      <c r="U82">
        <v>414</v>
      </c>
      <c r="V82">
        <v>20.801072000000001</v>
      </c>
      <c r="W82">
        <v>44.311</v>
      </c>
      <c r="X82">
        <v>148.30237500000001</v>
      </c>
      <c r="Y82">
        <v>0</v>
      </c>
      <c r="Z82">
        <v>19.6614</v>
      </c>
      <c r="AA82">
        <v>42.14808</v>
      </c>
      <c r="AB82">
        <v>48.499828000000001</v>
      </c>
      <c r="AC82">
        <v>34.831252999999997</v>
      </c>
      <c r="AD82">
        <v>43.536136999999997</v>
      </c>
      <c r="AE82">
        <v>59.175403000000003</v>
      </c>
      <c r="AF82">
        <v>0</v>
      </c>
      <c r="AG82">
        <v>48.718409999999999</v>
      </c>
      <c r="AH82">
        <v>182.023944</v>
      </c>
      <c r="AI82">
        <v>59.504133000000003</v>
      </c>
      <c r="AJ82">
        <v>0</v>
      </c>
      <c r="AK82">
        <v>67.655124000000001</v>
      </c>
      <c r="AL82">
        <v>48.1068</v>
      </c>
      <c r="AM82">
        <v>18.800616999999999</v>
      </c>
      <c r="AN82">
        <v>1.1478459999999999</v>
      </c>
      <c r="AO82">
        <v>0</v>
      </c>
      <c r="AP82">
        <v>9.4794</v>
      </c>
      <c r="AQ82">
        <v>0</v>
      </c>
      <c r="AR82">
        <v>33.119999999999997</v>
      </c>
      <c r="AS82">
        <v>39.149701999999998</v>
      </c>
      <c r="AT82">
        <v>20</v>
      </c>
      <c r="AU82">
        <v>0</v>
      </c>
      <c r="AV82">
        <v>47.574866</v>
      </c>
      <c r="AW82">
        <v>0</v>
      </c>
      <c r="AX82">
        <v>0</v>
      </c>
      <c r="AY82">
        <v>8.4922989999999992</v>
      </c>
      <c r="AZ82">
        <v>9.2748030000000004</v>
      </c>
      <c r="BA82">
        <v>6.9226239999999999</v>
      </c>
      <c r="BB82">
        <v>5.5340730000000002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3335.1129850000002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77.578920999999994</v>
      </c>
      <c r="H83">
        <v>0</v>
      </c>
      <c r="I83">
        <v>0</v>
      </c>
      <c r="J83">
        <v>71.965838000000005</v>
      </c>
      <c r="K83">
        <v>688.71594700000003</v>
      </c>
      <c r="L83">
        <v>422.44379900000001</v>
      </c>
      <c r="M83">
        <v>97.055942999999999</v>
      </c>
      <c r="N83">
        <v>124.384996</v>
      </c>
      <c r="O83">
        <v>130.58071699999999</v>
      </c>
      <c r="P83">
        <v>143.345144</v>
      </c>
      <c r="Q83">
        <v>22.630299000000001</v>
      </c>
      <c r="R83">
        <v>44.906624999999998</v>
      </c>
      <c r="S83">
        <v>27.638981000000001</v>
      </c>
      <c r="T83">
        <v>3.0945860000000001</v>
      </c>
      <c r="U83">
        <v>408.375</v>
      </c>
      <c r="V83">
        <v>20.801072000000001</v>
      </c>
      <c r="W83">
        <v>44.311</v>
      </c>
      <c r="X83">
        <v>148.30237500000001</v>
      </c>
      <c r="Y83">
        <v>0</v>
      </c>
      <c r="Z83">
        <v>19.6614</v>
      </c>
      <c r="AA83">
        <v>42.14808</v>
      </c>
      <c r="AB83">
        <v>48.499828000000001</v>
      </c>
      <c r="AC83">
        <v>34.831252999999997</v>
      </c>
      <c r="AD83">
        <v>43.536136999999997</v>
      </c>
      <c r="AE83">
        <v>59.175403000000003</v>
      </c>
      <c r="AF83">
        <v>0</v>
      </c>
      <c r="AG83">
        <v>48.718409999999999</v>
      </c>
      <c r="AH83">
        <v>182.023944</v>
      </c>
      <c r="AI83">
        <v>59.504133000000003</v>
      </c>
      <c r="AJ83">
        <v>0</v>
      </c>
      <c r="AK83">
        <v>67.655124000000001</v>
      </c>
      <c r="AL83">
        <v>52.29</v>
      </c>
      <c r="AM83">
        <v>18.800616999999999</v>
      </c>
      <c r="AN83">
        <v>1.1478459999999999</v>
      </c>
      <c r="AO83">
        <v>0</v>
      </c>
      <c r="AP83">
        <v>1.1529</v>
      </c>
      <c r="AQ83">
        <v>0</v>
      </c>
      <c r="AR83">
        <v>33.119999999999997</v>
      </c>
      <c r="AS83">
        <v>39.149701999999998</v>
      </c>
      <c r="AT83">
        <v>20</v>
      </c>
      <c r="AU83">
        <v>0</v>
      </c>
      <c r="AV83">
        <v>48.226576999999999</v>
      </c>
      <c r="AW83">
        <v>0</v>
      </c>
      <c r="AX83">
        <v>0</v>
      </c>
      <c r="AY83">
        <v>8.4922989999999992</v>
      </c>
      <c r="AZ83">
        <v>9.2748030000000004</v>
      </c>
      <c r="BA83">
        <v>6.9226239999999999</v>
      </c>
      <c r="BB83">
        <v>5.5340730000000002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3325.996396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77.578920999999994</v>
      </c>
      <c r="H84">
        <v>0</v>
      </c>
      <c r="I84">
        <v>0</v>
      </c>
      <c r="J84">
        <v>71.965838000000005</v>
      </c>
      <c r="K84">
        <v>688.71594700000003</v>
      </c>
      <c r="L84">
        <v>422.44379900000001</v>
      </c>
      <c r="M84">
        <v>97.055942999999999</v>
      </c>
      <c r="N84">
        <v>124.384996</v>
      </c>
      <c r="O84">
        <v>130.58071699999999</v>
      </c>
      <c r="P84">
        <v>143.345144</v>
      </c>
      <c r="Q84">
        <v>22.630299000000001</v>
      </c>
      <c r="R84">
        <v>44.906624999999998</v>
      </c>
      <c r="S84">
        <v>27.638981000000001</v>
      </c>
      <c r="T84">
        <v>3.0945860000000001</v>
      </c>
      <c r="U84">
        <v>408.375</v>
      </c>
      <c r="V84">
        <v>20.801072000000001</v>
      </c>
      <c r="W84">
        <v>44.311</v>
      </c>
      <c r="X84">
        <v>148.30237500000001</v>
      </c>
      <c r="Y84">
        <v>0</v>
      </c>
      <c r="Z84">
        <v>19.6614</v>
      </c>
      <c r="AA84">
        <v>42.14808</v>
      </c>
      <c r="AB84">
        <v>48.499828000000001</v>
      </c>
      <c r="AC84">
        <v>34.831252999999997</v>
      </c>
      <c r="AD84">
        <v>43.536136999999997</v>
      </c>
      <c r="AE84">
        <v>59.175403000000003</v>
      </c>
      <c r="AF84">
        <v>0</v>
      </c>
      <c r="AG84">
        <v>48.718409999999999</v>
      </c>
      <c r="AH84">
        <v>182.023944</v>
      </c>
      <c r="AI84">
        <v>59.504133000000003</v>
      </c>
      <c r="AJ84">
        <v>0</v>
      </c>
      <c r="AK84">
        <v>67.655124000000001</v>
      </c>
      <c r="AL84">
        <v>80.177999999999997</v>
      </c>
      <c r="AM84">
        <v>18.800616999999999</v>
      </c>
      <c r="AN84">
        <v>1.1478459999999999</v>
      </c>
      <c r="AO84">
        <v>0</v>
      </c>
      <c r="AP84">
        <v>1.1529</v>
      </c>
      <c r="AQ84">
        <v>0</v>
      </c>
      <c r="AR84">
        <v>33.119999999999997</v>
      </c>
      <c r="AS84">
        <v>39.149701999999998</v>
      </c>
      <c r="AT84">
        <v>20</v>
      </c>
      <c r="AU84">
        <v>0</v>
      </c>
      <c r="AV84">
        <v>48.226576999999999</v>
      </c>
      <c r="AW84">
        <v>0</v>
      </c>
      <c r="AX84">
        <v>0</v>
      </c>
      <c r="AY84">
        <v>8.4922989999999992</v>
      </c>
      <c r="AZ84">
        <v>9.2748030000000004</v>
      </c>
      <c r="BA84">
        <v>6.9226239999999999</v>
      </c>
      <c r="BB84">
        <v>5.5340730000000002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3353.8843959999999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77.578920999999994</v>
      </c>
      <c r="H85">
        <v>0</v>
      </c>
      <c r="I85">
        <v>0</v>
      </c>
      <c r="J85">
        <v>71.965838000000005</v>
      </c>
      <c r="K85">
        <v>688.71594700000003</v>
      </c>
      <c r="L85">
        <v>422.44379900000001</v>
      </c>
      <c r="M85">
        <v>97.055942999999999</v>
      </c>
      <c r="N85">
        <v>124.384996</v>
      </c>
      <c r="O85">
        <v>130.58071699999999</v>
      </c>
      <c r="P85">
        <v>149.98894999999999</v>
      </c>
      <c r="Q85">
        <v>22.630299000000001</v>
      </c>
      <c r="R85">
        <v>44.906624999999998</v>
      </c>
      <c r="S85">
        <v>27.638981000000001</v>
      </c>
      <c r="T85">
        <v>3.0945860000000001</v>
      </c>
      <c r="U85">
        <v>408.375</v>
      </c>
      <c r="V85">
        <v>20.801072000000001</v>
      </c>
      <c r="W85">
        <v>44.311</v>
      </c>
      <c r="X85">
        <v>148.30237500000001</v>
      </c>
      <c r="Y85">
        <v>0</v>
      </c>
      <c r="Z85">
        <v>19.6614</v>
      </c>
      <c r="AA85">
        <v>42.14808</v>
      </c>
      <c r="AB85">
        <v>48.499828000000001</v>
      </c>
      <c r="AC85">
        <v>34.831252999999997</v>
      </c>
      <c r="AD85">
        <v>43.536136999999997</v>
      </c>
      <c r="AE85">
        <v>59.175403000000003</v>
      </c>
      <c r="AF85">
        <v>0</v>
      </c>
      <c r="AG85">
        <v>48.718409999999999</v>
      </c>
      <c r="AH85">
        <v>182.023944</v>
      </c>
      <c r="AI85">
        <v>6.1029879999999999</v>
      </c>
      <c r="AJ85">
        <v>0</v>
      </c>
      <c r="AK85">
        <v>67.655124000000001</v>
      </c>
      <c r="AL85">
        <v>80.177999999999997</v>
      </c>
      <c r="AM85">
        <v>18.800616999999999</v>
      </c>
      <c r="AN85">
        <v>1.1478459999999999</v>
      </c>
      <c r="AO85">
        <v>0</v>
      </c>
      <c r="AP85">
        <v>1.1529</v>
      </c>
      <c r="AQ85">
        <v>0</v>
      </c>
      <c r="AR85">
        <v>33.119999999999997</v>
      </c>
      <c r="AS85">
        <v>39.149701999999998</v>
      </c>
      <c r="AT85">
        <v>20</v>
      </c>
      <c r="AU85">
        <v>0</v>
      </c>
      <c r="AV85">
        <v>48.226576999999999</v>
      </c>
      <c r="AW85">
        <v>0</v>
      </c>
      <c r="AX85">
        <v>0</v>
      </c>
      <c r="AY85">
        <v>8.4922989999999992</v>
      </c>
      <c r="AZ85">
        <v>9.2748030000000004</v>
      </c>
      <c r="BA85">
        <v>6.9226239999999999</v>
      </c>
      <c r="BB85">
        <v>5.5340730000000002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3307.1270569999997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77.578920999999994</v>
      </c>
      <c r="H86">
        <v>0</v>
      </c>
      <c r="I86">
        <v>0</v>
      </c>
      <c r="J86">
        <v>71.965838000000005</v>
      </c>
      <c r="K86">
        <v>688.71594700000003</v>
      </c>
      <c r="L86">
        <v>422.44379900000001</v>
      </c>
      <c r="M86">
        <v>97.055942999999999</v>
      </c>
      <c r="N86">
        <v>124.384996</v>
      </c>
      <c r="O86">
        <v>130.58071699999999</v>
      </c>
      <c r="P86">
        <v>149.98894999999999</v>
      </c>
      <c r="Q86">
        <v>22.630299000000001</v>
      </c>
      <c r="R86">
        <v>44.906624999999998</v>
      </c>
      <c r="S86">
        <v>27.638981000000001</v>
      </c>
      <c r="T86">
        <v>3.0945860000000001</v>
      </c>
      <c r="U86">
        <v>408.375</v>
      </c>
      <c r="V86">
        <v>20.801072000000001</v>
      </c>
      <c r="W86">
        <v>44.311</v>
      </c>
      <c r="X86">
        <v>148.30237500000001</v>
      </c>
      <c r="Y86">
        <v>0</v>
      </c>
      <c r="Z86">
        <v>13.041600000000001</v>
      </c>
      <c r="AA86">
        <v>42.14808</v>
      </c>
      <c r="AB86">
        <v>48.499828000000001</v>
      </c>
      <c r="AC86">
        <v>34.831252999999997</v>
      </c>
      <c r="AD86">
        <v>21.768069000000001</v>
      </c>
      <c r="AE86">
        <v>59.175403000000003</v>
      </c>
      <c r="AF86">
        <v>0</v>
      </c>
      <c r="AG86">
        <v>48.718409999999999</v>
      </c>
      <c r="AH86">
        <v>179.96245400000001</v>
      </c>
      <c r="AI86">
        <v>4.2720909999999996</v>
      </c>
      <c r="AJ86">
        <v>0</v>
      </c>
      <c r="AK86">
        <v>67.655124000000001</v>
      </c>
      <c r="AL86">
        <v>80.177999999999997</v>
      </c>
      <c r="AM86">
        <v>18.800616999999999</v>
      </c>
      <c r="AN86">
        <v>1.1478459999999999</v>
      </c>
      <c r="AO86">
        <v>0</v>
      </c>
      <c r="AP86">
        <v>1.1529</v>
      </c>
      <c r="AQ86">
        <v>0</v>
      </c>
      <c r="AR86">
        <v>33.119999999999997</v>
      </c>
      <c r="AS86">
        <v>37.890518999999998</v>
      </c>
      <c r="AT86">
        <v>20</v>
      </c>
      <c r="AU86">
        <v>0</v>
      </c>
      <c r="AV86">
        <v>48.226576999999999</v>
      </c>
      <c r="AW86">
        <v>0</v>
      </c>
      <c r="AX86">
        <v>0</v>
      </c>
      <c r="AY86">
        <v>8.3406509999999994</v>
      </c>
      <c r="AZ86">
        <v>9.2748030000000004</v>
      </c>
      <c r="BA86">
        <v>6.7455160000000003</v>
      </c>
      <c r="BB86">
        <v>5.5340730000000002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3273.2588629999996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77.578920999999994</v>
      </c>
      <c r="H87">
        <v>0</v>
      </c>
      <c r="I87">
        <v>0</v>
      </c>
      <c r="J87">
        <v>71.965838000000005</v>
      </c>
      <c r="K87">
        <v>688.71594700000003</v>
      </c>
      <c r="L87">
        <v>422.44379900000001</v>
      </c>
      <c r="M87">
        <v>97.055942999999999</v>
      </c>
      <c r="N87">
        <v>124.384996</v>
      </c>
      <c r="O87">
        <v>130.58071699999999</v>
      </c>
      <c r="P87">
        <v>149.98894999999999</v>
      </c>
      <c r="Q87">
        <v>22.630299000000001</v>
      </c>
      <c r="R87">
        <v>44.906624999999998</v>
      </c>
      <c r="S87">
        <v>27.638981000000001</v>
      </c>
      <c r="T87">
        <v>3.0945860000000001</v>
      </c>
      <c r="U87">
        <v>408.375</v>
      </c>
      <c r="V87">
        <v>20.801072000000001</v>
      </c>
      <c r="W87">
        <v>44.311</v>
      </c>
      <c r="X87">
        <v>148.30237500000001</v>
      </c>
      <c r="Y87">
        <v>0</v>
      </c>
      <c r="Z87">
        <v>13.041600000000001</v>
      </c>
      <c r="AA87">
        <v>42.14808</v>
      </c>
      <c r="AB87">
        <v>48.499828000000001</v>
      </c>
      <c r="AC87">
        <v>34.831252999999997</v>
      </c>
      <c r="AD87">
        <v>21.768069000000001</v>
      </c>
      <c r="AE87">
        <v>59.175403000000003</v>
      </c>
      <c r="AF87">
        <v>0</v>
      </c>
      <c r="AG87">
        <v>48.718409999999999</v>
      </c>
      <c r="AH87">
        <v>179.96245400000001</v>
      </c>
      <c r="AI87">
        <v>4.2720909999999996</v>
      </c>
      <c r="AJ87">
        <v>0</v>
      </c>
      <c r="AK87">
        <v>67.655124000000001</v>
      </c>
      <c r="AL87">
        <v>80.177999999999997</v>
      </c>
      <c r="AM87">
        <v>18.800616999999999</v>
      </c>
      <c r="AN87">
        <v>1.1478459999999999</v>
      </c>
      <c r="AO87">
        <v>0</v>
      </c>
      <c r="AP87">
        <v>1.1529</v>
      </c>
      <c r="AQ87">
        <v>0</v>
      </c>
      <c r="AR87">
        <v>33.119999999999997</v>
      </c>
      <c r="AS87">
        <v>37.890518999999998</v>
      </c>
      <c r="AT87">
        <v>20</v>
      </c>
      <c r="AU87">
        <v>0</v>
      </c>
      <c r="AV87">
        <v>48.226576999999999</v>
      </c>
      <c r="AW87">
        <v>0</v>
      </c>
      <c r="AX87">
        <v>0</v>
      </c>
      <c r="AY87">
        <v>8.3406509999999994</v>
      </c>
      <c r="AZ87">
        <v>9.2748030000000004</v>
      </c>
      <c r="BA87">
        <v>6.7455160000000003</v>
      </c>
      <c r="BB87">
        <v>5.5340730000000002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3273.2588629999996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77.578920999999994</v>
      </c>
      <c r="H88">
        <v>0</v>
      </c>
      <c r="I88">
        <v>0</v>
      </c>
      <c r="J88">
        <v>71.965838000000005</v>
      </c>
      <c r="K88">
        <v>688.71594700000003</v>
      </c>
      <c r="L88">
        <v>422.44379900000001</v>
      </c>
      <c r="M88">
        <v>97.055942999999999</v>
      </c>
      <c r="N88">
        <v>124.384996</v>
      </c>
      <c r="O88">
        <v>130.58071699999999</v>
      </c>
      <c r="P88">
        <v>149.98894999999999</v>
      </c>
      <c r="Q88">
        <v>22.630299000000001</v>
      </c>
      <c r="R88">
        <v>44.906624999999998</v>
      </c>
      <c r="S88">
        <v>27.638981000000001</v>
      </c>
      <c r="T88">
        <v>3.0945860000000001</v>
      </c>
      <c r="U88">
        <v>408.375</v>
      </c>
      <c r="V88">
        <v>20.801072000000001</v>
      </c>
      <c r="W88">
        <v>44.311</v>
      </c>
      <c r="X88">
        <v>148.30237500000001</v>
      </c>
      <c r="Y88">
        <v>0</v>
      </c>
      <c r="Z88">
        <v>13.041600000000001</v>
      </c>
      <c r="AA88">
        <v>42.14808</v>
      </c>
      <c r="AB88">
        <v>48.499828000000001</v>
      </c>
      <c r="AC88">
        <v>34.831252999999997</v>
      </c>
      <c r="AD88">
        <v>21.768069000000001</v>
      </c>
      <c r="AE88">
        <v>59.175403000000003</v>
      </c>
      <c r="AF88">
        <v>0</v>
      </c>
      <c r="AG88">
        <v>48.718409999999999</v>
      </c>
      <c r="AH88">
        <v>179.96245400000001</v>
      </c>
      <c r="AI88">
        <v>4.2720909999999996</v>
      </c>
      <c r="AJ88">
        <v>0</v>
      </c>
      <c r="AK88">
        <v>67.655124000000001</v>
      </c>
      <c r="AL88">
        <v>80.177999999999997</v>
      </c>
      <c r="AM88">
        <v>18.800616999999999</v>
      </c>
      <c r="AN88">
        <v>1.1478459999999999</v>
      </c>
      <c r="AO88">
        <v>0</v>
      </c>
      <c r="AP88">
        <v>1.1529</v>
      </c>
      <c r="AQ88">
        <v>0</v>
      </c>
      <c r="AR88">
        <v>33.119999999999997</v>
      </c>
      <c r="AS88">
        <v>37.890518999999998</v>
      </c>
      <c r="AT88">
        <v>20</v>
      </c>
      <c r="AU88">
        <v>0</v>
      </c>
      <c r="AV88">
        <v>48.226576999999999</v>
      </c>
      <c r="AW88">
        <v>0</v>
      </c>
      <c r="AX88">
        <v>0</v>
      </c>
      <c r="AY88">
        <v>8.3406509999999994</v>
      </c>
      <c r="AZ88">
        <v>9.2748030000000004</v>
      </c>
      <c r="BA88">
        <v>6.7455160000000003</v>
      </c>
      <c r="BB88">
        <v>5.5340730000000002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3273.2588629999996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77.578920999999994</v>
      </c>
      <c r="H89">
        <v>0</v>
      </c>
      <c r="I89">
        <v>0</v>
      </c>
      <c r="J89">
        <v>71.965838000000005</v>
      </c>
      <c r="K89">
        <v>688.71594700000003</v>
      </c>
      <c r="L89">
        <v>422.44379900000001</v>
      </c>
      <c r="M89">
        <v>97.055942999999999</v>
      </c>
      <c r="N89">
        <v>124.384996</v>
      </c>
      <c r="O89">
        <v>130.58071699999999</v>
      </c>
      <c r="P89">
        <v>149.98894999999999</v>
      </c>
      <c r="Q89">
        <v>22.630299000000001</v>
      </c>
      <c r="R89">
        <v>44.906624999999998</v>
      </c>
      <c r="S89">
        <v>27.638981000000001</v>
      </c>
      <c r="T89">
        <v>3.0945860000000001</v>
      </c>
      <c r="U89">
        <v>408.375</v>
      </c>
      <c r="V89">
        <v>20.801072000000001</v>
      </c>
      <c r="W89">
        <v>44.311</v>
      </c>
      <c r="X89">
        <v>148.30237500000001</v>
      </c>
      <c r="Y89">
        <v>0</v>
      </c>
      <c r="Z89">
        <v>13.041600000000001</v>
      </c>
      <c r="AA89">
        <v>42.14808</v>
      </c>
      <c r="AB89">
        <v>48.499828000000001</v>
      </c>
      <c r="AC89">
        <v>34.831252999999997</v>
      </c>
      <c r="AD89">
        <v>21.768069000000001</v>
      </c>
      <c r="AE89">
        <v>59.175403000000003</v>
      </c>
      <c r="AF89">
        <v>0</v>
      </c>
      <c r="AG89">
        <v>48.718409999999999</v>
      </c>
      <c r="AH89">
        <v>179.96245400000001</v>
      </c>
      <c r="AI89">
        <v>16.783217</v>
      </c>
      <c r="AJ89">
        <v>0</v>
      </c>
      <c r="AK89">
        <v>67.655124000000001</v>
      </c>
      <c r="AL89">
        <v>80.177999999999997</v>
      </c>
      <c r="AM89">
        <v>18.800616999999999</v>
      </c>
      <c r="AN89">
        <v>1.1478459999999999</v>
      </c>
      <c r="AO89">
        <v>0</v>
      </c>
      <c r="AP89">
        <v>1.1529</v>
      </c>
      <c r="AQ89">
        <v>0</v>
      </c>
      <c r="AR89">
        <v>33.119999999999997</v>
      </c>
      <c r="AS89">
        <v>37.890518999999998</v>
      </c>
      <c r="AT89">
        <v>20</v>
      </c>
      <c r="AU89">
        <v>0</v>
      </c>
      <c r="AV89">
        <v>48.226576999999999</v>
      </c>
      <c r="AW89">
        <v>0</v>
      </c>
      <c r="AX89">
        <v>0</v>
      </c>
      <c r="AY89">
        <v>8.3406509999999994</v>
      </c>
      <c r="AZ89">
        <v>9.2748030000000004</v>
      </c>
      <c r="BA89">
        <v>6.7455160000000003</v>
      </c>
      <c r="BB89">
        <v>5.5340730000000002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3285.7699889999999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77.578920999999994</v>
      </c>
      <c r="H90">
        <v>0</v>
      </c>
      <c r="I90">
        <v>0</v>
      </c>
      <c r="J90">
        <v>71.965838000000005</v>
      </c>
      <c r="K90">
        <v>688.71594700000003</v>
      </c>
      <c r="L90">
        <v>422.44379900000001</v>
      </c>
      <c r="M90">
        <v>97.055942999999999</v>
      </c>
      <c r="N90">
        <v>124.384996</v>
      </c>
      <c r="O90">
        <v>130.58071699999999</v>
      </c>
      <c r="P90">
        <v>149.98894999999999</v>
      </c>
      <c r="Q90">
        <v>22.630299000000001</v>
      </c>
      <c r="R90">
        <v>44.906624999999998</v>
      </c>
      <c r="S90">
        <v>27.638981000000001</v>
      </c>
      <c r="T90">
        <v>3.0945860000000001</v>
      </c>
      <c r="U90">
        <v>408.375</v>
      </c>
      <c r="V90">
        <v>20.801072000000001</v>
      </c>
      <c r="W90">
        <v>44.311</v>
      </c>
      <c r="X90">
        <v>148.30237500000001</v>
      </c>
      <c r="Y90">
        <v>0</v>
      </c>
      <c r="Z90">
        <v>19.6614</v>
      </c>
      <c r="AA90">
        <v>42.14808</v>
      </c>
      <c r="AB90">
        <v>48.499828000000001</v>
      </c>
      <c r="AC90">
        <v>34.831252999999997</v>
      </c>
      <c r="AD90">
        <v>43.536136999999997</v>
      </c>
      <c r="AE90">
        <v>59.175403000000003</v>
      </c>
      <c r="AF90">
        <v>0</v>
      </c>
      <c r="AG90">
        <v>48.718409999999999</v>
      </c>
      <c r="AH90">
        <v>182.023944</v>
      </c>
      <c r="AI90">
        <v>16.783217</v>
      </c>
      <c r="AJ90">
        <v>0</v>
      </c>
      <c r="AK90">
        <v>67.655124000000001</v>
      </c>
      <c r="AL90">
        <v>80.177999999999997</v>
      </c>
      <c r="AM90">
        <v>18.800616999999999</v>
      </c>
      <c r="AN90">
        <v>1.1478459999999999</v>
      </c>
      <c r="AO90">
        <v>0</v>
      </c>
      <c r="AP90">
        <v>1.1529</v>
      </c>
      <c r="AQ90">
        <v>0</v>
      </c>
      <c r="AR90">
        <v>33.119999999999997</v>
      </c>
      <c r="AS90">
        <v>39.149701999999998</v>
      </c>
      <c r="AT90">
        <v>20</v>
      </c>
      <c r="AU90">
        <v>0</v>
      </c>
      <c r="AV90">
        <v>48.226576999999999</v>
      </c>
      <c r="AW90">
        <v>0</v>
      </c>
      <c r="AX90">
        <v>0</v>
      </c>
      <c r="AY90">
        <v>8.4922989999999992</v>
      </c>
      <c r="AZ90">
        <v>9.2748030000000004</v>
      </c>
      <c r="BA90">
        <v>6.9226239999999999</v>
      </c>
      <c r="BB90">
        <v>5.5340730000000002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3317.8072859999997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77.578919999999997</v>
      </c>
      <c r="H91">
        <v>0</v>
      </c>
      <c r="I91">
        <v>0</v>
      </c>
      <c r="J91">
        <v>71.965838000000005</v>
      </c>
      <c r="K91">
        <v>688.71594700000003</v>
      </c>
      <c r="L91">
        <v>422.44379900000001</v>
      </c>
      <c r="M91">
        <v>97.055942999999999</v>
      </c>
      <c r="N91">
        <v>124.384996</v>
      </c>
      <c r="O91">
        <v>130.58071699999999</v>
      </c>
      <c r="P91">
        <v>149.98894999999999</v>
      </c>
      <c r="Q91">
        <v>22.630299000000001</v>
      </c>
      <c r="R91">
        <v>44.906624999999998</v>
      </c>
      <c r="S91">
        <v>27.638981000000001</v>
      </c>
      <c r="T91">
        <v>3.0945860000000001</v>
      </c>
      <c r="U91">
        <v>408.375</v>
      </c>
      <c r="V91">
        <v>20.801072000000001</v>
      </c>
      <c r="W91">
        <v>44.311</v>
      </c>
      <c r="X91">
        <v>148.30237500000001</v>
      </c>
      <c r="Y91">
        <v>0</v>
      </c>
      <c r="Z91">
        <v>19.6614</v>
      </c>
      <c r="AA91">
        <v>42.14808</v>
      </c>
      <c r="AB91">
        <v>48.499828000000001</v>
      </c>
      <c r="AC91">
        <v>34.831252999999997</v>
      </c>
      <c r="AD91">
        <v>43.536136999999997</v>
      </c>
      <c r="AE91">
        <v>59.175403000000003</v>
      </c>
      <c r="AF91">
        <v>0</v>
      </c>
      <c r="AG91">
        <v>48.718409999999999</v>
      </c>
      <c r="AH91">
        <v>182.023944</v>
      </c>
      <c r="AI91">
        <v>16.783217</v>
      </c>
      <c r="AJ91">
        <v>0</v>
      </c>
      <c r="AK91">
        <v>67.655124000000001</v>
      </c>
      <c r="AL91">
        <v>80.177999999999997</v>
      </c>
      <c r="AM91">
        <v>18.800616999999999</v>
      </c>
      <c r="AN91">
        <v>1.1478459999999999</v>
      </c>
      <c r="AO91">
        <v>0</v>
      </c>
      <c r="AP91">
        <v>1.4091</v>
      </c>
      <c r="AQ91">
        <v>0</v>
      </c>
      <c r="AR91">
        <v>33.119999999999997</v>
      </c>
      <c r="AS91">
        <v>39.149701999999998</v>
      </c>
      <c r="AT91">
        <v>20</v>
      </c>
      <c r="AU91">
        <v>0</v>
      </c>
      <c r="AV91">
        <v>48.226576999999999</v>
      </c>
      <c r="AW91">
        <v>0</v>
      </c>
      <c r="AX91">
        <v>0</v>
      </c>
      <c r="AY91">
        <v>8.4922989999999992</v>
      </c>
      <c r="AZ91">
        <v>9.2748030000000004</v>
      </c>
      <c r="BA91">
        <v>6.9226239999999999</v>
      </c>
      <c r="BB91">
        <v>5.5340730000000002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3318.0634849999997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77.578919999999997</v>
      </c>
      <c r="H92">
        <v>0</v>
      </c>
      <c r="I92">
        <v>0</v>
      </c>
      <c r="J92">
        <v>71.965838000000005</v>
      </c>
      <c r="K92">
        <v>688.71594700000003</v>
      </c>
      <c r="L92">
        <v>422.44379900000001</v>
      </c>
      <c r="M92">
        <v>97.055942999999999</v>
      </c>
      <c r="N92">
        <v>124.384996</v>
      </c>
      <c r="O92">
        <v>130.58071699999999</v>
      </c>
      <c r="P92">
        <v>149.98894999999999</v>
      </c>
      <c r="Q92">
        <v>22.630299000000001</v>
      </c>
      <c r="R92">
        <v>44.906624999999998</v>
      </c>
      <c r="S92">
        <v>27.638981000000001</v>
      </c>
      <c r="T92">
        <v>3.0945860000000001</v>
      </c>
      <c r="U92">
        <v>408.375</v>
      </c>
      <c r="V92">
        <v>20.801072000000001</v>
      </c>
      <c r="W92">
        <v>44.311</v>
      </c>
      <c r="X92">
        <v>148.30237500000001</v>
      </c>
      <c r="Y92">
        <v>0</v>
      </c>
      <c r="Z92">
        <v>19.6614</v>
      </c>
      <c r="AA92">
        <v>42.14808</v>
      </c>
      <c r="AB92">
        <v>48.499828000000001</v>
      </c>
      <c r="AC92">
        <v>34.831252999999997</v>
      </c>
      <c r="AD92">
        <v>43.536136999999997</v>
      </c>
      <c r="AE92">
        <v>59.175403000000003</v>
      </c>
      <c r="AF92">
        <v>0</v>
      </c>
      <c r="AG92">
        <v>48.718409999999999</v>
      </c>
      <c r="AH92">
        <v>182.023944</v>
      </c>
      <c r="AI92">
        <v>16.783217</v>
      </c>
      <c r="AJ92">
        <v>0</v>
      </c>
      <c r="AK92">
        <v>67.655124000000001</v>
      </c>
      <c r="AL92">
        <v>80.177999999999997</v>
      </c>
      <c r="AM92">
        <v>18.800616999999999</v>
      </c>
      <c r="AN92">
        <v>1.1478459999999999</v>
      </c>
      <c r="AO92">
        <v>0</v>
      </c>
      <c r="AP92">
        <v>1.4091</v>
      </c>
      <c r="AQ92">
        <v>0</v>
      </c>
      <c r="AR92">
        <v>33.119999999999997</v>
      </c>
      <c r="AS92">
        <v>39.149701999999998</v>
      </c>
      <c r="AT92">
        <v>20</v>
      </c>
      <c r="AU92">
        <v>0</v>
      </c>
      <c r="AV92">
        <v>48.226576999999999</v>
      </c>
      <c r="AW92">
        <v>0</v>
      </c>
      <c r="AX92">
        <v>0</v>
      </c>
      <c r="AY92">
        <v>8.4922989999999992</v>
      </c>
      <c r="AZ92">
        <v>9.2748030000000004</v>
      </c>
      <c r="BA92">
        <v>6.9226239999999999</v>
      </c>
      <c r="BB92">
        <v>5.5340730000000002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3318.0634849999997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77.578919999999997</v>
      </c>
      <c r="H93">
        <v>0</v>
      </c>
      <c r="I93">
        <v>0</v>
      </c>
      <c r="J93">
        <v>71.965838000000005</v>
      </c>
      <c r="K93">
        <v>688.71594700000003</v>
      </c>
      <c r="L93">
        <v>422.44379900000001</v>
      </c>
      <c r="M93">
        <v>97.055942999999999</v>
      </c>
      <c r="N93">
        <v>124.384996</v>
      </c>
      <c r="O93">
        <v>130.58071699999999</v>
      </c>
      <c r="P93">
        <v>149.98894999999999</v>
      </c>
      <c r="Q93">
        <v>22.630299000000001</v>
      </c>
      <c r="R93">
        <v>44.906624999999998</v>
      </c>
      <c r="S93">
        <v>27.638981000000001</v>
      </c>
      <c r="T93">
        <v>3.0945860000000001</v>
      </c>
      <c r="U93">
        <v>408.375</v>
      </c>
      <c r="V93">
        <v>20.801072000000001</v>
      </c>
      <c r="W93">
        <v>44.311</v>
      </c>
      <c r="X93">
        <v>148.30237500000001</v>
      </c>
      <c r="Y93">
        <v>0</v>
      </c>
      <c r="Z93">
        <v>19.6614</v>
      </c>
      <c r="AA93">
        <v>42.14808</v>
      </c>
      <c r="AB93">
        <v>48.499828000000001</v>
      </c>
      <c r="AC93">
        <v>34.831252999999997</v>
      </c>
      <c r="AD93">
        <v>43.536136999999997</v>
      </c>
      <c r="AE93">
        <v>59.175403000000003</v>
      </c>
      <c r="AF93">
        <v>0</v>
      </c>
      <c r="AG93">
        <v>48.718409999999999</v>
      </c>
      <c r="AH93">
        <v>182.023944</v>
      </c>
      <c r="AI93">
        <v>16.783217</v>
      </c>
      <c r="AJ93">
        <v>0</v>
      </c>
      <c r="AK93">
        <v>67.655124000000001</v>
      </c>
      <c r="AL93">
        <v>80.177999999999997</v>
      </c>
      <c r="AM93">
        <v>18.800616999999999</v>
      </c>
      <c r="AN93">
        <v>1.1478459999999999</v>
      </c>
      <c r="AO93">
        <v>0</v>
      </c>
      <c r="AP93">
        <v>1.4091</v>
      </c>
      <c r="AQ93">
        <v>0</v>
      </c>
      <c r="AR93">
        <v>33.119999999999997</v>
      </c>
      <c r="AS93">
        <v>39.149701999999998</v>
      </c>
      <c r="AT93">
        <v>20</v>
      </c>
      <c r="AU93">
        <v>0</v>
      </c>
      <c r="AV93">
        <v>48.226576999999999</v>
      </c>
      <c r="AW93">
        <v>0</v>
      </c>
      <c r="AX93">
        <v>0</v>
      </c>
      <c r="AY93">
        <v>8.4922989999999992</v>
      </c>
      <c r="AZ93">
        <v>9.2748030000000004</v>
      </c>
      <c r="BA93">
        <v>6.9226239999999999</v>
      </c>
      <c r="BB93">
        <v>5.5340730000000002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3318.0634849999997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77.578919999999997</v>
      </c>
      <c r="H94">
        <v>0</v>
      </c>
      <c r="I94">
        <v>0</v>
      </c>
      <c r="J94">
        <v>71.965838000000005</v>
      </c>
      <c r="K94">
        <v>688.71594700000003</v>
      </c>
      <c r="L94">
        <v>422.44379900000001</v>
      </c>
      <c r="M94">
        <v>97.055942999999999</v>
      </c>
      <c r="N94">
        <v>124.384996</v>
      </c>
      <c r="O94">
        <v>130.58071699999999</v>
      </c>
      <c r="P94">
        <v>149.98894999999999</v>
      </c>
      <c r="Q94">
        <v>22.630299000000001</v>
      </c>
      <c r="R94">
        <v>44.906624999999998</v>
      </c>
      <c r="S94">
        <v>27.638981000000001</v>
      </c>
      <c r="T94">
        <v>3.0945860000000001</v>
      </c>
      <c r="U94">
        <v>408.375</v>
      </c>
      <c r="V94">
        <v>20.801072000000001</v>
      </c>
      <c r="W94">
        <v>44.311</v>
      </c>
      <c r="X94">
        <v>148.30237500000001</v>
      </c>
      <c r="Y94">
        <v>0</v>
      </c>
      <c r="Z94">
        <v>13.041600000000001</v>
      </c>
      <c r="AA94">
        <v>42.14808</v>
      </c>
      <c r="AB94">
        <v>48.499828000000001</v>
      </c>
      <c r="AC94">
        <v>34.831252999999997</v>
      </c>
      <c r="AD94">
        <v>43.536136999999997</v>
      </c>
      <c r="AE94">
        <v>59.175403000000003</v>
      </c>
      <c r="AF94">
        <v>0</v>
      </c>
      <c r="AG94">
        <v>48.718409999999999</v>
      </c>
      <c r="AH94">
        <v>179.96245400000001</v>
      </c>
      <c r="AI94">
        <v>16.783217</v>
      </c>
      <c r="AJ94">
        <v>0</v>
      </c>
      <c r="AK94">
        <v>67.655124000000001</v>
      </c>
      <c r="AL94">
        <v>80.177999999999997</v>
      </c>
      <c r="AM94">
        <v>18.800616999999999</v>
      </c>
      <c r="AN94">
        <v>1.1478459999999999</v>
      </c>
      <c r="AO94">
        <v>0</v>
      </c>
      <c r="AP94">
        <v>1.4091</v>
      </c>
      <c r="AQ94">
        <v>0</v>
      </c>
      <c r="AR94">
        <v>33.119999999999997</v>
      </c>
      <c r="AS94">
        <v>37.890518999999998</v>
      </c>
      <c r="AT94">
        <v>20</v>
      </c>
      <c r="AU94">
        <v>0</v>
      </c>
      <c r="AV94">
        <v>48.226576999999999</v>
      </c>
      <c r="AW94">
        <v>0</v>
      </c>
      <c r="AX94">
        <v>0</v>
      </c>
      <c r="AY94">
        <v>8.3406509999999994</v>
      </c>
      <c r="AZ94">
        <v>9.2748030000000004</v>
      </c>
      <c r="BA94">
        <v>6.7455160000000003</v>
      </c>
      <c r="BB94">
        <v>5.5340730000000002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3307.7942559999997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77.578919999999997</v>
      </c>
      <c r="H95">
        <v>0</v>
      </c>
      <c r="I95">
        <v>0</v>
      </c>
      <c r="J95">
        <v>71.965838000000005</v>
      </c>
      <c r="K95">
        <v>688.71594700000003</v>
      </c>
      <c r="L95">
        <v>422.44379900000001</v>
      </c>
      <c r="M95">
        <v>97.055942999999999</v>
      </c>
      <c r="N95">
        <v>124.384996</v>
      </c>
      <c r="O95">
        <v>130.58071699999999</v>
      </c>
      <c r="P95">
        <v>149.98894999999999</v>
      </c>
      <c r="Q95">
        <v>22.630299000000001</v>
      </c>
      <c r="R95">
        <v>44.906624999999998</v>
      </c>
      <c r="S95">
        <v>27.638981000000001</v>
      </c>
      <c r="T95">
        <v>3.0945860000000001</v>
      </c>
      <c r="U95">
        <v>408.375</v>
      </c>
      <c r="V95">
        <v>20.801072000000001</v>
      </c>
      <c r="W95">
        <v>44.311</v>
      </c>
      <c r="X95">
        <v>148.30237500000001</v>
      </c>
      <c r="Y95">
        <v>0</v>
      </c>
      <c r="Z95">
        <v>6.5208000000000004</v>
      </c>
      <c r="AA95">
        <v>42.14808</v>
      </c>
      <c r="AB95">
        <v>48.499828000000001</v>
      </c>
      <c r="AC95">
        <v>34.831252999999997</v>
      </c>
      <c r="AD95">
        <v>21.768069000000001</v>
      </c>
      <c r="AE95">
        <v>59.175403000000003</v>
      </c>
      <c r="AF95">
        <v>0</v>
      </c>
      <c r="AG95">
        <v>48.718409999999999</v>
      </c>
      <c r="AH95">
        <v>179.96245400000001</v>
      </c>
      <c r="AI95">
        <v>16.783217</v>
      </c>
      <c r="AJ95">
        <v>0</v>
      </c>
      <c r="AK95">
        <v>67.655124000000001</v>
      </c>
      <c r="AL95">
        <v>80.177999999999997</v>
      </c>
      <c r="AM95">
        <v>18.800616999999999</v>
      </c>
      <c r="AN95">
        <v>1.1478459999999999</v>
      </c>
      <c r="AO95">
        <v>0</v>
      </c>
      <c r="AP95">
        <v>1.4091</v>
      </c>
      <c r="AQ95">
        <v>0</v>
      </c>
      <c r="AR95">
        <v>33.119999999999997</v>
      </c>
      <c r="AS95">
        <v>37.890518999999998</v>
      </c>
      <c r="AT95">
        <v>20</v>
      </c>
      <c r="AU95">
        <v>0</v>
      </c>
      <c r="AV95">
        <v>48.226576999999999</v>
      </c>
      <c r="AW95">
        <v>0</v>
      </c>
      <c r="AX95">
        <v>0</v>
      </c>
      <c r="AY95">
        <v>8.3406509999999994</v>
      </c>
      <c r="AZ95">
        <v>9.2748030000000004</v>
      </c>
      <c r="BA95">
        <v>6.7455160000000003</v>
      </c>
      <c r="BB95">
        <v>5.5340730000000002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3279.5053879999996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77.578919999999997</v>
      </c>
      <c r="H96">
        <v>0</v>
      </c>
      <c r="I96">
        <v>0</v>
      </c>
      <c r="J96">
        <v>71.965838000000005</v>
      </c>
      <c r="K96">
        <v>688.71594700000003</v>
      </c>
      <c r="L96">
        <v>422.44379900000001</v>
      </c>
      <c r="M96">
        <v>97.055942999999999</v>
      </c>
      <c r="N96">
        <v>124.384996</v>
      </c>
      <c r="O96">
        <v>130.58071699999999</v>
      </c>
      <c r="P96">
        <v>149.98894999999999</v>
      </c>
      <c r="Q96">
        <v>22.630299000000001</v>
      </c>
      <c r="R96">
        <v>44.906624999999998</v>
      </c>
      <c r="S96">
        <v>27.638981000000001</v>
      </c>
      <c r="T96">
        <v>3.0945860000000001</v>
      </c>
      <c r="U96">
        <v>408.375</v>
      </c>
      <c r="V96">
        <v>20.801072000000001</v>
      </c>
      <c r="W96">
        <v>44.311</v>
      </c>
      <c r="X96">
        <v>148.30237500000001</v>
      </c>
      <c r="Y96">
        <v>0</v>
      </c>
      <c r="Z96">
        <v>6.5208000000000004</v>
      </c>
      <c r="AA96">
        <v>42.14808</v>
      </c>
      <c r="AB96">
        <v>48.499828000000001</v>
      </c>
      <c r="AC96">
        <v>34.831252999999997</v>
      </c>
      <c r="AD96">
        <v>21.768069000000001</v>
      </c>
      <c r="AE96">
        <v>59.175403000000003</v>
      </c>
      <c r="AF96">
        <v>0</v>
      </c>
      <c r="AG96">
        <v>48.718409999999999</v>
      </c>
      <c r="AH96">
        <v>179.96245400000001</v>
      </c>
      <c r="AI96">
        <v>16.783217</v>
      </c>
      <c r="AJ96">
        <v>0</v>
      </c>
      <c r="AK96">
        <v>67.655124000000001</v>
      </c>
      <c r="AL96">
        <v>80.177999999999997</v>
      </c>
      <c r="AM96">
        <v>18.800616999999999</v>
      </c>
      <c r="AN96">
        <v>1.1478459999999999</v>
      </c>
      <c r="AO96">
        <v>0</v>
      </c>
      <c r="AP96">
        <v>1.4091</v>
      </c>
      <c r="AQ96">
        <v>0</v>
      </c>
      <c r="AR96">
        <v>33.119999999999997</v>
      </c>
      <c r="AS96">
        <v>37.890518999999998</v>
      </c>
      <c r="AT96">
        <v>20</v>
      </c>
      <c r="AU96">
        <v>0</v>
      </c>
      <c r="AV96">
        <v>48.226576999999999</v>
      </c>
      <c r="AW96">
        <v>0</v>
      </c>
      <c r="AX96">
        <v>0</v>
      </c>
      <c r="AY96">
        <v>8.3406509999999994</v>
      </c>
      <c r="AZ96">
        <v>9.2748030000000004</v>
      </c>
      <c r="BA96">
        <v>6.7455160000000003</v>
      </c>
      <c r="BB96">
        <v>5.5340730000000002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3279.5053879999996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77.578919999999997</v>
      </c>
      <c r="H97">
        <v>0</v>
      </c>
      <c r="I97">
        <v>0</v>
      </c>
      <c r="J97">
        <v>71.965838000000005</v>
      </c>
      <c r="K97">
        <v>688.71594700000003</v>
      </c>
      <c r="L97">
        <v>422.44379900000001</v>
      </c>
      <c r="M97">
        <v>97.055942999999999</v>
      </c>
      <c r="N97">
        <v>124.384996</v>
      </c>
      <c r="O97">
        <v>130.58071699999999</v>
      </c>
      <c r="P97">
        <v>149.98894999999999</v>
      </c>
      <c r="Q97">
        <v>22.630299000000001</v>
      </c>
      <c r="R97">
        <v>44.906624999999998</v>
      </c>
      <c r="S97">
        <v>27.638981000000001</v>
      </c>
      <c r="T97">
        <v>3.0945860000000001</v>
      </c>
      <c r="U97">
        <v>408.375</v>
      </c>
      <c r="V97">
        <v>20.801072000000001</v>
      </c>
      <c r="W97">
        <v>44.311</v>
      </c>
      <c r="X97">
        <v>148.30237500000001</v>
      </c>
      <c r="Y97">
        <v>0</v>
      </c>
      <c r="Z97">
        <v>6.5208000000000004</v>
      </c>
      <c r="AA97">
        <v>42.14808</v>
      </c>
      <c r="AB97">
        <v>48.499828000000001</v>
      </c>
      <c r="AC97">
        <v>34.831252999999997</v>
      </c>
      <c r="AD97">
        <v>21.768069000000001</v>
      </c>
      <c r="AE97">
        <v>59.175403000000003</v>
      </c>
      <c r="AF97">
        <v>0</v>
      </c>
      <c r="AG97">
        <v>48.718409999999999</v>
      </c>
      <c r="AH97">
        <v>161.57619700000001</v>
      </c>
      <c r="AI97">
        <v>4.2720909999999996</v>
      </c>
      <c r="AJ97">
        <v>0</v>
      </c>
      <c r="AK97">
        <v>67.655124000000001</v>
      </c>
      <c r="AL97">
        <v>80.177999999999997</v>
      </c>
      <c r="AM97">
        <v>18.800616999999999</v>
      </c>
      <c r="AN97">
        <v>1.1478459999999999</v>
      </c>
      <c r="AO97">
        <v>0</v>
      </c>
      <c r="AP97">
        <v>1.4091</v>
      </c>
      <c r="AQ97">
        <v>0</v>
      </c>
      <c r="AR97">
        <v>33.119999999999997</v>
      </c>
      <c r="AS97">
        <v>37.890518999999998</v>
      </c>
      <c r="AT97">
        <v>20</v>
      </c>
      <c r="AU97">
        <v>0</v>
      </c>
      <c r="AV97">
        <v>48.226576999999999</v>
      </c>
      <c r="AW97">
        <v>0</v>
      </c>
      <c r="AX97">
        <v>0</v>
      </c>
      <c r="AY97">
        <v>8.3406509999999994</v>
      </c>
      <c r="AZ97">
        <v>6.9561019999999996</v>
      </c>
      <c r="BA97">
        <v>6.2372920000000001</v>
      </c>
      <c r="BB97">
        <v>5.5340730000000002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3245.7810799999993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77.578919999999997</v>
      </c>
      <c r="H98">
        <v>0</v>
      </c>
      <c r="I98">
        <v>0</v>
      </c>
      <c r="J98">
        <v>71.965838000000005</v>
      </c>
      <c r="K98">
        <v>688.71594700000003</v>
      </c>
      <c r="L98">
        <v>422.44379900000001</v>
      </c>
      <c r="M98">
        <v>97.055942999999999</v>
      </c>
      <c r="N98">
        <v>124.384996</v>
      </c>
      <c r="O98">
        <v>130.58071699999999</v>
      </c>
      <c r="P98">
        <v>149.98894999999999</v>
      </c>
      <c r="Q98">
        <v>22.630299000000001</v>
      </c>
      <c r="R98">
        <v>44.906624999999998</v>
      </c>
      <c r="S98">
        <v>27.638981000000001</v>
      </c>
      <c r="T98">
        <v>3.0945860000000001</v>
      </c>
      <c r="U98">
        <v>408.375</v>
      </c>
      <c r="V98">
        <v>20.801072000000001</v>
      </c>
      <c r="W98">
        <v>44.311</v>
      </c>
      <c r="X98">
        <v>148.30237500000001</v>
      </c>
      <c r="Y98">
        <v>0</v>
      </c>
      <c r="Z98">
        <v>6.5208000000000004</v>
      </c>
      <c r="AA98">
        <v>42.14808</v>
      </c>
      <c r="AB98">
        <v>48.499828000000001</v>
      </c>
      <c r="AC98">
        <v>34.831252999999997</v>
      </c>
      <c r="AD98">
        <v>21.768069000000001</v>
      </c>
      <c r="AE98">
        <v>59.175403000000003</v>
      </c>
      <c r="AF98">
        <v>0</v>
      </c>
      <c r="AG98">
        <v>48.718409999999999</v>
      </c>
      <c r="AH98">
        <v>158.23324099999999</v>
      </c>
      <c r="AI98">
        <v>4.2720909999999996</v>
      </c>
      <c r="AJ98">
        <v>0</v>
      </c>
      <c r="AK98">
        <v>67.655124000000001</v>
      </c>
      <c r="AL98">
        <v>80.177999999999997</v>
      </c>
      <c r="AM98">
        <v>18.800616999999999</v>
      </c>
      <c r="AN98">
        <v>1.1478459999999999</v>
      </c>
      <c r="AO98">
        <v>0</v>
      </c>
      <c r="AP98">
        <v>5.6364000000000001</v>
      </c>
      <c r="AQ98">
        <v>0</v>
      </c>
      <c r="AR98">
        <v>33.119999999999997</v>
      </c>
      <c r="AS98">
        <v>37.890518999999998</v>
      </c>
      <c r="AT98">
        <v>20</v>
      </c>
      <c r="AU98">
        <v>0</v>
      </c>
      <c r="AV98">
        <v>48.226576999999999</v>
      </c>
      <c r="AW98">
        <v>0</v>
      </c>
      <c r="AX98">
        <v>0</v>
      </c>
      <c r="AY98">
        <v>8.3406509999999994</v>
      </c>
      <c r="AZ98">
        <v>6.9561019999999996</v>
      </c>
      <c r="BA98">
        <v>6.0986849999999997</v>
      </c>
      <c r="BB98">
        <v>5.5340730000000002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3246.5268169999995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0.29848340674999996</v>
      </c>
      <c r="E99">
        <f t="shared" si="2"/>
        <v>0</v>
      </c>
      <c r="F99">
        <f t="shared" si="2"/>
        <v>0</v>
      </c>
      <c r="G99">
        <f t="shared" si="2"/>
        <v>1.9165337327500009</v>
      </c>
      <c r="H99">
        <f t="shared" si="2"/>
        <v>0</v>
      </c>
      <c r="I99">
        <f t="shared" si="2"/>
        <v>0</v>
      </c>
      <c r="J99">
        <f t="shared" si="2"/>
        <v>1.7394007260000008</v>
      </c>
      <c r="K99">
        <f t="shared" si="2"/>
        <v>16.488252727999971</v>
      </c>
      <c r="L99">
        <f t="shared" si="2"/>
        <v>11.070376176000009</v>
      </c>
      <c r="M99">
        <f t="shared" si="2"/>
        <v>1.9004237515000018</v>
      </c>
      <c r="N99">
        <f t="shared" si="2"/>
        <v>2.6997649040000025</v>
      </c>
      <c r="O99">
        <f t="shared" si="2"/>
        <v>2.8342122080000043</v>
      </c>
      <c r="P99">
        <f t="shared" si="2"/>
        <v>3.1788560310000058</v>
      </c>
      <c r="Q99">
        <f t="shared" si="2"/>
        <v>0.53522717599999947</v>
      </c>
      <c r="R99">
        <f t="shared" si="2"/>
        <v>1.0499840000000007</v>
      </c>
      <c r="S99">
        <f t="shared" si="2"/>
        <v>0.65208554400000096</v>
      </c>
      <c r="T99">
        <f t="shared" si="2"/>
        <v>7.2720063999999945E-2</v>
      </c>
      <c r="U99">
        <f t="shared" si="2"/>
        <v>9.9135000000000009</v>
      </c>
      <c r="V99">
        <f t="shared" si="2"/>
        <v>0.49922572799999954</v>
      </c>
      <c r="W99">
        <f t="shared" si="2"/>
        <v>1.0634640000000011</v>
      </c>
      <c r="X99">
        <f t="shared" si="2"/>
        <v>3.5592569999999952</v>
      </c>
      <c r="Y99">
        <f t="shared" si="2"/>
        <v>0</v>
      </c>
      <c r="Z99">
        <f t="shared" si="2"/>
        <v>0.29373300000000008</v>
      </c>
      <c r="AA99">
        <f t="shared" si="2"/>
        <v>0.81133019749999935</v>
      </c>
      <c r="AB99">
        <f t="shared" si="2"/>
        <v>1.1639958719999997</v>
      </c>
      <c r="AC99">
        <f t="shared" si="2"/>
        <v>0.83595007199999871</v>
      </c>
      <c r="AD99">
        <f t="shared" si="2"/>
        <v>0.48947781400000001</v>
      </c>
      <c r="AE99">
        <f t="shared" si="2"/>
        <v>1.4202096720000026</v>
      </c>
      <c r="AF99">
        <f t="shared" si="2"/>
        <v>0</v>
      </c>
      <c r="AG99">
        <f t="shared" si="2"/>
        <v>1.1692418400000004</v>
      </c>
      <c r="AH99">
        <f t="shared" si="2"/>
        <v>4.2707931875000069</v>
      </c>
      <c r="AI99">
        <f t="shared" si="2"/>
        <v>0.2630387802500001</v>
      </c>
      <c r="AJ99">
        <f t="shared" si="2"/>
        <v>0</v>
      </c>
      <c r="AK99">
        <f t="shared" si="2"/>
        <v>1.6237229759999978</v>
      </c>
      <c r="AL99">
        <f t="shared" si="2"/>
        <v>1.8985046499999969</v>
      </c>
      <c r="AM99">
        <f t="shared" si="2"/>
        <v>0.20259821024999997</v>
      </c>
      <c r="AN99">
        <f t="shared" si="2"/>
        <v>2.7548304000000023E-2</v>
      </c>
      <c r="AO99">
        <f t="shared" si="2"/>
        <v>0</v>
      </c>
      <c r="AP99">
        <f t="shared" si="2"/>
        <v>8.0318699999999923E-2</v>
      </c>
      <c r="AQ99">
        <f t="shared" si="2"/>
        <v>0</v>
      </c>
      <c r="AR99">
        <f t="shared" si="2"/>
        <v>0.81143999999999894</v>
      </c>
      <c r="AS99">
        <f t="shared" si="2"/>
        <v>0.9131500050000011</v>
      </c>
      <c r="AT99">
        <f t="shared" si="2"/>
        <v>0.48000090499999998</v>
      </c>
      <c r="AU99">
        <f t="shared" si="2"/>
        <v>0</v>
      </c>
      <c r="AV99">
        <f t="shared" si="2"/>
        <v>0.86677495924999903</v>
      </c>
      <c r="AW99">
        <f t="shared" si="2"/>
        <v>0</v>
      </c>
      <c r="AX99">
        <f t="shared" si="2"/>
        <v>0</v>
      </c>
      <c r="AY99">
        <f t="shared" ref="AY99:DM99" si="3">SUM(AY3:AY98)/4000</f>
        <v>0.18950969999999981</v>
      </c>
      <c r="AZ99">
        <f t="shared" si="3"/>
        <v>0.17449979750000014</v>
      </c>
      <c r="BA99">
        <f t="shared" si="3"/>
        <v>0.1607488752500002</v>
      </c>
      <c r="BB99">
        <f t="shared" si="3"/>
        <v>0.12977025199999992</v>
      </c>
      <c r="BC99">
        <f t="shared" si="3"/>
        <v>0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77.748124945500024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M3" activePane="bottomRight" state="frozen"/>
      <selection sqref="A1:D35"/>
      <selection pane="topRight" sqref="A1:D35"/>
      <selection pane="bottomLeft" sqref="A1:D35"/>
      <selection pane="bottomRight" activeCell="W3" sqref="W3:W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 ht="30">
      <c r="A2" s="22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4" t="s">
        <v>43</v>
      </c>
      <c r="AT2" s="204" t="s">
        <v>340</v>
      </c>
      <c r="AU2" s="125"/>
      <c r="AV2" s="204" t="s">
        <v>347</v>
      </c>
      <c r="AW2" s="204" t="s">
        <v>348</v>
      </c>
      <c r="AX2" s="204" t="s">
        <v>349</v>
      </c>
      <c r="AY2" t="s">
        <v>416</v>
      </c>
      <c r="AZ2" t="s">
        <v>417</v>
      </c>
      <c r="BA2" t="s">
        <v>423</v>
      </c>
      <c r="BB2" t="s">
        <v>427</v>
      </c>
    </row>
    <row r="3" spans="1:117">
      <c r="A3" t="s">
        <v>45</v>
      </c>
      <c r="B3">
        <v>0</v>
      </c>
      <c r="C3">
        <v>0</v>
      </c>
      <c r="D3">
        <v>48.226576999999999</v>
      </c>
      <c r="E3">
        <v>0</v>
      </c>
      <c r="F3">
        <v>0</v>
      </c>
      <c r="G3">
        <v>36.616199999999999</v>
      </c>
      <c r="H3">
        <v>0</v>
      </c>
      <c r="I3">
        <v>0</v>
      </c>
      <c r="J3">
        <v>66.605513999999999</v>
      </c>
      <c r="K3">
        <v>685.8175</v>
      </c>
      <c r="L3">
        <v>412.95859999999999</v>
      </c>
      <c r="M3">
        <v>79.121692999999993</v>
      </c>
      <c r="N3">
        <v>124.38</v>
      </c>
      <c r="O3">
        <v>130.58009999999999</v>
      </c>
      <c r="P3">
        <v>149.9708</v>
      </c>
      <c r="Q3">
        <v>22.206800000000001</v>
      </c>
      <c r="R3">
        <v>35.581400000000002</v>
      </c>
      <c r="S3">
        <v>26.977900000000002</v>
      </c>
      <c r="T3">
        <v>1.71</v>
      </c>
      <c r="U3">
        <v>414</v>
      </c>
      <c r="V3">
        <v>20.8</v>
      </c>
      <c r="W3">
        <v>44.31</v>
      </c>
      <c r="X3">
        <v>148.30000000000001</v>
      </c>
      <c r="Y3">
        <v>0</v>
      </c>
      <c r="Z3">
        <v>13.041600000000001</v>
      </c>
      <c r="AA3">
        <v>42.14808</v>
      </c>
      <c r="AB3">
        <v>48.499828000000001</v>
      </c>
      <c r="AC3">
        <v>34.831252999999997</v>
      </c>
      <c r="AD3">
        <v>21.768069000000001</v>
      </c>
      <c r="AE3">
        <v>59.175403000000003</v>
      </c>
      <c r="AF3">
        <v>0</v>
      </c>
      <c r="AG3">
        <v>48.718409999999999</v>
      </c>
      <c r="AH3">
        <v>179.96245400000001</v>
      </c>
      <c r="AI3">
        <v>0</v>
      </c>
      <c r="AJ3">
        <v>0</v>
      </c>
      <c r="AK3">
        <v>67.655124000000001</v>
      </c>
      <c r="AL3">
        <v>83.664000000000001</v>
      </c>
      <c r="AM3">
        <v>12.533744</v>
      </c>
      <c r="AN3">
        <v>1.1478459999999999</v>
      </c>
      <c r="AO3">
        <v>0</v>
      </c>
      <c r="AP3">
        <v>1.1529</v>
      </c>
      <c r="AQ3">
        <v>0</v>
      </c>
      <c r="AR3">
        <v>33.119999999999997</v>
      </c>
      <c r="AS3">
        <v>37.890518999999998</v>
      </c>
      <c r="AT3">
        <v>20</v>
      </c>
      <c r="AU3">
        <v>0</v>
      </c>
      <c r="AV3">
        <v>0</v>
      </c>
      <c r="AW3">
        <v>0</v>
      </c>
      <c r="AX3">
        <v>0</v>
      </c>
      <c r="AY3">
        <v>5.5604339999999999</v>
      </c>
      <c r="AZ3">
        <v>9.2748030000000004</v>
      </c>
      <c r="BA3">
        <v>6.7455160000000003</v>
      </c>
      <c r="BB3">
        <v>5.5340730000000002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3180.5871399999996</v>
      </c>
    </row>
    <row r="4" spans="1:117">
      <c r="A4" t="s">
        <v>46</v>
      </c>
      <c r="B4">
        <v>0</v>
      </c>
      <c r="C4">
        <v>0</v>
      </c>
      <c r="D4">
        <v>18.265889999999999</v>
      </c>
      <c r="E4">
        <v>0</v>
      </c>
      <c r="F4">
        <v>0</v>
      </c>
      <c r="G4">
        <v>5</v>
      </c>
      <c r="H4">
        <v>0</v>
      </c>
      <c r="I4">
        <v>0</v>
      </c>
      <c r="J4">
        <v>53.073436000000001</v>
      </c>
      <c r="K4">
        <v>685.8175</v>
      </c>
      <c r="L4">
        <v>412.95859999999999</v>
      </c>
      <c r="M4">
        <v>61.187441999999997</v>
      </c>
      <c r="N4">
        <v>124.38</v>
      </c>
      <c r="O4">
        <v>130.58009999999999</v>
      </c>
      <c r="P4">
        <v>149.9708</v>
      </c>
      <c r="Q4">
        <v>22.206800000000001</v>
      </c>
      <c r="R4">
        <v>35.581400000000002</v>
      </c>
      <c r="S4">
        <v>26.977900000000002</v>
      </c>
      <c r="T4">
        <v>1.71</v>
      </c>
      <c r="U4">
        <v>414</v>
      </c>
      <c r="V4">
        <v>20.8</v>
      </c>
      <c r="W4">
        <v>44.31</v>
      </c>
      <c r="X4">
        <v>148.30000000000001</v>
      </c>
      <c r="Y4">
        <v>0</v>
      </c>
      <c r="Z4">
        <v>13.041600000000001</v>
      </c>
      <c r="AA4">
        <v>42.14808</v>
      </c>
      <c r="AB4">
        <v>48.499828000000001</v>
      </c>
      <c r="AC4">
        <v>34.831252999999997</v>
      </c>
      <c r="AD4">
        <v>21.768069000000001</v>
      </c>
      <c r="AE4">
        <v>59.175403000000003</v>
      </c>
      <c r="AF4">
        <v>0</v>
      </c>
      <c r="AG4">
        <v>48.718409999999999</v>
      </c>
      <c r="AH4">
        <v>179.96245400000001</v>
      </c>
      <c r="AI4">
        <v>0</v>
      </c>
      <c r="AJ4">
        <v>0</v>
      </c>
      <c r="AK4">
        <v>67.655124000000001</v>
      </c>
      <c r="AL4">
        <v>83.664000000000001</v>
      </c>
      <c r="AM4">
        <v>12.533744</v>
      </c>
      <c r="AN4">
        <v>1.1478459999999999</v>
      </c>
      <c r="AO4">
        <v>0</v>
      </c>
      <c r="AP4">
        <v>1.1529</v>
      </c>
      <c r="AQ4">
        <v>0</v>
      </c>
      <c r="AR4">
        <v>33.119999999999997</v>
      </c>
      <c r="AS4">
        <v>37.890518999999998</v>
      </c>
      <c r="AT4">
        <v>20</v>
      </c>
      <c r="AU4">
        <v>0</v>
      </c>
      <c r="AV4">
        <v>0</v>
      </c>
      <c r="AW4">
        <v>0</v>
      </c>
      <c r="AX4">
        <v>0</v>
      </c>
      <c r="AY4">
        <v>5.5604339999999999</v>
      </c>
      <c r="AZ4">
        <v>9.2748030000000004</v>
      </c>
      <c r="BA4">
        <v>6.7455160000000003</v>
      </c>
      <c r="BB4">
        <v>5.5340730000000002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3087.5439239999996</v>
      </c>
    </row>
    <row r="5" spans="1:117">
      <c r="A5" t="s">
        <v>47</v>
      </c>
      <c r="B5">
        <v>0</v>
      </c>
      <c r="C5">
        <v>0</v>
      </c>
      <c r="D5">
        <v>18.265889999999999</v>
      </c>
      <c r="E5">
        <v>0</v>
      </c>
      <c r="F5">
        <v>0</v>
      </c>
      <c r="G5">
        <v>6.3837999999999999</v>
      </c>
      <c r="H5">
        <v>0</v>
      </c>
      <c r="I5">
        <v>0</v>
      </c>
      <c r="J5">
        <v>43.135475999999997</v>
      </c>
      <c r="K5">
        <v>685.8175</v>
      </c>
      <c r="L5">
        <v>412.95859999999999</v>
      </c>
      <c r="M5">
        <v>61.179900000000004</v>
      </c>
      <c r="N5">
        <v>124.38</v>
      </c>
      <c r="O5">
        <v>130.58009999999999</v>
      </c>
      <c r="P5">
        <v>149.9708</v>
      </c>
      <c r="Q5">
        <v>22.206800000000001</v>
      </c>
      <c r="R5">
        <v>35.581400000000002</v>
      </c>
      <c r="S5">
        <v>26.977900000000002</v>
      </c>
      <c r="T5">
        <v>1.71</v>
      </c>
      <c r="U5">
        <v>414</v>
      </c>
      <c r="V5">
        <v>20.8</v>
      </c>
      <c r="W5">
        <v>44.31</v>
      </c>
      <c r="X5">
        <v>148.30000000000001</v>
      </c>
      <c r="Y5">
        <v>0</v>
      </c>
      <c r="Z5">
        <v>13.041600000000001</v>
      </c>
      <c r="AA5">
        <v>42.14808</v>
      </c>
      <c r="AB5">
        <v>48.499828000000001</v>
      </c>
      <c r="AC5">
        <v>34.831252999999997</v>
      </c>
      <c r="AD5">
        <v>21.768069000000001</v>
      </c>
      <c r="AE5">
        <v>59.175403000000003</v>
      </c>
      <c r="AF5">
        <v>0</v>
      </c>
      <c r="AG5">
        <v>48.718409999999999</v>
      </c>
      <c r="AH5">
        <v>179.96245400000001</v>
      </c>
      <c r="AI5">
        <v>0</v>
      </c>
      <c r="AJ5">
        <v>0</v>
      </c>
      <c r="AK5">
        <v>67.655124000000001</v>
      </c>
      <c r="AL5">
        <v>83.664000000000001</v>
      </c>
      <c r="AM5">
        <v>12.533744</v>
      </c>
      <c r="AN5">
        <v>1.1478459999999999</v>
      </c>
      <c r="AO5">
        <v>0</v>
      </c>
      <c r="AP5">
        <v>1.1529</v>
      </c>
      <c r="AQ5">
        <v>0</v>
      </c>
      <c r="AR5">
        <v>33.119999999999997</v>
      </c>
      <c r="AS5">
        <v>37.890518999999998</v>
      </c>
      <c r="AT5">
        <v>20</v>
      </c>
      <c r="AU5">
        <v>0</v>
      </c>
      <c r="AV5">
        <v>0</v>
      </c>
      <c r="AW5">
        <v>0</v>
      </c>
      <c r="AX5">
        <v>0</v>
      </c>
      <c r="AY5">
        <v>5.5604339999999999</v>
      </c>
      <c r="AZ5">
        <v>9.2748030000000004</v>
      </c>
      <c r="BA5">
        <v>6.7455160000000003</v>
      </c>
      <c r="BB5">
        <v>5.5340730000000002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3078.9822219999996</v>
      </c>
    </row>
    <row r="6" spans="1:117">
      <c r="A6" t="s">
        <v>48</v>
      </c>
      <c r="B6">
        <v>0</v>
      </c>
      <c r="C6">
        <v>0</v>
      </c>
      <c r="D6">
        <v>21.8156</v>
      </c>
      <c r="E6">
        <v>0</v>
      </c>
      <c r="F6">
        <v>0</v>
      </c>
      <c r="G6">
        <v>35.807600000000001</v>
      </c>
      <c r="H6">
        <v>0</v>
      </c>
      <c r="I6">
        <v>0</v>
      </c>
      <c r="J6">
        <v>34.115200000000002</v>
      </c>
      <c r="K6">
        <v>685.8175</v>
      </c>
      <c r="L6">
        <v>412.95859999999999</v>
      </c>
      <c r="M6">
        <v>61.179900000000004</v>
      </c>
      <c r="N6">
        <v>124.38</v>
      </c>
      <c r="O6">
        <v>130.58009999999999</v>
      </c>
      <c r="P6">
        <v>149.9708</v>
      </c>
      <c r="Q6">
        <v>22.206800000000001</v>
      </c>
      <c r="R6">
        <v>35.581400000000002</v>
      </c>
      <c r="S6">
        <v>26.977900000000002</v>
      </c>
      <c r="T6">
        <v>1.71</v>
      </c>
      <c r="U6">
        <v>414</v>
      </c>
      <c r="V6">
        <v>20.8</v>
      </c>
      <c r="W6">
        <v>44.31</v>
      </c>
      <c r="X6">
        <v>148.30000000000001</v>
      </c>
      <c r="Y6">
        <v>0</v>
      </c>
      <c r="Z6">
        <v>13.041600000000001</v>
      </c>
      <c r="AA6">
        <v>42.14808</v>
      </c>
      <c r="AB6">
        <v>48.499828000000001</v>
      </c>
      <c r="AC6">
        <v>34.831252999999997</v>
      </c>
      <c r="AD6">
        <v>21.768069000000001</v>
      </c>
      <c r="AE6">
        <v>59.175403000000003</v>
      </c>
      <c r="AF6">
        <v>0</v>
      </c>
      <c r="AG6">
        <v>48.718409999999999</v>
      </c>
      <c r="AH6">
        <v>179.96245400000001</v>
      </c>
      <c r="AI6">
        <v>0</v>
      </c>
      <c r="AJ6">
        <v>0</v>
      </c>
      <c r="AK6">
        <v>67.655124000000001</v>
      </c>
      <c r="AL6">
        <v>83.664000000000001</v>
      </c>
      <c r="AM6">
        <v>12.533744</v>
      </c>
      <c r="AN6">
        <v>1.1478459999999999</v>
      </c>
      <c r="AO6">
        <v>0</v>
      </c>
      <c r="AP6">
        <v>1.1529</v>
      </c>
      <c r="AQ6">
        <v>0</v>
      </c>
      <c r="AR6">
        <v>33.119999999999997</v>
      </c>
      <c r="AS6">
        <v>37.890518999999998</v>
      </c>
      <c r="AT6">
        <v>20</v>
      </c>
      <c r="AU6">
        <v>0</v>
      </c>
      <c r="AV6">
        <v>0</v>
      </c>
      <c r="AW6">
        <v>0</v>
      </c>
      <c r="AX6">
        <v>0</v>
      </c>
      <c r="AY6">
        <v>5.5604339999999999</v>
      </c>
      <c r="AZ6">
        <v>9.2748030000000004</v>
      </c>
      <c r="BA6">
        <v>6.7455160000000003</v>
      </c>
      <c r="BB6">
        <v>5.5340730000000002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3102.9354559999997</v>
      </c>
    </row>
    <row r="7" spans="1:117">
      <c r="A7" t="s">
        <v>49</v>
      </c>
      <c r="B7">
        <v>0</v>
      </c>
      <c r="C7">
        <v>0</v>
      </c>
      <c r="D7">
        <v>21.8156</v>
      </c>
      <c r="E7">
        <v>0</v>
      </c>
      <c r="F7">
        <v>0</v>
      </c>
      <c r="G7">
        <v>36.405500000000004</v>
      </c>
      <c r="H7">
        <v>0</v>
      </c>
      <c r="I7">
        <v>0</v>
      </c>
      <c r="J7">
        <v>34.115200000000002</v>
      </c>
      <c r="K7">
        <v>685.8175</v>
      </c>
      <c r="L7">
        <v>412.95859999999999</v>
      </c>
      <c r="M7">
        <v>61.179900000000004</v>
      </c>
      <c r="N7">
        <v>124.38</v>
      </c>
      <c r="O7">
        <v>130.58009999999999</v>
      </c>
      <c r="P7">
        <v>149.9708</v>
      </c>
      <c r="Q7">
        <v>22.206800000000001</v>
      </c>
      <c r="R7">
        <v>35.581400000000002</v>
      </c>
      <c r="S7">
        <v>26.977900000000002</v>
      </c>
      <c r="T7">
        <v>1.71</v>
      </c>
      <c r="U7">
        <v>414</v>
      </c>
      <c r="V7">
        <v>20.8</v>
      </c>
      <c r="W7">
        <v>44.31</v>
      </c>
      <c r="X7">
        <v>148.30000000000001</v>
      </c>
      <c r="Y7">
        <v>0</v>
      </c>
      <c r="Z7">
        <v>13.041600000000001</v>
      </c>
      <c r="AA7">
        <v>42.14808</v>
      </c>
      <c r="AB7">
        <v>48.499828000000001</v>
      </c>
      <c r="AC7">
        <v>34.831252999999997</v>
      </c>
      <c r="AD7">
        <v>21.768069000000001</v>
      </c>
      <c r="AE7">
        <v>59.175403000000003</v>
      </c>
      <c r="AF7">
        <v>0</v>
      </c>
      <c r="AG7">
        <v>48.718409999999999</v>
      </c>
      <c r="AH7">
        <v>179.96245400000001</v>
      </c>
      <c r="AI7">
        <v>0</v>
      </c>
      <c r="AJ7">
        <v>0</v>
      </c>
      <c r="AK7">
        <v>67.655124000000001</v>
      </c>
      <c r="AL7">
        <v>83.664000000000001</v>
      </c>
      <c r="AM7">
        <v>12.533744</v>
      </c>
      <c r="AN7">
        <v>1.1478459999999999</v>
      </c>
      <c r="AO7">
        <v>0</v>
      </c>
      <c r="AP7">
        <v>1.1529</v>
      </c>
      <c r="AQ7">
        <v>0</v>
      </c>
      <c r="AR7">
        <v>33.119999999999997</v>
      </c>
      <c r="AS7">
        <v>37.890518999999998</v>
      </c>
      <c r="AT7">
        <v>20</v>
      </c>
      <c r="AU7">
        <v>0</v>
      </c>
      <c r="AV7">
        <v>0</v>
      </c>
      <c r="AW7">
        <v>0</v>
      </c>
      <c r="AX7">
        <v>0</v>
      </c>
      <c r="AY7">
        <v>5.5604339999999999</v>
      </c>
      <c r="AZ7">
        <v>9.2748030000000004</v>
      </c>
      <c r="BA7">
        <v>6.7455160000000003</v>
      </c>
      <c r="BB7">
        <v>5.5340730000000002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3103.5333559999999</v>
      </c>
    </row>
    <row r="8" spans="1:117">
      <c r="A8" t="s">
        <v>50</v>
      </c>
      <c r="B8">
        <v>0</v>
      </c>
      <c r="C8">
        <v>0</v>
      </c>
      <c r="D8">
        <v>21.8156</v>
      </c>
      <c r="E8">
        <v>0</v>
      </c>
      <c r="F8">
        <v>0</v>
      </c>
      <c r="G8">
        <v>36.405500000000004</v>
      </c>
      <c r="H8">
        <v>0</v>
      </c>
      <c r="I8">
        <v>0</v>
      </c>
      <c r="J8">
        <v>35.025599999999997</v>
      </c>
      <c r="K8">
        <v>685.8175</v>
      </c>
      <c r="L8">
        <v>412.95859999999999</v>
      </c>
      <c r="M8">
        <v>61.179900000000004</v>
      </c>
      <c r="N8">
        <v>124.38</v>
      </c>
      <c r="O8">
        <v>130.58009999999999</v>
      </c>
      <c r="P8">
        <v>149.9708</v>
      </c>
      <c r="Q8">
        <v>22.206800000000001</v>
      </c>
      <c r="R8">
        <v>35.581400000000002</v>
      </c>
      <c r="S8">
        <v>26.977900000000002</v>
      </c>
      <c r="T8">
        <v>1.71</v>
      </c>
      <c r="U8">
        <v>414</v>
      </c>
      <c r="V8">
        <v>20.8</v>
      </c>
      <c r="W8">
        <v>44.31</v>
      </c>
      <c r="X8">
        <v>148.30000000000001</v>
      </c>
      <c r="Y8">
        <v>0</v>
      </c>
      <c r="Z8">
        <v>13.041600000000001</v>
      </c>
      <c r="AA8">
        <v>42.14808</v>
      </c>
      <c r="AB8">
        <v>48.499828000000001</v>
      </c>
      <c r="AC8">
        <v>34.831252999999997</v>
      </c>
      <c r="AD8">
        <v>21.768069000000001</v>
      </c>
      <c r="AE8">
        <v>59.175403000000003</v>
      </c>
      <c r="AF8">
        <v>0</v>
      </c>
      <c r="AG8">
        <v>48.718409999999999</v>
      </c>
      <c r="AH8">
        <v>179.96245400000001</v>
      </c>
      <c r="AI8">
        <v>0</v>
      </c>
      <c r="AJ8">
        <v>0</v>
      </c>
      <c r="AK8">
        <v>67.655124000000001</v>
      </c>
      <c r="AL8">
        <v>83.664000000000001</v>
      </c>
      <c r="AM8">
        <v>12.533744</v>
      </c>
      <c r="AN8">
        <v>1.1478459999999999</v>
      </c>
      <c r="AO8">
        <v>0</v>
      </c>
      <c r="AP8">
        <v>1.1529</v>
      </c>
      <c r="AQ8">
        <v>0</v>
      </c>
      <c r="AR8">
        <v>33.119999999999997</v>
      </c>
      <c r="AS8">
        <v>37.890518999999998</v>
      </c>
      <c r="AT8">
        <v>20</v>
      </c>
      <c r="AU8">
        <v>0</v>
      </c>
      <c r="AV8">
        <v>0</v>
      </c>
      <c r="AW8">
        <v>0</v>
      </c>
      <c r="AX8">
        <v>0</v>
      </c>
      <c r="AY8">
        <v>5.5604339999999999</v>
      </c>
      <c r="AZ8">
        <v>9.2748030000000004</v>
      </c>
      <c r="BA8">
        <v>6.7455160000000003</v>
      </c>
      <c r="BB8">
        <v>5.5340730000000002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3104.4437559999997</v>
      </c>
    </row>
    <row r="9" spans="1:117">
      <c r="A9" t="s">
        <v>51</v>
      </c>
      <c r="B9">
        <v>0</v>
      </c>
      <c r="C9">
        <v>0</v>
      </c>
      <c r="D9">
        <v>5.9490049999999997</v>
      </c>
      <c r="E9">
        <v>0</v>
      </c>
      <c r="F9">
        <v>0</v>
      </c>
      <c r="G9">
        <v>10.040609</v>
      </c>
      <c r="H9">
        <v>0</v>
      </c>
      <c r="I9">
        <v>0</v>
      </c>
      <c r="J9">
        <v>0</v>
      </c>
      <c r="K9">
        <v>685.8175</v>
      </c>
      <c r="L9">
        <v>412.95859999999999</v>
      </c>
      <c r="M9">
        <v>61.179900000000004</v>
      </c>
      <c r="N9">
        <v>124.38</v>
      </c>
      <c r="O9">
        <v>130.58009999999999</v>
      </c>
      <c r="P9">
        <v>149.9708</v>
      </c>
      <c r="Q9">
        <v>22.206800000000001</v>
      </c>
      <c r="R9">
        <v>35.581400000000002</v>
      </c>
      <c r="S9">
        <v>26.977900000000002</v>
      </c>
      <c r="T9">
        <v>1.71</v>
      </c>
      <c r="U9">
        <v>414</v>
      </c>
      <c r="V9">
        <v>20.8</v>
      </c>
      <c r="W9">
        <v>44.31</v>
      </c>
      <c r="X9">
        <v>148.30000000000001</v>
      </c>
      <c r="Y9">
        <v>0</v>
      </c>
      <c r="Z9">
        <v>13.041600000000001</v>
      </c>
      <c r="AA9">
        <v>42.14808</v>
      </c>
      <c r="AB9">
        <v>48.499828000000001</v>
      </c>
      <c r="AC9">
        <v>34.831252999999997</v>
      </c>
      <c r="AD9">
        <v>21.768069000000001</v>
      </c>
      <c r="AE9">
        <v>59.175403000000003</v>
      </c>
      <c r="AF9">
        <v>0</v>
      </c>
      <c r="AG9">
        <v>48.718409999999999</v>
      </c>
      <c r="AH9">
        <v>179.96245400000001</v>
      </c>
      <c r="AI9">
        <v>0</v>
      </c>
      <c r="AJ9">
        <v>0</v>
      </c>
      <c r="AK9">
        <v>67.655124000000001</v>
      </c>
      <c r="AL9">
        <v>83.664000000000001</v>
      </c>
      <c r="AM9">
        <v>12.533744</v>
      </c>
      <c r="AN9">
        <v>1.1478459999999999</v>
      </c>
      <c r="AO9">
        <v>0</v>
      </c>
      <c r="AP9">
        <v>1.1529</v>
      </c>
      <c r="AQ9">
        <v>0</v>
      </c>
      <c r="AR9">
        <v>33.119999999999997</v>
      </c>
      <c r="AS9">
        <v>37.890518999999998</v>
      </c>
      <c r="AT9">
        <v>20</v>
      </c>
      <c r="AU9">
        <v>0</v>
      </c>
      <c r="AV9">
        <v>0</v>
      </c>
      <c r="AW9">
        <v>0</v>
      </c>
      <c r="AX9">
        <v>0</v>
      </c>
      <c r="AY9">
        <v>5.5604339999999999</v>
      </c>
      <c r="AZ9">
        <v>9.2748030000000004</v>
      </c>
      <c r="BA9">
        <v>6.7455160000000003</v>
      </c>
      <c r="BB9">
        <v>5.5340730000000002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3027.1866699999996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685.8175</v>
      </c>
      <c r="L10">
        <v>412.95859999999999</v>
      </c>
      <c r="M10">
        <v>61.179900000000004</v>
      </c>
      <c r="N10">
        <v>124.38</v>
      </c>
      <c r="O10">
        <v>130.58009999999999</v>
      </c>
      <c r="P10">
        <v>149.9708</v>
      </c>
      <c r="Q10">
        <v>22.206800000000001</v>
      </c>
      <c r="R10">
        <v>35.581400000000002</v>
      </c>
      <c r="S10">
        <v>26.977900000000002</v>
      </c>
      <c r="T10">
        <v>1.71</v>
      </c>
      <c r="U10">
        <v>414</v>
      </c>
      <c r="V10">
        <v>20.8</v>
      </c>
      <c r="W10">
        <v>44.31</v>
      </c>
      <c r="X10">
        <v>148.30000000000001</v>
      </c>
      <c r="Y10">
        <v>0</v>
      </c>
      <c r="Z10">
        <v>13.041600000000001</v>
      </c>
      <c r="AA10">
        <v>42.14808</v>
      </c>
      <c r="AB10">
        <v>48.499828000000001</v>
      </c>
      <c r="AC10">
        <v>34.831252999999997</v>
      </c>
      <c r="AD10">
        <v>21.768069000000001</v>
      </c>
      <c r="AE10">
        <v>59.175403000000003</v>
      </c>
      <c r="AF10">
        <v>0</v>
      </c>
      <c r="AG10">
        <v>48.718409999999999</v>
      </c>
      <c r="AH10">
        <v>179.96245400000001</v>
      </c>
      <c r="AI10">
        <v>0</v>
      </c>
      <c r="AJ10">
        <v>0</v>
      </c>
      <c r="AK10">
        <v>67.655124000000001</v>
      </c>
      <c r="AL10">
        <v>83.664000000000001</v>
      </c>
      <c r="AM10">
        <v>12.533744</v>
      </c>
      <c r="AN10">
        <v>1.1478459999999999</v>
      </c>
      <c r="AO10">
        <v>0</v>
      </c>
      <c r="AP10">
        <v>1.1529</v>
      </c>
      <c r="AQ10">
        <v>0</v>
      </c>
      <c r="AR10">
        <v>33.119999999999997</v>
      </c>
      <c r="AS10">
        <v>37.890518999999998</v>
      </c>
      <c r="AT10">
        <v>20</v>
      </c>
      <c r="AU10">
        <v>0</v>
      </c>
      <c r="AV10">
        <v>0</v>
      </c>
      <c r="AW10">
        <v>0</v>
      </c>
      <c r="AX10">
        <v>0</v>
      </c>
      <c r="AY10">
        <v>5.5604339999999999</v>
      </c>
      <c r="AZ10">
        <v>9.2748030000000004</v>
      </c>
      <c r="BA10">
        <v>6.7455160000000003</v>
      </c>
      <c r="BB10">
        <v>5.5340730000000002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3011.197056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685.8175</v>
      </c>
      <c r="L11">
        <v>412.95859999999999</v>
      </c>
      <c r="M11">
        <v>61.179900000000004</v>
      </c>
      <c r="N11">
        <v>124.38</v>
      </c>
      <c r="O11">
        <v>130.58009999999999</v>
      </c>
      <c r="P11">
        <v>149.9708</v>
      </c>
      <c r="Q11">
        <v>22.206800000000001</v>
      </c>
      <c r="R11">
        <v>35.581400000000002</v>
      </c>
      <c r="S11">
        <v>26.977900000000002</v>
      </c>
      <c r="T11">
        <v>1.71</v>
      </c>
      <c r="U11">
        <v>414</v>
      </c>
      <c r="V11">
        <v>20.8</v>
      </c>
      <c r="W11">
        <v>44.31</v>
      </c>
      <c r="X11">
        <v>148.30000000000001</v>
      </c>
      <c r="Y11">
        <v>0</v>
      </c>
      <c r="Z11">
        <v>13.041600000000001</v>
      </c>
      <c r="AA11">
        <v>42.14808</v>
      </c>
      <c r="AB11">
        <v>48.499828000000001</v>
      </c>
      <c r="AC11">
        <v>34.831252999999997</v>
      </c>
      <c r="AD11">
        <v>21.768069000000001</v>
      </c>
      <c r="AE11">
        <v>59.175403000000003</v>
      </c>
      <c r="AF11">
        <v>0</v>
      </c>
      <c r="AG11">
        <v>48.718409999999999</v>
      </c>
      <c r="AH11">
        <v>179.96245400000001</v>
      </c>
      <c r="AI11">
        <v>0</v>
      </c>
      <c r="AJ11">
        <v>0</v>
      </c>
      <c r="AK11">
        <v>67.655124000000001</v>
      </c>
      <c r="AL11">
        <v>83.664000000000001</v>
      </c>
      <c r="AM11">
        <v>12.533744</v>
      </c>
      <c r="AN11">
        <v>1.1478459999999999</v>
      </c>
      <c r="AO11">
        <v>0</v>
      </c>
      <c r="AP11">
        <v>1.7934000000000001</v>
      </c>
      <c r="AQ11">
        <v>0</v>
      </c>
      <c r="AR11">
        <v>33.119999999999997</v>
      </c>
      <c r="AS11">
        <v>37.890518999999998</v>
      </c>
      <c r="AT11">
        <v>20</v>
      </c>
      <c r="AU11">
        <v>0</v>
      </c>
      <c r="AV11">
        <v>0</v>
      </c>
      <c r="AW11">
        <v>0</v>
      </c>
      <c r="AX11">
        <v>0</v>
      </c>
      <c r="AY11">
        <v>5.5604339999999999</v>
      </c>
      <c r="AZ11">
        <v>9.2748030000000004</v>
      </c>
      <c r="BA11">
        <v>6.7455160000000003</v>
      </c>
      <c r="BB11">
        <v>5.5340730000000002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3011.8375559999999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685.8175</v>
      </c>
      <c r="L12">
        <v>412.95859999999999</v>
      </c>
      <c r="M12">
        <v>61.179900000000004</v>
      </c>
      <c r="N12">
        <v>124.38</v>
      </c>
      <c r="O12">
        <v>130.58009999999999</v>
      </c>
      <c r="P12">
        <v>149.9708</v>
      </c>
      <c r="Q12">
        <v>22.206800000000001</v>
      </c>
      <c r="R12">
        <v>35.581400000000002</v>
      </c>
      <c r="S12">
        <v>26.977900000000002</v>
      </c>
      <c r="T12">
        <v>1.71</v>
      </c>
      <c r="U12">
        <v>414</v>
      </c>
      <c r="V12">
        <v>20.8</v>
      </c>
      <c r="W12">
        <v>44.31</v>
      </c>
      <c r="X12">
        <v>148.30000000000001</v>
      </c>
      <c r="Y12">
        <v>0</v>
      </c>
      <c r="Z12">
        <v>13.041600000000001</v>
      </c>
      <c r="AA12">
        <v>42.14808</v>
      </c>
      <c r="AB12">
        <v>48.499828000000001</v>
      </c>
      <c r="AC12">
        <v>34.831252999999997</v>
      </c>
      <c r="AD12">
        <v>21.768069000000001</v>
      </c>
      <c r="AE12">
        <v>59.175403000000003</v>
      </c>
      <c r="AF12">
        <v>0</v>
      </c>
      <c r="AG12">
        <v>48.718409999999999</v>
      </c>
      <c r="AH12">
        <v>179.96245400000001</v>
      </c>
      <c r="AI12">
        <v>0</v>
      </c>
      <c r="AJ12">
        <v>0</v>
      </c>
      <c r="AK12">
        <v>67.655124000000001</v>
      </c>
      <c r="AL12">
        <v>83.664000000000001</v>
      </c>
      <c r="AM12">
        <v>12.533744</v>
      </c>
      <c r="AN12">
        <v>1.1478459999999999</v>
      </c>
      <c r="AO12">
        <v>0</v>
      </c>
      <c r="AP12">
        <v>1.7934000000000001</v>
      </c>
      <c r="AQ12">
        <v>0</v>
      </c>
      <c r="AR12">
        <v>33.119999999999997</v>
      </c>
      <c r="AS12">
        <v>37.890518999999998</v>
      </c>
      <c r="AT12">
        <v>20</v>
      </c>
      <c r="AU12">
        <v>0</v>
      </c>
      <c r="AV12">
        <v>0</v>
      </c>
      <c r="AW12">
        <v>0</v>
      </c>
      <c r="AX12">
        <v>0</v>
      </c>
      <c r="AY12">
        <v>5.5604339999999999</v>
      </c>
      <c r="AZ12">
        <v>9.2748030000000004</v>
      </c>
      <c r="BA12">
        <v>6.7455160000000003</v>
      </c>
      <c r="BB12">
        <v>5.5340730000000002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3011.8375559999999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685.8175</v>
      </c>
      <c r="L13">
        <v>312.4248</v>
      </c>
      <c r="M13">
        <v>61.179900000000004</v>
      </c>
      <c r="N13">
        <v>124.38</v>
      </c>
      <c r="O13">
        <v>130.58009999999999</v>
      </c>
      <c r="P13">
        <v>149.9708</v>
      </c>
      <c r="Q13">
        <v>22.206800000000001</v>
      </c>
      <c r="R13">
        <v>35.581400000000002</v>
      </c>
      <c r="S13">
        <v>26.977900000000002</v>
      </c>
      <c r="T13">
        <v>1.71</v>
      </c>
      <c r="U13">
        <v>414</v>
      </c>
      <c r="V13">
        <v>20.8</v>
      </c>
      <c r="W13">
        <v>44.31</v>
      </c>
      <c r="X13">
        <v>148.30000000000001</v>
      </c>
      <c r="Y13">
        <v>0</v>
      </c>
      <c r="Z13">
        <v>13.041600000000001</v>
      </c>
      <c r="AA13">
        <v>42.14808</v>
      </c>
      <c r="AB13">
        <v>48.499828000000001</v>
      </c>
      <c r="AC13">
        <v>34.831252999999997</v>
      </c>
      <c r="AD13">
        <v>21.768069000000001</v>
      </c>
      <c r="AE13">
        <v>59.175403000000003</v>
      </c>
      <c r="AF13">
        <v>0</v>
      </c>
      <c r="AG13">
        <v>48.718409999999999</v>
      </c>
      <c r="AH13">
        <v>179.96245400000001</v>
      </c>
      <c r="AI13">
        <v>0</v>
      </c>
      <c r="AJ13">
        <v>0</v>
      </c>
      <c r="AK13">
        <v>67.655124000000001</v>
      </c>
      <c r="AL13">
        <v>83.664000000000001</v>
      </c>
      <c r="AM13">
        <v>12.533744</v>
      </c>
      <c r="AN13">
        <v>1.1478459999999999</v>
      </c>
      <c r="AO13">
        <v>0</v>
      </c>
      <c r="AP13">
        <v>2.4339</v>
      </c>
      <c r="AQ13">
        <v>0</v>
      </c>
      <c r="AR13">
        <v>33.119999999999997</v>
      </c>
      <c r="AS13">
        <v>37.890518999999998</v>
      </c>
      <c r="AT13">
        <v>20</v>
      </c>
      <c r="AU13">
        <v>0</v>
      </c>
      <c r="AV13">
        <v>0</v>
      </c>
      <c r="AW13">
        <v>0</v>
      </c>
      <c r="AX13">
        <v>0</v>
      </c>
      <c r="AY13">
        <v>5.5604339999999999</v>
      </c>
      <c r="AZ13">
        <v>9.2748030000000004</v>
      </c>
      <c r="BA13">
        <v>6.7455160000000003</v>
      </c>
      <c r="BB13">
        <v>5.5340730000000002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2911.9442559999993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685.8175</v>
      </c>
      <c r="L14">
        <v>302.4248</v>
      </c>
      <c r="M14">
        <v>61.179900000000004</v>
      </c>
      <c r="N14">
        <v>124.38</v>
      </c>
      <c r="O14">
        <v>130.58009999999999</v>
      </c>
      <c r="P14">
        <v>149.9708</v>
      </c>
      <c r="Q14">
        <v>22.206800000000001</v>
      </c>
      <c r="R14">
        <v>35.581400000000002</v>
      </c>
      <c r="S14">
        <v>26.977900000000002</v>
      </c>
      <c r="T14">
        <v>1.71</v>
      </c>
      <c r="U14">
        <v>414</v>
      </c>
      <c r="V14">
        <v>20.8</v>
      </c>
      <c r="W14">
        <v>44.31</v>
      </c>
      <c r="X14">
        <v>148.30000000000001</v>
      </c>
      <c r="Y14">
        <v>0</v>
      </c>
      <c r="Z14">
        <v>13.041600000000001</v>
      </c>
      <c r="AA14">
        <v>42.14808</v>
      </c>
      <c r="AB14">
        <v>48.499828000000001</v>
      </c>
      <c r="AC14">
        <v>34.831252999999997</v>
      </c>
      <c r="AD14">
        <v>21.768069000000001</v>
      </c>
      <c r="AE14">
        <v>59.175403000000003</v>
      </c>
      <c r="AF14">
        <v>0</v>
      </c>
      <c r="AG14">
        <v>48.718409999999999</v>
      </c>
      <c r="AH14">
        <v>179.96245400000001</v>
      </c>
      <c r="AI14">
        <v>0</v>
      </c>
      <c r="AJ14">
        <v>0</v>
      </c>
      <c r="AK14">
        <v>67.655124000000001</v>
      </c>
      <c r="AL14">
        <v>83.664000000000001</v>
      </c>
      <c r="AM14">
        <v>12.533744</v>
      </c>
      <c r="AN14">
        <v>1.1478459999999999</v>
      </c>
      <c r="AO14">
        <v>0</v>
      </c>
      <c r="AP14">
        <v>2.4339</v>
      </c>
      <c r="AQ14">
        <v>0</v>
      </c>
      <c r="AR14">
        <v>33.119999999999997</v>
      </c>
      <c r="AS14">
        <v>37.890518999999998</v>
      </c>
      <c r="AT14">
        <v>20</v>
      </c>
      <c r="AU14">
        <v>0</v>
      </c>
      <c r="AV14">
        <v>0</v>
      </c>
      <c r="AW14">
        <v>0</v>
      </c>
      <c r="AX14">
        <v>0</v>
      </c>
      <c r="AY14">
        <v>5.5604339999999999</v>
      </c>
      <c r="AZ14">
        <v>9.2748030000000004</v>
      </c>
      <c r="BA14">
        <v>6.7455160000000003</v>
      </c>
      <c r="BB14">
        <v>5.5340730000000002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2901.9442559999993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685.8175</v>
      </c>
      <c r="L15">
        <v>392.87079999999997</v>
      </c>
      <c r="M15">
        <v>61.179900000000004</v>
      </c>
      <c r="N15">
        <v>124.38</v>
      </c>
      <c r="O15">
        <v>130.58009999999999</v>
      </c>
      <c r="P15">
        <v>149.9708</v>
      </c>
      <c r="Q15">
        <v>22.206800000000001</v>
      </c>
      <c r="R15">
        <v>35.581400000000002</v>
      </c>
      <c r="S15">
        <v>26.977900000000002</v>
      </c>
      <c r="T15">
        <v>1.71</v>
      </c>
      <c r="U15">
        <v>414</v>
      </c>
      <c r="V15">
        <v>20.8</v>
      </c>
      <c r="W15">
        <v>44.31</v>
      </c>
      <c r="X15">
        <v>148.30000000000001</v>
      </c>
      <c r="Y15">
        <v>0</v>
      </c>
      <c r="Z15">
        <v>13.041600000000001</v>
      </c>
      <c r="AA15">
        <v>42.14808</v>
      </c>
      <c r="AB15">
        <v>48.499828000000001</v>
      </c>
      <c r="AC15">
        <v>34.831252999999997</v>
      </c>
      <c r="AD15">
        <v>21.768069000000001</v>
      </c>
      <c r="AE15">
        <v>59.175403000000003</v>
      </c>
      <c r="AF15">
        <v>0</v>
      </c>
      <c r="AG15">
        <v>48.718409999999999</v>
      </c>
      <c r="AH15">
        <v>179.96245400000001</v>
      </c>
      <c r="AI15">
        <v>0</v>
      </c>
      <c r="AJ15">
        <v>0</v>
      </c>
      <c r="AK15">
        <v>67.655124000000001</v>
      </c>
      <c r="AL15">
        <v>80.177999999999997</v>
      </c>
      <c r="AM15">
        <v>12.533744</v>
      </c>
      <c r="AN15">
        <v>1.1478459999999999</v>
      </c>
      <c r="AO15">
        <v>0</v>
      </c>
      <c r="AP15">
        <v>3.0743999999999998</v>
      </c>
      <c r="AQ15">
        <v>0</v>
      </c>
      <c r="AR15">
        <v>33.119999999999997</v>
      </c>
      <c r="AS15">
        <v>37.890518999999998</v>
      </c>
      <c r="AT15">
        <v>20</v>
      </c>
      <c r="AU15">
        <v>0</v>
      </c>
      <c r="AV15">
        <v>0</v>
      </c>
      <c r="AW15">
        <v>0</v>
      </c>
      <c r="AX15">
        <v>0</v>
      </c>
      <c r="AY15">
        <v>5.5604339999999999</v>
      </c>
      <c r="AZ15">
        <v>9.2748030000000004</v>
      </c>
      <c r="BA15">
        <v>6.7455160000000003</v>
      </c>
      <c r="BB15">
        <v>5.5340730000000002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2989.5447559999993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685.8175</v>
      </c>
      <c r="L16">
        <v>372.87079999999997</v>
      </c>
      <c r="M16">
        <v>59.509700000000002</v>
      </c>
      <c r="N16">
        <v>121.43219999999999</v>
      </c>
      <c r="O16">
        <v>127.30249999999999</v>
      </c>
      <c r="P16">
        <v>144.58080000000001</v>
      </c>
      <c r="Q16">
        <v>22.206800000000001</v>
      </c>
      <c r="R16">
        <v>35.581400000000002</v>
      </c>
      <c r="S16">
        <v>26.977900000000002</v>
      </c>
      <c r="T16">
        <v>1.71</v>
      </c>
      <c r="U16">
        <v>414</v>
      </c>
      <c r="V16">
        <v>20.8</v>
      </c>
      <c r="W16">
        <v>44.31</v>
      </c>
      <c r="X16">
        <v>148.30000000000001</v>
      </c>
      <c r="Y16">
        <v>0</v>
      </c>
      <c r="Z16">
        <v>13.041600000000001</v>
      </c>
      <c r="AA16">
        <v>42.14808</v>
      </c>
      <c r="AB16">
        <v>48.499828000000001</v>
      </c>
      <c r="AC16">
        <v>34.831252999999997</v>
      </c>
      <c r="AD16">
        <v>21.768069000000001</v>
      </c>
      <c r="AE16">
        <v>59.175403000000003</v>
      </c>
      <c r="AF16">
        <v>0</v>
      </c>
      <c r="AG16">
        <v>48.718409999999999</v>
      </c>
      <c r="AH16">
        <v>179.96245400000001</v>
      </c>
      <c r="AI16">
        <v>0</v>
      </c>
      <c r="AJ16">
        <v>0</v>
      </c>
      <c r="AK16">
        <v>67.655124000000001</v>
      </c>
      <c r="AL16">
        <v>80.177999999999997</v>
      </c>
      <c r="AM16">
        <v>12.533744</v>
      </c>
      <c r="AN16">
        <v>1.1478459999999999</v>
      </c>
      <c r="AO16">
        <v>0</v>
      </c>
      <c r="AP16">
        <v>3.0743999999999998</v>
      </c>
      <c r="AQ16">
        <v>0</v>
      </c>
      <c r="AR16">
        <v>33.119999999999997</v>
      </c>
      <c r="AS16">
        <v>37.890518999999998</v>
      </c>
      <c r="AT16">
        <v>20</v>
      </c>
      <c r="AU16">
        <v>0</v>
      </c>
      <c r="AV16">
        <v>0</v>
      </c>
      <c r="AW16">
        <v>0</v>
      </c>
      <c r="AX16">
        <v>0</v>
      </c>
      <c r="AY16">
        <v>5.5604339999999999</v>
      </c>
      <c r="AZ16">
        <v>9.2748030000000004</v>
      </c>
      <c r="BA16">
        <v>6.7455160000000003</v>
      </c>
      <c r="BB16">
        <v>5.5340730000000002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2956.2591559999992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685.8175</v>
      </c>
      <c r="L17">
        <v>361.87079999999997</v>
      </c>
      <c r="M17">
        <v>59.509700000000002</v>
      </c>
      <c r="N17">
        <v>121.43219999999999</v>
      </c>
      <c r="O17">
        <v>127.30249999999999</v>
      </c>
      <c r="P17">
        <v>144.58080000000001</v>
      </c>
      <c r="Q17">
        <v>22.206800000000001</v>
      </c>
      <c r="R17">
        <v>35.581400000000002</v>
      </c>
      <c r="S17">
        <v>26.977900000000002</v>
      </c>
      <c r="T17">
        <v>1.71</v>
      </c>
      <c r="U17">
        <v>414</v>
      </c>
      <c r="V17">
        <v>20.8</v>
      </c>
      <c r="W17">
        <v>44.31</v>
      </c>
      <c r="X17">
        <v>148.30000000000001</v>
      </c>
      <c r="Y17">
        <v>0</v>
      </c>
      <c r="Z17">
        <v>13.041600000000001</v>
      </c>
      <c r="AA17">
        <v>42.14808</v>
      </c>
      <c r="AB17">
        <v>48.499828000000001</v>
      </c>
      <c r="AC17">
        <v>34.831252999999997</v>
      </c>
      <c r="AD17">
        <v>21.768069000000001</v>
      </c>
      <c r="AE17">
        <v>59.175403000000003</v>
      </c>
      <c r="AF17">
        <v>0</v>
      </c>
      <c r="AG17">
        <v>48.718409999999999</v>
      </c>
      <c r="AH17">
        <v>179.96245400000001</v>
      </c>
      <c r="AI17">
        <v>0</v>
      </c>
      <c r="AJ17">
        <v>0</v>
      </c>
      <c r="AK17">
        <v>67.655124000000001</v>
      </c>
      <c r="AL17">
        <v>80.177999999999997</v>
      </c>
      <c r="AM17">
        <v>12.533744</v>
      </c>
      <c r="AN17">
        <v>1.1478459999999999</v>
      </c>
      <c r="AO17">
        <v>0</v>
      </c>
      <c r="AP17">
        <v>3.0743999999999998</v>
      </c>
      <c r="AQ17">
        <v>0</v>
      </c>
      <c r="AR17">
        <v>33.119999999999997</v>
      </c>
      <c r="AS17">
        <v>37.890518999999998</v>
      </c>
      <c r="AT17">
        <v>20</v>
      </c>
      <c r="AU17">
        <v>0</v>
      </c>
      <c r="AV17">
        <v>0</v>
      </c>
      <c r="AW17">
        <v>0</v>
      </c>
      <c r="AX17">
        <v>0</v>
      </c>
      <c r="AY17">
        <v>5.5604339999999999</v>
      </c>
      <c r="AZ17">
        <v>9.2748030000000004</v>
      </c>
      <c r="BA17">
        <v>6.7455160000000003</v>
      </c>
      <c r="BB17">
        <v>5.5340730000000002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2945.2591559999992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685.8175</v>
      </c>
      <c r="L18">
        <v>361.87079999999997</v>
      </c>
      <c r="M18">
        <v>59.509700000000002</v>
      </c>
      <c r="N18">
        <v>121.43219999999999</v>
      </c>
      <c r="O18">
        <v>127.30249999999999</v>
      </c>
      <c r="P18">
        <v>144.58080000000001</v>
      </c>
      <c r="Q18">
        <v>22.206800000000001</v>
      </c>
      <c r="R18">
        <v>35.581400000000002</v>
      </c>
      <c r="S18">
        <v>26.977900000000002</v>
      </c>
      <c r="T18">
        <v>1.71</v>
      </c>
      <c r="U18">
        <v>414</v>
      </c>
      <c r="V18">
        <v>20.8</v>
      </c>
      <c r="W18">
        <v>44.31</v>
      </c>
      <c r="X18">
        <v>148.30000000000001</v>
      </c>
      <c r="Y18">
        <v>0</v>
      </c>
      <c r="Z18">
        <v>13.041600000000001</v>
      </c>
      <c r="AA18">
        <v>42.14808</v>
      </c>
      <c r="AB18">
        <v>48.499828000000001</v>
      </c>
      <c r="AC18">
        <v>34.831252999999997</v>
      </c>
      <c r="AD18">
        <v>21.768069000000001</v>
      </c>
      <c r="AE18">
        <v>59.175403000000003</v>
      </c>
      <c r="AF18">
        <v>0</v>
      </c>
      <c r="AG18">
        <v>48.718409999999999</v>
      </c>
      <c r="AH18">
        <v>179.96245400000001</v>
      </c>
      <c r="AI18">
        <v>0</v>
      </c>
      <c r="AJ18">
        <v>0</v>
      </c>
      <c r="AK18">
        <v>67.655124000000001</v>
      </c>
      <c r="AL18">
        <v>80.177999999999997</v>
      </c>
      <c r="AM18">
        <v>12.533744</v>
      </c>
      <c r="AN18">
        <v>1.1478459999999999</v>
      </c>
      <c r="AO18">
        <v>0</v>
      </c>
      <c r="AP18">
        <v>3.0743999999999998</v>
      </c>
      <c r="AQ18">
        <v>0</v>
      </c>
      <c r="AR18">
        <v>33.119999999999997</v>
      </c>
      <c r="AS18">
        <v>37.890518999999998</v>
      </c>
      <c r="AT18">
        <v>20</v>
      </c>
      <c r="AU18">
        <v>0</v>
      </c>
      <c r="AV18">
        <v>0</v>
      </c>
      <c r="AW18">
        <v>0</v>
      </c>
      <c r="AX18">
        <v>0</v>
      </c>
      <c r="AY18">
        <v>5.5604339999999999</v>
      </c>
      <c r="AZ18">
        <v>9.2748030000000004</v>
      </c>
      <c r="BA18">
        <v>6.7455160000000003</v>
      </c>
      <c r="BB18">
        <v>5.5340730000000002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2945.2591559999992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669.62900000000002</v>
      </c>
      <c r="L19">
        <v>354.08859999999999</v>
      </c>
      <c r="M19">
        <v>59.519599999999997</v>
      </c>
      <c r="N19">
        <v>121.43219999999999</v>
      </c>
      <c r="O19">
        <v>127.30249999999999</v>
      </c>
      <c r="P19">
        <v>144.58080000000001</v>
      </c>
      <c r="Q19">
        <v>22.206800000000001</v>
      </c>
      <c r="R19">
        <v>35.581400000000002</v>
      </c>
      <c r="S19">
        <v>26.977900000000002</v>
      </c>
      <c r="T19">
        <v>1.71</v>
      </c>
      <c r="U19">
        <v>414</v>
      </c>
      <c r="V19">
        <v>20.8</v>
      </c>
      <c r="W19">
        <v>44.31</v>
      </c>
      <c r="X19">
        <v>148.30000000000001</v>
      </c>
      <c r="Y19">
        <v>0</v>
      </c>
      <c r="Z19">
        <v>13.041600000000001</v>
      </c>
      <c r="AA19">
        <v>42.14808</v>
      </c>
      <c r="AB19">
        <v>48.499828000000001</v>
      </c>
      <c r="AC19">
        <v>34.831252999999997</v>
      </c>
      <c r="AD19">
        <v>21.768069000000001</v>
      </c>
      <c r="AE19">
        <v>59.175403000000003</v>
      </c>
      <c r="AF19">
        <v>0</v>
      </c>
      <c r="AG19">
        <v>48.718409999999999</v>
      </c>
      <c r="AH19">
        <v>179.96245400000001</v>
      </c>
      <c r="AI19">
        <v>0</v>
      </c>
      <c r="AJ19">
        <v>0</v>
      </c>
      <c r="AK19">
        <v>67.655124000000001</v>
      </c>
      <c r="AL19">
        <v>80.177999999999997</v>
      </c>
      <c r="AM19">
        <v>12.533744</v>
      </c>
      <c r="AN19">
        <v>1.1478459999999999</v>
      </c>
      <c r="AO19">
        <v>0</v>
      </c>
      <c r="AP19">
        <v>9.4794</v>
      </c>
      <c r="AQ19">
        <v>0</v>
      </c>
      <c r="AR19">
        <v>33.119999999999997</v>
      </c>
      <c r="AS19">
        <v>37.890518999999998</v>
      </c>
      <c r="AT19">
        <v>20</v>
      </c>
      <c r="AU19">
        <v>0</v>
      </c>
      <c r="AV19">
        <v>0</v>
      </c>
      <c r="AW19">
        <v>0</v>
      </c>
      <c r="AX19">
        <v>0</v>
      </c>
      <c r="AY19">
        <v>8.3406509999999994</v>
      </c>
      <c r="AZ19">
        <v>9.2748030000000004</v>
      </c>
      <c r="BA19">
        <v>6.7455160000000003</v>
      </c>
      <c r="BB19">
        <v>5.5340730000000002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2930.4835729999991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669.62900000000002</v>
      </c>
      <c r="L20">
        <v>354.08859999999999</v>
      </c>
      <c r="M20">
        <v>59.519599999999997</v>
      </c>
      <c r="N20">
        <v>121.43219999999999</v>
      </c>
      <c r="O20">
        <v>127.30249999999999</v>
      </c>
      <c r="P20">
        <v>144.58080000000001</v>
      </c>
      <c r="Q20">
        <v>22.206800000000001</v>
      </c>
      <c r="R20">
        <v>35.581400000000002</v>
      </c>
      <c r="S20">
        <v>26.977900000000002</v>
      </c>
      <c r="T20">
        <v>1.71</v>
      </c>
      <c r="U20">
        <v>414</v>
      </c>
      <c r="V20">
        <v>20.8</v>
      </c>
      <c r="W20">
        <v>44.31</v>
      </c>
      <c r="X20">
        <v>148.30000000000001</v>
      </c>
      <c r="Y20">
        <v>0</v>
      </c>
      <c r="Z20">
        <v>13.041600000000001</v>
      </c>
      <c r="AA20">
        <v>42.14808</v>
      </c>
      <c r="AB20">
        <v>48.499828000000001</v>
      </c>
      <c r="AC20">
        <v>34.831252999999997</v>
      </c>
      <c r="AD20">
        <v>21.768069000000001</v>
      </c>
      <c r="AE20">
        <v>59.175403000000003</v>
      </c>
      <c r="AF20">
        <v>0</v>
      </c>
      <c r="AG20">
        <v>48.718409999999999</v>
      </c>
      <c r="AH20">
        <v>179.96245400000001</v>
      </c>
      <c r="AI20">
        <v>4.5772409999999999</v>
      </c>
      <c r="AJ20">
        <v>0</v>
      </c>
      <c r="AK20">
        <v>67.655124000000001</v>
      </c>
      <c r="AL20">
        <v>80.177999999999997</v>
      </c>
      <c r="AM20">
        <v>12.533744</v>
      </c>
      <c r="AN20">
        <v>1.1478459999999999</v>
      </c>
      <c r="AO20">
        <v>0</v>
      </c>
      <c r="AP20">
        <v>9.4794</v>
      </c>
      <c r="AQ20">
        <v>0</v>
      </c>
      <c r="AR20">
        <v>33.119999999999997</v>
      </c>
      <c r="AS20">
        <v>37.890518999999998</v>
      </c>
      <c r="AT20">
        <v>20</v>
      </c>
      <c r="AU20">
        <v>0</v>
      </c>
      <c r="AV20">
        <v>0</v>
      </c>
      <c r="AW20">
        <v>0</v>
      </c>
      <c r="AX20">
        <v>0</v>
      </c>
      <c r="AY20">
        <v>8.3406509999999994</v>
      </c>
      <c r="AZ20">
        <v>9.2748030000000004</v>
      </c>
      <c r="BA20">
        <v>6.7455160000000003</v>
      </c>
      <c r="BB20">
        <v>5.5340730000000002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2935.060813999999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669.62900000000002</v>
      </c>
      <c r="L21">
        <v>338.08859999999999</v>
      </c>
      <c r="M21">
        <v>59.519599999999997</v>
      </c>
      <c r="N21">
        <v>121.43219999999999</v>
      </c>
      <c r="O21">
        <v>127.30249999999999</v>
      </c>
      <c r="P21">
        <v>144.58080000000001</v>
      </c>
      <c r="Q21">
        <v>22.206800000000001</v>
      </c>
      <c r="R21">
        <v>35.581400000000002</v>
      </c>
      <c r="S21">
        <v>26.977900000000002</v>
      </c>
      <c r="T21">
        <v>1.71</v>
      </c>
      <c r="U21">
        <v>414</v>
      </c>
      <c r="V21">
        <v>20.8</v>
      </c>
      <c r="W21">
        <v>44.31</v>
      </c>
      <c r="X21">
        <v>148.30000000000001</v>
      </c>
      <c r="Y21">
        <v>0</v>
      </c>
      <c r="Z21">
        <v>13.041600000000001</v>
      </c>
      <c r="AA21">
        <v>42.14808</v>
      </c>
      <c r="AB21">
        <v>48.499828000000001</v>
      </c>
      <c r="AC21">
        <v>34.831252999999997</v>
      </c>
      <c r="AD21">
        <v>21.768069000000001</v>
      </c>
      <c r="AE21">
        <v>59.175403000000003</v>
      </c>
      <c r="AF21">
        <v>0</v>
      </c>
      <c r="AG21">
        <v>48.718409999999999</v>
      </c>
      <c r="AH21">
        <v>179.96245400000001</v>
      </c>
      <c r="AI21">
        <v>16.783217</v>
      </c>
      <c r="AJ21">
        <v>0</v>
      </c>
      <c r="AK21">
        <v>67.655124000000001</v>
      </c>
      <c r="AL21">
        <v>80.177999999999997</v>
      </c>
      <c r="AM21">
        <v>12.533744</v>
      </c>
      <c r="AN21">
        <v>1.1478459999999999</v>
      </c>
      <c r="AO21">
        <v>0</v>
      </c>
      <c r="AP21">
        <v>3.0743999999999998</v>
      </c>
      <c r="AQ21">
        <v>0</v>
      </c>
      <c r="AR21">
        <v>33.119999999999997</v>
      </c>
      <c r="AS21">
        <v>37.890518999999998</v>
      </c>
      <c r="AT21">
        <v>20</v>
      </c>
      <c r="AU21">
        <v>0</v>
      </c>
      <c r="AV21">
        <v>0</v>
      </c>
      <c r="AW21">
        <v>0</v>
      </c>
      <c r="AX21">
        <v>0</v>
      </c>
      <c r="AY21">
        <v>8.3406509999999994</v>
      </c>
      <c r="AZ21">
        <v>9.2748030000000004</v>
      </c>
      <c r="BA21">
        <v>6.7455160000000003</v>
      </c>
      <c r="BB21">
        <v>5.5340730000000002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2924.861789999999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669.62900000000002</v>
      </c>
      <c r="L22">
        <v>338.08859999999999</v>
      </c>
      <c r="M22">
        <v>59.519599999999997</v>
      </c>
      <c r="N22">
        <v>121.43219999999999</v>
      </c>
      <c r="O22">
        <v>127.30249999999999</v>
      </c>
      <c r="P22">
        <v>144.58080000000001</v>
      </c>
      <c r="Q22">
        <v>22.206800000000001</v>
      </c>
      <c r="R22">
        <v>35.581400000000002</v>
      </c>
      <c r="S22">
        <v>26.977900000000002</v>
      </c>
      <c r="T22">
        <v>1.71</v>
      </c>
      <c r="U22">
        <v>414</v>
      </c>
      <c r="V22">
        <v>20.8</v>
      </c>
      <c r="W22">
        <v>44.31</v>
      </c>
      <c r="X22">
        <v>148.30000000000001</v>
      </c>
      <c r="Y22">
        <v>0</v>
      </c>
      <c r="Z22">
        <v>13.041600000000001</v>
      </c>
      <c r="AA22">
        <v>42.14808</v>
      </c>
      <c r="AB22">
        <v>48.499828000000001</v>
      </c>
      <c r="AC22">
        <v>34.831252999999997</v>
      </c>
      <c r="AD22">
        <v>21.768069000000001</v>
      </c>
      <c r="AE22">
        <v>59.175403000000003</v>
      </c>
      <c r="AF22">
        <v>0</v>
      </c>
      <c r="AG22">
        <v>48.718409999999999</v>
      </c>
      <c r="AH22">
        <v>179.96245400000001</v>
      </c>
      <c r="AI22">
        <v>16.783217</v>
      </c>
      <c r="AJ22">
        <v>0</v>
      </c>
      <c r="AK22">
        <v>67.655124000000001</v>
      </c>
      <c r="AL22">
        <v>80.177999999999997</v>
      </c>
      <c r="AM22">
        <v>11.100229000000001</v>
      </c>
      <c r="AN22">
        <v>1.1478459999999999</v>
      </c>
      <c r="AO22">
        <v>0</v>
      </c>
      <c r="AP22">
        <v>3.0743999999999998</v>
      </c>
      <c r="AQ22">
        <v>0</v>
      </c>
      <c r="AR22">
        <v>33.119999999999997</v>
      </c>
      <c r="AS22">
        <v>37.890518999999998</v>
      </c>
      <c r="AT22">
        <v>20</v>
      </c>
      <c r="AU22">
        <v>0</v>
      </c>
      <c r="AV22">
        <v>0</v>
      </c>
      <c r="AW22">
        <v>0</v>
      </c>
      <c r="AX22">
        <v>0</v>
      </c>
      <c r="AY22">
        <v>8.3406509999999994</v>
      </c>
      <c r="AZ22">
        <v>9.2748030000000004</v>
      </c>
      <c r="BA22">
        <v>6.7455160000000003</v>
      </c>
      <c r="BB22">
        <v>5.5340730000000002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2923.4282749999993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669.62900000000002</v>
      </c>
      <c r="L23">
        <v>417.08859999999999</v>
      </c>
      <c r="M23">
        <v>59.519599999999997</v>
      </c>
      <c r="N23">
        <v>121.43219999999999</v>
      </c>
      <c r="O23">
        <v>127.30249999999999</v>
      </c>
      <c r="P23">
        <v>144.58080000000001</v>
      </c>
      <c r="Q23">
        <v>22.206800000000001</v>
      </c>
      <c r="R23">
        <v>35.581400000000002</v>
      </c>
      <c r="S23">
        <v>26.977900000000002</v>
      </c>
      <c r="T23">
        <v>1.71</v>
      </c>
      <c r="U23">
        <v>414</v>
      </c>
      <c r="V23">
        <v>20.8</v>
      </c>
      <c r="W23">
        <v>44.31</v>
      </c>
      <c r="X23">
        <v>148.30000000000001</v>
      </c>
      <c r="Y23">
        <v>0</v>
      </c>
      <c r="Z23">
        <v>13.041600000000001</v>
      </c>
      <c r="AA23">
        <v>42.14808</v>
      </c>
      <c r="AB23">
        <v>48.499828000000001</v>
      </c>
      <c r="AC23">
        <v>34.831252999999997</v>
      </c>
      <c r="AD23">
        <v>21.768069000000001</v>
      </c>
      <c r="AE23">
        <v>59.175403000000003</v>
      </c>
      <c r="AF23">
        <v>0</v>
      </c>
      <c r="AG23">
        <v>48.718409999999999</v>
      </c>
      <c r="AH23">
        <v>179.96245400000001</v>
      </c>
      <c r="AI23">
        <v>16.783217</v>
      </c>
      <c r="AJ23">
        <v>0</v>
      </c>
      <c r="AK23">
        <v>67.655124000000001</v>
      </c>
      <c r="AL23">
        <v>80.177999999999997</v>
      </c>
      <c r="AM23">
        <v>0</v>
      </c>
      <c r="AN23">
        <v>1.1478459999999999</v>
      </c>
      <c r="AO23">
        <v>0</v>
      </c>
      <c r="AP23">
        <v>3.0743999999999998</v>
      </c>
      <c r="AQ23">
        <v>0</v>
      </c>
      <c r="AR23">
        <v>33.119999999999997</v>
      </c>
      <c r="AS23">
        <v>37.890518999999998</v>
      </c>
      <c r="AT23">
        <v>20</v>
      </c>
      <c r="AU23">
        <v>0</v>
      </c>
      <c r="AV23">
        <v>0</v>
      </c>
      <c r="AW23">
        <v>0</v>
      </c>
      <c r="AX23">
        <v>0</v>
      </c>
      <c r="AY23">
        <v>8.3406509999999994</v>
      </c>
      <c r="AZ23">
        <v>9.2748030000000004</v>
      </c>
      <c r="BA23">
        <v>6.7455160000000003</v>
      </c>
      <c r="BB23">
        <v>5.5340730000000002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2991.3280459999996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669.62900000000002</v>
      </c>
      <c r="L24">
        <v>417.08859999999999</v>
      </c>
      <c r="M24">
        <v>59.519599999999997</v>
      </c>
      <c r="N24">
        <v>121.43219999999999</v>
      </c>
      <c r="O24">
        <v>127.30249999999999</v>
      </c>
      <c r="P24">
        <v>144.58080000000001</v>
      </c>
      <c r="Q24">
        <v>22.206800000000001</v>
      </c>
      <c r="R24">
        <v>35.581400000000002</v>
      </c>
      <c r="S24">
        <v>26.977900000000002</v>
      </c>
      <c r="T24">
        <v>1.71</v>
      </c>
      <c r="U24">
        <v>414</v>
      </c>
      <c r="V24">
        <v>20.8</v>
      </c>
      <c r="W24">
        <v>44.31</v>
      </c>
      <c r="X24">
        <v>148.30000000000001</v>
      </c>
      <c r="Y24">
        <v>0</v>
      </c>
      <c r="Z24">
        <v>13.041600000000001</v>
      </c>
      <c r="AA24">
        <v>42.14808</v>
      </c>
      <c r="AB24">
        <v>48.499828000000001</v>
      </c>
      <c r="AC24">
        <v>34.831252999999997</v>
      </c>
      <c r="AD24">
        <v>21.768069000000001</v>
      </c>
      <c r="AE24">
        <v>59.175403000000003</v>
      </c>
      <c r="AF24">
        <v>0</v>
      </c>
      <c r="AG24">
        <v>48.718409999999999</v>
      </c>
      <c r="AH24">
        <v>179.96245400000001</v>
      </c>
      <c r="AI24">
        <v>4.2720909999999996</v>
      </c>
      <c r="AJ24">
        <v>0</v>
      </c>
      <c r="AK24">
        <v>67.655124000000001</v>
      </c>
      <c r="AL24">
        <v>80.177999999999997</v>
      </c>
      <c r="AM24">
        <v>0</v>
      </c>
      <c r="AN24">
        <v>1.1478459999999999</v>
      </c>
      <c r="AO24">
        <v>0</v>
      </c>
      <c r="AP24">
        <v>3.0743999999999998</v>
      </c>
      <c r="AQ24">
        <v>0</v>
      </c>
      <c r="AR24">
        <v>33.119999999999997</v>
      </c>
      <c r="AS24">
        <v>37.890518999999998</v>
      </c>
      <c r="AT24">
        <v>20</v>
      </c>
      <c r="AU24">
        <v>0</v>
      </c>
      <c r="AV24">
        <v>0</v>
      </c>
      <c r="AW24">
        <v>0</v>
      </c>
      <c r="AX24">
        <v>0</v>
      </c>
      <c r="AY24">
        <v>8.3406509999999994</v>
      </c>
      <c r="AZ24">
        <v>9.2748030000000004</v>
      </c>
      <c r="BA24">
        <v>6.7455160000000003</v>
      </c>
      <c r="BB24">
        <v>5.5340730000000002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2978.8169199999993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669.62900000000002</v>
      </c>
      <c r="L25">
        <v>417.08859999999999</v>
      </c>
      <c r="M25">
        <v>59.519599999999997</v>
      </c>
      <c r="N25">
        <v>121.43219999999999</v>
      </c>
      <c r="O25">
        <v>127.30249999999999</v>
      </c>
      <c r="P25">
        <v>144.58080000000001</v>
      </c>
      <c r="Q25">
        <v>22.206800000000001</v>
      </c>
      <c r="R25">
        <v>35.581400000000002</v>
      </c>
      <c r="S25">
        <v>26.977900000000002</v>
      </c>
      <c r="T25">
        <v>1.71</v>
      </c>
      <c r="U25">
        <v>414</v>
      </c>
      <c r="V25">
        <v>20.8</v>
      </c>
      <c r="W25">
        <v>44.31</v>
      </c>
      <c r="X25">
        <v>148.30000000000001</v>
      </c>
      <c r="Y25">
        <v>0</v>
      </c>
      <c r="Z25">
        <v>13.041600000000001</v>
      </c>
      <c r="AA25">
        <v>42.14808</v>
      </c>
      <c r="AB25">
        <v>48.499828000000001</v>
      </c>
      <c r="AC25">
        <v>34.831252999999997</v>
      </c>
      <c r="AD25">
        <v>21.768069000000001</v>
      </c>
      <c r="AE25">
        <v>59.175403000000003</v>
      </c>
      <c r="AF25">
        <v>0</v>
      </c>
      <c r="AG25">
        <v>48.718409999999999</v>
      </c>
      <c r="AH25">
        <v>179.96245400000001</v>
      </c>
      <c r="AI25">
        <v>4.2720909999999996</v>
      </c>
      <c r="AJ25">
        <v>0</v>
      </c>
      <c r="AK25">
        <v>67.655124000000001</v>
      </c>
      <c r="AL25">
        <v>80.177999999999997</v>
      </c>
      <c r="AM25">
        <v>0</v>
      </c>
      <c r="AN25">
        <v>1.1478459999999999</v>
      </c>
      <c r="AO25">
        <v>0</v>
      </c>
      <c r="AP25">
        <v>3.0743999999999998</v>
      </c>
      <c r="AQ25">
        <v>0</v>
      </c>
      <c r="AR25">
        <v>33.119999999999997</v>
      </c>
      <c r="AS25">
        <v>37.890518999999998</v>
      </c>
      <c r="AT25">
        <v>20</v>
      </c>
      <c r="AU25">
        <v>0</v>
      </c>
      <c r="AV25">
        <v>0</v>
      </c>
      <c r="AW25">
        <v>0</v>
      </c>
      <c r="AX25">
        <v>0</v>
      </c>
      <c r="AY25">
        <v>8.3406509999999994</v>
      </c>
      <c r="AZ25">
        <v>9.2748030000000004</v>
      </c>
      <c r="BA25">
        <v>6.7455160000000003</v>
      </c>
      <c r="BB25">
        <v>5.5340730000000002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2978.8169199999993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669.62900000000002</v>
      </c>
      <c r="L26">
        <v>417.08859999999999</v>
      </c>
      <c r="M26">
        <v>68.486725000000007</v>
      </c>
      <c r="N26">
        <v>121.43219999999999</v>
      </c>
      <c r="O26">
        <v>127.30249999999999</v>
      </c>
      <c r="P26">
        <v>144.58080000000001</v>
      </c>
      <c r="Q26">
        <v>22.206800000000001</v>
      </c>
      <c r="R26">
        <v>35.581400000000002</v>
      </c>
      <c r="S26">
        <v>26.977900000000002</v>
      </c>
      <c r="T26">
        <v>1.71</v>
      </c>
      <c r="U26">
        <v>414</v>
      </c>
      <c r="V26">
        <v>20.8</v>
      </c>
      <c r="W26">
        <v>44.31</v>
      </c>
      <c r="X26">
        <v>148.30000000000001</v>
      </c>
      <c r="Y26">
        <v>0</v>
      </c>
      <c r="Z26">
        <v>13.041600000000001</v>
      </c>
      <c r="AA26">
        <v>42.14808</v>
      </c>
      <c r="AB26">
        <v>48.499828000000001</v>
      </c>
      <c r="AC26">
        <v>34.831252999999997</v>
      </c>
      <c r="AD26">
        <v>21.768069000000001</v>
      </c>
      <c r="AE26">
        <v>59.175403000000003</v>
      </c>
      <c r="AF26">
        <v>0</v>
      </c>
      <c r="AG26">
        <v>48.718409999999999</v>
      </c>
      <c r="AH26">
        <v>179.96245400000001</v>
      </c>
      <c r="AI26">
        <v>4.2720909999999996</v>
      </c>
      <c r="AJ26">
        <v>0</v>
      </c>
      <c r="AK26">
        <v>67.655124000000001</v>
      </c>
      <c r="AL26">
        <v>80.177999999999997</v>
      </c>
      <c r="AM26">
        <v>0</v>
      </c>
      <c r="AN26">
        <v>1.1478459999999999</v>
      </c>
      <c r="AO26">
        <v>0</v>
      </c>
      <c r="AP26">
        <v>3.0743999999999998</v>
      </c>
      <c r="AQ26">
        <v>0</v>
      </c>
      <c r="AR26">
        <v>33.119999999999997</v>
      </c>
      <c r="AS26">
        <v>37.890518999999998</v>
      </c>
      <c r="AT26">
        <v>20</v>
      </c>
      <c r="AU26">
        <v>0</v>
      </c>
      <c r="AV26">
        <v>0</v>
      </c>
      <c r="AW26">
        <v>0</v>
      </c>
      <c r="AX26">
        <v>0</v>
      </c>
      <c r="AY26">
        <v>8.3406509999999994</v>
      </c>
      <c r="AZ26">
        <v>9.2748030000000004</v>
      </c>
      <c r="BA26">
        <v>6.7455160000000003</v>
      </c>
      <c r="BB26">
        <v>5.5340730000000002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2987.7840449999994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669.63639999999998</v>
      </c>
      <c r="L27">
        <v>385.08859999999999</v>
      </c>
      <c r="M27">
        <v>86.420974999999999</v>
      </c>
      <c r="N27">
        <v>121.43219999999999</v>
      </c>
      <c r="O27">
        <v>127.30249999999999</v>
      </c>
      <c r="P27">
        <v>144.58080000000001</v>
      </c>
      <c r="Q27">
        <v>22.206800000000001</v>
      </c>
      <c r="R27">
        <v>35.581400000000002</v>
      </c>
      <c r="S27">
        <v>26.977900000000002</v>
      </c>
      <c r="T27">
        <v>1.71</v>
      </c>
      <c r="U27">
        <v>414</v>
      </c>
      <c r="V27">
        <v>20.8</v>
      </c>
      <c r="W27">
        <v>44.31</v>
      </c>
      <c r="X27">
        <v>148.30000000000001</v>
      </c>
      <c r="Y27">
        <v>0</v>
      </c>
      <c r="Z27">
        <v>13.041600000000001</v>
      </c>
      <c r="AA27">
        <v>42.14808</v>
      </c>
      <c r="AB27">
        <v>48.499828000000001</v>
      </c>
      <c r="AC27">
        <v>34.831252999999997</v>
      </c>
      <c r="AD27">
        <v>21.768069000000001</v>
      </c>
      <c r="AE27">
        <v>59.175403000000003</v>
      </c>
      <c r="AF27">
        <v>0</v>
      </c>
      <c r="AG27">
        <v>48.718409999999999</v>
      </c>
      <c r="AH27">
        <v>179.96245400000001</v>
      </c>
      <c r="AI27">
        <v>6.1029879999999999</v>
      </c>
      <c r="AJ27">
        <v>0</v>
      </c>
      <c r="AK27">
        <v>67.655124000000001</v>
      </c>
      <c r="AL27">
        <v>80.177999999999997</v>
      </c>
      <c r="AM27">
        <v>0</v>
      </c>
      <c r="AN27">
        <v>1.1478459999999999</v>
      </c>
      <c r="AO27">
        <v>0</v>
      </c>
      <c r="AP27">
        <v>3.0743999999999998</v>
      </c>
      <c r="AQ27">
        <v>0</v>
      </c>
      <c r="AR27">
        <v>33.119999999999997</v>
      </c>
      <c r="AS27">
        <v>37.890518999999998</v>
      </c>
      <c r="AT27">
        <v>20</v>
      </c>
      <c r="AU27">
        <v>0</v>
      </c>
      <c r="AV27">
        <v>0</v>
      </c>
      <c r="AW27">
        <v>0</v>
      </c>
      <c r="AX27">
        <v>0</v>
      </c>
      <c r="AY27">
        <v>8.3406509999999994</v>
      </c>
      <c r="AZ27">
        <v>9.2748030000000004</v>
      </c>
      <c r="BA27">
        <v>6.7455160000000003</v>
      </c>
      <c r="BB27">
        <v>5.5340730000000002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2975.5565919999995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669.63639999999998</v>
      </c>
      <c r="L28">
        <v>354.08859999999999</v>
      </c>
      <c r="M28">
        <v>94.400499999999994</v>
      </c>
      <c r="N28">
        <v>121.43219999999999</v>
      </c>
      <c r="O28">
        <v>127.30249999999999</v>
      </c>
      <c r="P28">
        <v>144.58080000000001</v>
      </c>
      <c r="Q28">
        <v>22.206800000000001</v>
      </c>
      <c r="R28">
        <v>35.581400000000002</v>
      </c>
      <c r="S28">
        <v>26.977900000000002</v>
      </c>
      <c r="T28">
        <v>1.71</v>
      </c>
      <c r="U28">
        <v>414</v>
      </c>
      <c r="V28">
        <v>20.8</v>
      </c>
      <c r="W28">
        <v>44.31</v>
      </c>
      <c r="X28">
        <v>148.30000000000001</v>
      </c>
      <c r="Y28">
        <v>0</v>
      </c>
      <c r="Z28">
        <v>13.041600000000001</v>
      </c>
      <c r="AA28">
        <v>42.14808</v>
      </c>
      <c r="AB28">
        <v>48.499828000000001</v>
      </c>
      <c r="AC28">
        <v>34.831252999999997</v>
      </c>
      <c r="AD28">
        <v>21.768069000000001</v>
      </c>
      <c r="AE28">
        <v>59.175403000000003</v>
      </c>
      <c r="AF28">
        <v>0</v>
      </c>
      <c r="AG28">
        <v>48.718409999999999</v>
      </c>
      <c r="AH28">
        <v>179.96245400000001</v>
      </c>
      <c r="AI28">
        <v>9.1544819999999998</v>
      </c>
      <c r="AJ28">
        <v>0</v>
      </c>
      <c r="AK28">
        <v>67.655124000000001</v>
      </c>
      <c r="AL28">
        <v>80.177999999999997</v>
      </c>
      <c r="AM28">
        <v>0</v>
      </c>
      <c r="AN28">
        <v>1.1478459999999999</v>
      </c>
      <c r="AO28">
        <v>0</v>
      </c>
      <c r="AP28">
        <v>3.0743999999999998</v>
      </c>
      <c r="AQ28">
        <v>0</v>
      </c>
      <c r="AR28">
        <v>33.119999999999997</v>
      </c>
      <c r="AS28">
        <v>37.890518999999998</v>
      </c>
      <c r="AT28">
        <v>20</v>
      </c>
      <c r="AU28">
        <v>0</v>
      </c>
      <c r="AV28">
        <v>0</v>
      </c>
      <c r="AW28">
        <v>0</v>
      </c>
      <c r="AX28">
        <v>0</v>
      </c>
      <c r="AY28">
        <v>8.3406509999999994</v>
      </c>
      <c r="AZ28">
        <v>9.2748030000000004</v>
      </c>
      <c r="BA28">
        <v>6.7455160000000003</v>
      </c>
      <c r="BB28">
        <v>5.5340730000000002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2955.587610999999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599.94331699999998</v>
      </c>
      <c r="L29">
        <v>260.8</v>
      </c>
      <c r="M29">
        <v>94.400499999999994</v>
      </c>
      <c r="N29">
        <v>121.43219999999999</v>
      </c>
      <c r="O29">
        <v>127.30249999999999</v>
      </c>
      <c r="P29">
        <v>144.58539999999999</v>
      </c>
      <c r="Q29">
        <v>19.5106</v>
      </c>
      <c r="R29">
        <v>37.585799999999999</v>
      </c>
      <c r="S29">
        <v>22.889500000000002</v>
      </c>
      <c r="T29">
        <v>1.71</v>
      </c>
      <c r="U29">
        <v>414</v>
      </c>
      <c r="V29">
        <v>20.8</v>
      </c>
      <c r="W29">
        <v>44.31</v>
      </c>
      <c r="X29">
        <v>148.30000000000001</v>
      </c>
      <c r="Y29">
        <v>0</v>
      </c>
      <c r="Z29">
        <v>13.041600000000001</v>
      </c>
      <c r="AA29">
        <v>42.14808</v>
      </c>
      <c r="AB29">
        <v>48.499828000000001</v>
      </c>
      <c r="AC29">
        <v>34.831252999999997</v>
      </c>
      <c r="AD29">
        <v>21.768069000000001</v>
      </c>
      <c r="AE29">
        <v>59.175403000000003</v>
      </c>
      <c r="AF29">
        <v>0</v>
      </c>
      <c r="AG29">
        <v>48.718409999999999</v>
      </c>
      <c r="AH29">
        <v>179.96245400000001</v>
      </c>
      <c r="AI29">
        <v>59.504133000000003</v>
      </c>
      <c r="AJ29">
        <v>0</v>
      </c>
      <c r="AK29">
        <v>67.655124000000001</v>
      </c>
      <c r="AL29">
        <v>80.177999999999997</v>
      </c>
      <c r="AM29">
        <v>0</v>
      </c>
      <c r="AN29">
        <v>1.1478459999999999</v>
      </c>
      <c r="AO29">
        <v>0</v>
      </c>
      <c r="AP29">
        <v>3.0743999999999998</v>
      </c>
      <c r="AQ29">
        <v>0</v>
      </c>
      <c r="AR29">
        <v>33.119999999999997</v>
      </c>
      <c r="AS29">
        <v>37.890518999999998</v>
      </c>
      <c r="AT29">
        <v>20</v>
      </c>
      <c r="AU29">
        <v>0</v>
      </c>
      <c r="AV29">
        <v>0</v>
      </c>
      <c r="AW29">
        <v>0</v>
      </c>
      <c r="AX29">
        <v>0</v>
      </c>
      <c r="AY29">
        <v>8.3406509999999994</v>
      </c>
      <c r="AZ29">
        <v>9.2748030000000004</v>
      </c>
      <c r="BA29">
        <v>6.7455160000000003</v>
      </c>
      <c r="BB29">
        <v>5.5340730000000002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2838.1799789999991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483</v>
      </c>
      <c r="L30">
        <v>200.8</v>
      </c>
      <c r="M30">
        <v>94.400499999999994</v>
      </c>
      <c r="N30">
        <v>121.43219999999999</v>
      </c>
      <c r="O30">
        <v>127.30249999999999</v>
      </c>
      <c r="P30">
        <v>144.58539999999999</v>
      </c>
      <c r="Q30">
        <v>19.5106</v>
      </c>
      <c r="R30">
        <v>37.585799999999999</v>
      </c>
      <c r="S30">
        <v>22.889500000000002</v>
      </c>
      <c r="T30">
        <v>1.71</v>
      </c>
      <c r="U30">
        <v>414</v>
      </c>
      <c r="V30">
        <v>20.8</v>
      </c>
      <c r="W30">
        <v>44.31</v>
      </c>
      <c r="X30">
        <v>148.30000000000001</v>
      </c>
      <c r="Y30">
        <v>0</v>
      </c>
      <c r="Z30">
        <v>13.041600000000001</v>
      </c>
      <c r="AA30">
        <v>42.14808</v>
      </c>
      <c r="AB30">
        <v>48.499828000000001</v>
      </c>
      <c r="AC30">
        <v>34.831252999999997</v>
      </c>
      <c r="AD30">
        <v>21.768069000000001</v>
      </c>
      <c r="AE30">
        <v>59.175403000000003</v>
      </c>
      <c r="AF30">
        <v>0</v>
      </c>
      <c r="AG30">
        <v>48.718409999999999</v>
      </c>
      <c r="AH30">
        <v>179.96245400000001</v>
      </c>
      <c r="AI30">
        <v>59.504133000000003</v>
      </c>
      <c r="AJ30">
        <v>0</v>
      </c>
      <c r="AK30">
        <v>67.655124000000001</v>
      </c>
      <c r="AL30">
        <v>80.177999999999997</v>
      </c>
      <c r="AM30">
        <v>0</v>
      </c>
      <c r="AN30">
        <v>1.1478459999999999</v>
      </c>
      <c r="AO30">
        <v>0</v>
      </c>
      <c r="AP30">
        <v>3.0743999999999998</v>
      </c>
      <c r="AQ30">
        <v>0</v>
      </c>
      <c r="AR30">
        <v>33.119999999999997</v>
      </c>
      <c r="AS30">
        <v>37.890518999999998</v>
      </c>
      <c r="AT30">
        <v>20</v>
      </c>
      <c r="AU30">
        <v>0</v>
      </c>
      <c r="AV30">
        <v>0</v>
      </c>
      <c r="AW30">
        <v>0</v>
      </c>
      <c r="AX30">
        <v>0</v>
      </c>
      <c r="AY30">
        <v>8.3406509999999994</v>
      </c>
      <c r="AZ30">
        <v>9.2748030000000004</v>
      </c>
      <c r="BA30">
        <v>6.7455160000000003</v>
      </c>
      <c r="BB30">
        <v>5.5340730000000002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2661.2366619999989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378.8</v>
      </c>
      <c r="L31">
        <v>179.85</v>
      </c>
      <c r="M31">
        <v>94.400499999999994</v>
      </c>
      <c r="N31">
        <v>121.43219999999999</v>
      </c>
      <c r="O31">
        <v>127.30249999999999</v>
      </c>
      <c r="P31">
        <v>144.58539999999999</v>
      </c>
      <c r="Q31">
        <v>17.738299999999999</v>
      </c>
      <c r="R31">
        <v>26.766999999999999</v>
      </c>
      <c r="S31">
        <v>21.395800000000001</v>
      </c>
      <c r="T31">
        <v>1.71</v>
      </c>
      <c r="U31">
        <v>414</v>
      </c>
      <c r="V31">
        <v>20.8</v>
      </c>
      <c r="W31">
        <v>44.31</v>
      </c>
      <c r="X31">
        <v>148.30000000000001</v>
      </c>
      <c r="Y31">
        <v>0</v>
      </c>
      <c r="Z31">
        <v>13.041600000000001</v>
      </c>
      <c r="AA31">
        <v>42.14808</v>
      </c>
      <c r="AB31">
        <v>48.499828000000001</v>
      </c>
      <c r="AC31">
        <v>34.831252999999997</v>
      </c>
      <c r="AD31">
        <v>21.768069000000001</v>
      </c>
      <c r="AE31">
        <v>59.175403000000003</v>
      </c>
      <c r="AF31">
        <v>0</v>
      </c>
      <c r="AG31">
        <v>48.718409999999999</v>
      </c>
      <c r="AH31">
        <v>179.96245400000001</v>
      </c>
      <c r="AI31">
        <v>59.504133000000003</v>
      </c>
      <c r="AJ31">
        <v>0</v>
      </c>
      <c r="AK31">
        <v>67.655124000000001</v>
      </c>
      <c r="AL31">
        <v>80.177999999999997</v>
      </c>
      <c r="AM31">
        <v>0</v>
      </c>
      <c r="AN31">
        <v>1.1478459999999999</v>
      </c>
      <c r="AO31">
        <v>0</v>
      </c>
      <c r="AP31">
        <v>1.1529</v>
      </c>
      <c r="AQ31">
        <v>0</v>
      </c>
      <c r="AR31">
        <v>33.119999999999997</v>
      </c>
      <c r="AS31">
        <v>37.890518999999998</v>
      </c>
      <c r="AT31">
        <v>20</v>
      </c>
      <c r="AU31">
        <v>0</v>
      </c>
      <c r="AV31">
        <v>0</v>
      </c>
      <c r="AW31">
        <v>0</v>
      </c>
      <c r="AX31">
        <v>0</v>
      </c>
      <c r="AY31">
        <v>8.3406509999999994</v>
      </c>
      <c r="AZ31">
        <v>9.2748030000000004</v>
      </c>
      <c r="BA31">
        <v>6.7455160000000003</v>
      </c>
      <c r="BB31">
        <v>5.5340730000000002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2520.0803619999988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378.8</v>
      </c>
      <c r="L32">
        <v>179.85</v>
      </c>
      <c r="M32">
        <v>94.400499999999994</v>
      </c>
      <c r="N32">
        <v>121.43219999999999</v>
      </c>
      <c r="O32">
        <v>127.30249999999999</v>
      </c>
      <c r="P32">
        <v>144.58539999999999</v>
      </c>
      <c r="Q32">
        <v>17.738299999999999</v>
      </c>
      <c r="R32">
        <v>26.766999999999999</v>
      </c>
      <c r="S32">
        <v>21.395800000000001</v>
      </c>
      <c r="T32">
        <v>1.71</v>
      </c>
      <c r="U32">
        <v>414</v>
      </c>
      <c r="V32">
        <v>20.8</v>
      </c>
      <c r="W32">
        <v>44.31</v>
      </c>
      <c r="X32">
        <v>148.30000000000001</v>
      </c>
      <c r="Y32">
        <v>0</v>
      </c>
      <c r="Z32">
        <v>13.041600000000001</v>
      </c>
      <c r="AA32">
        <v>42.14808</v>
      </c>
      <c r="AB32">
        <v>48.499828000000001</v>
      </c>
      <c r="AC32">
        <v>34.831252999999997</v>
      </c>
      <c r="AD32">
        <v>21.768069000000001</v>
      </c>
      <c r="AE32">
        <v>59.175403000000003</v>
      </c>
      <c r="AF32">
        <v>0</v>
      </c>
      <c r="AG32">
        <v>48.718409999999999</v>
      </c>
      <c r="AH32">
        <v>179.96245400000001</v>
      </c>
      <c r="AI32">
        <v>59.504133000000003</v>
      </c>
      <c r="AJ32">
        <v>0</v>
      </c>
      <c r="AK32">
        <v>67.655124000000001</v>
      </c>
      <c r="AL32">
        <v>80.177999999999997</v>
      </c>
      <c r="AM32">
        <v>0</v>
      </c>
      <c r="AN32">
        <v>1.1478459999999999</v>
      </c>
      <c r="AO32">
        <v>0</v>
      </c>
      <c r="AP32">
        <v>1.1529</v>
      </c>
      <c r="AQ32">
        <v>0</v>
      </c>
      <c r="AR32">
        <v>33.119999999999997</v>
      </c>
      <c r="AS32">
        <v>37.890518999999998</v>
      </c>
      <c r="AT32">
        <v>20</v>
      </c>
      <c r="AU32">
        <v>0</v>
      </c>
      <c r="AV32">
        <v>0</v>
      </c>
      <c r="AW32">
        <v>0</v>
      </c>
      <c r="AX32">
        <v>0</v>
      </c>
      <c r="AY32">
        <v>8.3406509999999994</v>
      </c>
      <c r="AZ32">
        <v>9.2748030000000004</v>
      </c>
      <c r="BA32">
        <v>6.7455160000000003</v>
      </c>
      <c r="BB32">
        <v>5.5340730000000002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2520.0803619999988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378.8</v>
      </c>
      <c r="L33">
        <v>179.85</v>
      </c>
      <c r="M33">
        <v>93.622399999999999</v>
      </c>
      <c r="N33">
        <v>120.4559</v>
      </c>
      <c r="O33">
        <v>126.23009999999999</v>
      </c>
      <c r="P33">
        <v>143.42850000000001</v>
      </c>
      <c r="Q33">
        <v>17.738299999999999</v>
      </c>
      <c r="R33">
        <v>26.766999999999999</v>
      </c>
      <c r="S33">
        <v>21.395800000000001</v>
      </c>
      <c r="T33">
        <v>1.71</v>
      </c>
      <c r="U33">
        <v>414</v>
      </c>
      <c r="V33">
        <v>20.8</v>
      </c>
      <c r="W33">
        <v>44.31</v>
      </c>
      <c r="X33">
        <v>148.30000000000001</v>
      </c>
      <c r="Y33">
        <v>0</v>
      </c>
      <c r="Z33">
        <v>13.041600000000001</v>
      </c>
      <c r="AA33">
        <v>42.14808</v>
      </c>
      <c r="AB33">
        <v>48.499828000000001</v>
      </c>
      <c r="AC33">
        <v>34.831252999999997</v>
      </c>
      <c r="AD33">
        <v>21.768069000000001</v>
      </c>
      <c r="AE33">
        <v>59.175403000000003</v>
      </c>
      <c r="AF33">
        <v>0</v>
      </c>
      <c r="AG33">
        <v>48.718409999999999</v>
      </c>
      <c r="AH33">
        <v>179.96245400000001</v>
      </c>
      <c r="AI33">
        <v>59.504133000000003</v>
      </c>
      <c r="AJ33">
        <v>0</v>
      </c>
      <c r="AK33">
        <v>67.655124000000001</v>
      </c>
      <c r="AL33">
        <v>80.177999999999997</v>
      </c>
      <c r="AM33">
        <v>0</v>
      </c>
      <c r="AN33">
        <v>1.1478459999999999</v>
      </c>
      <c r="AO33">
        <v>0</v>
      </c>
      <c r="AP33">
        <v>1.1529</v>
      </c>
      <c r="AQ33">
        <v>0</v>
      </c>
      <c r="AR33">
        <v>33.119999999999997</v>
      </c>
      <c r="AS33">
        <v>37.890518999999998</v>
      </c>
      <c r="AT33">
        <v>20</v>
      </c>
      <c r="AU33">
        <v>0</v>
      </c>
      <c r="AV33">
        <v>0</v>
      </c>
      <c r="AW33">
        <v>0</v>
      </c>
      <c r="AX33">
        <v>0</v>
      </c>
      <c r="AY33">
        <v>8.3406509999999994</v>
      </c>
      <c r="AZ33">
        <v>9.2748030000000004</v>
      </c>
      <c r="BA33">
        <v>6.7455160000000003</v>
      </c>
      <c r="BB33">
        <v>5.4869209999999997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2516.0495099999994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378.8</v>
      </c>
      <c r="L34">
        <v>179.85</v>
      </c>
      <c r="M34">
        <v>89.926199999999994</v>
      </c>
      <c r="N34">
        <v>115.672</v>
      </c>
      <c r="O34">
        <v>121.2581</v>
      </c>
      <c r="P34">
        <v>137.74090000000001</v>
      </c>
      <c r="Q34">
        <v>15.196199999999999</v>
      </c>
      <c r="R34">
        <v>24.71</v>
      </c>
      <c r="S34">
        <v>18.692799999999998</v>
      </c>
      <c r="T34">
        <v>1.71</v>
      </c>
      <c r="U34">
        <v>414</v>
      </c>
      <c r="V34">
        <v>20.8</v>
      </c>
      <c r="W34">
        <v>44.31</v>
      </c>
      <c r="X34">
        <v>148.30000000000001</v>
      </c>
      <c r="Y34">
        <v>0</v>
      </c>
      <c r="Z34">
        <v>13.041600000000001</v>
      </c>
      <c r="AA34">
        <v>42.14808</v>
      </c>
      <c r="AB34">
        <v>48.499828000000001</v>
      </c>
      <c r="AC34">
        <v>34.831252999999997</v>
      </c>
      <c r="AD34">
        <v>21.768069000000001</v>
      </c>
      <c r="AE34">
        <v>59.175403000000003</v>
      </c>
      <c r="AF34">
        <v>0</v>
      </c>
      <c r="AG34">
        <v>48.718409999999999</v>
      </c>
      <c r="AH34">
        <v>179.96245400000001</v>
      </c>
      <c r="AI34">
        <v>59.504133000000003</v>
      </c>
      <c r="AJ34">
        <v>0</v>
      </c>
      <c r="AK34">
        <v>67.655124000000001</v>
      </c>
      <c r="AL34">
        <v>80.177999999999997</v>
      </c>
      <c r="AM34">
        <v>0</v>
      </c>
      <c r="AN34">
        <v>1.1478459999999999</v>
      </c>
      <c r="AO34">
        <v>0</v>
      </c>
      <c r="AP34">
        <v>1.1529</v>
      </c>
      <c r="AQ34">
        <v>0</v>
      </c>
      <c r="AR34">
        <v>33.119999999999997</v>
      </c>
      <c r="AS34">
        <v>37.890518999999998</v>
      </c>
      <c r="AT34">
        <v>20</v>
      </c>
      <c r="AU34">
        <v>0</v>
      </c>
      <c r="AV34">
        <v>0</v>
      </c>
      <c r="AW34">
        <v>0</v>
      </c>
      <c r="AX34">
        <v>0</v>
      </c>
      <c r="AY34">
        <v>8.3406509999999994</v>
      </c>
      <c r="AZ34">
        <v>9.2748030000000004</v>
      </c>
      <c r="BA34">
        <v>6.7455160000000003</v>
      </c>
      <c r="BB34">
        <v>5.269685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2489.3904739999994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378.8</v>
      </c>
      <c r="L35">
        <v>179.85</v>
      </c>
      <c r="M35">
        <v>88.0779</v>
      </c>
      <c r="N35">
        <v>113.3289</v>
      </c>
      <c r="O35">
        <v>118.82089999999999</v>
      </c>
      <c r="P35">
        <v>134.94540000000001</v>
      </c>
      <c r="Q35">
        <v>15.196199999999999</v>
      </c>
      <c r="R35">
        <v>24.71</v>
      </c>
      <c r="S35">
        <v>18.692799999999998</v>
      </c>
      <c r="T35">
        <v>1.71</v>
      </c>
      <c r="U35">
        <v>414</v>
      </c>
      <c r="V35">
        <v>20.8</v>
      </c>
      <c r="W35">
        <v>44.31</v>
      </c>
      <c r="X35">
        <v>148.30000000000001</v>
      </c>
      <c r="Y35">
        <v>0</v>
      </c>
      <c r="Z35">
        <v>13.041600000000001</v>
      </c>
      <c r="AA35">
        <v>42.14808</v>
      </c>
      <c r="AB35">
        <v>48.499828000000001</v>
      </c>
      <c r="AC35">
        <v>34.831252999999997</v>
      </c>
      <c r="AD35">
        <v>20.553135999999999</v>
      </c>
      <c r="AE35">
        <v>59.175403000000003</v>
      </c>
      <c r="AF35">
        <v>0</v>
      </c>
      <c r="AG35">
        <v>48.718409999999999</v>
      </c>
      <c r="AH35">
        <v>179.96245400000001</v>
      </c>
      <c r="AI35">
        <v>6.1029879999999999</v>
      </c>
      <c r="AJ35">
        <v>0</v>
      </c>
      <c r="AK35">
        <v>67.655124000000001</v>
      </c>
      <c r="AL35">
        <v>80.177999999999997</v>
      </c>
      <c r="AM35">
        <v>0</v>
      </c>
      <c r="AN35">
        <v>1.1478459999999999</v>
      </c>
      <c r="AO35">
        <v>0</v>
      </c>
      <c r="AP35">
        <v>3.2025000000000001</v>
      </c>
      <c r="AQ35">
        <v>0</v>
      </c>
      <c r="AR35">
        <v>33.119999999999997</v>
      </c>
      <c r="AS35">
        <v>37.890518999999998</v>
      </c>
      <c r="AT35">
        <v>20</v>
      </c>
      <c r="AU35">
        <v>0</v>
      </c>
      <c r="AV35">
        <v>0</v>
      </c>
      <c r="AW35">
        <v>0</v>
      </c>
      <c r="AX35">
        <v>0</v>
      </c>
      <c r="AY35">
        <v>8.3406509999999994</v>
      </c>
      <c r="AZ35">
        <v>9.2748030000000004</v>
      </c>
      <c r="BA35">
        <v>6.7455160000000003</v>
      </c>
      <c r="BB35">
        <v>5.1627720000000004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2427.2929829999994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378.8</v>
      </c>
      <c r="L36">
        <v>179.85</v>
      </c>
      <c r="M36">
        <v>84.770799999999994</v>
      </c>
      <c r="N36">
        <v>109.03319999999999</v>
      </c>
      <c r="O36">
        <v>114.2388</v>
      </c>
      <c r="P36">
        <v>129.7397</v>
      </c>
      <c r="Q36">
        <v>15.196199999999999</v>
      </c>
      <c r="R36">
        <v>24.71</v>
      </c>
      <c r="S36">
        <v>18.692799999999998</v>
      </c>
      <c r="T36">
        <v>1.71</v>
      </c>
      <c r="U36">
        <v>414</v>
      </c>
      <c r="V36">
        <v>20.8</v>
      </c>
      <c r="W36">
        <v>44.31</v>
      </c>
      <c r="X36">
        <v>148.30000000000001</v>
      </c>
      <c r="Y36">
        <v>0</v>
      </c>
      <c r="Z36">
        <v>13.041600000000001</v>
      </c>
      <c r="AA36">
        <v>42.14808</v>
      </c>
      <c r="AB36">
        <v>48.499828000000001</v>
      </c>
      <c r="AC36">
        <v>34.831252999999997</v>
      </c>
      <c r="AD36">
        <v>10.884034</v>
      </c>
      <c r="AE36">
        <v>59.175403000000003</v>
      </c>
      <c r="AF36">
        <v>0</v>
      </c>
      <c r="AG36">
        <v>48.718409999999999</v>
      </c>
      <c r="AH36">
        <v>179.96245400000001</v>
      </c>
      <c r="AI36">
        <v>4.2720909999999996</v>
      </c>
      <c r="AJ36">
        <v>0</v>
      </c>
      <c r="AK36">
        <v>67.655124000000001</v>
      </c>
      <c r="AL36">
        <v>80.177999999999997</v>
      </c>
      <c r="AM36">
        <v>0</v>
      </c>
      <c r="AN36">
        <v>1.1478459999999999</v>
      </c>
      <c r="AO36">
        <v>0</v>
      </c>
      <c r="AP36">
        <v>3.2025000000000001</v>
      </c>
      <c r="AQ36">
        <v>0</v>
      </c>
      <c r="AR36">
        <v>33.119999999999997</v>
      </c>
      <c r="AS36">
        <v>37.890518999999998</v>
      </c>
      <c r="AT36">
        <v>20</v>
      </c>
      <c r="AU36">
        <v>0</v>
      </c>
      <c r="AV36">
        <v>0</v>
      </c>
      <c r="AW36">
        <v>0</v>
      </c>
      <c r="AX36">
        <v>0</v>
      </c>
      <c r="AY36">
        <v>8.3406509999999994</v>
      </c>
      <c r="AZ36">
        <v>9.2748030000000004</v>
      </c>
      <c r="BA36">
        <v>6.7455160000000003</v>
      </c>
      <c r="BB36">
        <v>4.965649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2398.2052609999987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378.8</v>
      </c>
      <c r="L37">
        <v>179.85</v>
      </c>
      <c r="M37">
        <v>82.047300000000007</v>
      </c>
      <c r="N37">
        <v>105.5185</v>
      </c>
      <c r="O37">
        <v>110.6317</v>
      </c>
      <c r="P37">
        <v>125.5946</v>
      </c>
      <c r="Q37">
        <v>12.5</v>
      </c>
      <c r="R37">
        <v>24.71</v>
      </c>
      <c r="S37">
        <v>15.21</v>
      </c>
      <c r="T37">
        <v>1.71</v>
      </c>
      <c r="U37">
        <v>414</v>
      </c>
      <c r="V37">
        <v>20.8</v>
      </c>
      <c r="W37">
        <v>37.720478</v>
      </c>
      <c r="X37">
        <v>133.16659999999999</v>
      </c>
      <c r="Y37">
        <v>0</v>
      </c>
      <c r="Z37">
        <v>13.041600000000001</v>
      </c>
      <c r="AA37">
        <v>42.14808</v>
      </c>
      <c r="AB37">
        <v>48.499828000000001</v>
      </c>
      <c r="AC37">
        <v>34.831252999999997</v>
      </c>
      <c r="AD37">
        <v>10.884034</v>
      </c>
      <c r="AE37">
        <v>59.175403000000003</v>
      </c>
      <c r="AF37">
        <v>0</v>
      </c>
      <c r="AG37">
        <v>48.718409999999999</v>
      </c>
      <c r="AH37">
        <v>179.96245400000001</v>
      </c>
      <c r="AI37">
        <v>4.2720909999999996</v>
      </c>
      <c r="AJ37">
        <v>0</v>
      </c>
      <c r="AK37">
        <v>67.655124000000001</v>
      </c>
      <c r="AL37">
        <v>80.177999999999997</v>
      </c>
      <c r="AM37">
        <v>0</v>
      </c>
      <c r="AN37">
        <v>1.1478459999999999</v>
      </c>
      <c r="AO37">
        <v>0</v>
      </c>
      <c r="AP37">
        <v>3.2025000000000001</v>
      </c>
      <c r="AQ37">
        <v>0</v>
      </c>
      <c r="AR37">
        <v>33.119999999999997</v>
      </c>
      <c r="AS37">
        <v>37.890518999999998</v>
      </c>
      <c r="AT37">
        <v>20</v>
      </c>
      <c r="AU37">
        <v>0</v>
      </c>
      <c r="AV37">
        <v>0</v>
      </c>
      <c r="AW37">
        <v>0</v>
      </c>
      <c r="AX37">
        <v>0</v>
      </c>
      <c r="AY37">
        <v>8.3406509999999994</v>
      </c>
      <c r="AZ37">
        <v>9.2748030000000004</v>
      </c>
      <c r="BA37">
        <v>6.7455160000000003</v>
      </c>
      <c r="BB37">
        <v>4.8060320000000001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2356.1533219999988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378.8</v>
      </c>
      <c r="L38">
        <v>179.85</v>
      </c>
      <c r="M38">
        <v>78.156499999999994</v>
      </c>
      <c r="N38">
        <v>100.5394</v>
      </c>
      <c r="O38">
        <v>105.3672</v>
      </c>
      <c r="P38">
        <v>119.7141</v>
      </c>
      <c r="Q38">
        <v>12.5</v>
      </c>
      <c r="R38">
        <v>24.71</v>
      </c>
      <c r="S38">
        <v>15.21</v>
      </c>
      <c r="T38">
        <v>1.71</v>
      </c>
      <c r="U38">
        <v>414</v>
      </c>
      <c r="V38">
        <v>16.863239</v>
      </c>
      <c r="W38">
        <v>35.649000000000001</v>
      </c>
      <c r="X38">
        <v>118.9666</v>
      </c>
      <c r="Y38">
        <v>0</v>
      </c>
      <c r="Z38">
        <v>13.041600000000001</v>
      </c>
      <c r="AA38">
        <v>42.14808</v>
      </c>
      <c r="AB38">
        <v>48.499828000000001</v>
      </c>
      <c r="AC38">
        <v>34.831252999999997</v>
      </c>
      <c r="AD38">
        <v>10.884034</v>
      </c>
      <c r="AE38">
        <v>59.175403000000003</v>
      </c>
      <c r="AF38">
        <v>0</v>
      </c>
      <c r="AG38">
        <v>48.718409999999999</v>
      </c>
      <c r="AH38">
        <v>179.96245400000001</v>
      </c>
      <c r="AI38">
        <v>4.2720909999999996</v>
      </c>
      <c r="AJ38">
        <v>0</v>
      </c>
      <c r="AK38">
        <v>67.655124000000001</v>
      </c>
      <c r="AL38">
        <v>80.177999999999997</v>
      </c>
      <c r="AM38">
        <v>0</v>
      </c>
      <c r="AN38">
        <v>1.1478459999999999</v>
      </c>
      <c r="AO38">
        <v>0</v>
      </c>
      <c r="AP38">
        <v>3.2025000000000001</v>
      </c>
      <c r="AQ38">
        <v>0</v>
      </c>
      <c r="AR38">
        <v>38.64</v>
      </c>
      <c r="AS38">
        <v>37.890518999999998</v>
      </c>
      <c r="AT38">
        <v>20</v>
      </c>
      <c r="AU38">
        <v>0</v>
      </c>
      <c r="AV38">
        <v>0</v>
      </c>
      <c r="AW38">
        <v>0</v>
      </c>
      <c r="AX38">
        <v>0</v>
      </c>
      <c r="AY38">
        <v>8.3406509999999994</v>
      </c>
      <c r="AZ38">
        <v>9.2748030000000004</v>
      </c>
      <c r="BA38">
        <v>6.7455160000000003</v>
      </c>
      <c r="BB38">
        <v>4.5787740000000001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2321.2229249999996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378.8</v>
      </c>
      <c r="L39">
        <v>179.85</v>
      </c>
      <c r="M39">
        <v>82.338999999999999</v>
      </c>
      <c r="N39">
        <v>105.90900000000001</v>
      </c>
      <c r="O39">
        <v>111.0217</v>
      </c>
      <c r="P39">
        <v>124.145144</v>
      </c>
      <c r="Q39">
        <v>15.196199999999999</v>
      </c>
      <c r="R39">
        <v>24.71</v>
      </c>
      <c r="S39">
        <v>18.692799999999998</v>
      </c>
      <c r="T39">
        <v>1.71</v>
      </c>
      <c r="U39">
        <v>414</v>
      </c>
      <c r="V39">
        <v>16.6646</v>
      </c>
      <c r="W39">
        <v>35.649000000000001</v>
      </c>
      <c r="X39">
        <v>118.9666</v>
      </c>
      <c r="Y39">
        <v>0</v>
      </c>
      <c r="Z39">
        <v>13.041600000000001</v>
      </c>
      <c r="AA39">
        <v>42.14808</v>
      </c>
      <c r="AB39">
        <v>48.499828000000001</v>
      </c>
      <c r="AC39">
        <v>34.831252999999997</v>
      </c>
      <c r="AD39">
        <v>10.884034</v>
      </c>
      <c r="AE39">
        <v>59.175403000000003</v>
      </c>
      <c r="AF39">
        <v>0</v>
      </c>
      <c r="AG39">
        <v>48.718409999999999</v>
      </c>
      <c r="AH39">
        <v>179.96245400000001</v>
      </c>
      <c r="AI39">
        <v>4.2720909999999996</v>
      </c>
      <c r="AJ39">
        <v>0</v>
      </c>
      <c r="AK39">
        <v>67.655124000000001</v>
      </c>
      <c r="AL39">
        <v>80.177999999999997</v>
      </c>
      <c r="AM39">
        <v>0</v>
      </c>
      <c r="AN39">
        <v>1.1478459999999999</v>
      </c>
      <c r="AO39">
        <v>0</v>
      </c>
      <c r="AP39">
        <v>3.2025000000000001</v>
      </c>
      <c r="AQ39">
        <v>0</v>
      </c>
      <c r="AR39">
        <v>38.64</v>
      </c>
      <c r="AS39">
        <v>37.890518999999998</v>
      </c>
      <c r="AT39">
        <v>20</v>
      </c>
      <c r="AU39">
        <v>0</v>
      </c>
      <c r="AV39">
        <v>0</v>
      </c>
      <c r="AW39">
        <v>0</v>
      </c>
      <c r="AX39">
        <v>0</v>
      </c>
      <c r="AY39">
        <v>8.3406509999999994</v>
      </c>
      <c r="AZ39">
        <v>9.2748030000000004</v>
      </c>
      <c r="BA39">
        <v>6.7455160000000003</v>
      </c>
      <c r="BB39">
        <v>4.8242130000000003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2347.0863689999987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378.8</v>
      </c>
      <c r="L40">
        <v>179.85</v>
      </c>
      <c r="M40">
        <v>79.129199999999997</v>
      </c>
      <c r="N40">
        <v>101.8086</v>
      </c>
      <c r="O40">
        <v>106.7321</v>
      </c>
      <c r="P40">
        <v>119.04514399999999</v>
      </c>
      <c r="Q40">
        <v>15.196199999999999</v>
      </c>
      <c r="R40">
        <v>24.71</v>
      </c>
      <c r="S40">
        <v>18.692799999999998</v>
      </c>
      <c r="T40">
        <v>1.71</v>
      </c>
      <c r="U40">
        <v>414</v>
      </c>
      <c r="V40">
        <v>16.6646</v>
      </c>
      <c r="W40">
        <v>35.649000000000001</v>
      </c>
      <c r="X40">
        <v>118.9666</v>
      </c>
      <c r="Y40">
        <v>0</v>
      </c>
      <c r="Z40">
        <v>13.041600000000001</v>
      </c>
      <c r="AA40">
        <v>42.14808</v>
      </c>
      <c r="AB40">
        <v>48.499828000000001</v>
      </c>
      <c r="AC40">
        <v>34.831252999999997</v>
      </c>
      <c r="AD40">
        <v>10.884034</v>
      </c>
      <c r="AE40">
        <v>59.175403000000003</v>
      </c>
      <c r="AF40">
        <v>0</v>
      </c>
      <c r="AG40">
        <v>48.718409999999999</v>
      </c>
      <c r="AH40">
        <v>179.96245400000001</v>
      </c>
      <c r="AI40">
        <v>4.2720909999999996</v>
      </c>
      <c r="AJ40">
        <v>0</v>
      </c>
      <c r="AK40">
        <v>67.655124000000001</v>
      </c>
      <c r="AL40">
        <v>80.177999999999997</v>
      </c>
      <c r="AM40">
        <v>0</v>
      </c>
      <c r="AN40">
        <v>1.1478459999999999</v>
      </c>
      <c r="AO40">
        <v>0</v>
      </c>
      <c r="AP40">
        <v>3.2025000000000001</v>
      </c>
      <c r="AQ40">
        <v>0</v>
      </c>
      <c r="AR40">
        <v>38.64</v>
      </c>
      <c r="AS40">
        <v>37.890518999999998</v>
      </c>
      <c r="AT40">
        <v>20</v>
      </c>
      <c r="AU40">
        <v>0</v>
      </c>
      <c r="AV40">
        <v>0</v>
      </c>
      <c r="AW40">
        <v>0</v>
      </c>
      <c r="AX40">
        <v>0</v>
      </c>
      <c r="AY40">
        <v>8.3406509999999994</v>
      </c>
      <c r="AZ40">
        <v>9.2748030000000004</v>
      </c>
      <c r="BA40">
        <v>6.7455160000000003</v>
      </c>
      <c r="BB40">
        <v>4.6366050000000003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2330.1989609999987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378.8</v>
      </c>
      <c r="L41">
        <v>179.85</v>
      </c>
      <c r="M41">
        <v>76.211100000000002</v>
      </c>
      <c r="N41">
        <v>98.001000000000005</v>
      </c>
      <c r="O41">
        <v>102.735</v>
      </c>
      <c r="P41">
        <v>114.345144</v>
      </c>
      <c r="Q41">
        <v>12.5</v>
      </c>
      <c r="R41">
        <v>24.71</v>
      </c>
      <c r="S41">
        <v>15.21</v>
      </c>
      <c r="T41">
        <v>1.71</v>
      </c>
      <c r="U41">
        <v>414</v>
      </c>
      <c r="V41">
        <v>16.6646</v>
      </c>
      <c r="W41">
        <v>35.649000000000001</v>
      </c>
      <c r="X41">
        <v>118.9666</v>
      </c>
      <c r="Y41">
        <v>0</v>
      </c>
      <c r="Z41">
        <v>13.041600000000001</v>
      </c>
      <c r="AA41">
        <v>42.14808</v>
      </c>
      <c r="AB41">
        <v>48.499828000000001</v>
      </c>
      <c r="AC41">
        <v>34.831252999999997</v>
      </c>
      <c r="AD41">
        <v>10.884034</v>
      </c>
      <c r="AE41">
        <v>59.175403000000003</v>
      </c>
      <c r="AF41">
        <v>0</v>
      </c>
      <c r="AG41">
        <v>48.718409999999999</v>
      </c>
      <c r="AH41">
        <v>179.96245400000001</v>
      </c>
      <c r="AI41">
        <v>16.783217</v>
      </c>
      <c r="AJ41">
        <v>0</v>
      </c>
      <c r="AK41">
        <v>67.655124000000001</v>
      </c>
      <c r="AL41">
        <v>80.177999999999997</v>
      </c>
      <c r="AM41">
        <v>0</v>
      </c>
      <c r="AN41">
        <v>1.1478459999999999</v>
      </c>
      <c r="AO41">
        <v>0</v>
      </c>
      <c r="AP41">
        <v>3.2025000000000001</v>
      </c>
      <c r="AQ41">
        <v>0</v>
      </c>
      <c r="AR41">
        <v>33.119999999999997</v>
      </c>
      <c r="AS41">
        <v>37.890518999999998</v>
      </c>
      <c r="AT41">
        <v>20</v>
      </c>
      <c r="AU41">
        <v>0</v>
      </c>
      <c r="AV41">
        <v>0</v>
      </c>
      <c r="AW41">
        <v>0</v>
      </c>
      <c r="AX41">
        <v>0</v>
      </c>
      <c r="AY41">
        <v>8.3406509999999994</v>
      </c>
      <c r="AZ41">
        <v>9.2748030000000004</v>
      </c>
      <c r="BA41">
        <v>6.7455160000000003</v>
      </c>
      <c r="BB41">
        <v>4.4635069999999999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2315.4151889999989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378.8</v>
      </c>
      <c r="L42">
        <v>179.85</v>
      </c>
      <c r="M42">
        <v>73.001099999999994</v>
      </c>
      <c r="N42">
        <v>93.900599999999997</v>
      </c>
      <c r="O42">
        <v>98.445400000000006</v>
      </c>
      <c r="P42">
        <v>109.345144</v>
      </c>
      <c r="Q42">
        <v>12.5</v>
      </c>
      <c r="R42">
        <v>24.71</v>
      </c>
      <c r="S42">
        <v>15.21</v>
      </c>
      <c r="T42">
        <v>1.71</v>
      </c>
      <c r="U42">
        <v>414</v>
      </c>
      <c r="V42">
        <v>16.6646</v>
      </c>
      <c r="W42">
        <v>35.649000000000001</v>
      </c>
      <c r="X42">
        <v>118.9666</v>
      </c>
      <c r="Y42">
        <v>0</v>
      </c>
      <c r="Z42">
        <v>13.041600000000001</v>
      </c>
      <c r="AA42">
        <v>42.14808</v>
      </c>
      <c r="AB42">
        <v>48.499828000000001</v>
      </c>
      <c r="AC42">
        <v>34.831252999999997</v>
      </c>
      <c r="AD42">
        <v>10.884034</v>
      </c>
      <c r="AE42">
        <v>59.175403000000003</v>
      </c>
      <c r="AF42">
        <v>0</v>
      </c>
      <c r="AG42">
        <v>48.718409999999999</v>
      </c>
      <c r="AH42">
        <v>179.96245400000001</v>
      </c>
      <c r="AI42">
        <v>16.783217</v>
      </c>
      <c r="AJ42">
        <v>0</v>
      </c>
      <c r="AK42">
        <v>67.655124000000001</v>
      </c>
      <c r="AL42">
        <v>80.177999999999997</v>
      </c>
      <c r="AM42">
        <v>0</v>
      </c>
      <c r="AN42">
        <v>1.1478459999999999</v>
      </c>
      <c r="AO42">
        <v>0</v>
      </c>
      <c r="AP42">
        <v>3.2025000000000001</v>
      </c>
      <c r="AQ42">
        <v>0</v>
      </c>
      <c r="AR42">
        <v>33.119999999999997</v>
      </c>
      <c r="AS42">
        <v>37.890518999999998</v>
      </c>
      <c r="AT42">
        <v>20</v>
      </c>
      <c r="AU42">
        <v>0</v>
      </c>
      <c r="AV42">
        <v>0</v>
      </c>
      <c r="AW42">
        <v>0</v>
      </c>
      <c r="AX42">
        <v>0</v>
      </c>
      <c r="AY42">
        <v>8.3406509999999994</v>
      </c>
      <c r="AZ42">
        <v>9.2748030000000004</v>
      </c>
      <c r="BA42">
        <v>6.7455160000000003</v>
      </c>
      <c r="BB42">
        <v>4.2785229999999999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2298.630204999999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379.89260000000002</v>
      </c>
      <c r="L43">
        <v>179.85</v>
      </c>
      <c r="M43">
        <v>72.211894999999998</v>
      </c>
      <c r="N43">
        <v>92.545351999999994</v>
      </c>
      <c r="O43">
        <v>97.155113</v>
      </c>
      <c r="P43">
        <v>105.04514399999999</v>
      </c>
      <c r="Q43">
        <v>12.9232</v>
      </c>
      <c r="R43">
        <v>25.3156</v>
      </c>
      <c r="S43">
        <v>15.2521</v>
      </c>
      <c r="T43">
        <v>2.3024439999999999</v>
      </c>
      <c r="U43">
        <v>414</v>
      </c>
      <c r="V43">
        <v>16.6646</v>
      </c>
      <c r="W43">
        <v>35.649000000000001</v>
      </c>
      <c r="X43">
        <v>143.16659999999999</v>
      </c>
      <c r="Y43">
        <v>0</v>
      </c>
      <c r="Z43">
        <v>13.041600000000001</v>
      </c>
      <c r="AA43">
        <v>28.09872</v>
      </c>
      <c r="AB43">
        <v>48.499828000000001</v>
      </c>
      <c r="AC43">
        <v>34.831252999999997</v>
      </c>
      <c r="AD43">
        <v>10.884034</v>
      </c>
      <c r="AE43">
        <v>59.175403000000003</v>
      </c>
      <c r="AF43">
        <v>0</v>
      </c>
      <c r="AG43">
        <v>48.718409999999999</v>
      </c>
      <c r="AH43">
        <v>179.96245400000001</v>
      </c>
      <c r="AI43">
        <v>4.2720909999999996</v>
      </c>
      <c r="AJ43">
        <v>0</v>
      </c>
      <c r="AK43">
        <v>67.655124000000001</v>
      </c>
      <c r="AL43">
        <v>80.177999999999997</v>
      </c>
      <c r="AM43">
        <v>0</v>
      </c>
      <c r="AN43">
        <v>1.1478459999999999</v>
      </c>
      <c r="AO43">
        <v>0</v>
      </c>
      <c r="AP43">
        <v>3.2025000000000001</v>
      </c>
      <c r="AQ43">
        <v>0</v>
      </c>
      <c r="AR43">
        <v>38.64</v>
      </c>
      <c r="AS43">
        <v>37.890518999999998</v>
      </c>
      <c r="AT43">
        <v>20</v>
      </c>
      <c r="AU43">
        <v>0</v>
      </c>
      <c r="AV43">
        <v>0</v>
      </c>
      <c r="AW43">
        <v>0</v>
      </c>
      <c r="AX43">
        <v>0</v>
      </c>
      <c r="AY43">
        <v>8.3406509999999994</v>
      </c>
      <c r="AZ43">
        <v>9.2748030000000004</v>
      </c>
      <c r="BA43">
        <v>6.7455160000000003</v>
      </c>
      <c r="BB43">
        <v>4.1174799999999996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2296.649879999999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379.89260000000002</v>
      </c>
      <c r="L44">
        <v>179.85</v>
      </c>
      <c r="M44">
        <v>69.656401000000002</v>
      </c>
      <c r="N44">
        <v>89.270278000000005</v>
      </c>
      <c r="O44">
        <v>93.716905999999994</v>
      </c>
      <c r="P44">
        <v>101.04514399999999</v>
      </c>
      <c r="Q44">
        <v>12.9232</v>
      </c>
      <c r="R44">
        <v>25.3156</v>
      </c>
      <c r="S44">
        <v>15.2521</v>
      </c>
      <c r="T44">
        <v>2.2209639999999999</v>
      </c>
      <c r="U44">
        <v>414</v>
      </c>
      <c r="V44">
        <v>20.221689000000001</v>
      </c>
      <c r="W44">
        <v>41.496065999999999</v>
      </c>
      <c r="X44">
        <v>148.30000000000001</v>
      </c>
      <c r="Y44">
        <v>0</v>
      </c>
      <c r="Z44">
        <v>13.041600000000001</v>
      </c>
      <c r="AA44">
        <v>28.09872</v>
      </c>
      <c r="AB44">
        <v>48.499828000000001</v>
      </c>
      <c r="AC44">
        <v>34.831252999999997</v>
      </c>
      <c r="AD44">
        <v>10.884034</v>
      </c>
      <c r="AE44">
        <v>59.175403000000003</v>
      </c>
      <c r="AF44">
        <v>0</v>
      </c>
      <c r="AG44">
        <v>48.718409999999999</v>
      </c>
      <c r="AH44">
        <v>179.96245400000001</v>
      </c>
      <c r="AI44">
        <v>0</v>
      </c>
      <c r="AJ44">
        <v>0</v>
      </c>
      <c r="AK44">
        <v>67.655124000000001</v>
      </c>
      <c r="AL44">
        <v>80.177999999999997</v>
      </c>
      <c r="AM44">
        <v>0</v>
      </c>
      <c r="AN44">
        <v>1.1478459999999999</v>
      </c>
      <c r="AO44">
        <v>0</v>
      </c>
      <c r="AP44">
        <v>3.2025000000000001</v>
      </c>
      <c r="AQ44">
        <v>0</v>
      </c>
      <c r="AR44">
        <v>38.64</v>
      </c>
      <c r="AS44">
        <v>37.890518999999998</v>
      </c>
      <c r="AT44">
        <v>20</v>
      </c>
      <c r="AU44">
        <v>0</v>
      </c>
      <c r="AV44">
        <v>0</v>
      </c>
      <c r="AW44">
        <v>0</v>
      </c>
      <c r="AX44">
        <v>0</v>
      </c>
      <c r="AY44">
        <v>8.3406509999999994</v>
      </c>
      <c r="AZ44">
        <v>6.9561019999999996</v>
      </c>
      <c r="BA44">
        <v>6.7455160000000003</v>
      </c>
      <c r="BB44">
        <v>3.9717669999999998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2291.1006749999992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379.89260000000002</v>
      </c>
      <c r="L45">
        <v>180.28139999999999</v>
      </c>
      <c r="M45">
        <v>69.007542999999998</v>
      </c>
      <c r="N45">
        <v>88.438715999999999</v>
      </c>
      <c r="O45">
        <v>92.843923000000004</v>
      </c>
      <c r="P45">
        <v>100.04514399999999</v>
      </c>
      <c r="Q45">
        <v>16.090322</v>
      </c>
      <c r="R45">
        <v>31.928965999999999</v>
      </c>
      <c r="S45">
        <v>19.651534000000002</v>
      </c>
      <c r="T45">
        <v>2.200275</v>
      </c>
      <c r="U45">
        <v>414</v>
      </c>
      <c r="V45">
        <v>20.8</v>
      </c>
      <c r="W45">
        <v>44.31</v>
      </c>
      <c r="X45">
        <v>148.30000000000001</v>
      </c>
      <c r="Y45">
        <v>0</v>
      </c>
      <c r="Z45">
        <v>13.041600000000001</v>
      </c>
      <c r="AA45">
        <v>28.09872</v>
      </c>
      <c r="AB45">
        <v>48.499828000000001</v>
      </c>
      <c r="AC45">
        <v>34.831252999999997</v>
      </c>
      <c r="AD45">
        <v>0</v>
      </c>
      <c r="AE45">
        <v>59.175403000000003</v>
      </c>
      <c r="AF45">
        <v>0</v>
      </c>
      <c r="AG45">
        <v>48.718409999999999</v>
      </c>
      <c r="AH45">
        <v>179.96245400000001</v>
      </c>
      <c r="AI45">
        <v>0</v>
      </c>
      <c r="AJ45">
        <v>0</v>
      </c>
      <c r="AK45">
        <v>67.655124000000001</v>
      </c>
      <c r="AL45">
        <v>80.177999999999997</v>
      </c>
      <c r="AM45">
        <v>0</v>
      </c>
      <c r="AN45">
        <v>1.1478459999999999</v>
      </c>
      <c r="AO45">
        <v>0</v>
      </c>
      <c r="AP45">
        <v>3.2025000000000001</v>
      </c>
      <c r="AQ45">
        <v>0</v>
      </c>
      <c r="AR45">
        <v>38.64</v>
      </c>
      <c r="AS45">
        <v>37.890518999999998</v>
      </c>
      <c r="AT45">
        <v>20</v>
      </c>
      <c r="AU45">
        <v>0</v>
      </c>
      <c r="AV45">
        <v>0</v>
      </c>
      <c r="AW45">
        <v>0</v>
      </c>
      <c r="AX45">
        <v>0</v>
      </c>
      <c r="AY45">
        <v>8.3406509999999994</v>
      </c>
      <c r="AZ45">
        <v>4.6374019999999998</v>
      </c>
      <c r="BA45">
        <v>6.7455160000000003</v>
      </c>
      <c r="BB45">
        <v>3.9347699999999999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2292.4904189999988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379.89260000000002</v>
      </c>
      <c r="L46">
        <v>180.28139999999999</v>
      </c>
      <c r="M46">
        <v>68.380869000000004</v>
      </c>
      <c r="N46">
        <v>87.635582999999997</v>
      </c>
      <c r="O46">
        <v>92.000784999999993</v>
      </c>
      <c r="P46">
        <v>99.045143999999993</v>
      </c>
      <c r="Q46">
        <v>15.944201</v>
      </c>
      <c r="R46">
        <v>31.639011</v>
      </c>
      <c r="S46">
        <v>19.473074</v>
      </c>
      <c r="T46">
        <v>2.180294</v>
      </c>
      <c r="U46">
        <v>414</v>
      </c>
      <c r="V46">
        <v>20.8</v>
      </c>
      <c r="W46">
        <v>44.31</v>
      </c>
      <c r="X46">
        <v>148.30000000000001</v>
      </c>
      <c r="Y46">
        <v>0</v>
      </c>
      <c r="Z46">
        <v>13.041600000000001</v>
      </c>
      <c r="AA46">
        <v>28.09872</v>
      </c>
      <c r="AB46">
        <v>48.499828000000001</v>
      </c>
      <c r="AC46">
        <v>34.831252999999997</v>
      </c>
      <c r="AD46">
        <v>0</v>
      </c>
      <c r="AE46">
        <v>59.175403000000003</v>
      </c>
      <c r="AF46">
        <v>0</v>
      </c>
      <c r="AG46">
        <v>48.718409999999999</v>
      </c>
      <c r="AH46">
        <v>179.96245400000001</v>
      </c>
      <c r="AI46">
        <v>0</v>
      </c>
      <c r="AJ46">
        <v>0</v>
      </c>
      <c r="AK46">
        <v>67.655124000000001</v>
      </c>
      <c r="AL46">
        <v>80.177999999999997</v>
      </c>
      <c r="AM46">
        <v>0</v>
      </c>
      <c r="AN46">
        <v>1.1478459999999999</v>
      </c>
      <c r="AO46">
        <v>0</v>
      </c>
      <c r="AP46">
        <v>3.2025000000000001</v>
      </c>
      <c r="AQ46">
        <v>0</v>
      </c>
      <c r="AR46">
        <v>33.119999999999997</v>
      </c>
      <c r="AS46">
        <v>37.890518999999998</v>
      </c>
      <c r="AT46">
        <v>20</v>
      </c>
      <c r="AU46">
        <v>0</v>
      </c>
      <c r="AV46">
        <v>0</v>
      </c>
      <c r="AW46">
        <v>0</v>
      </c>
      <c r="AX46">
        <v>0</v>
      </c>
      <c r="AY46">
        <v>8.3406509999999994</v>
      </c>
      <c r="AZ46">
        <v>4.6374019999999998</v>
      </c>
      <c r="BA46">
        <v>6.7455160000000003</v>
      </c>
      <c r="BB46">
        <v>3.8990369999999999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2283.027223999999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379.89260000000002</v>
      </c>
      <c r="L47">
        <v>180.28139999999999</v>
      </c>
      <c r="M47">
        <v>67.553364000000002</v>
      </c>
      <c r="N47">
        <v>86.575068999999999</v>
      </c>
      <c r="O47">
        <v>90.887445</v>
      </c>
      <c r="P47">
        <v>97.845144000000005</v>
      </c>
      <c r="Q47">
        <v>15.751253999999999</v>
      </c>
      <c r="R47">
        <v>31.256133999999999</v>
      </c>
      <c r="S47">
        <v>19.237421999999999</v>
      </c>
      <c r="T47">
        <v>2.1539090000000001</v>
      </c>
      <c r="U47">
        <v>414</v>
      </c>
      <c r="V47">
        <v>20.8</v>
      </c>
      <c r="W47">
        <v>44.31</v>
      </c>
      <c r="X47">
        <v>148.30000000000001</v>
      </c>
      <c r="Y47">
        <v>0</v>
      </c>
      <c r="Z47">
        <v>13.041600000000001</v>
      </c>
      <c r="AA47">
        <v>0</v>
      </c>
      <c r="AB47">
        <v>48.499828000000001</v>
      </c>
      <c r="AC47">
        <v>34.831252999999997</v>
      </c>
      <c r="AD47">
        <v>0</v>
      </c>
      <c r="AE47">
        <v>59.175403000000003</v>
      </c>
      <c r="AF47">
        <v>0</v>
      </c>
      <c r="AG47">
        <v>48.718409999999999</v>
      </c>
      <c r="AH47">
        <v>165.14201700000001</v>
      </c>
      <c r="AI47">
        <v>0</v>
      </c>
      <c r="AJ47">
        <v>0</v>
      </c>
      <c r="AK47">
        <v>67.655124000000001</v>
      </c>
      <c r="AL47">
        <v>80.177999999999997</v>
      </c>
      <c r="AM47">
        <v>0</v>
      </c>
      <c r="AN47">
        <v>1.1478459999999999</v>
      </c>
      <c r="AO47">
        <v>0</v>
      </c>
      <c r="AP47">
        <v>3.2025000000000001</v>
      </c>
      <c r="AQ47">
        <v>0</v>
      </c>
      <c r="AR47">
        <v>33.119999999999997</v>
      </c>
      <c r="AS47">
        <v>37.890518999999998</v>
      </c>
      <c r="AT47">
        <v>20</v>
      </c>
      <c r="AU47">
        <v>0</v>
      </c>
      <c r="AV47">
        <v>0</v>
      </c>
      <c r="AW47">
        <v>0</v>
      </c>
      <c r="AX47">
        <v>0</v>
      </c>
      <c r="AY47">
        <v>8.3406509999999994</v>
      </c>
      <c r="AZ47">
        <v>2.3187009999999999</v>
      </c>
      <c r="BA47">
        <v>6.283493</v>
      </c>
      <c r="BB47">
        <v>3.8518539999999999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2232.2409399999992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379.89260000000002</v>
      </c>
      <c r="L48">
        <v>180.28139999999999</v>
      </c>
      <c r="M48">
        <v>67.346422000000004</v>
      </c>
      <c r="N48">
        <v>86.309854999999999</v>
      </c>
      <c r="O48">
        <v>90.609020999999998</v>
      </c>
      <c r="P48">
        <v>97.445143999999999</v>
      </c>
      <c r="Q48">
        <v>15.703002</v>
      </c>
      <c r="R48">
        <v>31.160384000000001</v>
      </c>
      <c r="S48">
        <v>19.17849</v>
      </c>
      <c r="T48">
        <v>2.1473110000000002</v>
      </c>
      <c r="U48">
        <v>414</v>
      </c>
      <c r="V48">
        <v>20.8</v>
      </c>
      <c r="W48">
        <v>44.31</v>
      </c>
      <c r="X48">
        <v>148.30000000000001</v>
      </c>
      <c r="Y48">
        <v>0</v>
      </c>
      <c r="Z48">
        <v>13.041600000000001</v>
      </c>
      <c r="AA48">
        <v>0</v>
      </c>
      <c r="AB48">
        <v>48.499828000000001</v>
      </c>
      <c r="AC48">
        <v>34.831252999999997</v>
      </c>
      <c r="AD48">
        <v>0</v>
      </c>
      <c r="AE48">
        <v>59.175403000000003</v>
      </c>
      <c r="AF48">
        <v>0</v>
      </c>
      <c r="AG48">
        <v>48.718409999999999</v>
      </c>
      <c r="AH48">
        <v>165.14201700000001</v>
      </c>
      <c r="AI48">
        <v>0</v>
      </c>
      <c r="AJ48">
        <v>0</v>
      </c>
      <c r="AK48">
        <v>67.655124000000001</v>
      </c>
      <c r="AL48">
        <v>80.177999999999997</v>
      </c>
      <c r="AM48">
        <v>0</v>
      </c>
      <c r="AN48">
        <v>1.1478459999999999</v>
      </c>
      <c r="AO48">
        <v>0</v>
      </c>
      <c r="AP48">
        <v>3.2025000000000001</v>
      </c>
      <c r="AQ48">
        <v>0</v>
      </c>
      <c r="AR48">
        <v>33.119999999999997</v>
      </c>
      <c r="AS48">
        <v>37.890518999999998</v>
      </c>
      <c r="AT48">
        <v>20</v>
      </c>
      <c r="AU48">
        <v>0</v>
      </c>
      <c r="AV48">
        <v>0</v>
      </c>
      <c r="AW48">
        <v>0</v>
      </c>
      <c r="AX48">
        <v>0</v>
      </c>
      <c r="AY48">
        <v>8.3406509999999994</v>
      </c>
      <c r="AZ48">
        <v>0</v>
      </c>
      <c r="BA48">
        <v>6.283493</v>
      </c>
      <c r="BB48">
        <v>3.8400530000000002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2228.5503259999991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379.89260000000002</v>
      </c>
      <c r="L49">
        <v>180.28139999999999</v>
      </c>
      <c r="M49">
        <v>66.893306999999993</v>
      </c>
      <c r="N49">
        <v>85.729151999999999</v>
      </c>
      <c r="O49">
        <v>89.999392999999998</v>
      </c>
      <c r="P49">
        <v>96.745143999999996</v>
      </c>
      <c r="Q49">
        <v>15.59735</v>
      </c>
      <c r="R49">
        <v>30.950734000000001</v>
      </c>
      <c r="S49">
        <v>19.049454999999998</v>
      </c>
      <c r="T49">
        <v>2.132863</v>
      </c>
      <c r="U49">
        <v>414</v>
      </c>
      <c r="V49">
        <v>20.8</v>
      </c>
      <c r="W49">
        <v>44.31</v>
      </c>
      <c r="X49">
        <v>148.30000000000001</v>
      </c>
      <c r="Y49">
        <v>0</v>
      </c>
      <c r="Z49">
        <v>13.041600000000001</v>
      </c>
      <c r="AA49">
        <v>0</v>
      </c>
      <c r="AB49">
        <v>48.499828000000001</v>
      </c>
      <c r="AC49">
        <v>34.831252999999997</v>
      </c>
      <c r="AD49">
        <v>0</v>
      </c>
      <c r="AE49">
        <v>59.175403000000003</v>
      </c>
      <c r="AF49">
        <v>0</v>
      </c>
      <c r="AG49">
        <v>48.718409999999999</v>
      </c>
      <c r="AH49">
        <v>165.14201700000001</v>
      </c>
      <c r="AI49">
        <v>0</v>
      </c>
      <c r="AJ49">
        <v>0</v>
      </c>
      <c r="AK49">
        <v>67.655124000000001</v>
      </c>
      <c r="AL49">
        <v>80.177999999999997</v>
      </c>
      <c r="AM49">
        <v>0</v>
      </c>
      <c r="AN49">
        <v>1.1478459999999999</v>
      </c>
      <c r="AO49">
        <v>0</v>
      </c>
      <c r="AP49">
        <v>3.2025000000000001</v>
      </c>
      <c r="AQ49">
        <v>0</v>
      </c>
      <c r="AR49">
        <v>38.64</v>
      </c>
      <c r="AS49">
        <v>37.890518999999998</v>
      </c>
      <c r="AT49">
        <v>20</v>
      </c>
      <c r="AU49">
        <v>0</v>
      </c>
      <c r="AV49">
        <v>0</v>
      </c>
      <c r="AW49">
        <v>0</v>
      </c>
      <c r="AX49">
        <v>0</v>
      </c>
      <c r="AY49">
        <v>8.3406509999999994</v>
      </c>
      <c r="AZ49">
        <v>0</v>
      </c>
      <c r="BA49">
        <v>6.283493</v>
      </c>
      <c r="BB49">
        <v>3.8142170000000002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2231.2422589999992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379.89260000000002</v>
      </c>
      <c r="L50">
        <v>180.28139999999999</v>
      </c>
      <c r="M50">
        <v>66.632908999999998</v>
      </c>
      <c r="N50">
        <v>85.395431000000002</v>
      </c>
      <c r="O50">
        <v>89.649049000000005</v>
      </c>
      <c r="P50">
        <v>96.345144000000005</v>
      </c>
      <c r="Q50">
        <v>15.536633999999999</v>
      </c>
      <c r="R50">
        <v>30.830251000000001</v>
      </c>
      <c r="S50">
        <v>18.975301000000002</v>
      </c>
      <c r="T50">
        <v>2.1245609999999999</v>
      </c>
      <c r="U50">
        <v>414</v>
      </c>
      <c r="V50">
        <v>20.8</v>
      </c>
      <c r="W50">
        <v>44.31</v>
      </c>
      <c r="X50">
        <v>148.30000000000001</v>
      </c>
      <c r="Y50">
        <v>0</v>
      </c>
      <c r="Z50">
        <v>13.041600000000001</v>
      </c>
      <c r="AA50">
        <v>0</v>
      </c>
      <c r="AB50">
        <v>48.499828000000001</v>
      </c>
      <c r="AC50">
        <v>34.831252999999997</v>
      </c>
      <c r="AD50">
        <v>0</v>
      </c>
      <c r="AE50">
        <v>59.175403000000003</v>
      </c>
      <c r="AF50">
        <v>0</v>
      </c>
      <c r="AG50">
        <v>48.718409999999999</v>
      </c>
      <c r="AH50">
        <v>165.14201700000001</v>
      </c>
      <c r="AI50">
        <v>0</v>
      </c>
      <c r="AJ50">
        <v>0</v>
      </c>
      <c r="AK50">
        <v>67.655124000000001</v>
      </c>
      <c r="AL50">
        <v>80.177999999999997</v>
      </c>
      <c r="AM50">
        <v>0</v>
      </c>
      <c r="AN50">
        <v>1.1478459999999999</v>
      </c>
      <c r="AO50">
        <v>0</v>
      </c>
      <c r="AP50">
        <v>3.2025000000000001</v>
      </c>
      <c r="AQ50">
        <v>0</v>
      </c>
      <c r="AR50">
        <v>38.64</v>
      </c>
      <c r="AS50">
        <v>37.890518999999998</v>
      </c>
      <c r="AT50">
        <v>20</v>
      </c>
      <c r="AU50">
        <v>0</v>
      </c>
      <c r="AV50">
        <v>0</v>
      </c>
      <c r="AW50">
        <v>0</v>
      </c>
      <c r="AX50">
        <v>0</v>
      </c>
      <c r="AY50">
        <v>8.3406509999999994</v>
      </c>
      <c r="AZ50">
        <v>0</v>
      </c>
      <c r="BA50">
        <v>6.283493</v>
      </c>
      <c r="BB50">
        <v>3.7993700000000001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2229.6192939999996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474.64399800000001</v>
      </c>
      <c r="L51">
        <v>180.28139999999999</v>
      </c>
      <c r="M51">
        <v>66.888273999999996</v>
      </c>
      <c r="N51">
        <v>85.722701999999998</v>
      </c>
      <c r="O51">
        <v>89.992621</v>
      </c>
      <c r="P51">
        <v>96.745143999999996</v>
      </c>
      <c r="Q51">
        <v>15.596177000000001</v>
      </c>
      <c r="R51">
        <v>30.948405000000001</v>
      </c>
      <c r="S51">
        <v>19.048022</v>
      </c>
      <c r="T51">
        <v>2.1327029999999998</v>
      </c>
      <c r="U51">
        <v>414</v>
      </c>
      <c r="V51">
        <v>20.8</v>
      </c>
      <c r="W51">
        <v>44.31</v>
      </c>
      <c r="X51">
        <v>148.30000000000001</v>
      </c>
      <c r="Y51">
        <v>0</v>
      </c>
      <c r="Z51">
        <v>13.041600000000001</v>
      </c>
      <c r="AA51">
        <v>0</v>
      </c>
      <c r="AB51">
        <v>48.499828000000001</v>
      </c>
      <c r="AC51">
        <v>34.831252999999997</v>
      </c>
      <c r="AD51">
        <v>0</v>
      </c>
      <c r="AE51">
        <v>59.175403000000003</v>
      </c>
      <c r="AF51">
        <v>0</v>
      </c>
      <c r="AG51">
        <v>48.718409999999999</v>
      </c>
      <c r="AH51">
        <v>165.14201700000001</v>
      </c>
      <c r="AI51">
        <v>0</v>
      </c>
      <c r="AJ51">
        <v>0</v>
      </c>
      <c r="AK51">
        <v>67.655124000000001</v>
      </c>
      <c r="AL51">
        <v>80.177999999999997</v>
      </c>
      <c r="AM51">
        <v>0</v>
      </c>
      <c r="AN51">
        <v>1.1478459999999999</v>
      </c>
      <c r="AO51">
        <v>0</v>
      </c>
      <c r="AP51">
        <v>3.2025000000000001</v>
      </c>
      <c r="AQ51">
        <v>0</v>
      </c>
      <c r="AR51">
        <v>38.64</v>
      </c>
      <c r="AS51">
        <v>37.890518999999998</v>
      </c>
      <c r="AT51">
        <v>20</v>
      </c>
      <c r="AU51">
        <v>0</v>
      </c>
      <c r="AV51">
        <v>0</v>
      </c>
      <c r="AW51">
        <v>0</v>
      </c>
      <c r="AX51">
        <v>0</v>
      </c>
      <c r="AY51">
        <v>8.3406509999999994</v>
      </c>
      <c r="AZ51">
        <v>0</v>
      </c>
      <c r="BA51">
        <v>6.283493</v>
      </c>
      <c r="BB51">
        <v>3.81393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2325.9700199999988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477.81162599999999</v>
      </c>
      <c r="L52">
        <v>180.28139999999999</v>
      </c>
      <c r="M52">
        <v>67.334665000000001</v>
      </c>
      <c r="N52">
        <v>86.294787999999997</v>
      </c>
      <c r="O52">
        <v>90.593204</v>
      </c>
      <c r="P52">
        <v>97.445143999999999</v>
      </c>
      <c r="Q52">
        <v>15.700260999999999</v>
      </c>
      <c r="R52">
        <v>31.154945000000001</v>
      </c>
      <c r="S52">
        <v>19.175142999999998</v>
      </c>
      <c r="T52">
        <v>2.1469360000000002</v>
      </c>
      <c r="U52">
        <v>414</v>
      </c>
      <c r="V52">
        <v>20.8</v>
      </c>
      <c r="W52">
        <v>44.31</v>
      </c>
      <c r="X52">
        <v>148.30000000000001</v>
      </c>
      <c r="Y52">
        <v>0</v>
      </c>
      <c r="Z52">
        <v>13.041600000000001</v>
      </c>
      <c r="AA52">
        <v>0</v>
      </c>
      <c r="AB52">
        <v>48.499828000000001</v>
      </c>
      <c r="AC52">
        <v>34.831252999999997</v>
      </c>
      <c r="AD52">
        <v>0</v>
      </c>
      <c r="AE52">
        <v>59.175403000000003</v>
      </c>
      <c r="AF52">
        <v>0</v>
      </c>
      <c r="AG52">
        <v>48.718409999999999</v>
      </c>
      <c r="AH52">
        <v>165.14201700000001</v>
      </c>
      <c r="AI52">
        <v>0</v>
      </c>
      <c r="AJ52">
        <v>0</v>
      </c>
      <c r="AK52">
        <v>67.655124000000001</v>
      </c>
      <c r="AL52">
        <v>80.177999999999997</v>
      </c>
      <c r="AM52">
        <v>0</v>
      </c>
      <c r="AN52">
        <v>1.1478459999999999</v>
      </c>
      <c r="AO52">
        <v>0</v>
      </c>
      <c r="AP52">
        <v>3.2025000000000001</v>
      </c>
      <c r="AQ52">
        <v>0</v>
      </c>
      <c r="AR52">
        <v>33.119999999999997</v>
      </c>
      <c r="AS52">
        <v>37.890518999999998</v>
      </c>
      <c r="AT52">
        <v>20</v>
      </c>
      <c r="AU52">
        <v>0</v>
      </c>
      <c r="AV52">
        <v>0</v>
      </c>
      <c r="AW52">
        <v>0</v>
      </c>
      <c r="AX52">
        <v>0</v>
      </c>
      <c r="AY52">
        <v>8.3406509999999994</v>
      </c>
      <c r="AZ52">
        <v>0</v>
      </c>
      <c r="BA52">
        <v>6.283493</v>
      </c>
      <c r="BB52">
        <v>3.8393830000000002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2326.4141389999991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476.75214499999998</v>
      </c>
      <c r="L53">
        <v>180</v>
      </c>
      <c r="M53">
        <v>67.185360000000003</v>
      </c>
      <c r="N53">
        <v>86.103442000000001</v>
      </c>
      <c r="O53">
        <v>90.392326999999995</v>
      </c>
      <c r="P53">
        <v>97.245143999999996</v>
      </c>
      <c r="Q53">
        <v>15.665447</v>
      </c>
      <c r="R53">
        <v>31.085863</v>
      </c>
      <c r="S53">
        <v>19.132624</v>
      </c>
      <c r="T53">
        <v>2.1421760000000001</v>
      </c>
      <c r="U53">
        <v>414</v>
      </c>
      <c r="V53">
        <v>20.8</v>
      </c>
      <c r="W53">
        <v>44.31</v>
      </c>
      <c r="X53">
        <v>148.30000000000001</v>
      </c>
      <c r="Y53">
        <v>0</v>
      </c>
      <c r="Z53">
        <v>6.5208000000000004</v>
      </c>
      <c r="AA53">
        <v>0</v>
      </c>
      <c r="AB53">
        <v>48.499828000000001</v>
      </c>
      <c r="AC53">
        <v>34.831252999999997</v>
      </c>
      <c r="AD53">
        <v>0</v>
      </c>
      <c r="AE53">
        <v>59.175403000000003</v>
      </c>
      <c r="AF53">
        <v>0</v>
      </c>
      <c r="AG53">
        <v>48.718409999999999</v>
      </c>
      <c r="AH53">
        <v>165.14201700000001</v>
      </c>
      <c r="AI53">
        <v>0</v>
      </c>
      <c r="AJ53">
        <v>0</v>
      </c>
      <c r="AK53">
        <v>67.655124000000001</v>
      </c>
      <c r="AL53">
        <v>79.596999999999994</v>
      </c>
      <c r="AM53">
        <v>0</v>
      </c>
      <c r="AN53">
        <v>1.1478459999999999</v>
      </c>
      <c r="AO53">
        <v>0</v>
      </c>
      <c r="AP53">
        <v>11.529</v>
      </c>
      <c r="AQ53">
        <v>0</v>
      </c>
      <c r="AR53">
        <v>33.119999999999997</v>
      </c>
      <c r="AS53">
        <v>37.890518999999998</v>
      </c>
      <c r="AT53">
        <v>20</v>
      </c>
      <c r="AU53">
        <v>0</v>
      </c>
      <c r="AV53">
        <v>0</v>
      </c>
      <c r="AW53">
        <v>0</v>
      </c>
      <c r="AX53">
        <v>0</v>
      </c>
      <c r="AY53">
        <v>8.3406509999999994</v>
      </c>
      <c r="AZ53">
        <v>0</v>
      </c>
      <c r="BA53">
        <v>6.283493</v>
      </c>
      <c r="BB53">
        <v>3.83087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2325.3967419999994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476.496667</v>
      </c>
      <c r="L54">
        <v>180</v>
      </c>
      <c r="M54">
        <v>67.149358000000007</v>
      </c>
      <c r="N54">
        <v>86.057302000000007</v>
      </c>
      <c r="O54">
        <v>90.343888000000007</v>
      </c>
      <c r="P54">
        <v>97.145144000000002</v>
      </c>
      <c r="Q54">
        <v>15.657052999999999</v>
      </c>
      <c r="R54">
        <v>31.069205</v>
      </c>
      <c r="S54">
        <v>19.122371999999999</v>
      </c>
      <c r="T54">
        <v>2.1410279999999999</v>
      </c>
      <c r="U54">
        <v>414</v>
      </c>
      <c r="V54">
        <v>20.8</v>
      </c>
      <c r="W54">
        <v>44.31</v>
      </c>
      <c r="X54">
        <v>148.30000000000001</v>
      </c>
      <c r="Y54">
        <v>0</v>
      </c>
      <c r="Z54">
        <v>6.5208000000000004</v>
      </c>
      <c r="AA54">
        <v>0</v>
      </c>
      <c r="AB54">
        <v>48.499828000000001</v>
      </c>
      <c r="AC54">
        <v>34.831252999999997</v>
      </c>
      <c r="AD54">
        <v>0</v>
      </c>
      <c r="AE54">
        <v>59.175403000000003</v>
      </c>
      <c r="AF54">
        <v>0</v>
      </c>
      <c r="AG54">
        <v>48.718409999999999</v>
      </c>
      <c r="AH54">
        <v>165.14201700000001</v>
      </c>
      <c r="AI54">
        <v>0</v>
      </c>
      <c r="AJ54">
        <v>0</v>
      </c>
      <c r="AK54">
        <v>67.655124000000001</v>
      </c>
      <c r="AL54">
        <v>79.596999999999994</v>
      </c>
      <c r="AM54">
        <v>0</v>
      </c>
      <c r="AN54">
        <v>1.1478459999999999</v>
      </c>
      <c r="AO54">
        <v>0</v>
      </c>
      <c r="AP54">
        <v>11.529</v>
      </c>
      <c r="AQ54">
        <v>0</v>
      </c>
      <c r="AR54">
        <v>33.119999999999997</v>
      </c>
      <c r="AS54">
        <v>37.890518999999998</v>
      </c>
      <c r="AT54">
        <v>20</v>
      </c>
      <c r="AU54">
        <v>0</v>
      </c>
      <c r="AV54">
        <v>0</v>
      </c>
      <c r="AW54">
        <v>0</v>
      </c>
      <c r="AX54">
        <v>0</v>
      </c>
      <c r="AY54">
        <v>8.3406509999999994</v>
      </c>
      <c r="AZ54">
        <v>0</v>
      </c>
      <c r="BA54">
        <v>6.283493</v>
      </c>
      <c r="BB54">
        <v>3.8288169999999999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2324.8721779999996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473.12932899999998</v>
      </c>
      <c r="L55">
        <v>180</v>
      </c>
      <c r="M55">
        <v>66.674820999999994</v>
      </c>
      <c r="N55">
        <v>85.449145999999999</v>
      </c>
      <c r="O55">
        <v>89.705438999999998</v>
      </c>
      <c r="P55">
        <v>96.445143999999999</v>
      </c>
      <c r="Q55">
        <v>15.546407</v>
      </c>
      <c r="R55">
        <v>30.849643</v>
      </c>
      <c r="S55">
        <v>18.987235999999999</v>
      </c>
      <c r="T55">
        <v>2.1258970000000001</v>
      </c>
      <c r="U55">
        <v>414</v>
      </c>
      <c r="V55">
        <v>20.8</v>
      </c>
      <c r="W55">
        <v>44.31</v>
      </c>
      <c r="X55">
        <v>148.30000000000001</v>
      </c>
      <c r="Y55">
        <v>0</v>
      </c>
      <c r="Z55">
        <v>6.5208000000000004</v>
      </c>
      <c r="AA55">
        <v>0</v>
      </c>
      <c r="AB55">
        <v>48.499828000000001</v>
      </c>
      <c r="AC55">
        <v>34.831252999999997</v>
      </c>
      <c r="AD55">
        <v>0</v>
      </c>
      <c r="AE55">
        <v>59.175403000000003</v>
      </c>
      <c r="AF55">
        <v>0</v>
      </c>
      <c r="AG55">
        <v>48.718409999999999</v>
      </c>
      <c r="AH55">
        <v>165.14201700000001</v>
      </c>
      <c r="AI55">
        <v>0</v>
      </c>
      <c r="AJ55">
        <v>0</v>
      </c>
      <c r="AK55">
        <v>67.655124000000001</v>
      </c>
      <c r="AL55">
        <v>79.596999999999994</v>
      </c>
      <c r="AM55">
        <v>0</v>
      </c>
      <c r="AN55">
        <v>1.1478459999999999</v>
      </c>
      <c r="AO55">
        <v>0</v>
      </c>
      <c r="AP55">
        <v>3.2025000000000001</v>
      </c>
      <c r="AQ55">
        <v>0</v>
      </c>
      <c r="AR55">
        <v>38.64</v>
      </c>
      <c r="AS55">
        <v>37.890518999999998</v>
      </c>
      <c r="AT55">
        <v>20</v>
      </c>
      <c r="AU55">
        <v>0</v>
      </c>
      <c r="AV55">
        <v>0</v>
      </c>
      <c r="AW55">
        <v>0</v>
      </c>
      <c r="AX55">
        <v>0</v>
      </c>
      <c r="AY55">
        <v>8.3406509999999994</v>
      </c>
      <c r="AZ55">
        <v>0</v>
      </c>
      <c r="BA55">
        <v>6.283493</v>
      </c>
      <c r="BB55">
        <v>3.8017590000000001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2315.7696649999993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469.995294</v>
      </c>
      <c r="L56">
        <v>180</v>
      </c>
      <c r="M56">
        <v>66.233164000000002</v>
      </c>
      <c r="N56">
        <v>84.880099999999999</v>
      </c>
      <c r="O56">
        <v>89.111226000000002</v>
      </c>
      <c r="P56">
        <v>95.745143999999996</v>
      </c>
      <c r="Q56">
        <v>15.443427</v>
      </c>
      <c r="R56">
        <v>30.645292999999999</v>
      </c>
      <c r="S56">
        <v>18.861464000000002</v>
      </c>
      <c r="T56">
        <v>2.111815</v>
      </c>
      <c r="U56">
        <v>414</v>
      </c>
      <c r="V56">
        <v>20.8</v>
      </c>
      <c r="W56">
        <v>44.31</v>
      </c>
      <c r="X56">
        <v>148.30000000000001</v>
      </c>
      <c r="Y56">
        <v>0</v>
      </c>
      <c r="Z56">
        <v>6.5208000000000004</v>
      </c>
      <c r="AA56">
        <v>0</v>
      </c>
      <c r="AB56">
        <v>48.499828000000001</v>
      </c>
      <c r="AC56">
        <v>34.831252999999997</v>
      </c>
      <c r="AD56">
        <v>10.884034</v>
      </c>
      <c r="AE56">
        <v>59.175403000000003</v>
      </c>
      <c r="AF56">
        <v>0</v>
      </c>
      <c r="AG56">
        <v>48.718409999999999</v>
      </c>
      <c r="AH56">
        <v>165.14201700000001</v>
      </c>
      <c r="AI56">
        <v>0</v>
      </c>
      <c r="AJ56">
        <v>0</v>
      </c>
      <c r="AK56">
        <v>67.655124000000001</v>
      </c>
      <c r="AL56">
        <v>79.596999999999994</v>
      </c>
      <c r="AM56">
        <v>0</v>
      </c>
      <c r="AN56">
        <v>1.1478459999999999</v>
      </c>
      <c r="AO56">
        <v>0</v>
      </c>
      <c r="AP56">
        <v>3.2025000000000001</v>
      </c>
      <c r="AQ56">
        <v>0</v>
      </c>
      <c r="AR56">
        <v>38.64</v>
      </c>
      <c r="AS56">
        <v>37.890518999999998</v>
      </c>
      <c r="AT56">
        <v>20</v>
      </c>
      <c r="AU56">
        <v>0</v>
      </c>
      <c r="AV56">
        <v>0</v>
      </c>
      <c r="AW56">
        <v>0</v>
      </c>
      <c r="AX56">
        <v>0</v>
      </c>
      <c r="AY56">
        <v>8.3406509999999994</v>
      </c>
      <c r="AZ56">
        <v>0</v>
      </c>
      <c r="BA56">
        <v>6.283493</v>
      </c>
      <c r="BB56">
        <v>3.7765759999999999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2320.7423809999996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470.47243600000002</v>
      </c>
      <c r="L57">
        <v>180</v>
      </c>
      <c r="M57">
        <v>66.300404</v>
      </c>
      <c r="N57">
        <v>84.969301000000002</v>
      </c>
      <c r="O57">
        <v>89.201693000000006</v>
      </c>
      <c r="P57">
        <v>95.845144000000005</v>
      </c>
      <c r="Q57">
        <v>15.459104999999999</v>
      </c>
      <c r="R57">
        <v>30.676404999999999</v>
      </c>
      <c r="S57">
        <v>18.880611999999999</v>
      </c>
      <c r="T57">
        <v>2.1139589999999999</v>
      </c>
      <c r="U57">
        <v>414</v>
      </c>
      <c r="V57">
        <v>20.8</v>
      </c>
      <c r="W57">
        <v>44.31</v>
      </c>
      <c r="X57">
        <v>148.30000000000001</v>
      </c>
      <c r="Y57">
        <v>0</v>
      </c>
      <c r="Z57">
        <v>6.5208000000000004</v>
      </c>
      <c r="AA57">
        <v>0</v>
      </c>
      <c r="AB57">
        <v>48.499828000000001</v>
      </c>
      <c r="AC57">
        <v>34.831252999999997</v>
      </c>
      <c r="AD57">
        <v>10.884034</v>
      </c>
      <c r="AE57">
        <v>59.175403000000003</v>
      </c>
      <c r="AF57">
        <v>0</v>
      </c>
      <c r="AG57">
        <v>48.718409999999999</v>
      </c>
      <c r="AH57">
        <v>165.14201700000001</v>
      </c>
      <c r="AI57">
        <v>0</v>
      </c>
      <c r="AJ57">
        <v>0</v>
      </c>
      <c r="AK57">
        <v>67.655124000000001</v>
      </c>
      <c r="AL57">
        <v>79.596999999999994</v>
      </c>
      <c r="AM57">
        <v>0</v>
      </c>
      <c r="AN57">
        <v>1.1478459999999999</v>
      </c>
      <c r="AO57">
        <v>0</v>
      </c>
      <c r="AP57">
        <v>11.529</v>
      </c>
      <c r="AQ57">
        <v>0</v>
      </c>
      <c r="AR57">
        <v>38.64</v>
      </c>
      <c r="AS57">
        <v>37.890518999999998</v>
      </c>
      <c r="AT57">
        <v>20</v>
      </c>
      <c r="AU57">
        <v>0</v>
      </c>
      <c r="AV57">
        <v>0</v>
      </c>
      <c r="AW57">
        <v>0</v>
      </c>
      <c r="AX57">
        <v>0</v>
      </c>
      <c r="AY57">
        <v>8.3406509999999994</v>
      </c>
      <c r="AZ57">
        <v>0</v>
      </c>
      <c r="BA57">
        <v>6.283493</v>
      </c>
      <c r="BB57">
        <v>3.7804099999999998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2329.9648469999993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470.16038300000002</v>
      </c>
      <c r="L58">
        <v>248.12139999999999</v>
      </c>
      <c r="M58">
        <v>66.256428999999997</v>
      </c>
      <c r="N58">
        <v>84.912942000000001</v>
      </c>
      <c r="O58">
        <v>89.142527000000001</v>
      </c>
      <c r="P58">
        <v>95.845144000000005</v>
      </c>
      <c r="Q58">
        <v>15.448850999999999</v>
      </c>
      <c r="R58">
        <v>30.656058000000002</v>
      </c>
      <c r="S58">
        <v>18.868089000000001</v>
      </c>
      <c r="T58">
        <v>2.1125569999999998</v>
      </c>
      <c r="U58">
        <v>414</v>
      </c>
      <c r="V58">
        <v>20.8</v>
      </c>
      <c r="W58">
        <v>44.31</v>
      </c>
      <c r="X58">
        <v>148.30000000000001</v>
      </c>
      <c r="Y58">
        <v>0</v>
      </c>
      <c r="Z58">
        <v>6.5208000000000004</v>
      </c>
      <c r="AA58">
        <v>0</v>
      </c>
      <c r="AB58">
        <v>48.499828000000001</v>
      </c>
      <c r="AC58">
        <v>34.831252999999997</v>
      </c>
      <c r="AD58">
        <v>21.768069000000001</v>
      </c>
      <c r="AE58">
        <v>59.175403000000003</v>
      </c>
      <c r="AF58">
        <v>0</v>
      </c>
      <c r="AG58">
        <v>48.718409999999999</v>
      </c>
      <c r="AH58">
        <v>165.14201700000001</v>
      </c>
      <c r="AI58">
        <v>0</v>
      </c>
      <c r="AJ58">
        <v>0</v>
      </c>
      <c r="AK58">
        <v>67.655124000000001</v>
      </c>
      <c r="AL58">
        <v>79.596999999999994</v>
      </c>
      <c r="AM58">
        <v>0</v>
      </c>
      <c r="AN58">
        <v>1.1478459999999999</v>
      </c>
      <c r="AO58">
        <v>0</v>
      </c>
      <c r="AP58">
        <v>11.529</v>
      </c>
      <c r="AQ58">
        <v>0</v>
      </c>
      <c r="AR58">
        <v>33.119999999999997</v>
      </c>
      <c r="AS58">
        <v>37.890518999999998</v>
      </c>
      <c r="AT58">
        <v>20</v>
      </c>
      <c r="AU58">
        <v>0</v>
      </c>
      <c r="AV58">
        <v>0</v>
      </c>
      <c r="AW58">
        <v>0</v>
      </c>
      <c r="AX58">
        <v>0</v>
      </c>
      <c r="AY58">
        <v>8.3406509999999994</v>
      </c>
      <c r="AZ58">
        <v>0</v>
      </c>
      <c r="BA58">
        <v>6.283493</v>
      </c>
      <c r="BB58">
        <v>3.7779029999999998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2402.9316960000001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474.19370099999998</v>
      </c>
      <c r="L59">
        <v>323.57</v>
      </c>
      <c r="M59">
        <v>66.824815999999998</v>
      </c>
      <c r="N59">
        <v>85.641377000000006</v>
      </c>
      <c r="O59">
        <v>89.907245000000003</v>
      </c>
      <c r="P59">
        <v>96.645144000000002</v>
      </c>
      <c r="Q59">
        <v>15.581379999999999</v>
      </c>
      <c r="R59">
        <v>30.919044</v>
      </c>
      <c r="S59">
        <v>19.029951000000001</v>
      </c>
      <c r="T59">
        <v>2.1306799999999999</v>
      </c>
      <c r="U59">
        <v>414</v>
      </c>
      <c r="V59">
        <v>20.8</v>
      </c>
      <c r="W59">
        <v>44.31</v>
      </c>
      <c r="X59">
        <v>148.30000000000001</v>
      </c>
      <c r="Y59">
        <v>0</v>
      </c>
      <c r="Z59">
        <v>6.5208000000000004</v>
      </c>
      <c r="AA59">
        <v>13.96799</v>
      </c>
      <c r="AB59">
        <v>48.499828000000001</v>
      </c>
      <c r="AC59">
        <v>34.831252999999997</v>
      </c>
      <c r="AD59">
        <v>21.768069000000001</v>
      </c>
      <c r="AE59">
        <v>59.175403000000003</v>
      </c>
      <c r="AF59">
        <v>0</v>
      </c>
      <c r="AG59">
        <v>48.718409999999999</v>
      </c>
      <c r="AH59">
        <v>179.96245400000001</v>
      </c>
      <c r="AI59">
        <v>0</v>
      </c>
      <c r="AJ59">
        <v>0</v>
      </c>
      <c r="AK59">
        <v>67.655124000000001</v>
      </c>
      <c r="AL59">
        <v>79.596999999999994</v>
      </c>
      <c r="AM59">
        <v>0</v>
      </c>
      <c r="AN59">
        <v>1.1478459999999999</v>
      </c>
      <c r="AO59">
        <v>0</v>
      </c>
      <c r="AP59">
        <v>11.529</v>
      </c>
      <c r="AQ59">
        <v>0</v>
      </c>
      <c r="AR59">
        <v>33.119999999999997</v>
      </c>
      <c r="AS59">
        <v>37.890518999999998</v>
      </c>
      <c r="AT59">
        <v>20</v>
      </c>
      <c r="AU59">
        <v>0</v>
      </c>
      <c r="AV59">
        <v>0</v>
      </c>
      <c r="AW59">
        <v>0</v>
      </c>
      <c r="AX59">
        <v>0</v>
      </c>
      <c r="AY59">
        <v>8.3406509999999994</v>
      </c>
      <c r="AZ59">
        <v>0</v>
      </c>
      <c r="BA59">
        <v>6.7455160000000003</v>
      </c>
      <c r="BB59">
        <v>3.8103120000000001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2515.1335129999998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480.94749000000002</v>
      </c>
      <c r="L60">
        <v>332.93119999999999</v>
      </c>
      <c r="M60">
        <v>67.776580999999993</v>
      </c>
      <c r="N60">
        <v>86.861138999999994</v>
      </c>
      <c r="O60">
        <v>91.187764999999999</v>
      </c>
      <c r="P60">
        <v>98.145144000000002</v>
      </c>
      <c r="Q60">
        <v>15.803300999999999</v>
      </c>
      <c r="R60">
        <v>31.359414000000001</v>
      </c>
      <c r="S60">
        <v>19.300989000000001</v>
      </c>
      <c r="T60">
        <v>2.1610269999999998</v>
      </c>
      <c r="U60">
        <v>414</v>
      </c>
      <c r="V60">
        <v>20.8</v>
      </c>
      <c r="W60">
        <v>44.31</v>
      </c>
      <c r="X60">
        <v>148.30000000000001</v>
      </c>
      <c r="Y60">
        <v>0</v>
      </c>
      <c r="Z60">
        <v>6.5208000000000004</v>
      </c>
      <c r="AA60">
        <v>28.09872</v>
      </c>
      <c r="AB60">
        <v>48.499828000000001</v>
      </c>
      <c r="AC60">
        <v>34.831252999999997</v>
      </c>
      <c r="AD60">
        <v>21.768069000000001</v>
      </c>
      <c r="AE60">
        <v>59.175403000000003</v>
      </c>
      <c r="AF60">
        <v>0</v>
      </c>
      <c r="AG60">
        <v>48.718409999999999</v>
      </c>
      <c r="AH60">
        <v>179.96245400000001</v>
      </c>
      <c r="AI60">
        <v>0</v>
      </c>
      <c r="AJ60">
        <v>0</v>
      </c>
      <c r="AK60">
        <v>67.655124000000001</v>
      </c>
      <c r="AL60">
        <v>79.596999999999994</v>
      </c>
      <c r="AM60">
        <v>0</v>
      </c>
      <c r="AN60">
        <v>1.1478459999999999</v>
      </c>
      <c r="AO60">
        <v>0</v>
      </c>
      <c r="AP60">
        <v>3.2025000000000001</v>
      </c>
      <c r="AQ60">
        <v>0</v>
      </c>
      <c r="AR60">
        <v>33.119999999999997</v>
      </c>
      <c r="AS60">
        <v>37.890518999999998</v>
      </c>
      <c r="AT60">
        <v>20</v>
      </c>
      <c r="AU60">
        <v>0</v>
      </c>
      <c r="AV60">
        <v>0</v>
      </c>
      <c r="AW60">
        <v>0</v>
      </c>
      <c r="AX60">
        <v>0</v>
      </c>
      <c r="AY60">
        <v>8.3406509999999994</v>
      </c>
      <c r="AZ60">
        <v>0</v>
      </c>
      <c r="BA60">
        <v>6.7455160000000003</v>
      </c>
      <c r="BB60">
        <v>3.8645809999999998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2543.0227239999995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487.90423099999998</v>
      </c>
      <c r="L61">
        <v>332.93119999999999</v>
      </c>
      <c r="M61">
        <v>68.756945999999999</v>
      </c>
      <c r="N61">
        <v>88.117555999999993</v>
      </c>
      <c r="O61">
        <v>92.506765000000001</v>
      </c>
      <c r="P61">
        <v>99.645144000000002</v>
      </c>
      <c r="Q61">
        <v>16.031891000000002</v>
      </c>
      <c r="R61">
        <v>31.813016999999999</v>
      </c>
      <c r="S61">
        <v>19.580169999999999</v>
      </c>
      <c r="T61">
        <v>2.192285</v>
      </c>
      <c r="U61">
        <v>414</v>
      </c>
      <c r="V61">
        <v>20.8</v>
      </c>
      <c r="W61">
        <v>44.31</v>
      </c>
      <c r="X61">
        <v>148.30000000000001</v>
      </c>
      <c r="Y61">
        <v>0</v>
      </c>
      <c r="Z61">
        <v>6.5208000000000004</v>
      </c>
      <c r="AA61">
        <v>28.09872</v>
      </c>
      <c r="AB61">
        <v>48.499828000000001</v>
      </c>
      <c r="AC61">
        <v>34.831252999999997</v>
      </c>
      <c r="AD61">
        <v>21.768069000000001</v>
      </c>
      <c r="AE61">
        <v>59.175403000000003</v>
      </c>
      <c r="AF61">
        <v>0</v>
      </c>
      <c r="AG61">
        <v>48.718409999999999</v>
      </c>
      <c r="AH61">
        <v>179.96245400000001</v>
      </c>
      <c r="AI61">
        <v>0</v>
      </c>
      <c r="AJ61">
        <v>0</v>
      </c>
      <c r="AK61">
        <v>67.655124000000001</v>
      </c>
      <c r="AL61">
        <v>79.596999999999994</v>
      </c>
      <c r="AM61">
        <v>0</v>
      </c>
      <c r="AN61">
        <v>1.1478459999999999</v>
      </c>
      <c r="AO61">
        <v>0</v>
      </c>
      <c r="AP61">
        <v>3.2025000000000001</v>
      </c>
      <c r="AQ61">
        <v>0</v>
      </c>
      <c r="AR61">
        <v>33.119999999999997</v>
      </c>
      <c r="AS61">
        <v>37.890518999999998</v>
      </c>
      <c r="AT61">
        <v>20</v>
      </c>
      <c r="AU61">
        <v>0</v>
      </c>
      <c r="AV61">
        <v>0</v>
      </c>
      <c r="AW61">
        <v>0</v>
      </c>
      <c r="AX61">
        <v>0</v>
      </c>
      <c r="AY61">
        <v>8.3406509999999994</v>
      </c>
      <c r="AZ61">
        <v>0</v>
      </c>
      <c r="BA61">
        <v>6.7455160000000003</v>
      </c>
      <c r="BB61">
        <v>3.9204810000000001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2556.0837789999996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479.51555100000002</v>
      </c>
      <c r="L62">
        <v>332.93119999999999</v>
      </c>
      <c r="M62">
        <v>67.574787999999998</v>
      </c>
      <c r="N62">
        <v>86.602524000000003</v>
      </c>
      <c r="O62">
        <v>90.916269999999997</v>
      </c>
      <c r="P62">
        <v>97.845144000000005</v>
      </c>
      <c r="Q62">
        <v>15.756249</v>
      </c>
      <c r="R62">
        <v>31.266047</v>
      </c>
      <c r="S62">
        <v>19.243523</v>
      </c>
      <c r="T62">
        <v>2.1545930000000002</v>
      </c>
      <c r="U62">
        <v>414</v>
      </c>
      <c r="V62">
        <v>20.8</v>
      </c>
      <c r="W62">
        <v>44.31</v>
      </c>
      <c r="X62">
        <v>148.30000000000001</v>
      </c>
      <c r="Y62">
        <v>0</v>
      </c>
      <c r="Z62">
        <v>6.5208000000000004</v>
      </c>
      <c r="AA62">
        <v>28.09872</v>
      </c>
      <c r="AB62">
        <v>48.499828000000001</v>
      </c>
      <c r="AC62">
        <v>34.831252999999997</v>
      </c>
      <c r="AD62">
        <v>21.768069000000001</v>
      </c>
      <c r="AE62">
        <v>59.175403000000003</v>
      </c>
      <c r="AF62">
        <v>0</v>
      </c>
      <c r="AG62">
        <v>48.718409999999999</v>
      </c>
      <c r="AH62">
        <v>179.96245400000001</v>
      </c>
      <c r="AI62">
        <v>0</v>
      </c>
      <c r="AJ62">
        <v>0</v>
      </c>
      <c r="AK62">
        <v>67.655124000000001</v>
      </c>
      <c r="AL62">
        <v>79.596999999999994</v>
      </c>
      <c r="AM62">
        <v>0</v>
      </c>
      <c r="AN62">
        <v>1.1478459999999999</v>
      </c>
      <c r="AO62">
        <v>0</v>
      </c>
      <c r="AP62">
        <v>3.2025000000000001</v>
      </c>
      <c r="AQ62">
        <v>0</v>
      </c>
      <c r="AR62">
        <v>33.119999999999997</v>
      </c>
      <c r="AS62">
        <v>37.890518999999998</v>
      </c>
      <c r="AT62">
        <v>20</v>
      </c>
      <c r="AU62">
        <v>0</v>
      </c>
      <c r="AV62">
        <v>0</v>
      </c>
      <c r="AW62">
        <v>0</v>
      </c>
      <c r="AX62">
        <v>0</v>
      </c>
      <c r="AY62">
        <v>8.3406509999999994</v>
      </c>
      <c r="AZ62">
        <v>0</v>
      </c>
      <c r="BA62">
        <v>6.7455160000000003</v>
      </c>
      <c r="BB62">
        <v>3.853075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2540.3430569999996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516.83991600000002</v>
      </c>
      <c r="L63">
        <v>332.93119999999999</v>
      </c>
      <c r="M63">
        <v>72.834650999999994</v>
      </c>
      <c r="N63">
        <v>93.343462000000002</v>
      </c>
      <c r="O63">
        <v>97.992977999999994</v>
      </c>
      <c r="P63">
        <v>105.945144</v>
      </c>
      <c r="Q63">
        <v>16.982679000000001</v>
      </c>
      <c r="R63">
        <v>33.699722000000001</v>
      </c>
      <c r="S63">
        <v>20.741394</v>
      </c>
      <c r="T63">
        <v>2.3223009999999999</v>
      </c>
      <c r="U63">
        <v>414</v>
      </c>
      <c r="V63">
        <v>20.8</v>
      </c>
      <c r="W63">
        <v>44.31</v>
      </c>
      <c r="X63">
        <v>148.30000000000001</v>
      </c>
      <c r="Y63">
        <v>0</v>
      </c>
      <c r="Z63">
        <v>6.5208000000000004</v>
      </c>
      <c r="AA63">
        <v>28.09872</v>
      </c>
      <c r="AB63">
        <v>48.499828000000001</v>
      </c>
      <c r="AC63">
        <v>34.831252999999997</v>
      </c>
      <c r="AD63">
        <v>21.768069000000001</v>
      </c>
      <c r="AE63">
        <v>59.175403000000003</v>
      </c>
      <c r="AF63">
        <v>0</v>
      </c>
      <c r="AG63">
        <v>48.718409999999999</v>
      </c>
      <c r="AH63">
        <v>179.96245400000001</v>
      </c>
      <c r="AI63">
        <v>0</v>
      </c>
      <c r="AJ63">
        <v>0</v>
      </c>
      <c r="AK63">
        <v>67.655124000000001</v>
      </c>
      <c r="AL63">
        <v>79.596999999999994</v>
      </c>
      <c r="AM63">
        <v>0</v>
      </c>
      <c r="AN63">
        <v>1.1478459999999999</v>
      </c>
      <c r="AO63">
        <v>0</v>
      </c>
      <c r="AP63">
        <v>3.2025000000000001</v>
      </c>
      <c r="AQ63">
        <v>0</v>
      </c>
      <c r="AR63">
        <v>33.119999999999997</v>
      </c>
      <c r="AS63">
        <v>37.890518999999998</v>
      </c>
      <c r="AT63">
        <v>20</v>
      </c>
      <c r="AU63">
        <v>0</v>
      </c>
      <c r="AV63">
        <v>0</v>
      </c>
      <c r="AW63">
        <v>0</v>
      </c>
      <c r="AX63">
        <v>0</v>
      </c>
      <c r="AY63">
        <v>8.3406509999999994</v>
      </c>
      <c r="AZ63">
        <v>0</v>
      </c>
      <c r="BA63">
        <v>6.7455160000000003</v>
      </c>
      <c r="BB63">
        <v>4.1529889999999998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2610.4705289999997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533.35794699999997</v>
      </c>
      <c r="L64">
        <v>332.93119999999999</v>
      </c>
      <c r="M64">
        <v>75.162422000000007</v>
      </c>
      <c r="N64">
        <v>96.326688000000004</v>
      </c>
      <c r="O64">
        <v>101.124802</v>
      </c>
      <c r="P64">
        <v>109.54514399999999</v>
      </c>
      <c r="Q64">
        <v>17.52544</v>
      </c>
      <c r="R64">
        <v>34.776755000000001</v>
      </c>
      <c r="S64">
        <v>21.404281999999998</v>
      </c>
      <c r="T64">
        <v>2.3965209999999999</v>
      </c>
      <c r="U64">
        <v>414</v>
      </c>
      <c r="V64">
        <v>20.8</v>
      </c>
      <c r="W64">
        <v>44.31</v>
      </c>
      <c r="X64">
        <v>148.30000000000001</v>
      </c>
      <c r="Y64">
        <v>0</v>
      </c>
      <c r="Z64">
        <v>6.5208000000000004</v>
      </c>
      <c r="AA64">
        <v>28.09872</v>
      </c>
      <c r="AB64">
        <v>48.499828000000001</v>
      </c>
      <c r="AC64">
        <v>34.831252999999997</v>
      </c>
      <c r="AD64">
        <v>21.768069000000001</v>
      </c>
      <c r="AE64">
        <v>59.175403000000003</v>
      </c>
      <c r="AF64">
        <v>0</v>
      </c>
      <c r="AG64">
        <v>48.718409999999999</v>
      </c>
      <c r="AH64">
        <v>179.96245400000001</v>
      </c>
      <c r="AI64">
        <v>0</v>
      </c>
      <c r="AJ64">
        <v>0</v>
      </c>
      <c r="AK64">
        <v>67.655124000000001</v>
      </c>
      <c r="AL64">
        <v>79.596999999999994</v>
      </c>
      <c r="AM64">
        <v>0</v>
      </c>
      <c r="AN64">
        <v>1.1478459999999999</v>
      </c>
      <c r="AO64">
        <v>0</v>
      </c>
      <c r="AP64">
        <v>3.2025000000000001</v>
      </c>
      <c r="AQ64">
        <v>0</v>
      </c>
      <c r="AR64">
        <v>33.119999999999997</v>
      </c>
      <c r="AS64">
        <v>37.890518999999998</v>
      </c>
      <c r="AT64">
        <v>20</v>
      </c>
      <c r="AU64">
        <v>0</v>
      </c>
      <c r="AV64">
        <v>0</v>
      </c>
      <c r="AW64">
        <v>0</v>
      </c>
      <c r="AX64">
        <v>0</v>
      </c>
      <c r="AY64">
        <v>8.3406509999999994</v>
      </c>
      <c r="AZ64">
        <v>2.3187009999999999</v>
      </c>
      <c r="BA64">
        <v>6.7455160000000003</v>
      </c>
      <c r="BB64">
        <v>4.285717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2643.839712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550.13830600000006</v>
      </c>
      <c r="L65">
        <v>332.93119999999999</v>
      </c>
      <c r="M65">
        <v>77.527161000000007</v>
      </c>
      <c r="N65">
        <v>99.357292000000001</v>
      </c>
      <c r="O65">
        <v>104.30636199999999</v>
      </c>
      <c r="P65">
        <v>113.245144</v>
      </c>
      <c r="Q65">
        <v>18.076820000000001</v>
      </c>
      <c r="R65">
        <v>35.870890000000003</v>
      </c>
      <c r="S65">
        <v>22.077697000000001</v>
      </c>
      <c r="T65">
        <v>2.4719199999999999</v>
      </c>
      <c r="U65">
        <v>414</v>
      </c>
      <c r="V65">
        <v>20.8</v>
      </c>
      <c r="W65">
        <v>44.31</v>
      </c>
      <c r="X65">
        <v>148.30000000000001</v>
      </c>
      <c r="Y65">
        <v>0</v>
      </c>
      <c r="Z65">
        <v>6.5208000000000004</v>
      </c>
      <c r="AA65">
        <v>28.09872</v>
      </c>
      <c r="AB65">
        <v>48.499828000000001</v>
      </c>
      <c r="AC65">
        <v>34.831252999999997</v>
      </c>
      <c r="AD65">
        <v>21.768069000000001</v>
      </c>
      <c r="AE65">
        <v>59.175403000000003</v>
      </c>
      <c r="AF65">
        <v>0</v>
      </c>
      <c r="AG65">
        <v>48.718409999999999</v>
      </c>
      <c r="AH65">
        <v>179.96245400000001</v>
      </c>
      <c r="AI65">
        <v>0</v>
      </c>
      <c r="AJ65">
        <v>0</v>
      </c>
      <c r="AK65">
        <v>67.655124000000001</v>
      </c>
      <c r="AL65">
        <v>79.596999999999994</v>
      </c>
      <c r="AM65">
        <v>0</v>
      </c>
      <c r="AN65">
        <v>1.1478459999999999</v>
      </c>
      <c r="AO65">
        <v>0</v>
      </c>
      <c r="AP65">
        <v>3.2025000000000001</v>
      </c>
      <c r="AQ65">
        <v>0</v>
      </c>
      <c r="AR65">
        <v>33.119999999999997</v>
      </c>
      <c r="AS65">
        <v>37.890518999999998</v>
      </c>
      <c r="AT65">
        <v>20</v>
      </c>
      <c r="AU65">
        <v>0</v>
      </c>
      <c r="AV65">
        <v>0</v>
      </c>
      <c r="AW65">
        <v>0</v>
      </c>
      <c r="AX65">
        <v>0</v>
      </c>
      <c r="AY65">
        <v>8.3406509999999994</v>
      </c>
      <c r="AZ65">
        <v>4.6374019999999998</v>
      </c>
      <c r="BA65">
        <v>6.7455160000000003</v>
      </c>
      <c r="BB65">
        <v>4.4205540000000001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2677.7448409999993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566.26546800000006</v>
      </c>
      <c r="L66">
        <v>362.93119999999999</v>
      </c>
      <c r="M66">
        <v>79.799850000000006</v>
      </c>
      <c r="N66">
        <v>102.269925</v>
      </c>
      <c r="O66">
        <v>107.364075</v>
      </c>
      <c r="P66">
        <v>116.745144</v>
      </c>
      <c r="Q66">
        <v>18.606736999999999</v>
      </c>
      <c r="R66">
        <v>36.922437000000002</v>
      </c>
      <c r="S66">
        <v>22.724899000000001</v>
      </c>
      <c r="T66">
        <v>2.5443829999999998</v>
      </c>
      <c r="U66">
        <v>414</v>
      </c>
      <c r="V66">
        <v>20.8</v>
      </c>
      <c r="W66">
        <v>44.31</v>
      </c>
      <c r="X66">
        <v>148.30000000000001</v>
      </c>
      <c r="Y66">
        <v>0</v>
      </c>
      <c r="Z66">
        <v>6.5208000000000004</v>
      </c>
      <c r="AA66">
        <v>28.09872</v>
      </c>
      <c r="AB66">
        <v>48.499828000000001</v>
      </c>
      <c r="AC66">
        <v>34.831252999999997</v>
      </c>
      <c r="AD66">
        <v>21.768069000000001</v>
      </c>
      <c r="AE66">
        <v>59.175403000000003</v>
      </c>
      <c r="AF66">
        <v>0</v>
      </c>
      <c r="AG66">
        <v>48.718409999999999</v>
      </c>
      <c r="AH66">
        <v>179.96245400000001</v>
      </c>
      <c r="AI66">
        <v>0</v>
      </c>
      <c r="AJ66">
        <v>0</v>
      </c>
      <c r="AK66">
        <v>67.655124000000001</v>
      </c>
      <c r="AL66">
        <v>79.596999999999994</v>
      </c>
      <c r="AM66">
        <v>0</v>
      </c>
      <c r="AN66">
        <v>1.1478459999999999</v>
      </c>
      <c r="AO66">
        <v>0</v>
      </c>
      <c r="AP66">
        <v>3.2025000000000001</v>
      </c>
      <c r="AQ66">
        <v>0</v>
      </c>
      <c r="AR66">
        <v>33.119999999999997</v>
      </c>
      <c r="AS66">
        <v>37.890518999999998</v>
      </c>
      <c r="AT66">
        <v>20</v>
      </c>
      <c r="AU66">
        <v>0</v>
      </c>
      <c r="AV66">
        <v>0</v>
      </c>
      <c r="AW66">
        <v>0</v>
      </c>
      <c r="AX66">
        <v>0</v>
      </c>
      <c r="AY66">
        <v>8.3406509999999994</v>
      </c>
      <c r="AZ66">
        <v>6.9561019999999996</v>
      </c>
      <c r="BA66">
        <v>6.7455160000000003</v>
      </c>
      <c r="BB66">
        <v>4.550141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2740.3644539999996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521.67086900000004</v>
      </c>
      <c r="L67">
        <v>365.42914000000002</v>
      </c>
      <c r="M67">
        <v>73.515443000000005</v>
      </c>
      <c r="N67">
        <v>94.215952000000001</v>
      </c>
      <c r="O67">
        <v>98.908928000000003</v>
      </c>
      <c r="P67">
        <v>107.04514399999999</v>
      </c>
      <c r="Q67">
        <v>17.141418000000002</v>
      </c>
      <c r="R67">
        <v>34.014716999999997</v>
      </c>
      <c r="S67">
        <v>20.935265000000001</v>
      </c>
      <c r="T67">
        <v>2.344007</v>
      </c>
      <c r="U67">
        <v>414</v>
      </c>
      <c r="V67">
        <v>20.8</v>
      </c>
      <c r="W67">
        <v>44.31</v>
      </c>
      <c r="X67">
        <v>148.30000000000001</v>
      </c>
      <c r="Y67">
        <v>0</v>
      </c>
      <c r="Z67">
        <v>6.5208000000000004</v>
      </c>
      <c r="AA67">
        <v>28.09872</v>
      </c>
      <c r="AB67">
        <v>48.499828000000001</v>
      </c>
      <c r="AC67">
        <v>34.831252999999997</v>
      </c>
      <c r="AD67">
        <v>21.768069000000001</v>
      </c>
      <c r="AE67">
        <v>59.175403000000003</v>
      </c>
      <c r="AF67">
        <v>0</v>
      </c>
      <c r="AG67">
        <v>48.718409999999999</v>
      </c>
      <c r="AH67">
        <v>179.96245400000001</v>
      </c>
      <c r="AI67">
        <v>0</v>
      </c>
      <c r="AJ67">
        <v>0</v>
      </c>
      <c r="AK67">
        <v>67.655124000000001</v>
      </c>
      <c r="AL67">
        <v>79.596999999999994</v>
      </c>
      <c r="AM67">
        <v>11.100229000000001</v>
      </c>
      <c r="AN67">
        <v>1.1478459999999999</v>
      </c>
      <c r="AO67">
        <v>0</v>
      </c>
      <c r="AP67">
        <v>3.2025000000000001</v>
      </c>
      <c r="AQ67">
        <v>0</v>
      </c>
      <c r="AR67">
        <v>33.119999999999997</v>
      </c>
      <c r="AS67">
        <v>37.890518999999998</v>
      </c>
      <c r="AT67">
        <v>20</v>
      </c>
      <c r="AU67">
        <v>0</v>
      </c>
      <c r="AV67">
        <v>0</v>
      </c>
      <c r="AW67">
        <v>0</v>
      </c>
      <c r="AX67">
        <v>0</v>
      </c>
      <c r="AY67">
        <v>8.3406509999999994</v>
      </c>
      <c r="AZ67">
        <v>6.9561019999999996</v>
      </c>
      <c r="BA67">
        <v>6.7455160000000003</v>
      </c>
      <c r="BB67">
        <v>4.191808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2670.1531150000001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543.10541699999999</v>
      </c>
      <c r="L68">
        <v>380.44398699999999</v>
      </c>
      <c r="M68">
        <v>76.536063999999996</v>
      </c>
      <c r="N68">
        <v>98.087121999999994</v>
      </c>
      <c r="O68">
        <v>102.97292299999999</v>
      </c>
      <c r="P68">
        <v>111.645144</v>
      </c>
      <c r="Q68">
        <v>17.845728999999999</v>
      </c>
      <c r="R68">
        <v>35.412322000000003</v>
      </c>
      <c r="S68">
        <v>21.795459000000001</v>
      </c>
      <c r="T68">
        <v>2.4403190000000001</v>
      </c>
      <c r="U68">
        <v>414</v>
      </c>
      <c r="V68">
        <v>20.8</v>
      </c>
      <c r="W68">
        <v>44.31</v>
      </c>
      <c r="X68">
        <v>148.30000000000001</v>
      </c>
      <c r="Y68">
        <v>0</v>
      </c>
      <c r="Z68">
        <v>6.5208000000000004</v>
      </c>
      <c r="AA68">
        <v>28.09872</v>
      </c>
      <c r="AB68">
        <v>48.499828000000001</v>
      </c>
      <c r="AC68">
        <v>34.831252999999997</v>
      </c>
      <c r="AD68">
        <v>21.768069000000001</v>
      </c>
      <c r="AE68">
        <v>59.175403000000003</v>
      </c>
      <c r="AF68">
        <v>0</v>
      </c>
      <c r="AG68">
        <v>48.718409999999999</v>
      </c>
      <c r="AH68">
        <v>179.96245400000001</v>
      </c>
      <c r="AI68">
        <v>0</v>
      </c>
      <c r="AJ68">
        <v>0</v>
      </c>
      <c r="AK68">
        <v>67.655124000000001</v>
      </c>
      <c r="AL68">
        <v>79.596999999999994</v>
      </c>
      <c r="AM68">
        <v>11.100229000000001</v>
      </c>
      <c r="AN68">
        <v>1.1478459999999999</v>
      </c>
      <c r="AO68">
        <v>0</v>
      </c>
      <c r="AP68">
        <v>3.2025000000000001</v>
      </c>
      <c r="AQ68">
        <v>0</v>
      </c>
      <c r="AR68">
        <v>33.119999999999997</v>
      </c>
      <c r="AS68">
        <v>37.890518999999998</v>
      </c>
      <c r="AT68">
        <v>20</v>
      </c>
      <c r="AU68">
        <v>0</v>
      </c>
      <c r="AV68">
        <v>0</v>
      </c>
      <c r="AW68">
        <v>0</v>
      </c>
      <c r="AX68">
        <v>0</v>
      </c>
      <c r="AY68">
        <v>8.3406509999999994</v>
      </c>
      <c r="AZ68">
        <v>6.9561019999999996</v>
      </c>
      <c r="BA68">
        <v>6.7455160000000003</v>
      </c>
      <c r="BB68">
        <v>4.3640420000000004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2725.3889519999998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553.10742800000003</v>
      </c>
      <c r="L69">
        <v>387.450626</v>
      </c>
      <c r="M69">
        <v>77.945629999999994</v>
      </c>
      <c r="N69">
        <v>99.893592999999996</v>
      </c>
      <c r="O69">
        <v>104.869376</v>
      </c>
      <c r="P69">
        <v>113.845144</v>
      </c>
      <c r="Q69">
        <v>18.174393999999999</v>
      </c>
      <c r="R69">
        <v>36.064511000000003</v>
      </c>
      <c r="S69">
        <v>22.196866</v>
      </c>
      <c r="T69">
        <v>2.4852620000000001</v>
      </c>
      <c r="U69">
        <v>414</v>
      </c>
      <c r="V69">
        <v>20.8</v>
      </c>
      <c r="W69">
        <v>44.31</v>
      </c>
      <c r="X69">
        <v>148.30000000000001</v>
      </c>
      <c r="Y69">
        <v>0</v>
      </c>
      <c r="Z69">
        <v>6.5208000000000004</v>
      </c>
      <c r="AA69">
        <v>28.09872</v>
      </c>
      <c r="AB69">
        <v>48.499828000000001</v>
      </c>
      <c r="AC69">
        <v>34.831252999999997</v>
      </c>
      <c r="AD69">
        <v>21.768069000000001</v>
      </c>
      <c r="AE69">
        <v>59.175403000000003</v>
      </c>
      <c r="AF69">
        <v>0</v>
      </c>
      <c r="AG69">
        <v>48.718409999999999</v>
      </c>
      <c r="AH69">
        <v>179.96245400000001</v>
      </c>
      <c r="AI69">
        <v>0</v>
      </c>
      <c r="AJ69">
        <v>0</v>
      </c>
      <c r="AK69">
        <v>67.655124000000001</v>
      </c>
      <c r="AL69">
        <v>79.596999999999994</v>
      </c>
      <c r="AM69">
        <v>12.533744</v>
      </c>
      <c r="AN69">
        <v>1.1478459999999999</v>
      </c>
      <c r="AO69">
        <v>0</v>
      </c>
      <c r="AP69">
        <v>3.2025000000000001</v>
      </c>
      <c r="AQ69">
        <v>0</v>
      </c>
      <c r="AR69">
        <v>33.119999999999997</v>
      </c>
      <c r="AS69">
        <v>37.890518999999998</v>
      </c>
      <c r="AT69">
        <v>20</v>
      </c>
      <c r="AU69">
        <v>0</v>
      </c>
      <c r="AV69">
        <v>0</v>
      </c>
      <c r="AW69">
        <v>0</v>
      </c>
      <c r="AX69">
        <v>0</v>
      </c>
      <c r="AY69">
        <v>8.3406509999999994</v>
      </c>
      <c r="AZ69">
        <v>7.0263660000000003</v>
      </c>
      <c r="BA69">
        <v>6.7455160000000003</v>
      </c>
      <c r="BB69">
        <v>4.4444140000000001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2752.7214469999994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582.16663600000004</v>
      </c>
      <c r="L70">
        <v>407.80627299999998</v>
      </c>
      <c r="M70">
        <v>82.040690999999995</v>
      </c>
      <c r="N70">
        <v>105.14174199999999</v>
      </c>
      <c r="O70">
        <v>110.37894</v>
      </c>
      <c r="P70">
        <v>120.145144</v>
      </c>
      <c r="Q70">
        <v>19.129228999999999</v>
      </c>
      <c r="R70">
        <v>37.959246999999998</v>
      </c>
      <c r="S70">
        <v>23.363032</v>
      </c>
      <c r="T70">
        <v>2.615831</v>
      </c>
      <c r="U70">
        <v>414</v>
      </c>
      <c r="V70">
        <v>20.8</v>
      </c>
      <c r="W70">
        <v>44.31</v>
      </c>
      <c r="X70">
        <v>148.30000000000001</v>
      </c>
      <c r="Y70">
        <v>0</v>
      </c>
      <c r="Z70">
        <v>6.5208000000000004</v>
      </c>
      <c r="AA70">
        <v>28.09872</v>
      </c>
      <c r="AB70">
        <v>48.499828000000001</v>
      </c>
      <c r="AC70">
        <v>34.831252999999997</v>
      </c>
      <c r="AD70">
        <v>21.768069000000001</v>
      </c>
      <c r="AE70">
        <v>59.175403000000003</v>
      </c>
      <c r="AF70">
        <v>0</v>
      </c>
      <c r="AG70">
        <v>48.718409999999999</v>
      </c>
      <c r="AH70">
        <v>179.96245400000001</v>
      </c>
      <c r="AI70">
        <v>0</v>
      </c>
      <c r="AJ70">
        <v>0</v>
      </c>
      <c r="AK70">
        <v>67.655124000000001</v>
      </c>
      <c r="AL70">
        <v>79.596999999999994</v>
      </c>
      <c r="AM70">
        <v>12.533744</v>
      </c>
      <c r="AN70">
        <v>1.1478459999999999</v>
      </c>
      <c r="AO70">
        <v>0</v>
      </c>
      <c r="AP70">
        <v>3.2025000000000001</v>
      </c>
      <c r="AQ70">
        <v>0</v>
      </c>
      <c r="AR70">
        <v>33.119999999999997</v>
      </c>
      <c r="AS70">
        <v>37.890518999999998</v>
      </c>
      <c r="AT70">
        <v>20</v>
      </c>
      <c r="AU70">
        <v>0</v>
      </c>
      <c r="AV70">
        <v>0</v>
      </c>
      <c r="AW70">
        <v>0</v>
      </c>
      <c r="AX70">
        <v>0</v>
      </c>
      <c r="AY70">
        <v>8.3406509999999994</v>
      </c>
      <c r="AZ70">
        <v>9.2748030000000004</v>
      </c>
      <c r="BA70">
        <v>6.7455160000000003</v>
      </c>
      <c r="BB70">
        <v>4.6779120000000001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2829.9173169999995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607.98084800000004</v>
      </c>
      <c r="L71">
        <v>405.01195300000001</v>
      </c>
      <c r="M71">
        <v>85.678507999999994</v>
      </c>
      <c r="N71">
        <v>109.80389700000001</v>
      </c>
      <c r="O71">
        <v>115.27332199999999</v>
      </c>
      <c r="P71">
        <v>125.845144</v>
      </c>
      <c r="Q71">
        <v>19.977450000000001</v>
      </c>
      <c r="R71">
        <v>39.642420999999999</v>
      </c>
      <c r="S71">
        <v>24.398987000000002</v>
      </c>
      <c r="T71">
        <v>2.7318210000000001</v>
      </c>
      <c r="U71">
        <v>414</v>
      </c>
      <c r="V71">
        <v>20.8</v>
      </c>
      <c r="W71">
        <v>44.31</v>
      </c>
      <c r="X71">
        <v>148.30000000000001</v>
      </c>
      <c r="Y71">
        <v>0</v>
      </c>
      <c r="Z71">
        <v>6.5208000000000004</v>
      </c>
      <c r="AA71">
        <v>28.09872</v>
      </c>
      <c r="AB71">
        <v>48.499828000000001</v>
      </c>
      <c r="AC71">
        <v>34.831252999999997</v>
      </c>
      <c r="AD71">
        <v>10.884034</v>
      </c>
      <c r="AE71">
        <v>59.175403000000003</v>
      </c>
      <c r="AF71">
        <v>0</v>
      </c>
      <c r="AG71">
        <v>48.718409999999999</v>
      </c>
      <c r="AH71">
        <v>179.96245400000001</v>
      </c>
      <c r="AI71">
        <v>0</v>
      </c>
      <c r="AJ71">
        <v>0</v>
      </c>
      <c r="AK71">
        <v>67.655124000000001</v>
      </c>
      <c r="AL71">
        <v>80.177999999999997</v>
      </c>
      <c r="AM71">
        <v>12.533744</v>
      </c>
      <c r="AN71">
        <v>1.1478459999999999</v>
      </c>
      <c r="AO71">
        <v>0</v>
      </c>
      <c r="AP71">
        <v>3.2025000000000001</v>
      </c>
      <c r="AQ71">
        <v>0</v>
      </c>
      <c r="AR71">
        <v>33.119999999999997</v>
      </c>
      <c r="AS71">
        <v>37.890518999999998</v>
      </c>
      <c r="AT71">
        <v>20</v>
      </c>
      <c r="AU71">
        <v>0</v>
      </c>
      <c r="AV71">
        <v>0</v>
      </c>
      <c r="AW71">
        <v>0</v>
      </c>
      <c r="AX71">
        <v>0</v>
      </c>
      <c r="AY71">
        <v>8.3406509999999994</v>
      </c>
      <c r="AZ71">
        <v>9.2748030000000004</v>
      </c>
      <c r="BA71">
        <v>6.7455160000000003</v>
      </c>
      <c r="BB71">
        <v>4.8853390000000001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2865.4192949999988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638.05857500000002</v>
      </c>
      <c r="L72">
        <v>446.94009999999997</v>
      </c>
      <c r="M72">
        <v>89.917152000000002</v>
      </c>
      <c r="N72">
        <v>115.23606100000001</v>
      </c>
      <c r="O72">
        <v>120.976067</v>
      </c>
      <c r="P72">
        <v>132.345144</v>
      </c>
      <c r="Q72">
        <v>20.965765000000001</v>
      </c>
      <c r="R72">
        <v>41.603591999999999</v>
      </c>
      <c r="S72">
        <v>25.606041000000001</v>
      </c>
      <c r="T72">
        <v>2.8669690000000001</v>
      </c>
      <c r="U72">
        <v>414</v>
      </c>
      <c r="V72">
        <v>20.8</v>
      </c>
      <c r="W72">
        <v>44.31</v>
      </c>
      <c r="X72">
        <v>148.30000000000001</v>
      </c>
      <c r="Y72">
        <v>0</v>
      </c>
      <c r="Z72">
        <v>6.5208000000000004</v>
      </c>
      <c r="AA72">
        <v>28.09872</v>
      </c>
      <c r="AB72">
        <v>48.499828000000001</v>
      </c>
      <c r="AC72">
        <v>34.831252999999997</v>
      </c>
      <c r="AD72">
        <v>10.884034</v>
      </c>
      <c r="AE72">
        <v>59.175403000000003</v>
      </c>
      <c r="AF72">
        <v>0</v>
      </c>
      <c r="AG72">
        <v>48.718409999999999</v>
      </c>
      <c r="AH72">
        <v>179.96245400000001</v>
      </c>
      <c r="AI72">
        <v>0</v>
      </c>
      <c r="AJ72">
        <v>0</v>
      </c>
      <c r="AK72">
        <v>67.655124000000001</v>
      </c>
      <c r="AL72">
        <v>80.177999999999997</v>
      </c>
      <c r="AM72">
        <v>12.533744</v>
      </c>
      <c r="AN72">
        <v>1.1478459999999999</v>
      </c>
      <c r="AO72">
        <v>0</v>
      </c>
      <c r="AP72">
        <v>3.2025000000000001</v>
      </c>
      <c r="AQ72">
        <v>0</v>
      </c>
      <c r="AR72">
        <v>33.119999999999997</v>
      </c>
      <c r="AS72">
        <v>37.890518999999998</v>
      </c>
      <c r="AT72">
        <v>20</v>
      </c>
      <c r="AU72">
        <v>0</v>
      </c>
      <c r="AV72">
        <v>0</v>
      </c>
      <c r="AW72">
        <v>0</v>
      </c>
      <c r="AX72">
        <v>0</v>
      </c>
      <c r="AY72">
        <v>8.3406509999999994</v>
      </c>
      <c r="AZ72">
        <v>9.2748030000000004</v>
      </c>
      <c r="BA72">
        <v>6.7455160000000003</v>
      </c>
      <c r="BB72">
        <v>5.1270230000000003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2963.832093999999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660.62719300000003</v>
      </c>
      <c r="L73">
        <v>462.73989999999998</v>
      </c>
      <c r="M73">
        <v>93.097589999999997</v>
      </c>
      <c r="N73">
        <v>119.312049</v>
      </c>
      <c r="O73">
        <v>125.255083</v>
      </c>
      <c r="P73">
        <v>137.24514400000001</v>
      </c>
      <c r="Q73">
        <v>21.707339000000001</v>
      </c>
      <c r="R73">
        <v>43.075142999999997</v>
      </c>
      <c r="S73">
        <v>26.511745999999999</v>
      </c>
      <c r="T73">
        <v>2.9683760000000001</v>
      </c>
      <c r="U73">
        <v>414</v>
      </c>
      <c r="V73">
        <v>20.8</v>
      </c>
      <c r="W73">
        <v>44.31</v>
      </c>
      <c r="X73">
        <v>148.30000000000001</v>
      </c>
      <c r="Y73">
        <v>0</v>
      </c>
      <c r="Z73">
        <v>13.041600000000001</v>
      </c>
      <c r="AA73">
        <v>28.09872</v>
      </c>
      <c r="AB73">
        <v>48.499828000000001</v>
      </c>
      <c r="AC73">
        <v>34.831252999999997</v>
      </c>
      <c r="AD73">
        <v>10.884034</v>
      </c>
      <c r="AE73">
        <v>59.175403000000003</v>
      </c>
      <c r="AF73">
        <v>0</v>
      </c>
      <c r="AG73">
        <v>48.718409999999999</v>
      </c>
      <c r="AH73">
        <v>179.96245400000001</v>
      </c>
      <c r="AI73">
        <v>0</v>
      </c>
      <c r="AJ73">
        <v>0</v>
      </c>
      <c r="AK73">
        <v>67.655124000000001</v>
      </c>
      <c r="AL73">
        <v>80.177999999999997</v>
      </c>
      <c r="AM73">
        <v>18.800616999999999</v>
      </c>
      <c r="AN73">
        <v>1.1478459999999999</v>
      </c>
      <c r="AO73">
        <v>0</v>
      </c>
      <c r="AP73">
        <v>3.2025000000000001</v>
      </c>
      <c r="AQ73">
        <v>0</v>
      </c>
      <c r="AR73">
        <v>33.119999999999997</v>
      </c>
      <c r="AS73">
        <v>37.890518999999998</v>
      </c>
      <c r="AT73">
        <v>20</v>
      </c>
      <c r="AU73">
        <v>0</v>
      </c>
      <c r="AV73">
        <v>0</v>
      </c>
      <c r="AW73">
        <v>0</v>
      </c>
      <c r="AX73">
        <v>0</v>
      </c>
      <c r="AY73">
        <v>8.3406509999999994</v>
      </c>
      <c r="AZ73">
        <v>9.2748030000000004</v>
      </c>
      <c r="BA73">
        <v>6.7455160000000003</v>
      </c>
      <c r="BB73">
        <v>5.30837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3034.8252109999999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686.84901600000001</v>
      </c>
      <c r="L74">
        <v>481.13601899999998</v>
      </c>
      <c r="M74">
        <v>96.792850000000001</v>
      </c>
      <c r="N74">
        <v>124.047821</v>
      </c>
      <c r="O74">
        <v>130.22674699999999</v>
      </c>
      <c r="P74">
        <v>142.945144</v>
      </c>
      <c r="Q74">
        <v>22.568954000000002</v>
      </c>
      <c r="R74">
        <v>44.784894999999999</v>
      </c>
      <c r="S74">
        <v>27.564059</v>
      </c>
      <c r="T74">
        <v>3.0861969999999999</v>
      </c>
      <c r="U74">
        <v>414</v>
      </c>
      <c r="V74">
        <v>20.8</v>
      </c>
      <c r="W74">
        <v>44.31</v>
      </c>
      <c r="X74">
        <v>148.30000000000001</v>
      </c>
      <c r="Y74">
        <v>0</v>
      </c>
      <c r="Z74">
        <v>13.041600000000001</v>
      </c>
      <c r="AA74">
        <v>28.09872</v>
      </c>
      <c r="AB74">
        <v>48.499828000000001</v>
      </c>
      <c r="AC74">
        <v>34.831252999999997</v>
      </c>
      <c r="AD74">
        <v>10.884034</v>
      </c>
      <c r="AE74">
        <v>59.175403000000003</v>
      </c>
      <c r="AF74">
        <v>0</v>
      </c>
      <c r="AG74">
        <v>48.718409999999999</v>
      </c>
      <c r="AH74">
        <v>179.96245400000001</v>
      </c>
      <c r="AI74">
        <v>4.2720909999999996</v>
      </c>
      <c r="AJ74">
        <v>0</v>
      </c>
      <c r="AK74">
        <v>67.655124000000001</v>
      </c>
      <c r="AL74">
        <v>80.177999999999997</v>
      </c>
      <c r="AM74">
        <v>18.800616999999999</v>
      </c>
      <c r="AN74">
        <v>1.1478459999999999</v>
      </c>
      <c r="AO74">
        <v>0</v>
      </c>
      <c r="AP74">
        <v>3.2025000000000001</v>
      </c>
      <c r="AQ74">
        <v>0</v>
      </c>
      <c r="AR74">
        <v>33.119999999999997</v>
      </c>
      <c r="AS74">
        <v>37.890518999999998</v>
      </c>
      <c r="AT74">
        <v>20</v>
      </c>
      <c r="AU74">
        <v>0</v>
      </c>
      <c r="AV74">
        <v>0</v>
      </c>
      <c r="AW74">
        <v>0</v>
      </c>
      <c r="AX74">
        <v>0</v>
      </c>
      <c r="AY74">
        <v>8.3406509999999994</v>
      </c>
      <c r="AZ74">
        <v>9.2748030000000004</v>
      </c>
      <c r="BA74">
        <v>6.7455160000000003</v>
      </c>
      <c r="BB74">
        <v>5.5190720000000004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3106.7701429999997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688.71594700000003</v>
      </c>
      <c r="L75">
        <v>482.44</v>
      </c>
      <c r="M75">
        <v>97.055926999999997</v>
      </c>
      <c r="N75">
        <v>124.38</v>
      </c>
      <c r="O75">
        <v>130.58009999999999</v>
      </c>
      <c r="P75">
        <v>143.345144</v>
      </c>
      <c r="Q75">
        <v>22.63</v>
      </c>
      <c r="R75">
        <v>44.906624999999998</v>
      </c>
      <c r="S75">
        <v>27.638981000000001</v>
      </c>
      <c r="T75">
        <v>3.09</v>
      </c>
      <c r="U75">
        <v>414</v>
      </c>
      <c r="V75">
        <v>20.8</v>
      </c>
      <c r="W75">
        <v>44.31</v>
      </c>
      <c r="X75">
        <v>148.30000000000001</v>
      </c>
      <c r="Y75">
        <v>0</v>
      </c>
      <c r="Z75">
        <v>13.041600000000001</v>
      </c>
      <c r="AA75">
        <v>42.14808</v>
      </c>
      <c r="AB75">
        <v>48.499828000000001</v>
      </c>
      <c r="AC75">
        <v>34.831252999999997</v>
      </c>
      <c r="AD75">
        <v>10.884034</v>
      </c>
      <c r="AE75">
        <v>59.175403000000003</v>
      </c>
      <c r="AF75">
        <v>0</v>
      </c>
      <c r="AG75">
        <v>48.718409999999999</v>
      </c>
      <c r="AH75">
        <v>179.96245400000001</v>
      </c>
      <c r="AI75">
        <v>4.2720909999999996</v>
      </c>
      <c r="AJ75">
        <v>0</v>
      </c>
      <c r="AK75">
        <v>67.655124000000001</v>
      </c>
      <c r="AL75">
        <v>80.177999999999997</v>
      </c>
      <c r="AM75">
        <v>18.800616999999999</v>
      </c>
      <c r="AN75">
        <v>1.1478459999999999</v>
      </c>
      <c r="AO75">
        <v>0</v>
      </c>
      <c r="AP75">
        <v>9.4794</v>
      </c>
      <c r="AQ75">
        <v>0</v>
      </c>
      <c r="AR75">
        <v>33.119999999999997</v>
      </c>
      <c r="AS75">
        <v>37.890518999999998</v>
      </c>
      <c r="AT75">
        <v>20</v>
      </c>
      <c r="AU75">
        <v>0</v>
      </c>
      <c r="AV75">
        <v>0</v>
      </c>
      <c r="AW75">
        <v>0</v>
      </c>
      <c r="AX75">
        <v>0</v>
      </c>
      <c r="AY75">
        <v>8.3406509999999994</v>
      </c>
      <c r="AZ75">
        <v>9.2748030000000004</v>
      </c>
      <c r="BA75">
        <v>6.7455160000000003</v>
      </c>
      <c r="BB75">
        <v>5.5340730000000002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3131.8924259999999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688.71594700000003</v>
      </c>
      <c r="L76">
        <v>482.44</v>
      </c>
      <c r="M76">
        <v>97.055942999999999</v>
      </c>
      <c r="N76">
        <v>124.38</v>
      </c>
      <c r="O76">
        <v>130.58009999999999</v>
      </c>
      <c r="P76">
        <v>143.345144</v>
      </c>
      <c r="Q76">
        <v>22.63</v>
      </c>
      <c r="R76">
        <v>44.906624999999998</v>
      </c>
      <c r="S76">
        <v>27.638981000000001</v>
      </c>
      <c r="T76">
        <v>3.09</v>
      </c>
      <c r="U76">
        <v>414</v>
      </c>
      <c r="V76">
        <v>20.8</v>
      </c>
      <c r="W76">
        <v>44.31</v>
      </c>
      <c r="X76">
        <v>148.30000000000001</v>
      </c>
      <c r="Y76">
        <v>0</v>
      </c>
      <c r="Z76">
        <v>13.041600000000001</v>
      </c>
      <c r="AA76">
        <v>42.14808</v>
      </c>
      <c r="AB76">
        <v>48.499828000000001</v>
      </c>
      <c r="AC76">
        <v>34.831252999999997</v>
      </c>
      <c r="AD76">
        <v>21.768069000000001</v>
      </c>
      <c r="AE76">
        <v>59.175403000000003</v>
      </c>
      <c r="AF76">
        <v>0</v>
      </c>
      <c r="AG76">
        <v>48.718409999999999</v>
      </c>
      <c r="AH76">
        <v>179.96245400000001</v>
      </c>
      <c r="AI76">
        <v>4.2720909999999996</v>
      </c>
      <c r="AJ76">
        <v>0</v>
      </c>
      <c r="AK76">
        <v>67.655124000000001</v>
      </c>
      <c r="AL76">
        <v>80.177999999999997</v>
      </c>
      <c r="AM76">
        <v>18.800616999999999</v>
      </c>
      <c r="AN76">
        <v>1.1478459999999999</v>
      </c>
      <c r="AO76">
        <v>0</v>
      </c>
      <c r="AP76">
        <v>9.4794</v>
      </c>
      <c r="AQ76">
        <v>0</v>
      </c>
      <c r="AR76">
        <v>33.119999999999997</v>
      </c>
      <c r="AS76">
        <v>37.890518999999998</v>
      </c>
      <c r="AT76">
        <v>20</v>
      </c>
      <c r="AU76">
        <v>0</v>
      </c>
      <c r="AV76">
        <v>0</v>
      </c>
      <c r="AW76">
        <v>0</v>
      </c>
      <c r="AX76">
        <v>0</v>
      </c>
      <c r="AY76">
        <v>8.3406509999999994</v>
      </c>
      <c r="AZ76">
        <v>9.2748030000000004</v>
      </c>
      <c r="BA76">
        <v>6.7455160000000003</v>
      </c>
      <c r="BB76">
        <v>5.5340730000000002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3142.7764769999999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688.71594700000003</v>
      </c>
      <c r="L77">
        <v>482.44</v>
      </c>
      <c r="M77">
        <v>97.055942999999999</v>
      </c>
      <c r="N77">
        <v>124.38</v>
      </c>
      <c r="O77">
        <v>130.58009999999999</v>
      </c>
      <c r="P77">
        <v>143.345144</v>
      </c>
      <c r="Q77">
        <v>22.63</v>
      </c>
      <c r="R77">
        <v>44.906624999999998</v>
      </c>
      <c r="S77">
        <v>27.638981000000001</v>
      </c>
      <c r="T77">
        <v>3.09</v>
      </c>
      <c r="U77">
        <v>414</v>
      </c>
      <c r="V77">
        <v>20.8</v>
      </c>
      <c r="W77">
        <v>44.31</v>
      </c>
      <c r="X77">
        <v>148.30000000000001</v>
      </c>
      <c r="Y77">
        <v>0</v>
      </c>
      <c r="Z77">
        <v>13.041600000000001</v>
      </c>
      <c r="AA77">
        <v>42.14808</v>
      </c>
      <c r="AB77">
        <v>48.499828000000001</v>
      </c>
      <c r="AC77">
        <v>34.831252999999997</v>
      </c>
      <c r="AD77">
        <v>21.768069000000001</v>
      </c>
      <c r="AE77">
        <v>59.175403000000003</v>
      </c>
      <c r="AF77">
        <v>0</v>
      </c>
      <c r="AG77">
        <v>48.718409999999999</v>
      </c>
      <c r="AH77">
        <v>179.96245400000001</v>
      </c>
      <c r="AI77">
        <v>6.1029879999999999</v>
      </c>
      <c r="AJ77">
        <v>0</v>
      </c>
      <c r="AK77">
        <v>67.655124000000001</v>
      </c>
      <c r="AL77">
        <v>66.814999999999998</v>
      </c>
      <c r="AM77">
        <v>18.800616999999999</v>
      </c>
      <c r="AN77">
        <v>1.1478459999999999</v>
      </c>
      <c r="AO77">
        <v>0</v>
      </c>
      <c r="AP77">
        <v>1.1529</v>
      </c>
      <c r="AQ77">
        <v>0</v>
      </c>
      <c r="AR77">
        <v>33.119999999999997</v>
      </c>
      <c r="AS77">
        <v>37.890518999999998</v>
      </c>
      <c r="AT77">
        <v>20</v>
      </c>
      <c r="AU77">
        <v>0</v>
      </c>
      <c r="AV77">
        <v>0</v>
      </c>
      <c r="AW77">
        <v>0</v>
      </c>
      <c r="AX77">
        <v>0</v>
      </c>
      <c r="AY77">
        <v>8.3406509999999994</v>
      </c>
      <c r="AZ77">
        <v>9.2748030000000004</v>
      </c>
      <c r="BA77">
        <v>6.7455160000000003</v>
      </c>
      <c r="BB77">
        <v>5.5340730000000002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3122.9178740000002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688.71594700000003</v>
      </c>
      <c r="L78">
        <v>482.44</v>
      </c>
      <c r="M78">
        <v>97.055942999999999</v>
      </c>
      <c r="N78">
        <v>124.38</v>
      </c>
      <c r="O78">
        <v>130.58009999999999</v>
      </c>
      <c r="P78">
        <v>143.345144</v>
      </c>
      <c r="Q78">
        <v>22.63</v>
      </c>
      <c r="R78">
        <v>44.906624999999998</v>
      </c>
      <c r="S78">
        <v>27.638981000000001</v>
      </c>
      <c r="T78">
        <v>3.09</v>
      </c>
      <c r="U78">
        <v>414</v>
      </c>
      <c r="V78">
        <v>20.8</v>
      </c>
      <c r="W78">
        <v>44.31</v>
      </c>
      <c r="X78">
        <v>148.30000000000001</v>
      </c>
      <c r="Y78">
        <v>0</v>
      </c>
      <c r="Z78">
        <v>19.6614</v>
      </c>
      <c r="AA78">
        <v>42.14808</v>
      </c>
      <c r="AB78">
        <v>48.499828000000001</v>
      </c>
      <c r="AC78">
        <v>34.831252999999997</v>
      </c>
      <c r="AD78">
        <v>43.536136999999997</v>
      </c>
      <c r="AE78">
        <v>59.175403000000003</v>
      </c>
      <c r="AF78">
        <v>0</v>
      </c>
      <c r="AG78">
        <v>48.718409999999999</v>
      </c>
      <c r="AH78">
        <v>182.023944</v>
      </c>
      <c r="AI78">
        <v>9.1544819999999998</v>
      </c>
      <c r="AJ78">
        <v>0</v>
      </c>
      <c r="AK78">
        <v>67.655124000000001</v>
      </c>
      <c r="AL78">
        <v>66.001599999999996</v>
      </c>
      <c r="AM78">
        <v>18.800616999999999</v>
      </c>
      <c r="AN78">
        <v>1.1478459999999999</v>
      </c>
      <c r="AO78">
        <v>0</v>
      </c>
      <c r="AP78">
        <v>1.1529</v>
      </c>
      <c r="AQ78">
        <v>0</v>
      </c>
      <c r="AR78">
        <v>33.119999999999997</v>
      </c>
      <c r="AS78">
        <v>39.149701999999998</v>
      </c>
      <c r="AT78">
        <v>20</v>
      </c>
      <c r="AU78">
        <v>0</v>
      </c>
      <c r="AV78">
        <v>0</v>
      </c>
      <c r="AW78">
        <v>0</v>
      </c>
      <c r="AX78">
        <v>0</v>
      </c>
      <c r="AY78">
        <v>8.4922989999999992</v>
      </c>
      <c r="AZ78">
        <v>9.2748030000000004</v>
      </c>
      <c r="BA78">
        <v>6.9226239999999999</v>
      </c>
      <c r="BB78">
        <v>5.5340730000000002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3157.1932649999999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688.71594700000003</v>
      </c>
      <c r="L79">
        <v>422.44</v>
      </c>
      <c r="M79">
        <v>97.055942999999999</v>
      </c>
      <c r="N79">
        <v>124.38</v>
      </c>
      <c r="O79">
        <v>130.58009999999999</v>
      </c>
      <c r="P79">
        <v>143.345144</v>
      </c>
      <c r="Q79">
        <v>22.63</v>
      </c>
      <c r="R79">
        <v>44.906624999999998</v>
      </c>
      <c r="S79">
        <v>27.638981000000001</v>
      </c>
      <c r="T79">
        <v>3.09</v>
      </c>
      <c r="U79">
        <v>414</v>
      </c>
      <c r="V79">
        <v>20.8</v>
      </c>
      <c r="W79">
        <v>44.31</v>
      </c>
      <c r="X79">
        <v>148.30000000000001</v>
      </c>
      <c r="Y79">
        <v>0</v>
      </c>
      <c r="Z79">
        <v>19.6614</v>
      </c>
      <c r="AA79">
        <v>42.14808</v>
      </c>
      <c r="AB79">
        <v>48.499828000000001</v>
      </c>
      <c r="AC79">
        <v>34.831252999999997</v>
      </c>
      <c r="AD79">
        <v>43.536136999999997</v>
      </c>
      <c r="AE79">
        <v>59.175403000000003</v>
      </c>
      <c r="AF79">
        <v>0</v>
      </c>
      <c r="AG79">
        <v>48.718409999999999</v>
      </c>
      <c r="AH79">
        <v>182.023944</v>
      </c>
      <c r="AI79">
        <v>59.504133000000003</v>
      </c>
      <c r="AJ79">
        <v>0</v>
      </c>
      <c r="AK79">
        <v>67.655124000000001</v>
      </c>
      <c r="AL79">
        <v>63.561399999999999</v>
      </c>
      <c r="AM79">
        <v>18.800616999999999</v>
      </c>
      <c r="AN79">
        <v>1.1478459999999999</v>
      </c>
      <c r="AO79">
        <v>0</v>
      </c>
      <c r="AP79">
        <v>1.1529</v>
      </c>
      <c r="AQ79">
        <v>0</v>
      </c>
      <c r="AR79">
        <v>33.119999999999997</v>
      </c>
      <c r="AS79">
        <v>39.149701999999998</v>
      </c>
      <c r="AT79">
        <v>20</v>
      </c>
      <c r="AU79">
        <v>0</v>
      </c>
      <c r="AV79">
        <v>0</v>
      </c>
      <c r="AW79">
        <v>0</v>
      </c>
      <c r="AX79">
        <v>0</v>
      </c>
      <c r="AY79">
        <v>8.4922989999999992</v>
      </c>
      <c r="AZ79">
        <v>9.2748030000000004</v>
      </c>
      <c r="BA79">
        <v>6.9226239999999999</v>
      </c>
      <c r="BB79">
        <v>5.5340730000000002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3145.1027159999999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688.71594700000003</v>
      </c>
      <c r="L80">
        <v>422.44</v>
      </c>
      <c r="M80">
        <v>97.055942999999999</v>
      </c>
      <c r="N80">
        <v>124.38</v>
      </c>
      <c r="O80">
        <v>130.58009999999999</v>
      </c>
      <c r="P80">
        <v>143.345144</v>
      </c>
      <c r="Q80">
        <v>22.63</v>
      </c>
      <c r="R80">
        <v>44.906624999999998</v>
      </c>
      <c r="S80">
        <v>27.638981000000001</v>
      </c>
      <c r="T80">
        <v>3.09</v>
      </c>
      <c r="U80">
        <v>414</v>
      </c>
      <c r="V80">
        <v>20.8</v>
      </c>
      <c r="W80">
        <v>44.31</v>
      </c>
      <c r="X80">
        <v>148.30000000000001</v>
      </c>
      <c r="Y80">
        <v>0</v>
      </c>
      <c r="Z80">
        <v>19.6614</v>
      </c>
      <c r="AA80">
        <v>42.14808</v>
      </c>
      <c r="AB80">
        <v>48.499828000000001</v>
      </c>
      <c r="AC80">
        <v>34.831252999999997</v>
      </c>
      <c r="AD80">
        <v>43.536136999999997</v>
      </c>
      <c r="AE80">
        <v>59.175403000000003</v>
      </c>
      <c r="AF80">
        <v>0</v>
      </c>
      <c r="AG80">
        <v>48.718409999999999</v>
      </c>
      <c r="AH80">
        <v>182.023944</v>
      </c>
      <c r="AI80">
        <v>59.504133000000003</v>
      </c>
      <c r="AJ80">
        <v>0</v>
      </c>
      <c r="AK80">
        <v>67.655124000000001</v>
      </c>
      <c r="AL80">
        <v>63.096600000000002</v>
      </c>
      <c r="AM80">
        <v>18.800616999999999</v>
      </c>
      <c r="AN80">
        <v>1.1478459999999999</v>
      </c>
      <c r="AO80">
        <v>0</v>
      </c>
      <c r="AP80">
        <v>1.1529</v>
      </c>
      <c r="AQ80">
        <v>0</v>
      </c>
      <c r="AR80">
        <v>33.119999999999997</v>
      </c>
      <c r="AS80">
        <v>39.149701999999998</v>
      </c>
      <c r="AT80">
        <v>20</v>
      </c>
      <c r="AU80">
        <v>0</v>
      </c>
      <c r="AV80">
        <v>0</v>
      </c>
      <c r="AW80">
        <v>0</v>
      </c>
      <c r="AX80">
        <v>0</v>
      </c>
      <c r="AY80">
        <v>8.4922989999999992</v>
      </c>
      <c r="AZ80">
        <v>9.2748030000000004</v>
      </c>
      <c r="BA80">
        <v>6.9226239999999999</v>
      </c>
      <c r="BB80">
        <v>5.5340730000000002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3144.6379159999997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688.71594700000003</v>
      </c>
      <c r="L81">
        <v>422.44</v>
      </c>
      <c r="M81">
        <v>97.055942999999999</v>
      </c>
      <c r="N81">
        <v>124.38</v>
      </c>
      <c r="O81">
        <v>130.58009999999999</v>
      </c>
      <c r="P81">
        <v>143.345144</v>
      </c>
      <c r="Q81">
        <v>22.63</v>
      </c>
      <c r="R81">
        <v>44.906624999999998</v>
      </c>
      <c r="S81">
        <v>27.638981000000001</v>
      </c>
      <c r="T81">
        <v>3.09</v>
      </c>
      <c r="U81">
        <v>414</v>
      </c>
      <c r="V81">
        <v>20.8</v>
      </c>
      <c r="W81">
        <v>44.31</v>
      </c>
      <c r="X81">
        <v>148.30000000000001</v>
      </c>
      <c r="Y81">
        <v>0</v>
      </c>
      <c r="Z81">
        <v>19.6614</v>
      </c>
      <c r="AA81">
        <v>42.14808</v>
      </c>
      <c r="AB81">
        <v>48.499828000000001</v>
      </c>
      <c r="AC81">
        <v>34.831252999999997</v>
      </c>
      <c r="AD81">
        <v>43.536136999999997</v>
      </c>
      <c r="AE81">
        <v>59.175403000000003</v>
      </c>
      <c r="AF81">
        <v>0</v>
      </c>
      <c r="AG81">
        <v>48.718409999999999</v>
      </c>
      <c r="AH81">
        <v>182.023944</v>
      </c>
      <c r="AI81">
        <v>59.504133000000003</v>
      </c>
      <c r="AJ81">
        <v>0</v>
      </c>
      <c r="AK81">
        <v>67.655124000000001</v>
      </c>
      <c r="AL81">
        <v>66.931200000000004</v>
      </c>
      <c r="AM81">
        <v>18.800616999999999</v>
      </c>
      <c r="AN81">
        <v>1.1478459999999999</v>
      </c>
      <c r="AO81">
        <v>0</v>
      </c>
      <c r="AP81">
        <v>9.4794</v>
      </c>
      <c r="AQ81">
        <v>0</v>
      </c>
      <c r="AR81">
        <v>33.119999999999997</v>
      </c>
      <c r="AS81">
        <v>39.149701999999998</v>
      </c>
      <c r="AT81">
        <v>20</v>
      </c>
      <c r="AU81">
        <v>0</v>
      </c>
      <c r="AV81">
        <v>0</v>
      </c>
      <c r="AW81">
        <v>0</v>
      </c>
      <c r="AX81">
        <v>0</v>
      </c>
      <c r="AY81">
        <v>8.4922989999999992</v>
      </c>
      <c r="AZ81">
        <v>9.2748030000000004</v>
      </c>
      <c r="BA81">
        <v>6.9226239999999999</v>
      </c>
      <c r="BB81">
        <v>5.5340730000000002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3156.7990159999999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688.71594700000003</v>
      </c>
      <c r="L82">
        <v>422.44</v>
      </c>
      <c r="M82">
        <v>97.055942999999999</v>
      </c>
      <c r="N82">
        <v>124.38</v>
      </c>
      <c r="O82">
        <v>130.58009999999999</v>
      </c>
      <c r="P82">
        <v>143.345144</v>
      </c>
      <c r="Q82">
        <v>22.63</v>
      </c>
      <c r="R82">
        <v>44.906624999999998</v>
      </c>
      <c r="S82">
        <v>27.638981000000001</v>
      </c>
      <c r="T82">
        <v>3.09</v>
      </c>
      <c r="U82">
        <v>414</v>
      </c>
      <c r="V82">
        <v>20.8</v>
      </c>
      <c r="W82">
        <v>44.31</v>
      </c>
      <c r="X82">
        <v>148.30000000000001</v>
      </c>
      <c r="Y82">
        <v>0</v>
      </c>
      <c r="Z82">
        <v>19.6614</v>
      </c>
      <c r="AA82">
        <v>42.14808</v>
      </c>
      <c r="AB82">
        <v>48.499828000000001</v>
      </c>
      <c r="AC82">
        <v>34.831252999999997</v>
      </c>
      <c r="AD82">
        <v>43.536136999999997</v>
      </c>
      <c r="AE82">
        <v>59.175403000000003</v>
      </c>
      <c r="AF82">
        <v>0</v>
      </c>
      <c r="AG82">
        <v>48.718409999999999</v>
      </c>
      <c r="AH82">
        <v>182.023944</v>
      </c>
      <c r="AI82">
        <v>59.504133000000003</v>
      </c>
      <c r="AJ82">
        <v>0</v>
      </c>
      <c r="AK82">
        <v>67.655124000000001</v>
      </c>
      <c r="AL82">
        <v>48.1068</v>
      </c>
      <c r="AM82">
        <v>18.800616999999999</v>
      </c>
      <c r="AN82">
        <v>1.1478459999999999</v>
      </c>
      <c r="AO82">
        <v>0</v>
      </c>
      <c r="AP82">
        <v>9.4794</v>
      </c>
      <c r="AQ82">
        <v>0</v>
      </c>
      <c r="AR82">
        <v>33.119999999999997</v>
      </c>
      <c r="AS82">
        <v>39.149701999999998</v>
      </c>
      <c r="AT82">
        <v>20</v>
      </c>
      <c r="AU82">
        <v>0</v>
      </c>
      <c r="AV82">
        <v>0</v>
      </c>
      <c r="AW82">
        <v>0</v>
      </c>
      <c r="AX82">
        <v>0</v>
      </c>
      <c r="AY82">
        <v>8.4922989999999992</v>
      </c>
      <c r="AZ82">
        <v>9.2748030000000004</v>
      </c>
      <c r="BA82">
        <v>6.9226239999999999</v>
      </c>
      <c r="BB82">
        <v>5.5340730000000002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3137.974616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688.71594700000003</v>
      </c>
      <c r="L83">
        <v>422.44</v>
      </c>
      <c r="M83">
        <v>97.055942999999999</v>
      </c>
      <c r="N83">
        <v>124.38</v>
      </c>
      <c r="O83">
        <v>130.58009999999999</v>
      </c>
      <c r="P83">
        <v>143.345144</v>
      </c>
      <c r="Q83">
        <v>22.63</v>
      </c>
      <c r="R83">
        <v>44.906624999999998</v>
      </c>
      <c r="S83">
        <v>27.638981000000001</v>
      </c>
      <c r="T83">
        <v>3.09</v>
      </c>
      <c r="U83">
        <v>408.375</v>
      </c>
      <c r="V83">
        <v>20.8</v>
      </c>
      <c r="W83">
        <v>44.31</v>
      </c>
      <c r="X83">
        <v>148.30000000000001</v>
      </c>
      <c r="Y83">
        <v>0</v>
      </c>
      <c r="Z83">
        <v>19.6614</v>
      </c>
      <c r="AA83">
        <v>42.14808</v>
      </c>
      <c r="AB83">
        <v>48.499828000000001</v>
      </c>
      <c r="AC83">
        <v>34.831252999999997</v>
      </c>
      <c r="AD83">
        <v>43.536136999999997</v>
      </c>
      <c r="AE83">
        <v>59.175403000000003</v>
      </c>
      <c r="AF83">
        <v>0</v>
      </c>
      <c r="AG83">
        <v>48.718409999999999</v>
      </c>
      <c r="AH83">
        <v>182.023944</v>
      </c>
      <c r="AI83">
        <v>59.504133000000003</v>
      </c>
      <c r="AJ83">
        <v>0</v>
      </c>
      <c r="AK83">
        <v>67.655124000000001</v>
      </c>
      <c r="AL83">
        <v>52.29</v>
      </c>
      <c r="AM83">
        <v>18.800616999999999</v>
      </c>
      <c r="AN83">
        <v>1.1478459999999999</v>
      </c>
      <c r="AO83">
        <v>0</v>
      </c>
      <c r="AP83">
        <v>1.1529</v>
      </c>
      <c r="AQ83">
        <v>0</v>
      </c>
      <c r="AR83">
        <v>33.119999999999997</v>
      </c>
      <c r="AS83">
        <v>39.149701999999998</v>
      </c>
      <c r="AT83">
        <v>20</v>
      </c>
      <c r="AU83">
        <v>0</v>
      </c>
      <c r="AV83">
        <v>0</v>
      </c>
      <c r="AW83">
        <v>0</v>
      </c>
      <c r="AX83">
        <v>0</v>
      </c>
      <c r="AY83">
        <v>8.4922989999999992</v>
      </c>
      <c r="AZ83">
        <v>9.2748030000000004</v>
      </c>
      <c r="BA83">
        <v>6.9226239999999999</v>
      </c>
      <c r="BB83">
        <v>5.5340730000000002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3128.2063159999998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688.71594700000003</v>
      </c>
      <c r="L84">
        <v>422.44</v>
      </c>
      <c r="M84">
        <v>97.055942999999999</v>
      </c>
      <c r="N84">
        <v>124.38</v>
      </c>
      <c r="O84">
        <v>130.58009999999999</v>
      </c>
      <c r="P84">
        <v>143.345144</v>
      </c>
      <c r="Q84">
        <v>22.63</v>
      </c>
      <c r="R84">
        <v>44.906624999999998</v>
      </c>
      <c r="S84">
        <v>27.638981000000001</v>
      </c>
      <c r="T84">
        <v>3.09</v>
      </c>
      <c r="U84">
        <v>408.375</v>
      </c>
      <c r="V84">
        <v>20.8</v>
      </c>
      <c r="W84">
        <v>44.31</v>
      </c>
      <c r="X84">
        <v>148.30000000000001</v>
      </c>
      <c r="Y84">
        <v>0</v>
      </c>
      <c r="Z84">
        <v>19.6614</v>
      </c>
      <c r="AA84">
        <v>42.14808</v>
      </c>
      <c r="AB84">
        <v>48.499828000000001</v>
      </c>
      <c r="AC84">
        <v>34.831252999999997</v>
      </c>
      <c r="AD84">
        <v>43.536136999999997</v>
      </c>
      <c r="AE84">
        <v>59.175403000000003</v>
      </c>
      <c r="AF84">
        <v>0</v>
      </c>
      <c r="AG84">
        <v>48.718409999999999</v>
      </c>
      <c r="AH84">
        <v>182.023944</v>
      </c>
      <c r="AI84">
        <v>59.504133000000003</v>
      </c>
      <c r="AJ84">
        <v>0</v>
      </c>
      <c r="AK84">
        <v>67.655124000000001</v>
      </c>
      <c r="AL84">
        <v>80.177999999999997</v>
      </c>
      <c r="AM84">
        <v>18.800616999999999</v>
      </c>
      <c r="AN84">
        <v>1.1478459999999999</v>
      </c>
      <c r="AO84">
        <v>0</v>
      </c>
      <c r="AP84">
        <v>1.1529</v>
      </c>
      <c r="AQ84">
        <v>0</v>
      </c>
      <c r="AR84">
        <v>33.119999999999997</v>
      </c>
      <c r="AS84">
        <v>39.149701999999998</v>
      </c>
      <c r="AT84">
        <v>20</v>
      </c>
      <c r="AU84">
        <v>0</v>
      </c>
      <c r="AV84">
        <v>0</v>
      </c>
      <c r="AW84">
        <v>0</v>
      </c>
      <c r="AX84">
        <v>0</v>
      </c>
      <c r="AY84">
        <v>8.4922989999999992</v>
      </c>
      <c r="AZ84">
        <v>9.2748030000000004</v>
      </c>
      <c r="BA84">
        <v>6.9226239999999999</v>
      </c>
      <c r="BB84">
        <v>5.5340730000000002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3156.0943159999997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688.71594700000003</v>
      </c>
      <c r="L85">
        <v>422.44</v>
      </c>
      <c r="M85">
        <v>97.055942999999999</v>
      </c>
      <c r="N85">
        <v>124.38</v>
      </c>
      <c r="O85">
        <v>130.58009999999999</v>
      </c>
      <c r="P85">
        <v>149.008003</v>
      </c>
      <c r="Q85">
        <v>22.63</v>
      </c>
      <c r="R85">
        <v>44.906624999999998</v>
      </c>
      <c r="S85">
        <v>27.638981000000001</v>
      </c>
      <c r="T85">
        <v>3.09</v>
      </c>
      <c r="U85">
        <v>408.375</v>
      </c>
      <c r="V85">
        <v>20.8</v>
      </c>
      <c r="W85">
        <v>44.31</v>
      </c>
      <c r="X85">
        <v>148.30000000000001</v>
      </c>
      <c r="Y85">
        <v>0</v>
      </c>
      <c r="Z85">
        <v>19.6614</v>
      </c>
      <c r="AA85">
        <v>42.14808</v>
      </c>
      <c r="AB85">
        <v>48.499828000000001</v>
      </c>
      <c r="AC85">
        <v>34.831252999999997</v>
      </c>
      <c r="AD85">
        <v>43.536136999999997</v>
      </c>
      <c r="AE85">
        <v>59.175403000000003</v>
      </c>
      <c r="AF85">
        <v>0</v>
      </c>
      <c r="AG85">
        <v>48.718409999999999</v>
      </c>
      <c r="AH85">
        <v>182.023944</v>
      </c>
      <c r="AI85">
        <v>6.1029879999999999</v>
      </c>
      <c r="AJ85">
        <v>0</v>
      </c>
      <c r="AK85">
        <v>67.655124000000001</v>
      </c>
      <c r="AL85">
        <v>80.177999999999997</v>
      </c>
      <c r="AM85">
        <v>18.800616999999999</v>
      </c>
      <c r="AN85">
        <v>1.1478459999999999</v>
      </c>
      <c r="AO85">
        <v>0</v>
      </c>
      <c r="AP85">
        <v>1.1529</v>
      </c>
      <c r="AQ85">
        <v>0</v>
      </c>
      <c r="AR85">
        <v>33.119999999999997</v>
      </c>
      <c r="AS85">
        <v>39.149701999999998</v>
      </c>
      <c r="AT85">
        <v>20</v>
      </c>
      <c r="AU85">
        <v>0</v>
      </c>
      <c r="AV85">
        <v>0</v>
      </c>
      <c r="AW85">
        <v>0</v>
      </c>
      <c r="AX85">
        <v>0</v>
      </c>
      <c r="AY85">
        <v>8.4922989999999992</v>
      </c>
      <c r="AZ85">
        <v>9.2748030000000004</v>
      </c>
      <c r="BA85">
        <v>6.9226239999999999</v>
      </c>
      <c r="BB85">
        <v>5.5340730000000002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3108.3560299999995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688.71594700000003</v>
      </c>
      <c r="L86">
        <v>422.44</v>
      </c>
      <c r="M86">
        <v>97.055942999999999</v>
      </c>
      <c r="N86">
        <v>124.38</v>
      </c>
      <c r="O86">
        <v>130.58009999999999</v>
      </c>
      <c r="P86">
        <v>149.98894999999999</v>
      </c>
      <c r="Q86">
        <v>22.63</v>
      </c>
      <c r="R86">
        <v>44.906624999999998</v>
      </c>
      <c r="S86">
        <v>27.638981000000001</v>
      </c>
      <c r="T86">
        <v>3.09</v>
      </c>
      <c r="U86">
        <v>408.375</v>
      </c>
      <c r="V86">
        <v>20.8</v>
      </c>
      <c r="W86">
        <v>44.31</v>
      </c>
      <c r="X86">
        <v>148.30000000000001</v>
      </c>
      <c r="Y86">
        <v>0</v>
      </c>
      <c r="Z86">
        <v>13.041600000000001</v>
      </c>
      <c r="AA86">
        <v>42.14808</v>
      </c>
      <c r="AB86">
        <v>48.499828000000001</v>
      </c>
      <c r="AC86">
        <v>34.831252999999997</v>
      </c>
      <c r="AD86">
        <v>21.768069000000001</v>
      </c>
      <c r="AE86">
        <v>59.175403000000003</v>
      </c>
      <c r="AF86">
        <v>0</v>
      </c>
      <c r="AG86">
        <v>48.718409999999999</v>
      </c>
      <c r="AH86">
        <v>179.96245400000001</v>
      </c>
      <c r="AI86">
        <v>4.2720909999999996</v>
      </c>
      <c r="AJ86">
        <v>0</v>
      </c>
      <c r="AK86">
        <v>67.655124000000001</v>
      </c>
      <c r="AL86">
        <v>80.177999999999997</v>
      </c>
      <c r="AM86">
        <v>18.800616999999999</v>
      </c>
      <c r="AN86">
        <v>1.1478459999999999</v>
      </c>
      <c r="AO86">
        <v>0</v>
      </c>
      <c r="AP86">
        <v>1.1529</v>
      </c>
      <c r="AQ86">
        <v>0</v>
      </c>
      <c r="AR86">
        <v>33.119999999999997</v>
      </c>
      <c r="AS86">
        <v>37.890518999999998</v>
      </c>
      <c r="AT86">
        <v>20</v>
      </c>
      <c r="AU86">
        <v>0</v>
      </c>
      <c r="AV86">
        <v>0</v>
      </c>
      <c r="AW86">
        <v>0</v>
      </c>
      <c r="AX86">
        <v>0</v>
      </c>
      <c r="AY86">
        <v>8.3406509999999994</v>
      </c>
      <c r="AZ86">
        <v>9.2748030000000004</v>
      </c>
      <c r="BA86">
        <v>6.7455160000000003</v>
      </c>
      <c r="BB86">
        <v>5.5340730000000002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3075.4687829999993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688.71594700000003</v>
      </c>
      <c r="L87">
        <v>422.44</v>
      </c>
      <c r="M87">
        <v>97.055942999999999</v>
      </c>
      <c r="N87">
        <v>124.38</v>
      </c>
      <c r="O87">
        <v>130.58009999999999</v>
      </c>
      <c r="P87">
        <v>149.98894999999999</v>
      </c>
      <c r="Q87">
        <v>22.63</v>
      </c>
      <c r="R87">
        <v>44.906624999999998</v>
      </c>
      <c r="S87">
        <v>27.638981000000001</v>
      </c>
      <c r="T87">
        <v>3.09</v>
      </c>
      <c r="U87">
        <v>408.375</v>
      </c>
      <c r="V87">
        <v>20.8</v>
      </c>
      <c r="W87">
        <v>44.31</v>
      </c>
      <c r="X87">
        <v>148.30000000000001</v>
      </c>
      <c r="Y87">
        <v>0</v>
      </c>
      <c r="Z87">
        <v>13.041600000000001</v>
      </c>
      <c r="AA87">
        <v>42.14808</v>
      </c>
      <c r="AB87">
        <v>48.499828000000001</v>
      </c>
      <c r="AC87">
        <v>34.831252999999997</v>
      </c>
      <c r="AD87">
        <v>21.768069000000001</v>
      </c>
      <c r="AE87">
        <v>59.175403000000003</v>
      </c>
      <c r="AF87">
        <v>0</v>
      </c>
      <c r="AG87">
        <v>48.718409999999999</v>
      </c>
      <c r="AH87">
        <v>179.96245400000001</v>
      </c>
      <c r="AI87">
        <v>4.2720909999999996</v>
      </c>
      <c r="AJ87">
        <v>0</v>
      </c>
      <c r="AK87">
        <v>67.655124000000001</v>
      </c>
      <c r="AL87">
        <v>80.177999999999997</v>
      </c>
      <c r="AM87">
        <v>18.800616999999999</v>
      </c>
      <c r="AN87">
        <v>1.1478459999999999</v>
      </c>
      <c r="AO87">
        <v>0</v>
      </c>
      <c r="AP87">
        <v>1.1529</v>
      </c>
      <c r="AQ87">
        <v>0</v>
      </c>
      <c r="AR87">
        <v>33.119999999999997</v>
      </c>
      <c r="AS87">
        <v>37.890518999999998</v>
      </c>
      <c r="AT87">
        <v>20</v>
      </c>
      <c r="AU87">
        <v>0</v>
      </c>
      <c r="AV87">
        <v>0</v>
      </c>
      <c r="AW87">
        <v>0</v>
      </c>
      <c r="AX87">
        <v>0</v>
      </c>
      <c r="AY87">
        <v>8.3406509999999994</v>
      </c>
      <c r="AZ87">
        <v>9.2748030000000004</v>
      </c>
      <c r="BA87">
        <v>6.7455160000000003</v>
      </c>
      <c r="BB87">
        <v>5.5340730000000002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3075.4687829999993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688.71594700000003</v>
      </c>
      <c r="L88">
        <v>422.44</v>
      </c>
      <c r="M88">
        <v>97.055942999999999</v>
      </c>
      <c r="N88">
        <v>124.38</v>
      </c>
      <c r="O88">
        <v>130.58009999999999</v>
      </c>
      <c r="P88">
        <v>149.98894999999999</v>
      </c>
      <c r="Q88">
        <v>22.63</v>
      </c>
      <c r="R88">
        <v>44.906624999999998</v>
      </c>
      <c r="S88">
        <v>27.638981000000001</v>
      </c>
      <c r="T88">
        <v>3.09</v>
      </c>
      <c r="U88">
        <v>408.375</v>
      </c>
      <c r="V88">
        <v>20.8</v>
      </c>
      <c r="W88">
        <v>44.31</v>
      </c>
      <c r="X88">
        <v>148.30000000000001</v>
      </c>
      <c r="Y88">
        <v>0</v>
      </c>
      <c r="Z88">
        <v>13.041600000000001</v>
      </c>
      <c r="AA88">
        <v>42.14808</v>
      </c>
      <c r="AB88">
        <v>48.499828000000001</v>
      </c>
      <c r="AC88">
        <v>34.831252999999997</v>
      </c>
      <c r="AD88">
        <v>21.768069000000001</v>
      </c>
      <c r="AE88">
        <v>59.175403000000003</v>
      </c>
      <c r="AF88">
        <v>0</v>
      </c>
      <c r="AG88">
        <v>48.718409999999999</v>
      </c>
      <c r="AH88">
        <v>179.96245400000001</v>
      </c>
      <c r="AI88">
        <v>4.2720909999999996</v>
      </c>
      <c r="AJ88">
        <v>0</v>
      </c>
      <c r="AK88">
        <v>67.655124000000001</v>
      </c>
      <c r="AL88">
        <v>80.177999999999997</v>
      </c>
      <c r="AM88">
        <v>18.800616999999999</v>
      </c>
      <c r="AN88">
        <v>1.1478459999999999</v>
      </c>
      <c r="AO88">
        <v>0</v>
      </c>
      <c r="AP88">
        <v>1.1529</v>
      </c>
      <c r="AQ88">
        <v>0</v>
      </c>
      <c r="AR88">
        <v>33.119999999999997</v>
      </c>
      <c r="AS88">
        <v>37.890518999999998</v>
      </c>
      <c r="AT88">
        <v>20</v>
      </c>
      <c r="AU88">
        <v>0</v>
      </c>
      <c r="AV88">
        <v>0</v>
      </c>
      <c r="AW88">
        <v>0</v>
      </c>
      <c r="AX88">
        <v>0</v>
      </c>
      <c r="AY88">
        <v>8.3406509999999994</v>
      </c>
      <c r="AZ88">
        <v>9.2748030000000004</v>
      </c>
      <c r="BA88">
        <v>6.7455160000000003</v>
      </c>
      <c r="BB88">
        <v>5.5340730000000002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3075.4687829999993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688.71594700000003</v>
      </c>
      <c r="L89">
        <v>422.44</v>
      </c>
      <c r="M89">
        <v>97.055942999999999</v>
      </c>
      <c r="N89">
        <v>124.38</v>
      </c>
      <c r="O89">
        <v>130.58009999999999</v>
      </c>
      <c r="P89">
        <v>149.98894999999999</v>
      </c>
      <c r="Q89">
        <v>22.63</v>
      </c>
      <c r="R89">
        <v>44.906624999999998</v>
      </c>
      <c r="S89">
        <v>27.638981000000001</v>
      </c>
      <c r="T89">
        <v>3.09</v>
      </c>
      <c r="U89">
        <v>408.375</v>
      </c>
      <c r="V89">
        <v>20.8</v>
      </c>
      <c r="W89">
        <v>44.31</v>
      </c>
      <c r="X89">
        <v>148.30000000000001</v>
      </c>
      <c r="Y89">
        <v>0</v>
      </c>
      <c r="Z89">
        <v>13.041600000000001</v>
      </c>
      <c r="AA89">
        <v>42.14808</v>
      </c>
      <c r="AB89">
        <v>48.499828000000001</v>
      </c>
      <c r="AC89">
        <v>34.831252999999997</v>
      </c>
      <c r="AD89">
        <v>21.768069000000001</v>
      </c>
      <c r="AE89">
        <v>59.175403000000003</v>
      </c>
      <c r="AF89">
        <v>0</v>
      </c>
      <c r="AG89">
        <v>48.718409999999999</v>
      </c>
      <c r="AH89">
        <v>179.96245400000001</v>
      </c>
      <c r="AI89">
        <v>16.783217</v>
      </c>
      <c r="AJ89">
        <v>0</v>
      </c>
      <c r="AK89">
        <v>67.655124000000001</v>
      </c>
      <c r="AL89">
        <v>80.177999999999997</v>
      </c>
      <c r="AM89">
        <v>18.800616999999999</v>
      </c>
      <c r="AN89">
        <v>1.1478459999999999</v>
      </c>
      <c r="AO89">
        <v>0</v>
      </c>
      <c r="AP89">
        <v>1.1529</v>
      </c>
      <c r="AQ89">
        <v>0</v>
      </c>
      <c r="AR89">
        <v>33.119999999999997</v>
      </c>
      <c r="AS89">
        <v>37.890518999999998</v>
      </c>
      <c r="AT89">
        <v>20</v>
      </c>
      <c r="AU89">
        <v>0</v>
      </c>
      <c r="AV89">
        <v>0</v>
      </c>
      <c r="AW89">
        <v>0</v>
      </c>
      <c r="AX89">
        <v>0</v>
      </c>
      <c r="AY89">
        <v>8.3406509999999994</v>
      </c>
      <c r="AZ89">
        <v>9.2748030000000004</v>
      </c>
      <c r="BA89">
        <v>6.7455160000000003</v>
      </c>
      <c r="BB89">
        <v>5.5340730000000002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3087.9799089999997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688.71594700000003</v>
      </c>
      <c r="L90">
        <v>422.44</v>
      </c>
      <c r="M90">
        <v>97.055942999999999</v>
      </c>
      <c r="N90">
        <v>124.38</v>
      </c>
      <c r="O90">
        <v>130.58009999999999</v>
      </c>
      <c r="P90">
        <v>149.98894999999999</v>
      </c>
      <c r="Q90">
        <v>22.63</v>
      </c>
      <c r="R90">
        <v>44.906624999999998</v>
      </c>
      <c r="S90">
        <v>27.638981000000001</v>
      </c>
      <c r="T90">
        <v>3.09</v>
      </c>
      <c r="U90">
        <v>408.375</v>
      </c>
      <c r="V90">
        <v>20.8</v>
      </c>
      <c r="W90">
        <v>44.31</v>
      </c>
      <c r="X90">
        <v>148.30000000000001</v>
      </c>
      <c r="Y90">
        <v>0</v>
      </c>
      <c r="Z90">
        <v>19.6614</v>
      </c>
      <c r="AA90">
        <v>42.14808</v>
      </c>
      <c r="AB90">
        <v>48.499828000000001</v>
      </c>
      <c r="AC90">
        <v>34.831252999999997</v>
      </c>
      <c r="AD90">
        <v>43.536136999999997</v>
      </c>
      <c r="AE90">
        <v>59.175403000000003</v>
      </c>
      <c r="AF90">
        <v>0</v>
      </c>
      <c r="AG90">
        <v>48.718409999999999</v>
      </c>
      <c r="AH90">
        <v>182.023944</v>
      </c>
      <c r="AI90">
        <v>16.783217</v>
      </c>
      <c r="AJ90">
        <v>0</v>
      </c>
      <c r="AK90">
        <v>67.655124000000001</v>
      </c>
      <c r="AL90">
        <v>80.177999999999997</v>
      </c>
      <c r="AM90">
        <v>18.800616999999999</v>
      </c>
      <c r="AN90">
        <v>1.1478459999999999</v>
      </c>
      <c r="AO90">
        <v>0</v>
      </c>
      <c r="AP90">
        <v>1.1529</v>
      </c>
      <c r="AQ90">
        <v>0</v>
      </c>
      <c r="AR90">
        <v>33.119999999999997</v>
      </c>
      <c r="AS90">
        <v>39.149701999999998</v>
      </c>
      <c r="AT90">
        <v>20</v>
      </c>
      <c r="AU90">
        <v>0</v>
      </c>
      <c r="AV90">
        <v>0</v>
      </c>
      <c r="AW90">
        <v>0</v>
      </c>
      <c r="AX90">
        <v>0</v>
      </c>
      <c r="AY90">
        <v>8.4922989999999992</v>
      </c>
      <c r="AZ90">
        <v>9.2748030000000004</v>
      </c>
      <c r="BA90">
        <v>6.9226239999999999</v>
      </c>
      <c r="BB90">
        <v>5.5340730000000002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3120.0172059999995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19.325199999999999</v>
      </c>
      <c r="H91">
        <v>0</v>
      </c>
      <c r="I91">
        <v>0</v>
      </c>
      <c r="J91">
        <v>17.827000000000002</v>
      </c>
      <c r="K91">
        <v>688.71594700000003</v>
      </c>
      <c r="L91">
        <v>422.44</v>
      </c>
      <c r="M91">
        <v>97.055942999999999</v>
      </c>
      <c r="N91">
        <v>124.38</v>
      </c>
      <c r="O91">
        <v>130.58009999999999</v>
      </c>
      <c r="P91">
        <v>149.98894999999999</v>
      </c>
      <c r="Q91">
        <v>22.63</v>
      </c>
      <c r="R91">
        <v>44.906624999999998</v>
      </c>
      <c r="S91">
        <v>27.638981000000001</v>
      </c>
      <c r="T91">
        <v>3.09</v>
      </c>
      <c r="U91">
        <v>408.375</v>
      </c>
      <c r="V91">
        <v>20.8</v>
      </c>
      <c r="W91">
        <v>44.31</v>
      </c>
      <c r="X91">
        <v>148.30000000000001</v>
      </c>
      <c r="Y91">
        <v>0</v>
      </c>
      <c r="Z91">
        <v>19.6614</v>
      </c>
      <c r="AA91">
        <v>42.14808</v>
      </c>
      <c r="AB91">
        <v>48.499828000000001</v>
      </c>
      <c r="AC91">
        <v>34.831252999999997</v>
      </c>
      <c r="AD91">
        <v>43.536136999999997</v>
      </c>
      <c r="AE91">
        <v>59.175403000000003</v>
      </c>
      <c r="AF91">
        <v>0</v>
      </c>
      <c r="AG91">
        <v>48.718409999999999</v>
      </c>
      <c r="AH91">
        <v>182.023944</v>
      </c>
      <c r="AI91">
        <v>16.783217</v>
      </c>
      <c r="AJ91">
        <v>0</v>
      </c>
      <c r="AK91">
        <v>67.655124000000001</v>
      </c>
      <c r="AL91">
        <v>80.177999999999997</v>
      </c>
      <c r="AM91">
        <v>18.800616999999999</v>
      </c>
      <c r="AN91">
        <v>1.1478459999999999</v>
      </c>
      <c r="AO91">
        <v>0</v>
      </c>
      <c r="AP91">
        <v>1.4091</v>
      </c>
      <c r="AQ91">
        <v>0</v>
      </c>
      <c r="AR91">
        <v>33.119999999999997</v>
      </c>
      <c r="AS91">
        <v>39.149701999999998</v>
      </c>
      <c r="AT91">
        <v>20</v>
      </c>
      <c r="AU91">
        <v>0</v>
      </c>
      <c r="AV91">
        <v>0</v>
      </c>
      <c r="AW91">
        <v>0</v>
      </c>
      <c r="AX91">
        <v>0</v>
      </c>
      <c r="AY91">
        <v>8.4922989999999992</v>
      </c>
      <c r="AZ91">
        <v>9.2748030000000004</v>
      </c>
      <c r="BA91">
        <v>6.9226239999999999</v>
      </c>
      <c r="BB91">
        <v>5.5340730000000002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3157.4256059999993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38.789459999999998</v>
      </c>
      <c r="H92">
        <v>0</v>
      </c>
      <c r="I92">
        <v>0</v>
      </c>
      <c r="J92">
        <v>49.947200000000002</v>
      </c>
      <c r="K92">
        <v>688.71594700000003</v>
      </c>
      <c r="L92">
        <v>422.44</v>
      </c>
      <c r="M92">
        <v>97.055942999999999</v>
      </c>
      <c r="N92">
        <v>124.38</v>
      </c>
      <c r="O92">
        <v>130.58009999999999</v>
      </c>
      <c r="P92">
        <v>149.98894999999999</v>
      </c>
      <c r="Q92">
        <v>22.63</v>
      </c>
      <c r="R92">
        <v>44.906624999999998</v>
      </c>
      <c r="S92">
        <v>27.638981000000001</v>
      </c>
      <c r="T92">
        <v>3.09</v>
      </c>
      <c r="U92">
        <v>408.375</v>
      </c>
      <c r="V92">
        <v>20.8</v>
      </c>
      <c r="W92">
        <v>44.31</v>
      </c>
      <c r="X92">
        <v>148.30000000000001</v>
      </c>
      <c r="Y92">
        <v>0</v>
      </c>
      <c r="Z92">
        <v>19.6614</v>
      </c>
      <c r="AA92">
        <v>42.14808</v>
      </c>
      <c r="AB92">
        <v>48.499828000000001</v>
      </c>
      <c r="AC92">
        <v>34.831252999999997</v>
      </c>
      <c r="AD92">
        <v>43.536136999999997</v>
      </c>
      <c r="AE92">
        <v>59.175403000000003</v>
      </c>
      <c r="AF92">
        <v>0</v>
      </c>
      <c r="AG92">
        <v>48.718409999999999</v>
      </c>
      <c r="AH92">
        <v>182.023944</v>
      </c>
      <c r="AI92">
        <v>16.783217</v>
      </c>
      <c r="AJ92">
        <v>0</v>
      </c>
      <c r="AK92">
        <v>67.655124000000001</v>
      </c>
      <c r="AL92">
        <v>80.177999999999997</v>
      </c>
      <c r="AM92">
        <v>18.800616999999999</v>
      </c>
      <c r="AN92">
        <v>1.1478459999999999</v>
      </c>
      <c r="AO92">
        <v>0</v>
      </c>
      <c r="AP92">
        <v>1.4091</v>
      </c>
      <c r="AQ92">
        <v>0</v>
      </c>
      <c r="AR92">
        <v>33.119999999999997</v>
      </c>
      <c r="AS92">
        <v>39.149701999999998</v>
      </c>
      <c r="AT92">
        <v>20</v>
      </c>
      <c r="AU92">
        <v>0</v>
      </c>
      <c r="AV92">
        <v>0</v>
      </c>
      <c r="AW92">
        <v>0</v>
      </c>
      <c r="AX92">
        <v>0</v>
      </c>
      <c r="AY92">
        <v>8.4922989999999992</v>
      </c>
      <c r="AZ92">
        <v>9.2748030000000004</v>
      </c>
      <c r="BA92">
        <v>6.9226239999999999</v>
      </c>
      <c r="BB92">
        <v>5.5340730000000002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3209.0100659999994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38.789459999999998</v>
      </c>
      <c r="H93">
        <v>0</v>
      </c>
      <c r="I93">
        <v>0</v>
      </c>
      <c r="J93">
        <v>49.947200000000002</v>
      </c>
      <c r="K93">
        <v>688.71594700000003</v>
      </c>
      <c r="L93">
        <v>422.44</v>
      </c>
      <c r="M93">
        <v>97.055942999999999</v>
      </c>
      <c r="N93">
        <v>124.38</v>
      </c>
      <c r="O93">
        <v>130.58009999999999</v>
      </c>
      <c r="P93">
        <v>149.98894999999999</v>
      </c>
      <c r="Q93">
        <v>22.63</v>
      </c>
      <c r="R93">
        <v>44.906624999999998</v>
      </c>
      <c r="S93">
        <v>27.638981000000001</v>
      </c>
      <c r="T93">
        <v>3.09</v>
      </c>
      <c r="U93">
        <v>408.375</v>
      </c>
      <c r="V93">
        <v>20.8</v>
      </c>
      <c r="W93">
        <v>44.31</v>
      </c>
      <c r="X93">
        <v>148.30000000000001</v>
      </c>
      <c r="Y93">
        <v>0</v>
      </c>
      <c r="Z93">
        <v>19.6614</v>
      </c>
      <c r="AA93">
        <v>42.14808</v>
      </c>
      <c r="AB93">
        <v>48.499828000000001</v>
      </c>
      <c r="AC93">
        <v>34.831252999999997</v>
      </c>
      <c r="AD93">
        <v>43.536136999999997</v>
      </c>
      <c r="AE93">
        <v>59.175403000000003</v>
      </c>
      <c r="AF93">
        <v>0</v>
      </c>
      <c r="AG93">
        <v>48.718409999999999</v>
      </c>
      <c r="AH93">
        <v>182.023944</v>
      </c>
      <c r="AI93">
        <v>16.783217</v>
      </c>
      <c r="AJ93">
        <v>0</v>
      </c>
      <c r="AK93">
        <v>67.655124000000001</v>
      </c>
      <c r="AL93">
        <v>80.177999999999997</v>
      </c>
      <c r="AM93">
        <v>18.800616999999999</v>
      </c>
      <c r="AN93">
        <v>1.1478459999999999</v>
      </c>
      <c r="AO93">
        <v>0</v>
      </c>
      <c r="AP93">
        <v>1.4091</v>
      </c>
      <c r="AQ93">
        <v>0</v>
      </c>
      <c r="AR93">
        <v>33.119999999999997</v>
      </c>
      <c r="AS93">
        <v>39.149701999999998</v>
      </c>
      <c r="AT93">
        <v>20</v>
      </c>
      <c r="AU93">
        <v>0</v>
      </c>
      <c r="AV93">
        <v>0</v>
      </c>
      <c r="AW93">
        <v>0</v>
      </c>
      <c r="AX93">
        <v>0</v>
      </c>
      <c r="AY93">
        <v>8.4922989999999992</v>
      </c>
      <c r="AZ93">
        <v>9.2748030000000004</v>
      </c>
      <c r="BA93">
        <v>6.9226239999999999</v>
      </c>
      <c r="BB93">
        <v>5.5340730000000002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3209.0100659999994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38.789459999999998</v>
      </c>
      <c r="H94">
        <v>0</v>
      </c>
      <c r="I94">
        <v>0</v>
      </c>
      <c r="J94">
        <v>49.947200000000002</v>
      </c>
      <c r="K94">
        <v>688.71594700000003</v>
      </c>
      <c r="L94">
        <v>422.44</v>
      </c>
      <c r="M94">
        <v>97.055942999999999</v>
      </c>
      <c r="N94">
        <v>124.38</v>
      </c>
      <c r="O94">
        <v>130.58009999999999</v>
      </c>
      <c r="P94">
        <v>149.98894999999999</v>
      </c>
      <c r="Q94">
        <v>22.63</v>
      </c>
      <c r="R94">
        <v>44.906624999999998</v>
      </c>
      <c r="S94">
        <v>27.638981000000001</v>
      </c>
      <c r="T94">
        <v>3.09</v>
      </c>
      <c r="U94">
        <v>408.375</v>
      </c>
      <c r="V94">
        <v>20.8</v>
      </c>
      <c r="W94">
        <v>44.31</v>
      </c>
      <c r="X94">
        <v>148.30000000000001</v>
      </c>
      <c r="Y94">
        <v>0</v>
      </c>
      <c r="Z94">
        <v>13.041600000000001</v>
      </c>
      <c r="AA94">
        <v>42.14808</v>
      </c>
      <c r="AB94">
        <v>48.499828000000001</v>
      </c>
      <c r="AC94">
        <v>34.831252999999997</v>
      </c>
      <c r="AD94">
        <v>43.536136999999997</v>
      </c>
      <c r="AE94">
        <v>59.175403000000003</v>
      </c>
      <c r="AF94">
        <v>0</v>
      </c>
      <c r="AG94">
        <v>48.718409999999999</v>
      </c>
      <c r="AH94">
        <v>179.96245400000001</v>
      </c>
      <c r="AI94">
        <v>16.783217</v>
      </c>
      <c r="AJ94">
        <v>0</v>
      </c>
      <c r="AK94">
        <v>67.655124000000001</v>
      </c>
      <c r="AL94">
        <v>80.177999999999997</v>
      </c>
      <c r="AM94">
        <v>18.800616999999999</v>
      </c>
      <c r="AN94">
        <v>1.1478459999999999</v>
      </c>
      <c r="AO94">
        <v>0</v>
      </c>
      <c r="AP94">
        <v>1.4091</v>
      </c>
      <c r="AQ94">
        <v>0</v>
      </c>
      <c r="AR94">
        <v>33.119999999999997</v>
      </c>
      <c r="AS94">
        <v>37.890518999999998</v>
      </c>
      <c r="AT94">
        <v>20</v>
      </c>
      <c r="AU94">
        <v>0</v>
      </c>
      <c r="AV94">
        <v>0</v>
      </c>
      <c r="AW94">
        <v>0</v>
      </c>
      <c r="AX94">
        <v>0</v>
      </c>
      <c r="AY94">
        <v>8.3406509999999994</v>
      </c>
      <c r="AZ94">
        <v>9.2748030000000004</v>
      </c>
      <c r="BA94">
        <v>6.7455160000000003</v>
      </c>
      <c r="BB94">
        <v>5.5340730000000002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3198.7408369999994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11.398652999999999</v>
      </c>
      <c r="H95">
        <v>0</v>
      </c>
      <c r="I95">
        <v>0</v>
      </c>
      <c r="J95">
        <v>28.947199999999999</v>
      </c>
      <c r="K95">
        <v>631.320607</v>
      </c>
      <c r="L95">
        <v>391.0788</v>
      </c>
      <c r="M95">
        <v>97.055942999999999</v>
      </c>
      <c r="N95">
        <v>124.38</v>
      </c>
      <c r="O95">
        <v>130.58009999999999</v>
      </c>
      <c r="P95">
        <v>149.98894999999999</v>
      </c>
      <c r="Q95">
        <v>20.791671000000001</v>
      </c>
      <c r="R95">
        <v>41.029485000000001</v>
      </c>
      <c r="S95">
        <v>25.287006999999999</v>
      </c>
      <c r="T95">
        <v>3.09</v>
      </c>
      <c r="U95">
        <v>408.375</v>
      </c>
      <c r="V95">
        <v>20.8</v>
      </c>
      <c r="W95">
        <v>44.31</v>
      </c>
      <c r="X95">
        <v>148.30000000000001</v>
      </c>
      <c r="Y95">
        <v>0</v>
      </c>
      <c r="Z95">
        <v>6.5208000000000004</v>
      </c>
      <c r="AA95">
        <v>42.14808</v>
      </c>
      <c r="AB95">
        <v>48.499828000000001</v>
      </c>
      <c r="AC95">
        <v>34.831252999999997</v>
      </c>
      <c r="AD95">
        <v>21.768069000000001</v>
      </c>
      <c r="AE95">
        <v>59.175403000000003</v>
      </c>
      <c r="AF95">
        <v>0</v>
      </c>
      <c r="AG95">
        <v>48.718409999999999</v>
      </c>
      <c r="AH95">
        <v>179.96245400000001</v>
      </c>
      <c r="AI95">
        <v>16.783217</v>
      </c>
      <c r="AJ95">
        <v>0</v>
      </c>
      <c r="AK95">
        <v>67.655124000000001</v>
      </c>
      <c r="AL95">
        <v>80.177999999999997</v>
      </c>
      <c r="AM95">
        <v>18.800616999999999</v>
      </c>
      <c r="AN95">
        <v>1.1478459999999999</v>
      </c>
      <c r="AO95">
        <v>0</v>
      </c>
      <c r="AP95">
        <v>1.4091</v>
      </c>
      <c r="AQ95">
        <v>0</v>
      </c>
      <c r="AR95">
        <v>33.119999999999997</v>
      </c>
      <c r="AS95">
        <v>37.890518999999998</v>
      </c>
      <c r="AT95">
        <v>20</v>
      </c>
      <c r="AU95">
        <v>0</v>
      </c>
      <c r="AV95">
        <v>0</v>
      </c>
      <c r="AW95">
        <v>0</v>
      </c>
      <c r="AX95">
        <v>0</v>
      </c>
      <c r="AY95">
        <v>8.3406509999999994</v>
      </c>
      <c r="AZ95">
        <v>9.2748030000000004</v>
      </c>
      <c r="BA95">
        <v>6.7455160000000003</v>
      </c>
      <c r="BB95">
        <v>5.5340730000000002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3025.2371789999988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4.0511809999999997</v>
      </c>
      <c r="K96">
        <v>614.529</v>
      </c>
      <c r="L96">
        <v>391.0788</v>
      </c>
      <c r="M96">
        <v>97.055942999999999</v>
      </c>
      <c r="N96">
        <v>124.38</v>
      </c>
      <c r="O96">
        <v>130.58009999999999</v>
      </c>
      <c r="P96">
        <v>149.98894999999999</v>
      </c>
      <c r="Q96">
        <v>20.087900000000001</v>
      </c>
      <c r="R96">
        <v>39.140300000000003</v>
      </c>
      <c r="S96">
        <v>24.9344</v>
      </c>
      <c r="T96">
        <v>3.09</v>
      </c>
      <c r="U96">
        <v>408.375</v>
      </c>
      <c r="V96">
        <v>20.8</v>
      </c>
      <c r="W96">
        <v>44.31</v>
      </c>
      <c r="X96">
        <v>148.30000000000001</v>
      </c>
      <c r="Y96">
        <v>0</v>
      </c>
      <c r="Z96">
        <v>6.5208000000000004</v>
      </c>
      <c r="AA96">
        <v>42.14808</v>
      </c>
      <c r="AB96">
        <v>48.499828000000001</v>
      </c>
      <c r="AC96">
        <v>34.831252999999997</v>
      </c>
      <c r="AD96">
        <v>21.768069000000001</v>
      </c>
      <c r="AE96">
        <v>59.175403000000003</v>
      </c>
      <c r="AF96">
        <v>0</v>
      </c>
      <c r="AG96">
        <v>48.718409999999999</v>
      </c>
      <c r="AH96">
        <v>179.96245400000001</v>
      </c>
      <c r="AI96">
        <v>16.783217</v>
      </c>
      <c r="AJ96">
        <v>0</v>
      </c>
      <c r="AK96">
        <v>67.655124000000001</v>
      </c>
      <c r="AL96">
        <v>80.177999999999997</v>
      </c>
      <c r="AM96">
        <v>18.800616999999999</v>
      </c>
      <c r="AN96">
        <v>1.1478459999999999</v>
      </c>
      <c r="AO96">
        <v>0</v>
      </c>
      <c r="AP96">
        <v>1.4091</v>
      </c>
      <c r="AQ96">
        <v>0</v>
      </c>
      <c r="AR96">
        <v>33.119999999999997</v>
      </c>
      <c r="AS96">
        <v>37.890518999999998</v>
      </c>
      <c r="AT96">
        <v>20</v>
      </c>
      <c r="AU96">
        <v>0</v>
      </c>
      <c r="AV96">
        <v>0</v>
      </c>
      <c r="AW96">
        <v>0</v>
      </c>
      <c r="AX96">
        <v>0</v>
      </c>
      <c r="AY96">
        <v>8.3406509999999994</v>
      </c>
      <c r="AZ96">
        <v>9.2748030000000004</v>
      </c>
      <c r="BA96">
        <v>6.7455160000000003</v>
      </c>
      <c r="BB96">
        <v>5.5340730000000002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2969.205336999999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635.33313699999997</v>
      </c>
      <c r="L97">
        <v>422.44</v>
      </c>
      <c r="M97">
        <v>97.055942999999999</v>
      </c>
      <c r="N97">
        <v>124.38</v>
      </c>
      <c r="O97">
        <v>130.58009999999999</v>
      </c>
      <c r="P97">
        <v>149.98894999999999</v>
      </c>
      <c r="Q97">
        <v>22.63</v>
      </c>
      <c r="R97">
        <v>39.140300000000003</v>
      </c>
      <c r="S97">
        <v>24.9344</v>
      </c>
      <c r="T97">
        <v>3.09</v>
      </c>
      <c r="U97">
        <v>408.375</v>
      </c>
      <c r="V97">
        <v>20.8</v>
      </c>
      <c r="W97">
        <v>44.31</v>
      </c>
      <c r="X97">
        <v>148.30000000000001</v>
      </c>
      <c r="Y97">
        <v>0</v>
      </c>
      <c r="Z97">
        <v>6.5208000000000004</v>
      </c>
      <c r="AA97">
        <v>42.14808</v>
      </c>
      <c r="AB97">
        <v>48.499828000000001</v>
      </c>
      <c r="AC97">
        <v>34.831252999999997</v>
      </c>
      <c r="AD97">
        <v>21.768069000000001</v>
      </c>
      <c r="AE97">
        <v>59.175403000000003</v>
      </c>
      <c r="AF97">
        <v>0</v>
      </c>
      <c r="AG97">
        <v>48.718409999999999</v>
      </c>
      <c r="AH97">
        <v>161.57619700000001</v>
      </c>
      <c r="AI97">
        <v>4.2720909999999996</v>
      </c>
      <c r="AJ97">
        <v>0</v>
      </c>
      <c r="AK97">
        <v>67.655124000000001</v>
      </c>
      <c r="AL97">
        <v>80.177999999999997</v>
      </c>
      <c r="AM97">
        <v>18.800616999999999</v>
      </c>
      <c r="AN97">
        <v>1.1478459999999999</v>
      </c>
      <c r="AO97">
        <v>0</v>
      </c>
      <c r="AP97">
        <v>1.4091</v>
      </c>
      <c r="AQ97">
        <v>0</v>
      </c>
      <c r="AR97">
        <v>33.119999999999997</v>
      </c>
      <c r="AS97">
        <v>37.890518999999998</v>
      </c>
      <c r="AT97">
        <v>20</v>
      </c>
      <c r="AU97">
        <v>0</v>
      </c>
      <c r="AV97">
        <v>0</v>
      </c>
      <c r="AW97">
        <v>0</v>
      </c>
      <c r="AX97">
        <v>0</v>
      </c>
      <c r="AY97">
        <v>8.3406509999999994</v>
      </c>
      <c r="AZ97">
        <v>6.9561019999999996</v>
      </c>
      <c r="BA97">
        <v>6.2372920000000001</v>
      </c>
      <c r="BB97">
        <v>5.5340730000000002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2986.1372849999989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688.71594700000003</v>
      </c>
      <c r="L98">
        <v>422.44</v>
      </c>
      <c r="M98">
        <v>97.055942999999999</v>
      </c>
      <c r="N98">
        <v>124.38</v>
      </c>
      <c r="O98">
        <v>130.58009999999999</v>
      </c>
      <c r="P98">
        <v>149.98894999999999</v>
      </c>
      <c r="Q98">
        <v>22.63</v>
      </c>
      <c r="R98">
        <v>44.906624999999998</v>
      </c>
      <c r="S98">
        <v>27.638981000000001</v>
      </c>
      <c r="T98">
        <v>3.09</v>
      </c>
      <c r="U98">
        <v>408.375</v>
      </c>
      <c r="V98">
        <v>20.8</v>
      </c>
      <c r="W98">
        <v>44.31</v>
      </c>
      <c r="X98">
        <v>148.30000000000001</v>
      </c>
      <c r="Y98">
        <v>0</v>
      </c>
      <c r="Z98">
        <v>6.5208000000000004</v>
      </c>
      <c r="AA98">
        <v>42.14808</v>
      </c>
      <c r="AB98">
        <v>48.499828000000001</v>
      </c>
      <c r="AC98">
        <v>34.831252999999997</v>
      </c>
      <c r="AD98">
        <v>21.768069000000001</v>
      </c>
      <c r="AE98">
        <v>59.175403000000003</v>
      </c>
      <c r="AF98">
        <v>0</v>
      </c>
      <c r="AG98">
        <v>48.718409999999999</v>
      </c>
      <c r="AH98">
        <v>158.23324099999999</v>
      </c>
      <c r="AI98">
        <v>4.2720909999999996</v>
      </c>
      <c r="AJ98">
        <v>0</v>
      </c>
      <c r="AK98">
        <v>67.655124000000001</v>
      </c>
      <c r="AL98">
        <v>80.177999999999997</v>
      </c>
      <c r="AM98">
        <v>18.800616999999999</v>
      </c>
      <c r="AN98">
        <v>1.1478459999999999</v>
      </c>
      <c r="AO98">
        <v>0</v>
      </c>
      <c r="AP98">
        <v>5.6364000000000001</v>
      </c>
      <c r="AQ98">
        <v>0</v>
      </c>
      <c r="AR98">
        <v>33.119999999999997</v>
      </c>
      <c r="AS98">
        <v>37.890518999999998</v>
      </c>
      <c r="AT98">
        <v>20</v>
      </c>
      <c r="AU98">
        <v>0</v>
      </c>
      <c r="AV98">
        <v>0</v>
      </c>
      <c r="AW98">
        <v>0</v>
      </c>
      <c r="AX98">
        <v>0</v>
      </c>
      <c r="AY98">
        <v>8.3406509999999994</v>
      </c>
      <c r="AZ98">
        <v>6.9561019999999996</v>
      </c>
      <c r="BA98">
        <v>6.0986849999999997</v>
      </c>
      <c r="BB98">
        <v>5.5340730000000002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3048.7367379999991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3.9038540499999996E-2</v>
      </c>
      <c r="E99">
        <f t="shared" si="2"/>
        <v>0</v>
      </c>
      <c r="F99">
        <f t="shared" si="2"/>
        <v>0</v>
      </c>
      <c r="G99">
        <f t="shared" si="2"/>
        <v>7.8437860500000012E-2</v>
      </c>
      <c r="H99">
        <f t="shared" si="2"/>
        <v>0</v>
      </c>
      <c r="I99">
        <f t="shared" si="2"/>
        <v>0</v>
      </c>
      <c r="J99">
        <f t="shared" si="2"/>
        <v>0.11668435175</v>
      </c>
      <c r="K99">
        <f t="shared" si="2"/>
        <v>13.838369254499984</v>
      </c>
      <c r="L99">
        <f t="shared" si="2"/>
        <v>7.9831403494999904</v>
      </c>
      <c r="M99">
        <f t="shared" si="2"/>
        <v>1.8813687447500023</v>
      </c>
      <c r="N99">
        <f t="shared" si="2"/>
        <v>2.680280464749996</v>
      </c>
      <c r="O99">
        <f t="shared" si="2"/>
        <v>2.8126498519999941</v>
      </c>
      <c r="P99">
        <f t="shared" si="2"/>
        <v>3.148179144250006</v>
      </c>
      <c r="Q99">
        <f t="shared" si="2"/>
        <v>0.46779853425000045</v>
      </c>
      <c r="R99">
        <f t="shared" si="2"/>
        <v>0.85749872025000062</v>
      </c>
      <c r="S99">
        <f t="shared" si="2"/>
        <v>0.56897240150000028</v>
      </c>
      <c r="T99">
        <f t="shared" si="2"/>
        <v>5.4240546000000021E-2</v>
      </c>
      <c r="U99">
        <f t="shared" si="2"/>
        <v>9.9135000000000009</v>
      </c>
      <c r="V99">
        <f t="shared" si="2"/>
        <v>0.49290198199999924</v>
      </c>
      <c r="W99">
        <f t="shared" si="2"/>
        <v>1.0480976359999992</v>
      </c>
      <c r="X99">
        <f t="shared" si="2"/>
        <v>3.5174665499999938</v>
      </c>
      <c r="Y99">
        <f t="shared" si="2"/>
        <v>0</v>
      </c>
      <c r="Z99">
        <f t="shared" si="2"/>
        <v>0.29373300000000008</v>
      </c>
      <c r="AA99">
        <f t="shared" si="2"/>
        <v>0.81133019749999935</v>
      </c>
      <c r="AB99">
        <f t="shared" si="2"/>
        <v>1.1639958719999997</v>
      </c>
      <c r="AC99">
        <f t="shared" si="2"/>
        <v>0.83595007199999871</v>
      </c>
      <c r="AD99">
        <f t="shared" si="2"/>
        <v>0.48947781400000001</v>
      </c>
      <c r="AE99">
        <f t="shared" si="2"/>
        <v>1.4202096720000026</v>
      </c>
      <c r="AF99">
        <f t="shared" si="2"/>
        <v>0</v>
      </c>
      <c r="AG99">
        <f t="shared" si="2"/>
        <v>1.1692418400000004</v>
      </c>
      <c r="AH99">
        <f t="shared" si="2"/>
        <v>4.2707931875000069</v>
      </c>
      <c r="AI99">
        <f t="shared" si="2"/>
        <v>0.2630387802500001</v>
      </c>
      <c r="AJ99">
        <f t="shared" si="2"/>
        <v>0</v>
      </c>
      <c r="AK99">
        <f t="shared" si="2"/>
        <v>1.6237229759999978</v>
      </c>
      <c r="AL99">
        <f t="shared" si="2"/>
        <v>1.8985046499999969</v>
      </c>
      <c r="AM99">
        <f t="shared" si="2"/>
        <v>0.20259821024999997</v>
      </c>
      <c r="AN99">
        <f t="shared" si="2"/>
        <v>2.7548304000000023E-2</v>
      </c>
      <c r="AO99">
        <f t="shared" si="2"/>
        <v>0</v>
      </c>
      <c r="AP99">
        <f t="shared" si="2"/>
        <v>8.0318699999999923E-2</v>
      </c>
      <c r="AQ99">
        <f t="shared" si="2"/>
        <v>0</v>
      </c>
      <c r="AR99">
        <f t="shared" si="2"/>
        <v>0.81143999999999894</v>
      </c>
      <c r="AS99">
        <f t="shared" si="2"/>
        <v>0.9131500050000011</v>
      </c>
      <c r="AT99">
        <f t="shared" si="2"/>
        <v>0.48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0.18950969999999981</v>
      </c>
      <c r="AZ99">
        <f t="shared" si="3"/>
        <v>0.17449979750000014</v>
      </c>
      <c r="BA99">
        <f t="shared" si="3"/>
        <v>0.1607488752500002</v>
      </c>
      <c r="BB99">
        <f t="shared" si="3"/>
        <v>0.12009166224999987</v>
      </c>
      <c r="BC99">
        <f t="shared" si="3"/>
        <v>0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66.898528247999963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D13" sqref="D13"/>
    </sheetView>
  </sheetViews>
  <sheetFormatPr defaultRowHeight="15"/>
  <cols>
    <col min="1" max="1" width="17.5703125" customWidth="1"/>
  </cols>
  <sheetData>
    <row r="1" spans="1:13">
      <c r="A1" s="29">
        <f>Losses!B1</f>
        <v>45448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t="s">
        <v>150</v>
      </c>
    </row>
    <row r="2" spans="1:13">
      <c r="A2" t="s">
        <v>220</v>
      </c>
      <c r="B2" s="143">
        <v>41.53</v>
      </c>
      <c r="C2" s="143">
        <v>22.74</v>
      </c>
      <c r="D2" s="143">
        <v>29.67</v>
      </c>
      <c r="E2" s="143">
        <v>4.95</v>
      </c>
      <c r="F2" s="143">
        <v>0</v>
      </c>
      <c r="G2" s="143">
        <v>0</v>
      </c>
      <c r="H2" s="1">
        <f>SUM(B2:G2)+I2</f>
        <v>100</v>
      </c>
      <c r="I2" s="143">
        <v>1.1100000000000001</v>
      </c>
      <c r="J2" s="24">
        <v>1</v>
      </c>
      <c r="L2" s="34" t="s">
        <v>378</v>
      </c>
      <c r="M2" s="34"/>
    </row>
    <row r="3" spans="1:13">
      <c r="A3" t="s">
        <v>221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4">
        <v>2</v>
      </c>
    </row>
    <row r="4" spans="1:13">
      <c r="A4" t="s">
        <v>222</v>
      </c>
      <c r="B4" s="144">
        <v>38.912500000000001</v>
      </c>
      <c r="C4" s="143">
        <v>22.5</v>
      </c>
      <c r="D4" s="144">
        <v>27.187500000000004</v>
      </c>
      <c r="E4" s="144">
        <v>9.1199999999999992</v>
      </c>
      <c r="F4" s="143">
        <v>2.2749999999999999</v>
      </c>
      <c r="G4" s="144">
        <v>0</v>
      </c>
      <c r="H4" s="1">
        <f t="shared" si="0"/>
        <v>99.995000000000019</v>
      </c>
      <c r="J4" s="24">
        <v>3</v>
      </c>
      <c r="L4" t="s">
        <v>402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M3" activePane="bottomRight" state="frozen"/>
      <selection sqref="A1:D35"/>
      <selection pane="topRight" sqref="A1:D35"/>
      <selection pane="bottomLeft" sqref="A1:D35"/>
      <selection pane="bottomRight" activeCell="W3" sqref="W3:W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 ht="30">
      <c r="A2" s="22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4" t="s">
        <v>43</v>
      </c>
      <c r="AT2" s="204" t="s">
        <v>340</v>
      </c>
      <c r="AU2" s="163"/>
      <c r="AV2" s="204" t="s">
        <v>347</v>
      </c>
      <c r="AW2" s="204" t="s">
        <v>348</v>
      </c>
      <c r="AX2" s="204" t="s">
        <v>349</v>
      </c>
      <c r="AY2" t="s">
        <v>416</v>
      </c>
      <c r="AZ2" t="s">
        <v>417</v>
      </c>
      <c r="BA2" t="s">
        <v>423</v>
      </c>
      <c r="BB2" t="s">
        <v>427</v>
      </c>
    </row>
    <row r="3" spans="1:117">
      <c r="A3" t="s">
        <v>45</v>
      </c>
      <c r="B3">
        <v>0</v>
      </c>
      <c r="C3">
        <v>0</v>
      </c>
      <c r="D3">
        <v>46.577227999999998</v>
      </c>
      <c r="E3">
        <v>0</v>
      </c>
      <c r="F3">
        <v>0</v>
      </c>
      <c r="G3">
        <v>35.363925999999999</v>
      </c>
      <c r="H3">
        <v>0</v>
      </c>
      <c r="I3">
        <v>0</v>
      </c>
      <c r="J3">
        <v>64.327605000000005</v>
      </c>
      <c r="K3">
        <v>662.36254199999996</v>
      </c>
      <c r="L3">
        <v>398.83541600000001</v>
      </c>
      <c r="M3">
        <v>76.415730999999994</v>
      </c>
      <c r="N3">
        <v>120.126204</v>
      </c>
      <c r="O3">
        <v>126.114261</v>
      </c>
      <c r="P3">
        <v>144.84179900000001</v>
      </c>
      <c r="Q3">
        <v>21.447327000000001</v>
      </c>
      <c r="R3">
        <v>34.364516000000002</v>
      </c>
      <c r="S3">
        <v>26.055256</v>
      </c>
      <c r="T3">
        <v>1.651518</v>
      </c>
      <c r="U3">
        <v>399.84120000000001</v>
      </c>
      <c r="V3">
        <v>20.088640000000002</v>
      </c>
      <c r="W3">
        <v>42.794598000000001</v>
      </c>
      <c r="X3">
        <v>143.22814</v>
      </c>
      <c r="Y3">
        <v>0</v>
      </c>
      <c r="Z3">
        <v>12.595577</v>
      </c>
      <c r="AA3">
        <v>40.706615999999997</v>
      </c>
      <c r="AB3">
        <v>46.841133999999997</v>
      </c>
      <c r="AC3">
        <v>33.640023999999997</v>
      </c>
      <c r="AD3">
        <v>21.023600999999999</v>
      </c>
      <c r="AE3">
        <v>57.151603999999999</v>
      </c>
      <c r="AF3">
        <v>0</v>
      </c>
      <c r="AG3">
        <v>47.052239999999998</v>
      </c>
      <c r="AH3">
        <v>173.807738</v>
      </c>
      <c r="AI3">
        <v>0</v>
      </c>
      <c r="AJ3">
        <v>0</v>
      </c>
      <c r="AK3">
        <v>65.341318999999999</v>
      </c>
      <c r="AL3">
        <v>80.802690999999996</v>
      </c>
      <c r="AM3">
        <v>12.105090000000001</v>
      </c>
      <c r="AN3">
        <v>1.10859</v>
      </c>
      <c r="AO3">
        <v>0</v>
      </c>
      <c r="AP3">
        <v>1.1134710000000001</v>
      </c>
      <c r="AQ3">
        <v>0</v>
      </c>
      <c r="AR3">
        <v>31.987296000000001</v>
      </c>
      <c r="AS3">
        <v>36.594662999999997</v>
      </c>
      <c r="AT3">
        <v>19.315999999999999</v>
      </c>
      <c r="AU3">
        <v>0</v>
      </c>
      <c r="AV3">
        <v>0</v>
      </c>
      <c r="AW3">
        <v>0</v>
      </c>
      <c r="AX3">
        <v>0</v>
      </c>
      <c r="AY3">
        <v>5.3702670000000001</v>
      </c>
      <c r="AZ3">
        <v>8.9576049999999992</v>
      </c>
      <c r="BA3">
        <v>6.5148190000000001</v>
      </c>
      <c r="BB3">
        <v>5.1748419999999999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3071.6410939999987</v>
      </c>
    </row>
    <row r="4" spans="1:117">
      <c r="A4" t="s">
        <v>46</v>
      </c>
      <c r="B4">
        <v>0</v>
      </c>
      <c r="C4">
        <v>0</v>
      </c>
      <c r="D4">
        <v>17.641196999999998</v>
      </c>
      <c r="E4">
        <v>0</v>
      </c>
      <c r="F4">
        <v>0</v>
      </c>
      <c r="G4">
        <v>4.8289999999999997</v>
      </c>
      <c r="H4">
        <v>0</v>
      </c>
      <c r="I4">
        <v>0</v>
      </c>
      <c r="J4">
        <v>51.258324000000002</v>
      </c>
      <c r="K4">
        <v>662.36254199999996</v>
      </c>
      <c r="L4">
        <v>398.83541600000001</v>
      </c>
      <c r="M4">
        <v>59.094830999999999</v>
      </c>
      <c r="N4">
        <v>120.126204</v>
      </c>
      <c r="O4">
        <v>126.114261</v>
      </c>
      <c r="P4">
        <v>144.84179900000001</v>
      </c>
      <c r="Q4">
        <v>21.447327000000001</v>
      </c>
      <c r="R4">
        <v>34.364516000000002</v>
      </c>
      <c r="S4">
        <v>26.055256</v>
      </c>
      <c r="T4">
        <v>1.651518</v>
      </c>
      <c r="U4">
        <v>399.84120000000001</v>
      </c>
      <c r="V4">
        <v>20.088640000000002</v>
      </c>
      <c r="W4">
        <v>42.794598000000001</v>
      </c>
      <c r="X4">
        <v>143.22814</v>
      </c>
      <c r="Y4">
        <v>0</v>
      </c>
      <c r="Z4">
        <v>12.595577</v>
      </c>
      <c r="AA4">
        <v>40.706615999999997</v>
      </c>
      <c r="AB4">
        <v>46.841133999999997</v>
      </c>
      <c r="AC4">
        <v>33.640023999999997</v>
      </c>
      <c r="AD4">
        <v>21.023600999999999</v>
      </c>
      <c r="AE4">
        <v>57.151603999999999</v>
      </c>
      <c r="AF4">
        <v>0</v>
      </c>
      <c r="AG4">
        <v>47.052239999999998</v>
      </c>
      <c r="AH4">
        <v>173.807738</v>
      </c>
      <c r="AI4">
        <v>0</v>
      </c>
      <c r="AJ4">
        <v>0</v>
      </c>
      <c r="AK4">
        <v>65.341318999999999</v>
      </c>
      <c r="AL4">
        <v>80.802690999999996</v>
      </c>
      <c r="AM4">
        <v>12.105090000000001</v>
      </c>
      <c r="AN4">
        <v>1.10859</v>
      </c>
      <c r="AO4">
        <v>0</v>
      </c>
      <c r="AP4">
        <v>1.1134710000000001</v>
      </c>
      <c r="AQ4">
        <v>0</v>
      </c>
      <c r="AR4">
        <v>31.987296000000001</v>
      </c>
      <c r="AS4">
        <v>36.594662999999997</v>
      </c>
      <c r="AT4">
        <v>19.315999999999999</v>
      </c>
      <c r="AU4">
        <v>0</v>
      </c>
      <c r="AV4">
        <v>0</v>
      </c>
      <c r="AW4">
        <v>0</v>
      </c>
      <c r="AX4">
        <v>0</v>
      </c>
      <c r="AY4">
        <v>5.3702670000000001</v>
      </c>
      <c r="AZ4">
        <v>8.9576049999999992</v>
      </c>
      <c r="BA4">
        <v>6.5148190000000001</v>
      </c>
      <c r="BB4">
        <v>5.1748419999999999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2981.7799559999989</v>
      </c>
    </row>
    <row r="5" spans="1:117">
      <c r="A5" t="s">
        <v>47</v>
      </c>
      <c r="B5">
        <v>0</v>
      </c>
      <c r="C5">
        <v>0</v>
      </c>
      <c r="D5">
        <v>17.641196999999998</v>
      </c>
      <c r="E5">
        <v>0</v>
      </c>
      <c r="F5">
        <v>0</v>
      </c>
      <c r="G5">
        <v>6.1654739999999997</v>
      </c>
      <c r="H5">
        <v>0</v>
      </c>
      <c r="I5">
        <v>0</v>
      </c>
      <c r="J5">
        <v>41.660243000000001</v>
      </c>
      <c r="K5">
        <v>662.36254199999996</v>
      </c>
      <c r="L5">
        <v>398.83541600000001</v>
      </c>
      <c r="M5">
        <v>59.087547000000001</v>
      </c>
      <c r="N5">
        <v>120.126204</v>
      </c>
      <c r="O5">
        <v>126.114261</v>
      </c>
      <c r="P5">
        <v>144.84179900000001</v>
      </c>
      <c r="Q5">
        <v>21.447327000000001</v>
      </c>
      <c r="R5">
        <v>34.364516000000002</v>
      </c>
      <c r="S5">
        <v>26.055256</v>
      </c>
      <c r="T5">
        <v>1.651518</v>
      </c>
      <c r="U5">
        <v>399.84120000000001</v>
      </c>
      <c r="V5">
        <v>20.088640000000002</v>
      </c>
      <c r="W5">
        <v>42.794598000000001</v>
      </c>
      <c r="X5">
        <v>143.22814</v>
      </c>
      <c r="Y5">
        <v>0</v>
      </c>
      <c r="Z5">
        <v>12.595577</v>
      </c>
      <c r="AA5">
        <v>40.706615999999997</v>
      </c>
      <c r="AB5">
        <v>46.841133999999997</v>
      </c>
      <c r="AC5">
        <v>33.640023999999997</v>
      </c>
      <c r="AD5">
        <v>21.023600999999999</v>
      </c>
      <c r="AE5">
        <v>57.151603999999999</v>
      </c>
      <c r="AF5">
        <v>0</v>
      </c>
      <c r="AG5">
        <v>47.052239999999998</v>
      </c>
      <c r="AH5">
        <v>173.807738</v>
      </c>
      <c r="AI5">
        <v>0</v>
      </c>
      <c r="AJ5">
        <v>0</v>
      </c>
      <c r="AK5">
        <v>65.341318999999999</v>
      </c>
      <c r="AL5">
        <v>80.802690999999996</v>
      </c>
      <c r="AM5">
        <v>12.105090000000001</v>
      </c>
      <c r="AN5">
        <v>1.10859</v>
      </c>
      <c r="AO5">
        <v>0</v>
      </c>
      <c r="AP5">
        <v>1.1134710000000001</v>
      </c>
      <c r="AQ5">
        <v>0</v>
      </c>
      <c r="AR5">
        <v>31.987296000000001</v>
      </c>
      <c r="AS5">
        <v>36.594662999999997</v>
      </c>
      <c r="AT5">
        <v>19.315999999999999</v>
      </c>
      <c r="AU5">
        <v>0</v>
      </c>
      <c r="AV5">
        <v>0</v>
      </c>
      <c r="AW5">
        <v>0</v>
      </c>
      <c r="AX5">
        <v>0</v>
      </c>
      <c r="AY5">
        <v>5.3702670000000001</v>
      </c>
      <c r="AZ5">
        <v>8.9576049999999992</v>
      </c>
      <c r="BA5">
        <v>6.5148190000000001</v>
      </c>
      <c r="BB5">
        <v>5.1748419999999999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2973.5110649999988</v>
      </c>
    </row>
    <row r="6" spans="1:117">
      <c r="A6" t="s">
        <v>48</v>
      </c>
      <c r="B6">
        <v>0</v>
      </c>
      <c r="C6">
        <v>0</v>
      </c>
      <c r="D6">
        <v>21.069506000000001</v>
      </c>
      <c r="E6">
        <v>0</v>
      </c>
      <c r="F6">
        <v>0</v>
      </c>
      <c r="G6">
        <v>34.582979999999999</v>
      </c>
      <c r="H6">
        <v>0</v>
      </c>
      <c r="I6">
        <v>0</v>
      </c>
      <c r="J6">
        <v>32.948459999999997</v>
      </c>
      <c r="K6">
        <v>662.36254199999996</v>
      </c>
      <c r="L6">
        <v>398.83541600000001</v>
      </c>
      <c r="M6">
        <v>59.087547000000001</v>
      </c>
      <c r="N6">
        <v>120.126204</v>
      </c>
      <c r="O6">
        <v>126.114261</v>
      </c>
      <c r="P6">
        <v>144.84179900000001</v>
      </c>
      <c r="Q6">
        <v>21.447327000000001</v>
      </c>
      <c r="R6">
        <v>34.364516000000002</v>
      </c>
      <c r="S6">
        <v>26.055256</v>
      </c>
      <c r="T6">
        <v>1.651518</v>
      </c>
      <c r="U6">
        <v>399.84120000000001</v>
      </c>
      <c r="V6">
        <v>20.088640000000002</v>
      </c>
      <c r="W6">
        <v>42.794598000000001</v>
      </c>
      <c r="X6">
        <v>143.22814</v>
      </c>
      <c r="Y6">
        <v>0</v>
      </c>
      <c r="Z6">
        <v>12.595577</v>
      </c>
      <c r="AA6">
        <v>40.706615999999997</v>
      </c>
      <c r="AB6">
        <v>46.841133999999997</v>
      </c>
      <c r="AC6">
        <v>33.640023999999997</v>
      </c>
      <c r="AD6">
        <v>21.023600999999999</v>
      </c>
      <c r="AE6">
        <v>57.151603999999999</v>
      </c>
      <c r="AF6">
        <v>0</v>
      </c>
      <c r="AG6">
        <v>47.052239999999998</v>
      </c>
      <c r="AH6">
        <v>173.807738</v>
      </c>
      <c r="AI6">
        <v>0</v>
      </c>
      <c r="AJ6">
        <v>0</v>
      </c>
      <c r="AK6">
        <v>65.341318999999999</v>
      </c>
      <c r="AL6">
        <v>80.802690999999996</v>
      </c>
      <c r="AM6">
        <v>12.105090000000001</v>
      </c>
      <c r="AN6">
        <v>1.10859</v>
      </c>
      <c r="AO6">
        <v>0</v>
      </c>
      <c r="AP6">
        <v>1.1134710000000001</v>
      </c>
      <c r="AQ6">
        <v>0</v>
      </c>
      <c r="AR6">
        <v>31.987296000000001</v>
      </c>
      <c r="AS6">
        <v>36.594662999999997</v>
      </c>
      <c r="AT6">
        <v>19.315999999999999</v>
      </c>
      <c r="AU6">
        <v>0</v>
      </c>
      <c r="AV6">
        <v>0</v>
      </c>
      <c r="AW6">
        <v>0</v>
      </c>
      <c r="AX6">
        <v>0</v>
      </c>
      <c r="AY6">
        <v>5.3702670000000001</v>
      </c>
      <c r="AZ6">
        <v>8.9576049999999992</v>
      </c>
      <c r="BA6">
        <v>6.5148190000000001</v>
      </c>
      <c r="BB6">
        <v>5.1748419999999999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2996.6450969999987</v>
      </c>
    </row>
    <row r="7" spans="1:117">
      <c r="A7" t="s">
        <v>49</v>
      </c>
      <c r="B7">
        <v>0</v>
      </c>
      <c r="C7">
        <v>0</v>
      </c>
      <c r="D7">
        <v>21.069506000000001</v>
      </c>
      <c r="E7">
        <v>0</v>
      </c>
      <c r="F7">
        <v>0</v>
      </c>
      <c r="G7">
        <v>35.160432</v>
      </c>
      <c r="H7">
        <v>0</v>
      </c>
      <c r="I7">
        <v>0</v>
      </c>
      <c r="J7">
        <v>32.948459999999997</v>
      </c>
      <c r="K7">
        <v>662.36254199999996</v>
      </c>
      <c r="L7">
        <v>398.83541600000001</v>
      </c>
      <c r="M7">
        <v>59.087547000000001</v>
      </c>
      <c r="N7">
        <v>120.126204</v>
      </c>
      <c r="O7">
        <v>126.114261</v>
      </c>
      <c r="P7">
        <v>144.84179900000001</v>
      </c>
      <c r="Q7">
        <v>21.447327000000001</v>
      </c>
      <c r="R7">
        <v>34.364516000000002</v>
      </c>
      <c r="S7">
        <v>26.055256</v>
      </c>
      <c r="T7">
        <v>1.651518</v>
      </c>
      <c r="U7">
        <v>399.84120000000001</v>
      </c>
      <c r="V7">
        <v>20.088640000000002</v>
      </c>
      <c r="W7">
        <v>42.794598000000001</v>
      </c>
      <c r="X7">
        <v>143.22814</v>
      </c>
      <c r="Y7">
        <v>0</v>
      </c>
      <c r="Z7">
        <v>12.595577</v>
      </c>
      <c r="AA7">
        <v>40.706615999999997</v>
      </c>
      <c r="AB7">
        <v>46.841133999999997</v>
      </c>
      <c r="AC7">
        <v>33.640023999999997</v>
      </c>
      <c r="AD7">
        <v>21.023600999999999</v>
      </c>
      <c r="AE7">
        <v>57.151603999999999</v>
      </c>
      <c r="AF7">
        <v>0</v>
      </c>
      <c r="AG7">
        <v>47.052239999999998</v>
      </c>
      <c r="AH7">
        <v>173.807738</v>
      </c>
      <c r="AI7">
        <v>0</v>
      </c>
      <c r="AJ7">
        <v>0</v>
      </c>
      <c r="AK7">
        <v>65.341318999999999</v>
      </c>
      <c r="AL7">
        <v>80.802690999999996</v>
      </c>
      <c r="AM7">
        <v>12.105090000000001</v>
      </c>
      <c r="AN7">
        <v>1.10859</v>
      </c>
      <c r="AO7">
        <v>0</v>
      </c>
      <c r="AP7">
        <v>1.1134710000000001</v>
      </c>
      <c r="AQ7">
        <v>0</v>
      </c>
      <c r="AR7">
        <v>31.987296000000001</v>
      </c>
      <c r="AS7">
        <v>36.594662999999997</v>
      </c>
      <c r="AT7">
        <v>19.315999999999999</v>
      </c>
      <c r="AU7">
        <v>0</v>
      </c>
      <c r="AV7">
        <v>0</v>
      </c>
      <c r="AW7">
        <v>0</v>
      </c>
      <c r="AX7">
        <v>0</v>
      </c>
      <c r="AY7">
        <v>5.3702670000000001</v>
      </c>
      <c r="AZ7">
        <v>8.9576049999999992</v>
      </c>
      <c r="BA7">
        <v>6.5148190000000001</v>
      </c>
      <c r="BB7">
        <v>5.1748419999999999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2997.2225489999987</v>
      </c>
    </row>
    <row r="8" spans="1:117">
      <c r="A8" t="s">
        <v>50</v>
      </c>
      <c r="B8">
        <v>0</v>
      </c>
      <c r="C8">
        <v>0</v>
      </c>
      <c r="D8">
        <v>21.069506000000001</v>
      </c>
      <c r="E8">
        <v>0</v>
      </c>
      <c r="F8">
        <v>0</v>
      </c>
      <c r="G8">
        <v>35.160432</v>
      </c>
      <c r="H8">
        <v>0</v>
      </c>
      <c r="I8">
        <v>0</v>
      </c>
      <c r="J8">
        <v>33.827724000000003</v>
      </c>
      <c r="K8">
        <v>662.36254199999996</v>
      </c>
      <c r="L8">
        <v>398.83541600000001</v>
      </c>
      <c r="M8">
        <v>59.087547000000001</v>
      </c>
      <c r="N8">
        <v>120.126204</v>
      </c>
      <c r="O8">
        <v>126.114261</v>
      </c>
      <c r="P8">
        <v>144.84179900000001</v>
      </c>
      <c r="Q8">
        <v>21.447327000000001</v>
      </c>
      <c r="R8">
        <v>34.364516000000002</v>
      </c>
      <c r="S8">
        <v>26.055256</v>
      </c>
      <c r="T8">
        <v>1.651518</v>
      </c>
      <c r="U8">
        <v>399.84120000000001</v>
      </c>
      <c r="V8">
        <v>20.088640000000002</v>
      </c>
      <c r="W8">
        <v>42.794598000000001</v>
      </c>
      <c r="X8">
        <v>143.22814</v>
      </c>
      <c r="Y8">
        <v>0</v>
      </c>
      <c r="Z8">
        <v>12.595577</v>
      </c>
      <c r="AA8">
        <v>40.706615999999997</v>
      </c>
      <c r="AB8">
        <v>46.841133999999997</v>
      </c>
      <c r="AC8">
        <v>33.640023999999997</v>
      </c>
      <c r="AD8">
        <v>21.023600999999999</v>
      </c>
      <c r="AE8">
        <v>57.151603999999999</v>
      </c>
      <c r="AF8">
        <v>0</v>
      </c>
      <c r="AG8">
        <v>47.052239999999998</v>
      </c>
      <c r="AH8">
        <v>173.807738</v>
      </c>
      <c r="AI8">
        <v>0</v>
      </c>
      <c r="AJ8">
        <v>0</v>
      </c>
      <c r="AK8">
        <v>65.341318999999999</v>
      </c>
      <c r="AL8">
        <v>80.802690999999996</v>
      </c>
      <c r="AM8">
        <v>12.105090000000001</v>
      </c>
      <c r="AN8">
        <v>1.10859</v>
      </c>
      <c r="AO8">
        <v>0</v>
      </c>
      <c r="AP8">
        <v>1.1134710000000001</v>
      </c>
      <c r="AQ8">
        <v>0</v>
      </c>
      <c r="AR8">
        <v>31.987296000000001</v>
      </c>
      <c r="AS8">
        <v>36.594662999999997</v>
      </c>
      <c r="AT8">
        <v>19.315999999999999</v>
      </c>
      <c r="AU8">
        <v>0</v>
      </c>
      <c r="AV8">
        <v>0</v>
      </c>
      <c r="AW8">
        <v>0</v>
      </c>
      <c r="AX8">
        <v>0</v>
      </c>
      <c r="AY8">
        <v>5.3702670000000001</v>
      </c>
      <c r="AZ8">
        <v>8.9576049999999992</v>
      </c>
      <c r="BA8">
        <v>6.5148190000000001</v>
      </c>
      <c r="BB8">
        <v>5.1748419999999999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2998.1018129999989</v>
      </c>
    </row>
    <row r="9" spans="1:117">
      <c r="A9" t="s">
        <v>51</v>
      </c>
      <c r="B9">
        <v>0</v>
      </c>
      <c r="C9">
        <v>0</v>
      </c>
      <c r="D9">
        <v>5.7455489999999996</v>
      </c>
      <c r="E9">
        <v>0</v>
      </c>
      <c r="F9">
        <v>0</v>
      </c>
      <c r="G9">
        <v>9.6972199999999997</v>
      </c>
      <c r="H9">
        <v>0</v>
      </c>
      <c r="I9">
        <v>0</v>
      </c>
      <c r="J9">
        <v>0</v>
      </c>
      <c r="K9">
        <v>662.36254199999996</v>
      </c>
      <c r="L9">
        <v>398.83541600000001</v>
      </c>
      <c r="M9">
        <v>59.087547000000001</v>
      </c>
      <c r="N9">
        <v>120.126204</v>
      </c>
      <c r="O9">
        <v>126.114261</v>
      </c>
      <c r="P9">
        <v>144.84179900000001</v>
      </c>
      <c r="Q9">
        <v>21.447327000000001</v>
      </c>
      <c r="R9">
        <v>34.364516000000002</v>
      </c>
      <c r="S9">
        <v>26.055256</v>
      </c>
      <c r="T9">
        <v>1.651518</v>
      </c>
      <c r="U9">
        <v>399.84120000000001</v>
      </c>
      <c r="V9">
        <v>20.088640000000002</v>
      </c>
      <c r="W9">
        <v>42.794598000000001</v>
      </c>
      <c r="X9">
        <v>143.22814</v>
      </c>
      <c r="Y9">
        <v>0</v>
      </c>
      <c r="Z9">
        <v>12.595577</v>
      </c>
      <c r="AA9">
        <v>40.706615999999997</v>
      </c>
      <c r="AB9">
        <v>46.841133999999997</v>
      </c>
      <c r="AC9">
        <v>33.640023999999997</v>
      </c>
      <c r="AD9">
        <v>21.023600999999999</v>
      </c>
      <c r="AE9">
        <v>57.151603999999999</v>
      </c>
      <c r="AF9">
        <v>0</v>
      </c>
      <c r="AG9">
        <v>47.052239999999998</v>
      </c>
      <c r="AH9">
        <v>173.807738</v>
      </c>
      <c r="AI9">
        <v>0</v>
      </c>
      <c r="AJ9">
        <v>0</v>
      </c>
      <c r="AK9">
        <v>65.341318999999999</v>
      </c>
      <c r="AL9">
        <v>80.802690999999996</v>
      </c>
      <c r="AM9">
        <v>12.105090000000001</v>
      </c>
      <c r="AN9">
        <v>1.10859</v>
      </c>
      <c r="AO9">
        <v>0</v>
      </c>
      <c r="AP9">
        <v>1.1134710000000001</v>
      </c>
      <c r="AQ9">
        <v>0</v>
      </c>
      <c r="AR9">
        <v>31.987296000000001</v>
      </c>
      <c r="AS9">
        <v>36.594662999999997</v>
      </c>
      <c r="AT9">
        <v>19.315999999999999</v>
      </c>
      <c r="AU9">
        <v>0</v>
      </c>
      <c r="AV9">
        <v>0</v>
      </c>
      <c r="AW9">
        <v>0</v>
      </c>
      <c r="AX9">
        <v>0</v>
      </c>
      <c r="AY9">
        <v>5.3702670000000001</v>
      </c>
      <c r="AZ9">
        <v>8.9576049999999992</v>
      </c>
      <c r="BA9">
        <v>6.5148190000000001</v>
      </c>
      <c r="BB9">
        <v>5.1748419999999999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2923.4869199999989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662.36254199999996</v>
      </c>
      <c r="L10">
        <v>398.83541600000001</v>
      </c>
      <c r="M10">
        <v>59.087547000000001</v>
      </c>
      <c r="N10">
        <v>120.126204</v>
      </c>
      <c r="O10">
        <v>126.114261</v>
      </c>
      <c r="P10">
        <v>144.84179900000001</v>
      </c>
      <c r="Q10">
        <v>21.447327000000001</v>
      </c>
      <c r="R10">
        <v>34.364516000000002</v>
      </c>
      <c r="S10">
        <v>26.055256</v>
      </c>
      <c r="T10">
        <v>1.651518</v>
      </c>
      <c r="U10">
        <v>399.84120000000001</v>
      </c>
      <c r="V10">
        <v>20.088640000000002</v>
      </c>
      <c r="W10">
        <v>42.794598000000001</v>
      </c>
      <c r="X10">
        <v>143.22814</v>
      </c>
      <c r="Y10">
        <v>0</v>
      </c>
      <c r="Z10">
        <v>12.595577</v>
      </c>
      <c r="AA10">
        <v>40.706615999999997</v>
      </c>
      <c r="AB10">
        <v>46.841133999999997</v>
      </c>
      <c r="AC10">
        <v>33.640023999999997</v>
      </c>
      <c r="AD10">
        <v>21.023600999999999</v>
      </c>
      <c r="AE10">
        <v>57.151603999999999</v>
      </c>
      <c r="AF10">
        <v>0</v>
      </c>
      <c r="AG10">
        <v>47.052239999999998</v>
      </c>
      <c r="AH10">
        <v>173.807738</v>
      </c>
      <c r="AI10">
        <v>0</v>
      </c>
      <c r="AJ10">
        <v>0</v>
      </c>
      <c r="AK10">
        <v>65.341318999999999</v>
      </c>
      <c r="AL10">
        <v>80.802690999999996</v>
      </c>
      <c r="AM10">
        <v>12.105090000000001</v>
      </c>
      <c r="AN10">
        <v>1.10859</v>
      </c>
      <c r="AO10">
        <v>0</v>
      </c>
      <c r="AP10">
        <v>1.1134710000000001</v>
      </c>
      <c r="AQ10">
        <v>0</v>
      </c>
      <c r="AR10">
        <v>31.987296000000001</v>
      </c>
      <c r="AS10">
        <v>36.594662999999997</v>
      </c>
      <c r="AT10">
        <v>19.315999999999999</v>
      </c>
      <c r="AU10">
        <v>0</v>
      </c>
      <c r="AV10">
        <v>0</v>
      </c>
      <c r="AW10">
        <v>0</v>
      </c>
      <c r="AX10">
        <v>0</v>
      </c>
      <c r="AY10">
        <v>5.3702670000000001</v>
      </c>
      <c r="AZ10">
        <v>8.9576049999999992</v>
      </c>
      <c r="BA10">
        <v>6.5148190000000001</v>
      </c>
      <c r="BB10">
        <v>5.1748419999999999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2908.0441509999991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662.36254199999996</v>
      </c>
      <c r="L11">
        <v>398.83541600000001</v>
      </c>
      <c r="M11">
        <v>59.087547000000001</v>
      </c>
      <c r="N11">
        <v>120.126204</v>
      </c>
      <c r="O11">
        <v>126.114261</v>
      </c>
      <c r="P11">
        <v>144.84179900000001</v>
      </c>
      <c r="Q11">
        <v>21.447327000000001</v>
      </c>
      <c r="R11">
        <v>34.364516000000002</v>
      </c>
      <c r="S11">
        <v>26.055256</v>
      </c>
      <c r="T11">
        <v>1.651518</v>
      </c>
      <c r="U11">
        <v>399.84120000000001</v>
      </c>
      <c r="V11">
        <v>20.088640000000002</v>
      </c>
      <c r="W11">
        <v>42.794598000000001</v>
      </c>
      <c r="X11">
        <v>143.22814</v>
      </c>
      <c r="Y11">
        <v>0</v>
      </c>
      <c r="Z11">
        <v>12.595577</v>
      </c>
      <c r="AA11">
        <v>40.706615999999997</v>
      </c>
      <c r="AB11">
        <v>46.841133999999997</v>
      </c>
      <c r="AC11">
        <v>33.640023999999997</v>
      </c>
      <c r="AD11">
        <v>21.023600999999999</v>
      </c>
      <c r="AE11">
        <v>57.151603999999999</v>
      </c>
      <c r="AF11">
        <v>0</v>
      </c>
      <c r="AG11">
        <v>47.052239999999998</v>
      </c>
      <c r="AH11">
        <v>173.807738</v>
      </c>
      <c r="AI11">
        <v>0</v>
      </c>
      <c r="AJ11">
        <v>0</v>
      </c>
      <c r="AK11">
        <v>65.341318999999999</v>
      </c>
      <c r="AL11">
        <v>80.802690999999996</v>
      </c>
      <c r="AM11">
        <v>12.105090000000001</v>
      </c>
      <c r="AN11">
        <v>1.10859</v>
      </c>
      <c r="AO11">
        <v>0</v>
      </c>
      <c r="AP11">
        <v>1.7320660000000001</v>
      </c>
      <c r="AQ11">
        <v>0</v>
      </c>
      <c r="AR11">
        <v>31.987296000000001</v>
      </c>
      <c r="AS11">
        <v>36.594662999999997</v>
      </c>
      <c r="AT11">
        <v>19.315999999999999</v>
      </c>
      <c r="AU11">
        <v>0</v>
      </c>
      <c r="AV11">
        <v>0</v>
      </c>
      <c r="AW11">
        <v>0</v>
      </c>
      <c r="AX11">
        <v>0</v>
      </c>
      <c r="AY11">
        <v>5.3702670000000001</v>
      </c>
      <c r="AZ11">
        <v>8.9576049999999992</v>
      </c>
      <c r="BA11">
        <v>6.5148190000000001</v>
      </c>
      <c r="BB11">
        <v>5.1748419999999999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2908.6627459999991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662.36254199999996</v>
      </c>
      <c r="L12">
        <v>398.83541600000001</v>
      </c>
      <c r="M12">
        <v>59.087547000000001</v>
      </c>
      <c r="N12">
        <v>120.126204</v>
      </c>
      <c r="O12">
        <v>126.114261</v>
      </c>
      <c r="P12">
        <v>144.84179900000001</v>
      </c>
      <c r="Q12">
        <v>21.447327000000001</v>
      </c>
      <c r="R12">
        <v>34.364516000000002</v>
      </c>
      <c r="S12">
        <v>26.055256</v>
      </c>
      <c r="T12">
        <v>1.651518</v>
      </c>
      <c r="U12">
        <v>399.84120000000001</v>
      </c>
      <c r="V12">
        <v>20.088640000000002</v>
      </c>
      <c r="W12">
        <v>42.794598000000001</v>
      </c>
      <c r="X12">
        <v>143.22814</v>
      </c>
      <c r="Y12">
        <v>0</v>
      </c>
      <c r="Z12">
        <v>12.595577</v>
      </c>
      <c r="AA12">
        <v>40.706615999999997</v>
      </c>
      <c r="AB12">
        <v>46.841133999999997</v>
      </c>
      <c r="AC12">
        <v>33.640023999999997</v>
      </c>
      <c r="AD12">
        <v>21.023600999999999</v>
      </c>
      <c r="AE12">
        <v>57.151603999999999</v>
      </c>
      <c r="AF12">
        <v>0</v>
      </c>
      <c r="AG12">
        <v>47.052239999999998</v>
      </c>
      <c r="AH12">
        <v>173.807738</v>
      </c>
      <c r="AI12">
        <v>0</v>
      </c>
      <c r="AJ12">
        <v>0</v>
      </c>
      <c r="AK12">
        <v>65.341318999999999</v>
      </c>
      <c r="AL12">
        <v>80.802690999999996</v>
      </c>
      <c r="AM12">
        <v>12.105090000000001</v>
      </c>
      <c r="AN12">
        <v>1.10859</v>
      </c>
      <c r="AO12">
        <v>0</v>
      </c>
      <c r="AP12">
        <v>1.7320660000000001</v>
      </c>
      <c r="AQ12">
        <v>0</v>
      </c>
      <c r="AR12">
        <v>31.987296000000001</v>
      </c>
      <c r="AS12">
        <v>36.594662999999997</v>
      </c>
      <c r="AT12">
        <v>19.315999999999999</v>
      </c>
      <c r="AU12">
        <v>0</v>
      </c>
      <c r="AV12">
        <v>0</v>
      </c>
      <c r="AW12">
        <v>0</v>
      </c>
      <c r="AX12">
        <v>0</v>
      </c>
      <c r="AY12">
        <v>5.3702670000000001</v>
      </c>
      <c r="AZ12">
        <v>8.9576049999999992</v>
      </c>
      <c r="BA12">
        <v>6.5148190000000001</v>
      </c>
      <c r="BB12">
        <v>5.1748419999999999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2908.6627459999991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662.36254199999996</v>
      </c>
      <c r="L13">
        <v>301.73987199999999</v>
      </c>
      <c r="M13">
        <v>59.087547000000001</v>
      </c>
      <c r="N13">
        <v>120.126204</v>
      </c>
      <c r="O13">
        <v>126.114261</v>
      </c>
      <c r="P13">
        <v>144.84179900000001</v>
      </c>
      <c r="Q13">
        <v>21.447327000000001</v>
      </c>
      <c r="R13">
        <v>34.364516000000002</v>
      </c>
      <c r="S13">
        <v>26.055256</v>
      </c>
      <c r="T13">
        <v>1.651518</v>
      </c>
      <c r="U13">
        <v>399.84120000000001</v>
      </c>
      <c r="V13">
        <v>20.088640000000002</v>
      </c>
      <c r="W13">
        <v>42.794598000000001</v>
      </c>
      <c r="X13">
        <v>143.22814</v>
      </c>
      <c r="Y13">
        <v>0</v>
      </c>
      <c r="Z13">
        <v>12.595577</v>
      </c>
      <c r="AA13">
        <v>40.706615999999997</v>
      </c>
      <c r="AB13">
        <v>46.841133999999997</v>
      </c>
      <c r="AC13">
        <v>33.640023999999997</v>
      </c>
      <c r="AD13">
        <v>21.023600999999999</v>
      </c>
      <c r="AE13">
        <v>57.151603999999999</v>
      </c>
      <c r="AF13">
        <v>0</v>
      </c>
      <c r="AG13">
        <v>47.052239999999998</v>
      </c>
      <c r="AH13">
        <v>173.807738</v>
      </c>
      <c r="AI13">
        <v>0</v>
      </c>
      <c r="AJ13">
        <v>0</v>
      </c>
      <c r="AK13">
        <v>65.341318999999999</v>
      </c>
      <c r="AL13">
        <v>80.802690999999996</v>
      </c>
      <c r="AM13">
        <v>12.105090000000001</v>
      </c>
      <c r="AN13">
        <v>1.10859</v>
      </c>
      <c r="AO13">
        <v>0</v>
      </c>
      <c r="AP13">
        <v>2.3506610000000001</v>
      </c>
      <c r="AQ13">
        <v>0</v>
      </c>
      <c r="AR13">
        <v>31.987296000000001</v>
      </c>
      <c r="AS13">
        <v>36.594662999999997</v>
      </c>
      <c r="AT13">
        <v>19.315999999999999</v>
      </c>
      <c r="AU13">
        <v>0</v>
      </c>
      <c r="AV13">
        <v>0</v>
      </c>
      <c r="AW13">
        <v>0</v>
      </c>
      <c r="AX13">
        <v>0</v>
      </c>
      <c r="AY13">
        <v>5.3702670000000001</v>
      </c>
      <c r="AZ13">
        <v>8.9576049999999992</v>
      </c>
      <c r="BA13">
        <v>6.5148190000000001</v>
      </c>
      <c r="BB13">
        <v>5.1748419999999999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2812.1857969999987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662.36254199999996</v>
      </c>
      <c r="L14">
        <v>292.08187199999998</v>
      </c>
      <c r="M14">
        <v>59.087547000000001</v>
      </c>
      <c r="N14">
        <v>120.126204</v>
      </c>
      <c r="O14">
        <v>126.114261</v>
      </c>
      <c r="P14">
        <v>144.84179900000001</v>
      </c>
      <c r="Q14">
        <v>21.447327000000001</v>
      </c>
      <c r="R14">
        <v>34.364516000000002</v>
      </c>
      <c r="S14">
        <v>26.055256</v>
      </c>
      <c r="T14">
        <v>1.651518</v>
      </c>
      <c r="U14">
        <v>399.84120000000001</v>
      </c>
      <c r="V14">
        <v>20.088640000000002</v>
      </c>
      <c r="W14">
        <v>42.794598000000001</v>
      </c>
      <c r="X14">
        <v>143.22814</v>
      </c>
      <c r="Y14">
        <v>0</v>
      </c>
      <c r="Z14">
        <v>12.595577</v>
      </c>
      <c r="AA14">
        <v>40.706615999999997</v>
      </c>
      <c r="AB14">
        <v>46.841133999999997</v>
      </c>
      <c r="AC14">
        <v>33.640023999999997</v>
      </c>
      <c r="AD14">
        <v>21.023600999999999</v>
      </c>
      <c r="AE14">
        <v>57.151603999999999</v>
      </c>
      <c r="AF14">
        <v>0</v>
      </c>
      <c r="AG14">
        <v>47.052239999999998</v>
      </c>
      <c r="AH14">
        <v>173.807738</v>
      </c>
      <c r="AI14">
        <v>0</v>
      </c>
      <c r="AJ14">
        <v>0</v>
      </c>
      <c r="AK14">
        <v>65.341318999999999</v>
      </c>
      <c r="AL14">
        <v>80.802690999999996</v>
      </c>
      <c r="AM14">
        <v>12.105090000000001</v>
      </c>
      <c r="AN14">
        <v>1.10859</v>
      </c>
      <c r="AO14">
        <v>0</v>
      </c>
      <c r="AP14">
        <v>2.3506610000000001</v>
      </c>
      <c r="AQ14">
        <v>0</v>
      </c>
      <c r="AR14">
        <v>31.987296000000001</v>
      </c>
      <c r="AS14">
        <v>36.594662999999997</v>
      </c>
      <c r="AT14">
        <v>19.315999999999999</v>
      </c>
      <c r="AU14">
        <v>0</v>
      </c>
      <c r="AV14">
        <v>0</v>
      </c>
      <c r="AW14">
        <v>0</v>
      </c>
      <c r="AX14">
        <v>0</v>
      </c>
      <c r="AY14">
        <v>5.3702670000000001</v>
      </c>
      <c r="AZ14">
        <v>8.9576049999999992</v>
      </c>
      <c r="BA14">
        <v>6.5148190000000001</v>
      </c>
      <c r="BB14">
        <v>5.1748419999999999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2802.5277969999984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662.36254199999996</v>
      </c>
      <c r="L15">
        <v>379.434619</v>
      </c>
      <c r="M15">
        <v>59.087547000000001</v>
      </c>
      <c r="N15">
        <v>120.126204</v>
      </c>
      <c r="O15">
        <v>126.114261</v>
      </c>
      <c r="P15">
        <v>144.84179900000001</v>
      </c>
      <c r="Q15">
        <v>21.447327000000001</v>
      </c>
      <c r="R15">
        <v>34.364516000000002</v>
      </c>
      <c r="S15">
        <v>26.055256</v>
      </c>
      <c r="T15">
        <v>1.651518</v>
      </c>
      <c r="U15">
        <v>399.84120000000001</v>
      </c>
      <c r="V15">
        <v>20.088640000000002</v>
      </c>
      <c r="W15">
        <v>42.794598000000001</v>
      </c>
      <c r="X15">
        <v>143.22814</v>
      </c>
      <c r="Y15">
        <v>0</v>
      </c>
      <c r="Z15">
        <v>12.595577</v>
      </c>
      <c r="AA15">
        <v>40.706615999999997</v>
      </c>
      <c r="AB15">
        <v>46.841133999999997</v>
      </c>
      <c r="AC15">
        <v>33.640023999999997</v>
      </c>
      <c r="AD15">
        <v>21.023600999999999</v>
      </c>
      <c r="AE15">
        <v>57.151603999999999</v>
      </c>
      <c r="AF15">
        <v>0</v>
      </c>
      <c r="AG15">
        <v>47.052239999999998</v>
      </c>
      <c r="AH15">
        <v>173.807738</v>
      </c>
      <c r="AI15">
        <v>0</v>
      </c>
      <c r="AJ15">
        <v>0</v>
      </c>
      <c r="AK15">
        <v>65.341318999999999</v>
      </c>
      <c r="AL15">
        <v>77.435912000000002</v>
      </c>
      <c r="AM15">
        <v>12.105090000000001</v>
      </c>
      <c r="AN15">
        <v>1.10859</v>
      </c>
      <c r="AO15">
        <v>0</v>
      </c>
      <c r="AP15">
        <v>2.9692560000000001</v>
      </c>
      <c r="AQ15">
        <v>0</v>
      </c>
      <c r="AR15">
        <v>31.987296000000001</v>
      </c>
      <c r="AS15">
        <v>36.594662999999997</v>
      </c>
      <c r="AT15">
        <v>19.315999999999999</v>
      </c>
      <c r="AU15">
        <v>0</v>
      </c>
      <c r="AV15">
        <v>0</v>
      </c>
      <c r="AW15">
        <v>0</v>
      </c>
      <c r="AX15">
        <v>0</v>
      </c>
      <c r="AY15">
        <v>5.3702670000000001</v>
      </c>
      <c r="AZ15">
        <v>8.9576049999999992</v>
      </c>
      <c r="BA15">
        <v>6.5148190000000001</v>
      </c>
      <c r="BB15">
        <v>5.1748419999999999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2887.1323599999987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662.36254199999996</v>
      </c>
      <c r="L16">
        <v>360.11861900000002</v>
      </c>
      <c r="M16">
        <v>57.474468000000002</v>
      </c>
      <c r="N16">
        <v>117.279219</v>
      </c>
      <c r="O16">
        <v>122.94875399999999</v>
      </c>
      <c r="P16">
        <v>139.63613699999999</v>
      </c>
      <c r="Q16">
        <v>21.447327000000001</v>
      </c>
      <c r="R16">
        <v>34.364516000000002</v>
      </c>
      <c r="S16">
        <v>26.055256</v>
      </c>
      <c r="T16">
        <v>1.651518</v>
      </c>
      <c r="U16">
        <v>399.84120000000001</v>
      </c>
      <c r="V16">
        <v>20.088640000000002</v>
      </c>
      <c r="W16">
        <v>42.794598000000001</v>
      </c>
      <c r="X16">
        <v>143.22814</v>
      </c>
      <c r="Y16">
        <v>0</v>
      </c>
      <c r="Z16">
        <v>12.595577</v>
      </c>
      <c r="AA16">
        <v>40.706615999999997</v>
      </c>
      <c r="AB16">
        <v>46.841133999999997</v>
      </c>
      <c r="AC16">
        <v>33.640023999999997</v>
      </c>
      <c r="AD16">
        <v>21.023600999999999</v>
      </c>
      <c r="AE16">
        <v>57.151603999999999</v>
      </c>
      <c r="AF16">
        <v>0</v>
      </c>
      <c r="AG16">
        <v>47.052239999999998</v>
      </c>
      <c r="AH16">
        <v>173.807738</v>
      </c>
      <c r="AI16">
        <v>0</v>
      </c>
      <c r="AJ16">
        <v>0</v>
      </c>
      <c r="AK16">
        <v>65.341318999999999</v>
      </c>
      <c r="AL16">
        <v>77.435912000000002</v>
      </c>
      <c r="AM16">
        <v>12.105090000000001</v>
      </c>
      <c r="AN16">
        <v>1.10859</v>
      </c>
      <c r="AO16">
        <v>0</v>
      </c>
      <c r="AP16">
        <v>2.9692560000000001</v>
      </c>
      <c r="AQ16">
        <v>0</v>
      </c>
      <c r="AR16">
        <v>31.987296000000001</v>
      </c>
      <c r="AS16">
        <v>36.594662999999997</v>
      </c>
      <c r="AT16">
        <v>19.315999999999999</v>
      </c>
      <c r="AU16">
        <v>0</v>
      </c>
      <c r="AV16">
        <v>0</v>
      </c>
      <c r="AW16">
        <v>0</v>
      </c>
      <c r="AX16">
        <v>0</v>
      </c>
      <c r="AY16">
        <v>5.3702670000000001</v>
      </c>
      <c r="AZ16">
        <v>8.9576049999999992</v>
      </c>
      <c r="BA16">
        <v>6.5148190000000001</v>
      </c>
      <c r="BB16">
        <v>5.1748419999999999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2854.9851269999986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662.36254199999996</v>
      </c>
      <c r="L17">
        <v>349.49481900000001</v>
      </c>
      <c r="M17">
        <v>57.474468000000002</v>
      </c>
      <c r="N17">
        <v>117.279219</v>
      </c>
      <c r="O17">
        <v>122.94875399999999</v>
      </c>
      <c r="P17">
        <v>139.63613699999999</v>
      </c>
      <c r="Q17">
        <v>21.447327000000001</v>
      </c>
      <c r="R17">
        <v>34.364516000000002</v>
      </c>
      <c r="S17">
        <v>26.055256</v>
      </c>
      <c r="T17">
        <v>1.651518</v>
      </c>
      <c r="U17">
        <v>399.84120000000001</v>
      </c>
      <c r="V17">
        <v>20.088640000000002</v>
      </c>
      <c r="W17">
        <v>42.794598000000001</v>
      </c>
      <c r="X17">
        <v>143.22814</v>
      </c>
      <c r="Y17">
        <v>0</v>
      </c>
      <c r="Z17">
        <v>12.595577</v>
      </c>
      <c r="AA17">
        <v>40.706615999999997</v>
      </c>
      <c r="AB17">
        <v>46.841133999999997</v>
      </c>
      <c r="AC17">
        <v>33.640023999999997</v>
      </c>
      <c r="AD17">
        <v>21.023600999999999</v>
      </c>
      <c r="AE17">
        <v>57.151603999999999</v>
      </c>
      <c r="AF17">
        <v>0</v>
      </c>
      <c r="AG17">
        <v>47.052239999999998</v>
      </c>
      <c r="AH17">
        <v>173.807738</v>
      </c>
      <c r="AI17">
        <v>0</v>
      </c>
      <c r="AJ17">
        <v>0</v>
      </c>
      <c r="AK17">
        <v>65.341318999999999</v>
      </c>
      <c r="AL17">
        <v>77.435912000000002</v>
      </c>
      <c r="AM17">
        <v>12.105090000000001</v>
      </c>
      <c r="AN17">
        <v>1.10859</v>
      </c>
      <c r="AO17">
        <v>0</v>
      </c>
      <c r="AP17">
        <v>2.9692560000000001</v>
      </c>
      <c r="AQ17">
        <v>0</v>
      </c>
      <c r="AR17">
        <v>31.987296000000001</v>
      </c>
      <c r="AS17">
        <v>36.594662999999997</v>
      </c>
      <c r="AT17">
        <v>19.315999999999999</v>
      </c>
      <c r="AU17">
        <v>0</v>
      </c>
      <c r="AV17">
        <v>0</v>
      </c>
      <c r="AW17">
        <v>0</v>
      </c>
      <c r="AX17">
        <v>0</v>
      </c>
      <c r="AY17">
        <v>5.3702670000000001</v>
      </c>
      <c r="AZ17">
        <v>8.9576049999999992</v>
      </c>
      <c r="BA17">
        <v>6.5148190000000001</v>
      </c>
      <c r="BB17">
        <v>5.1748419999999999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2844.3613269999987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662.36254199999996</v>
      </c>
      <c r="L18">
        <v>349.49481900000001</v>
      </c>
      <c r="M18">
        <v>57.474468000000002</v>
      </c>
      <c r="N18">
        <v>117.279219</v>
      </c>
      <c r="O18">
        <v>122.94875399999999</v>
      </c>
      <c r="P18">
        <v>139.63613699999999</v>
      </c>
      <c r="Q18">
        <v>21.447327000000001</v>
      </c>
      <c r="R18">
        <v>34.364516000000002</v>
      </c>
      <c r="S18">
        <v>26.055256</v>
      </c>
      <c r="T18">
        <v>1.651518</v>
      </c>
      <c r="U18">
        <v>399.84120000000001</v>
      </c>
      <c r="V18">
        <v>20.088640000000002</v>
      </c>
      <c r="W18">
        <v>42.794598000000001</v>
      </c>
      <c r="X18">
        <v>143.22814</v>
      </c>
      <c r="Y18">
        <v>0</v>
      </c>
      <c r="Z18">
        <v>12.595577</v>
      </c>
      <c r="AA18">
        <v>40.706615999999997</v>
      </c>
      <c r="AB18">
        <v>46.841133999999997</v>
      </c>
      <c r="AC18">
        <v>33.640023999999997</v>
      </c>
      <c r="AD18">
        <v>21.023600999999999</v>
      </c>
      <c r="AE18">
        <v>57.151603999999999</v>
      </c>
      <c r="AF18">
        <v>0</v>
      </c>
      <c r="AG18">
        <v>47.052239999999998</v>
      </c>
      <c r="AH18">
        <v>173.807738</v>
      </c>
      <c r="AI18">
        <v>0</v>
      </c>
      <c r="AJ18">
        <v>0</v>
      </c>
      <c r="AK18">
        <v>65.341318999999999</v>
      </c>
      <c r="AL18">
        <v>77.435912000000002</v>
      </c>
      <c r="AM18">
        <v>12.105090000000001</v>
      </c>
      <c r="AN18">
        <v>1.10859</v>
      </c>
      <c r="AO18">
        <v>0</v>
      </c>
      <c r="AP18">
        <v>2.9692560000000001</v>
      </c>
      <c r="AQ18">
        <v>0</v>
      </c>
      <c r="AR18">
        <v>31.987296000000001</v>
      </c>
      <c r="AS18">
        <v>36.594662999999997</v>
      </c>
      <c r="AT18">
        <v>19.315999999999999</v>
      </c>
      <c r="AU18">
        <v>0</v>
      </c>
      <c r="AV18">
        <v>0</v>
      </c>
      <c r="AW18">
        <v>0</v>
      </c>
      <c r="AX18">
        <v>0</v>
      </c>
      <c r="AY18">
        <v>5.3702670000000001</v>
      </c>
      <c r="AZ18">
        <v>8.9576049999999992</v>
      </c>
      <c r="BA18">
        <v>6.5148190000000001</v>
      </c>
      <c r="BB18">
        <v>5.1748419999999999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2844.3613269999987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646.72768799999994</v>
      </c>
      <c r="L19">
        <v>341.97877</v>
      </c>
      <c r="M19">
        <v>57.484029999999997</v>
      </c>
      <c r="N19">
        <v>117.279219</v>
      </c>
      <c r="O19">
        <v>122.94875399999999</v>
      </c>
      <c r="P19">
        <v>139.63613699999999</v>
      </c>
      <c r="Q19">
        <v>21.447327000000001</v>
      </c>
      <c r="R19">
        <v>34.364516000000002</v>
      </c>
      <c r="S19">
        <v>26.055256</v>
      </c>
      <c r="T19">
        <v>1.651518</v>
      </c>
      <c r="U19">
        <v>399.84120000000001</v>
      </c>
      <c r="V19">
        <v>20.088640000000002</v>
      </c>
      <c r="W19">
        <v>42.794598000000001</v>
      </c>
      <c r="X19">
        <v>143.22814</v>
      </c>
      <c r="Y19">
        <v>0</v>
      </c>
      <c r="Z19">
        <v>12.595577</v>
      </c>
      <c r="AA19">
        <v>40.706615999999997</v>
      </c>
      <c r="AB19">
        <v>46.841133999999997</v>
      </c>
      <c r="AC19">
        <v>33.640023999999997</v>
      </c>
      <c r="AD19">
        <v>21.023600999999999</v>
      </c>
      <c r="AE19">
        <v>57.151603999999999</v>
      </c>
      <c r="AF19">
        <v>0</v>
      </c>
      <c r="AG19">
        <v>47.052239999999998</v>
      </c>
      <c r="AH19">
        <v>173.807738</v>
      </c>
      <c r="AI19">
        <v>0</v>
      </c>
      <c r="AJ19">
        <v>0</v>
      </c>
      <c r="AK19">
        <v>65.341318999999999</v>
      </c>
      <c r="AL19">
        <v>77.435912000000002</v>
      </c>
      <c r="AM19">
        <v>12.105090000000001</v>
      </c>
      <c r="AN19">
        <v>1.10859</v>
      </c>
      <c r="AO19">
        <v>0</v>
      </c>
      <c r="AP19">
        <v>9.1552050000000005</v>
      </c>
      <c r="AQ19">
        <v>0</v>
      </c>
      <c r="AR19">
        <v>31.987296000000001</v>
      </c>
      <c r="AS19">
        <v>36.594662999999997</v>
      </c>
      <c r="AT19">
        <v>19.315999999999999</v>
      </c>
      <c r="AU19">
        <v>0</v>
      </c>
      <c r="AV19">
        <v>0</v>
      </c>
      <c r="AW19">
        <v>0</v>
      </c>
      <c r="AX19">
        <v>0</v>
      </c>
      <c r="AY19">
        <v>8.0554009999999998</v>
      </c>
      <c r="AZ19">
        <v>8.9576049999999992</v>
      </c>
      <c r="BA19">
        <v>6.5148190000000001</v>
      </c>
      <c r="BB19">
        <v>5.1748419999999999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2830.0910689999992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646.72768799999994</v>
      </c>
      <c r="L20">
        <v>341.97877</v>
      </c>
      <c r="M20">
        <v>57.484029999999997</v>
      </c>
      <c r="N20">
        <v>117.279219</v>
      </c>
      <c r="O20">
        <v>122.94875399999999</v>
      </c>
      <c r="P20">
        <v>139.63613699999999</v>
      </c>
      <c r="Q20">
        <v>21.447327000000001</v>
      </c>
      <c r="R20">
        <v>34.364516000000002</v>
      </c>
      <c r="S20">
        <v>26.055256</v>
      </c>
      <c r="T20">
        <v>1.651518</v>
      </c>
      <c r="U20">
        <v>399.84120000000001</v>
      </c>
      <c r="V20">
        <v>20.088640000000002</v>
      </c>
      <c r="W20">
        <v>42.794598000000001</v>
      </c>
      <c r="X20">
        <v>143.22814</v>
      </c>
      <c r="Y20">
        <v>0</v>
      </c>
      <c r="Z20">
        <v>12.595577</v>
      </c>
      <c r="AA20">
        <v>40.706615999999997</v>
      </c>
      <c r="AB20">
        <v>46.841133999999997</v>
      </c>
      <c r="AC20">
        <v>33.640023999999997</v>
      </c>
      <c r="AD20">
        <v>21.023600999999999</v>
      </c>
      <c r="AE20">
        <v>57.151603999999999</v>
      </c>
      <c r="AF20">
        <v>0</v>
      </c>
      <c r="AG20">
        <v>47.052239999999998</v>
      </c>
      <c r="AH20">
        <v>173.807738</v>
      </c>
      <c r="AI20">
        <v>4.4206989999999999</v>
      </c>
      <c r="AJ20">
        <v>0</v>
      </c>
      <c r="AK20">
        <v>65.341318999999999</v>
      </c>
      <c r="AL20">
        <v>77.435912000000002</v>
      </c>
      <c r="AM20">
        <v>12.105090000000001</v>
      </c>
      <c r="AN20">
        <v>1.10859</v>
      </c>
      <c r="AO20">
        <v>0</v>
      </c>
      <c r="AP20">
        <v>9.1552050000000005</v>
      </c>
      <c r="AQ20">
        <v>0</v>
      </c>
      <c r="AR20">
        <v>31.987296000000001</v>
      </c>
      <c r="AS20">
        <v>36.594662999999997</v>
      </c>
      <c r="AT20">
        <v>19.315999999999999</v>
      </c>
      <c r="AU20">
        <v>0</v>
      </c>
      <c r="AV20">
        <v>0</v>
      </c>
      <c r="AW20">
        <v>0</v>
      </c>
      <c r="AX20">
        <v>0</v>
      </c>
      <c r="AY20">
        <v>8.0554009999999998</v>
      </c>
      <c r="AZ20">
        <v>8.9576049999999992</v>
      </c>
      <c r="BA20">
        <v>6.5148190000000001</v>
      </c>
      <c r="BB20">
        <v>5.1748419999999999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2834.5117679999989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646.72768799999994</v>
      </c>
      <c r="L21">
        <v>326.52596999999997</v>
      </c>
      <c r="M21">
        <v>57.484029999999997</v>
      </c>
      <c r="N21">
        <v>117.279219</v>
      </c>
      <c r="O21">
        <v>122.94875399999999</v>
      </c>
      <c r="P21">
        <v>139.63613699999999</v>
      </c>
      <c r="Q21">
        <v>21.447327000000001</v>
      </c>
      <c r="R21">
        <v>34.364516000000002</v>
      </c>
      <c r="S21">
        <v>26.055256</v>
      </c>
      <c r="T21">
        <v>1.651518</v>
      </c>
      <c r="U21">
        <v>399.84120000000001</v>
      </c>
      <c r="V21">
        <v>20.088640000000002</v>
      </c>
      <c r="W21">
        <v>42.794598000000001</v>
      </c>
      <c r="X21">
        <v>143.22814</v>
      </c>
      <c r="Y21">
        <v>0</v>
      </c>
      <c r="Z21">
        <v>12.595577</v>
      </c>
      <c r="AA21">
        <v>40.706615999999997</v>
      </c>
      <c r="AB21">
        <v>46.841133999999997</v>
      </c>
      <c r="AC21">
        <v>33.640023999999997</v>
      </c>
      <c r="AD21">
        <v>21.023600999999999</v>
      </c>
      <c r="AE21">
        <v>57.151603999999999</v>
      </c>
      <c r="AF21">
        <v>0</v>
      </c>
      <c r="AG21">
        <v>47.052239999999998</v>
      </c>
      <c r="AH21">
        <v>173.807738</v>
      </c>
      <c r="AI21">
        <v>16.209230999999999</v>
      </c>
      <c r="AJ21">
        <v>0</v>
      </c>
      <c r="AK21">
        <v>65.341318999999999</v>
      </c>
      <c r="AL21">
        <v>77.435912000000002</v>
      </c>
      <c r="AM21">
        <v>12.105090000000001</v>
      </c>
      <c r="AN21">
        <v>1.10859</v>
      </c>
      <c r="AO21">
        <v>0</v>
      </c>
      <c r="AP21">
        <v>2.9692560000000001</v>
      </c>
      <c r="AQ21">
        <v>0</v>
      </c>
      <c r="AR21">
        <v>31.987296000000001</v>
      </c>
      <c r="AS21">
        <v>36.594662999999997</v>
      </c>
      <c r="AT21">
        <v>19.315999999999999</v>
      </c>
      <c r="AU21">
        <v>0</v>
      </c>
      <c r="AV21">
        <v>0</v>
      </c>
      <c r="AW21">
        <v>0</v>
      </c>
      <c r="AX21">
        <v>0</v>
      </c>
      <c r="AY21">
        <v>8.0554009999999998</v>
      </c>
      <c r="AZ21">
        <v>8.9576049999999992</v>
      </c>
      <c r="BA21">
        <v>6.5148190000000001</v>
      </c>
      <c r="BB21">
        <v>5.1748419999999999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2824.6615509999988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646.72768799999994</v>
      </c>
      <c r="L22">
        <v>326.52596999999997</v>
      </c>
      <c r="M22">
        <v>57.484029999999997</v>
      </c>
      <c r="N22">
        <v>117.279219</v>
      </c>
      <c r="O22">
        <v>122.94875399999999</v>
      </c>
      <c r="P22">
        <v>139.63613699999999</v>
      </c>
      <c r="Q22">
        <v>21.447327000000001</v>
      </c>
      <c r="R22">
        <v>34.364516000000002</v>
      </c>
      <c r="S22">
        <v>26.055256</v>
      </c>
      <c r="T22">
        <v>1.651518</v>
      </c>
      <c r="U22">
        <v>399.84120000000001</v>
      </c>
      <c r="V22">
        <v>20.088640000000002</v>
      </c>
      <c r="W22">
        <v>42.794598000000001</v>
      </c>
      <c r="X22">
        <v>143.22814</v>
      </c>
      <c r="Y22">
        <v>0</v>
      </c>
      <c r="Z22">
        <v>12.595577</v>
      </c>
      <c r="AA22">
        <v>40.706615999999997</v>
      </c>
      <c r="AB22">
        <v>46.841133999999997</v>
      </c>
      <c r="AC22">
        <v>33.640023999999997</v>
      </c>
      <c r="AD22">
        <v>21.023600999999999</v>
      </c>
      <c r="AE22">
        <v>57.151603999999999</v>
      </c>
      <c r="AF22">
        <v>0</v>
      </c>
      <c r="AG22">
        <v>47.052239999999998</v>
      </c>
      <c r="AH22">
        <v>173.807738</v>
      </c>
      <c r="AI22">
        <v>16.209230999999999</v>
      </c>
      <c r="AJ22">
        <v>0</v>
      </c>
      <c r="AK22">
        <v>65.341318999999999</v>
      </c>
      <c r="AL22">
        <v>77.435912000000002</v>
      </c>
      <c r="AM22">
        <v>10.720601</v>
      </c>
      <c r="AN22">
        <v>1.10859</v>
      </c>
      <c r="AO22">
        <v>0</v>
      </c>
      <c r="AP22">
        <v>2.9692560000000001</v>
      </c>
      <c r="AQ22">
        <v>0</v>
      </c>
      <c r="AR22">
        <v>31.987296000000001</v>
      </c>
      <c r="AS22">
        <v>36.594662999999997</v>
      </c>
      <c r="AT22">
        <v>19.315999999999999</v>
      </c>
      <c r="AU22">
        <v>0</v>
      </c>
      <c r="AV22">
        <v>0</v>
      </c>
      <c r="AW22">
        <v>0</v>
      </c>
      <c r="AX22">
        <v>0</v>
      </c>
      <c r="AY22">
        <v>8.0554009999999998</v>
      </c>
      <c r="AZ22">
        <v>8.9576049999999992</v>
      </c>
      <c r="BA22">
        <v>6.5148190000000001</v>
      </c>
      <c r="BB22">
        <v>5.1748419999999999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2823.2770619999988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646.72768799999994</v>
      </c>
      <c r="L23">
        <v>402.82416999999998</v>
      </c>
      <c r="M23">
        <v>57.484029999999997</v>
      </c>
      <c r="N23">
        <v>117.279219</v>
      </c>
      <c r="O23">
        <v>122.94875399999999</v>
      </c>
      <c r="P23">
        <v>139.63613699999999</v>
      </c>
      <c r="Q23">
        <v>21.447327000000001</v>
      </c>
      <c r="R23">
        <v>34.364516000000002</v>
      </c>
      <c r="S23">
        <v>26.055256</v>
      </c>
      <c r="T23">
        <v>1.651518</v>
      </c>
      <c r="U23">
        <v>399.84120000000001</v>
      </c>
      <c r="V23">
        <v>20.088640000000002</v>
      </c>
      <c r="W23">
        <v>42.794598000000001</v>
      </c>
      <c r="X23">
        <v>143.22814</v>
      </c>
      <c r="Y23">
        <v>0</v>
      </c>
      <c r="Z23">
        <v>12.595577</v>
      </c>
      <c r="AA23">
        <v>40.706615999999997</v>
      </c>
      <c r="AB23">
        <v>46.841133999999997</v>
      </c>
      <c r="AC23">
        <v>33.640023999999997</v>
      </c>
      <c r="AD23">
        <v>21.023600999999999</v>
      </c>
      <c r="AE23">
        <v>57.151603999999999</v>
      </c>
      <c r="AF23">
        <v>0</v>
      </c>
      <c r="AG23">
        <v>47.052239999999998</v>
      </c>
      <c r="AH23">
        <v>173.807738</v>
      </c>
      <c r="AI23">
        <v>16.209230999999999</v>
      </c>
      <c r="AJ23">
        <v>0</v>
      </c>
      <c r="AK23">
        <v>65.341318999999999</v>
      </c>
      <c r="AL23">
        <v>77.435912000000002</v>
      </c>
      <c r="AM23">
        <v>0</v>
      </c>
      <c r="AN23">
        <v>1.10859</v>
      </c>
      <c r="AO23">
        <v>0</v>
      </c>
      <c r="AP23">
        <v>2.9692560000000001</v>
      </c>
      <c r="AQ23">
        <v>0</v>
      </c>
      <c r="AR23">
        <v>31.987296000000001</v>
      </c>
      <c r="AS23">
        <v>36.594662999999997</v>
      </c>
      <c r="AT23">
        <v>19.315999999999999</v>
      </c>
      <c r="AU23">
        <v>0</v>
      </c>
      <c r="AV23">
        <v>0</v>
      </c>
      <c r="AW23">
        <v>0</v>
      </c>
      <c r="AX23">
        <v>0</v>
      </c>
      <c r="AY23">
        <v>8.0554009999999998</v>
      </c>
      <c r="AZ23">
        <v>8.9576049999999992</v>
      </c>
      <c r="BA23">
        <v>6.5148190000000001</v>
      </c>
      <c r="BB23">
        <v>5.1748419999999999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2888.8546609999985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646.72768799999994</v>
      </c>
      <c r="L24">
        <v>402.82416999999998</v>
      </c>
      <c r="M24">
        <v>57.484029999999997</v>
      </c>
      <c r="N24">
        <v>117.279219</v>
      </c>
      <c r="O24">
        <v>122.94875399999999</v>
      </c>
      <c r="P24">
        <v>139.63613699999999</v>
      </c>
      <c r="Q24">
        <v>21.447327000000001</v>
      </c>
      <c r="R24">
        <v>34.364516000000002</v>
      </c>
      <c r="S24">
        <v>26.055256</v>
      </c>
      <c r="T24">
        <v>1.651518</v>
      </c>
      <c r="U24">
        <v>399.84120000000001</v>
      </c>
      <c r="V24">
        <v>20.088640000000002</v>
      </c>
      <c r="W24">
        <v>42.794598000000001</v>
      </c>
      <c r="X24">
        <v>143.22814</v>
      </c>
      <c r="Y24">
        <v>0</v>
      </c>
      <c r="Z24">
        <v>12.595577</v>
      </c>
      <c r="AA24">
        <v>40.706615999999997</v>
      </c>
      <c r="AB24">
        <v>46.841133999999997</v>
      </c>
      <c r="AC24">
        <v>33.640023999999997</v>
      </c>
      <c r="AD24">
        <v>21.023600999999999</v>
      </c>
      <c r="AE24">
        <v>57.151603999999999</v>
      </c>
      <c r="AF24">
        <v>0</v>
      </c>
      <c r="AG24">
        <v>47.052239999999998</v>
      </c>
      <c r="AH24">
        <v>173.807738</v>
      </c>
      <c r="AI24">
        <v>4.125985</v>
      </c>
      <c r="AJ24">
        <v>0</v>
      </c>
      <c r="AK24">
        <v>65.341318999999999</v>
      </c>
      <c r="AL24">
        <v>77.435912000000002</v>
      </c>
      <c r="AM24">
        <v>0</v>
      </c>
      <c r="AN24">
        <v>1.10859</v>
      </c>
      <c r="AO24">
        <v>0</v>
      </c>
      <c r="AP24">
        <v>2.9692560000000001</v>
      </c>
      <c r="AQ24">
        <v>0</v>
      </c>
      <c r="AR24">
        <v>31.987296000000001</v>
      </c>
      <c r="AS24">
        <v>36.594662999999997</v>
      </c>
      <c r="AT24">
        <v>19.315999999999999</v>
      </c>
      <c r="AU24">
        <v>0</v>
      </c>
      <c r="AV24">
        <v>0</v>
      </c>
      <c r="AW24">
        <v>0</v>
      </c>
      <c r="AX24">
        <v>0</v>
      </c>
      <c r="AY24">
        <v>8.0554009999999998</v>
      </c>
      <c r="AZ24">
        <v>8.9576049999999992</v>
      </c>
      <c r="BA24">
        <v>6.5148190000000001</v>
      </c>
      <c r="BB24">
        <v>5.1748419999999999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2876.7714149999988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646.72768799999994</v>
      </c>
      <c r="L25">
        <v>402.82416999999998</v>
      </c>
      <c r="M25">
        <v>57.484029999999997</v>
      </c>
      <c r="N25">
        <v>117.279219</v>
      </c>
      <c r="O25">
        <v>122.94875399999999</v>
      </c>
      <c r="P25">
        <v>139.63613699999999</v>
      </c>
      <c r="Q25">
        <v>21.447327000000001</v>
      </c>
      <c r="R25">
        <v>34.364516000000002</v>
      </c>
      <c r="S25">
        <v>26.055256</v>
      </c>
      <c r="T25">
        <v>1.651518</v>
      </c>
      <c r="U25">
        <v>399.84120000000001</v>
      </c>
      <c r="V25">
        <v>20.088640000000002</v>
      </c>
      <c r="W25">
        <v>42.794598000000001</v>
      </c>
      <c r="X25">
        <v>143.22814</v>
      </c>
      <c r="Y25">
        <v>0</v>
      </c>
      <c r="Z25">
        <v>12.595577</v>
      </c>
      <c r="AA25">
        <v>40.706615999999997</v>
      </c>
      <c r="AB25">
        <v>46.841133999999997</v>
      </c>
      <c r="AC25">
        <v>33.640023999999997</v>
      </c>
      <c r="AD25">
        <v>21.023600999999999</v>
      </c>
      <c r="AE25">
        <v>57.151603999999999</v>
      </c>
      <c r="AF25">
        <v>0</v>
      </c>
      <c r="AG25">
        <v>47.052239999999998</v>
      </c>
      <c r="AH25">
        <v>173.807738</v>
      </c>
      <c r="AI25">
        <v>4.125985</v>
      </c>
      <c r="AJ25">
        <v>0</v>
      </c>
      <c r="AK25">
        <v>65.341318999999999</v>
      </c>
      <c r="AL25">
        <v>77.435912000000002</v>
      </c>
      <c r="AM25">
        <v>0</v>
      </c>
      <c r="AN25">
        <v>1.10859</v>
      </c>
      <c r="AO25">
        <v>0</v>
      </c>
      <c r="AP25">
        <v>2.9692560000000001</v>
      </c>
      <c r="AQ25">
        <v>0</v>
      </c>
      <c r="AR25">
        <v>31.987296000000001</v>
      </c>
      <c r="AS25">
        <v>36.594662999999997</v>
      </c>
      <c r="AT25">
        <v>19.315999999999999</v>
      </c>
      <c r="AU25">
        <v>0</v>
      </c>
      <c r="AV25">
        <v>0</v>
      </c>
      <c r="AW25">
        <v>0</v>
      </c>
      <c r="AX25">
        <v>0</v>
      </c>
      <c r="AY25">
        <v>8.0554009999999998</v>
      </c>
      <c r="AZ25">
        <v>8.9576049999999992</v>
      </c>
      <c r="BA25">
        <v>6.5148190000000001</v>
      </c>
      <c r="BB25">
        <v>5.1748419999999999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2876.7714149999988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646.72768799999994</v>
      </c>
      <c r="L26">
        <v>402.82416999999998</v>
      </c>
      <c r="M26">
        <v>66.144479000000004</v>
      </c>
      <c r="N26">
        <v>117.279219</v>
      </c>
      <c r="O26">
        <v>122.94875399999999</v>
      </c>
      <c r="P26">
        <v>139.63613699999999</v>
      </c>
      <c r="Q26">
        <v>21.447327000000001</v>
      </c>
      <c r="R26">
        <v>34.364516000000002</v>
      </c>
      <c r="S26">
        <v>26.055256</v>
      </c>
      <c r="T26">
        <v>1.651518</v>
      </c>
      <c r="U26">
        <v>399.84120000000001</v>
      </c>
      <c r="V26">
        <v>20.088640000000002</v>
      </c>
      <c r="W26">
        <v>42.794598000000001</v>
      </c>
      <c r="X26">
        <v>143.22814</v>
      </c>
      <c r="Y26">
        <v>0</v>
      </c>
      <c r="Z26">
        <v>12.595577</v>
      </c>
      <c r="AA26">
        <v>40.706615999999997</v>
      </c>
      <c r="AB26">
        <v>46.841133999999997</v>
      </c>
      <c r="AC26">
        <v>33.640023999999997</v>
      </c>
      <c r="AD26">
        <v>21.023600999999999</v>
      </c>
      <c r="AE26">
        <v>57.151603999999999</v>
      </c>
      <c r="AF26">
        <v>0</v>
      </c>
      <c r="AG26">
        <v>47.052239999999998</v>
      </c>
      <c r="AH26">
        <v>173.807738</v>
      </c>
      <c r="AI26">
        <v>4.125985</v>
      </c>
      <c r="AJ26">
        <v>0</v>
      </c>
      <c r="AK26">
        <v>65.341318999999999</v>
      </c>
      <c r="AL26">
        <v>77.435912000000002</v>
      </c>
      <c r="AM26">
        <v>0</v>
      </c>
      <c r="AN26">
        <v>1.10859</v>
      </c>
      <c r="AO26">
        <v>0</v>
      </c>
      <c r="AP26">
        <v>2.9692560000000001</v>
      </c>
      <c r="AQ26">
        <v>0</v>
      </c>
      <c r="AR26">
        <v>31.987296000000001</v>
      </c>
      <c r="AS26">
        <v>36.594662999999997</v>
      </c>
      <c r="AT26">
        <v>19.315999999999999</v>
      </c>
      <c r="AU26">
        <v>0</v>
      </c>
      <c r="AV26">
        <v>0</v>
      </c>
      <c r="AW26">
        <v>0</v>
      </c>
      <c r="AX26">
        <v>0</v>
      </c>
      <c r="AY26">
        <v>8.0554009999999998</v>
      </c>
      <c r="AZ26">
        <v>8.9576049999999992</v>
      </c>
      <c r="BA26">
        <v>6.5148190000000001</v>
      </c>
      <c r="BB26">
        <v>5.1748419999999999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2885.4318639999988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646.73483499999998</v>
      </c>
      <c r="L27">
        <v>371.91856999999999</v>
      </c>
      <c r="M27">
        <v>83.465378000000001</v>
      </c>
      <c r="N27">
        <v>117.279219</v>
      </c>
      <c r="O27">
        <v>122.94875399999999</v>
      </c>
      <c r="P27">
        <v>139.63613699999999</v>
      </c>
      <c r="Q27">
        <v>21.447327000000001</v>
      </c>
      <c r="R27">
        <v>34.364516000000002</v>
      </c>
      <c r="S27">
        <v>26.055256</v>
      </c>
      <c r="T27">
        <v>1.651518</v>
      </c>
      <c r="U27">
        <v>399.84120000000001</v>
      </c>
      <c r="V27">
        <v>20.088640000000002</v>
      </c>
      <c r="W27">
        <v>42.794598000000001</v>
      </c>
      <c r="X27">
        <v>143.22814</v>
      </c>
      <c r="Y27">
        <v>0</v>
      </c>
      <c r="Z27">
        <v>12.595577</v>
      </c>
      <c r="AA27">
        <v>40.706615999999997</v>
      </c>
      <c r="AB27">
        <v>46.841133999999997</v>
      </c>
      <c r="AC27">
        <v>33.640023999999997</v>
      </c>
      <c r="AD27">
        <v>21.023600999999999</v>
      </c>
      <c r="AE27">
        <v>57.151603999999999</v>
      </c>
      <c r="AF27">
        <v>0</v>
      </c>
      <c r="AG27">
        <v>47.052239999999998</v>
      </c>
      <c r="AH27">
        <v>173.807738</v>
      </c>
      <c r="AI27">
        <v>5.894266</v>
      </c>
      <c r="AJ27">
        <v>0</v>
      </c>
      <c r="AK27">
        <v>65.341318999999999</v>
      </c>
      <c r="AL27">
        <v>77.435912000000002</v>
      </c>
      <c r="AM27">
        <v>0</v>
      </c>
      <c r="AN27">
        <v>1.10859</v>
      </c>
      <c r="AO27">
        <v>0</v>
      </c>
      <c r="AP27">
        <v>2.9692560000000001</v>
      </c>
      <c r="AQ27">
        <v>0</v>
      </c>
      <c r="AR27">
        <v>31.987296000000001</v>
      </c>
      <c r="AS27">
        <v>36.594662999999997</v>
      </c>
      <c r="AT27">
        <v>19.315999999999999</v>
      </c>
      <c r="AU27">
        <v>0</v>
      </c>
      <c r="AV27">
        <v>0</v>
      </c>
      <c r="AW27">
        <v>0</v>
      </c>
      <c r="AX27">
        <v>0</v>
      </c>
      <c r="AY27">
        <v>8.0554009999999998</v>
      </c>
      <c r="AZ27">
        <v>8.9576049999999992</v>
      </c>
      <c r="BA27">
        <v>6.5148190000000001</v>
      </c>
      <c r="BB27">
        <v>5.1748419999999999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2873.6225909999989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646.73483499999998</v>
      </c>
      <c r="L28">
        <v>341.97877</v>
      </c>
      <c r="M28">
        <v>91.172003000000004</v>
      </c>
      <c r="N28">
        <v>117.279219</v>
      </c>
      <c r="O28">
        <v>122.94875399999999</v>
      </c>
      <c r="P28">
        <v>139.63613699999999</v>
      </c>
      <c r="Q28">
        <v>21.447327000000001</v>
      </c>
      <c r="R28">
        <v>34.364516000000002</v>
      </c>
      <c r="S28">
        <v>26.055256</v>
      </c>
      <c r="T28">
        <v>1.651518</v>
      </c>
      <c r="U28">
        <v>399.84120000000001</v>
      </c>
      <c r="V28">
        <v>20.088640000000002</v>
      </c>
      <c r="W28">
        <v>42.794598000000001</v>
      </c>
      <c r="X28">
        <v>143.22814</v>
      </c>
      <c r="Y28">
        <v>0</v>
      </c>
      <c r="Z28">
        <v>12.595577</v>
      </c>
      <c r="AA28">
        <v>40.706615999999997</v>
      </c>
      <c r="AB28">
        <v>46.841133999999997</v>
      </c>
      <c r="AC28">
        <v>33.640023999999997</v>
      </c>
      <c r="AD28">
        <v>21.023600999999999</v>
      </c>
      <c r="AE28">
        <v>57.151603999999999</v>
      </c>
      <c r="AF28">
        <v>0</v>
      </c>
      <c r="AG28">
        <v>47.052239999999998</v>
      </c>
      <c r="AH28">
        <v>173.807738</v>
      </c>
      <c r="AI28">
        <v>8.8413989999999991</v>
      </c>
      <c r="AJ28">
        <v>0</v>
      </c>
      <c r="AK28">
        <v>65.341318999999999</v>
      </c>
      <c r="AL28">
        <v>77.435912000000002</v>
      </c>
      <c r="AM28">
        <v>0</v>
      </c>
      <c r="AN28">
        <v>1.10859</v>
      </c>
      <c r="AO28">
        <v>0</v>
      </c>
      <c r="AP28">
        <v>2.9692560000000001</v>
      </c>
      <c r="AQ28">
        <v>0</v>
      </c>
      <c r="AR28">
        <v>31.987296000000001</v>
      </c>
      <c r="AS28">
        <v>36.594662999999997</v>
      </c>
      <c r="AT28">
        <v>19.315999999999999</v>
      </c>
      <c r="AU28">
        <v>0</v>
      </c>
      <c r="AV28">
        <v>0</v>
      </c>
      <c r="AW28">
        <v>0</v>
      </c>
      <c r="AX28">
        <v>0</v>
      </c>
      <c r="AY28">
        <v>8.0554009999999998</v>
      </c>
      <c r="AZ28">
        <v>8.9576049999999992</v>
      </c>
      <c r="BA28">
        <v>6.5148190000000001</v>
      </c>
      <c r="BB28">
        <v>5.1748419999999999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2854.3365489999987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579.42525599999999</v>
      </c>
      <c r="L29">
        <v>251.88064</v>
      </c>
      <c r="M29">
        <v>91.172003000000004</v>
      </c>
      <c r="N29">
        <v>117.279219</v>
      </c>
      <c r="O29">
        <v>122.94875399999999</v>
      </c>
      <c r="P29">
        <v>139.640579</v>
      </c>
      <c r="Q29">
        <v>18.843336999999998</v>
      </c>
      <c r="R29">
        <v>36.300365999999997</v>
      </c>
      <c r="S29">
        <v>22.106679</v>
      </c>
      <c r="T29">
        <v>1.651518</v>
      </c>
      <c r="U29">
        <v>399.84120000000001</v>
      </c>
      <c r="V29">
        <v>20.088640000000002</v>
      </c>
      <c r="W29">
        <v>42.794598000000001</v>
      </c>
      <c r="X29">
        <v>143.22814</v>
      </c>
      <c r="Y29">
        <v>0</v>
      </c>
      <c r="Z29">
        <v>12.595577</v>
      </c>
      <c r="AA29">
        <v>40.706615999999997</v>
      </c>
      <c r="AB29">
        <v>46.841133999999997</v>
      </c>
      <c r="AC29">
        <v>33.640023999999997</v>
      </c>
      <c r="AD29">
        <v>21.023600999999999</v>
      </c>
      <c r="AE29">
        <v>57.151603999999999</v>
      </c>
      <c r="AF29">
        <v>0</v>
      </c>
      <c r="AG29">
        <v>47.052239999999998</v>
      </c>
      <c r="AH29">
        <v>173.807738</v>
      </c>
      <c r="AI29">
        <v>57.469092000000003</v>
      </c>
      <c r="AJ29">
        <v>0</v>
      </c>
      <c r="AK29">
        <v>65.341318999999999</v>
      </c>
      <c r="AL29">
        <v>77.435912000000002</v>
      </c>
      <c r="AM29">
        <v>0</v>
      </c>
      <c r="AN29">
        <v>1.10859</v>
      </c>
      <c r="AO29">
        <v>0</v>
      </c>
      <c r="AP29">
        <v>2.9692560000000001</v>
      </c>
      <c r="AQ29">
        <v>0</v>
      </c>
      <c r="AR29">
        <v>31.987296000000001</v>
      </c>
      <c r="AS29">
        <v>36.594662999999997</v>
      </c>
      <c r="AT29">
        <v>19.315999999999999</v>
      </c>
      <c r="AU29">
        <v>0</v>
      </c>
      <c r="AV29">
        <v>0</v>
      </c>
      <c r="AW29">
        <v>0</v>
      </c>
      <c r="AX29">
        <v>0</v>
      </c>
      <c r="AY29">
        <v>8.0554009999999998</v>
      </c>
      <c r="AZ29">
        <v>8.9576049999999992</v>
      </c>
      <c r="BA29">
        <v>6.5148190000000001</v>
      </c>
      <c r="BB29">
        <v>5.1748419999999999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2740.9442579999982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466.48140000000001</v>
      </c>
      <c r="L30">
        <v>193.93263999999999</v>
      </c>
      <c r="M30">
        <v>91.172003000000004</v>
      </c>
      <c r="N30">
        <v>117.279219</v>
      </c>
      <c r="O30">
        <v>122.94875399999999</v>
      </c>
      <c r="P30">
        <v>139.640579</v>
      </c>
      <c r="Q30">
        <v>18.843336999999998</v>
      </c>
      <c r="R30">
        <v>36.300365999999997</v>
      </c>
      <c r="S30">
        <v>22.106679</v>
      </c>
      <c r="T30">
        <v>1.651518</v>
      </c>
      <c r="U30">
        <v>399.84120000000001</v>
      </c>
      <c r="V30">
        <v>20.088640000000002</v>
      </c>
      <c r="W30">
        <v>42.794598000000001</v>
      </c>
      <c r="X30">
        <v>143.22814</v>
      </c>
      <c r="Y30">
        <v>0</v>
      </c>
      <c r="Z30">
        <v>12.595577</v>
      </c>
      <c r="AA30">
        <v>40.706615999999997</v>
      </c>
      <c r="AB30">
        <v>46.841133999999997</v>
      </c>
      <c r="AC30">
        <v>33.640023999999997</v>
      </c>
      <c r="AD30">
        <v>21.023600999999999</v>
      </c>
      <c r="AE30">
        <v>57.151603999999999</v>
      </c>
      <c r="AF30">
        <v>0</v>
      </c>
      <c r="AG30">
        <v>47.052239999999998</v>
      </c>
      <c r="AH30">
        <v>173.807738</v>
      </c>
      <c r="AI30">
        <v>57.469092000000003</v>
      </c>
      <c r="AJ30">
        <v>0</v>
      </c>
      <c r="AK30">
        <v>65.341318999999999</v>
      </c>
      <c r="AL30">
        <v>77.435912000000002</v>
      </c>
      <c r="AM30">
        <v>0</v>
      </c>
      <c r="AN30">
        <v>1.10859</v>
      </c>
      <c r="AO30">
        <v>0</v>
      </c>
      <c r="AP30">
        <v>2.9692560000000001</v>
      </c>
      <c r="AQ30">
        <v>0</v>
      </c>
      <c r="AR30">
        <v>31.987296000000001</v>
      </c>
      <c r="AS30">
        <v>36.594662999999997</v>
      </c>
      <c r="AT30">
        <v>19.315999999999999</v>
      </c>
      <c r="AU30">
        <v>0</v>
      </c>
      <c r="AV30">
        <v>0</v>
      </c>
      <c r="AW30">
        <v>0</v>
      </c>
      <c r="AX30">
        <v>0</v>
      </c>
      <c r="AY30">
        <v>8.0554009999999998</v>
      </c>
      <c r="AZ30">
        <v>8.9576049999999992</v>
      </c>
      <c r="BA30">
        <v>6.5148190000000001</v>
      </c>
      <c r="BB30">
        <v>5.1748419999999999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2570.0524019999989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365.84503999999998</v>
      </c>
      <c r="L31">
        <v>173.69913</v>
      </c>
      <c r="M31">
        <v>91.172003000000004</v>
      </c>
      <c r="N31">
        <v>117.279219</v>
      </c>
      <c r="O31">
        <v>122.94875399999999</v>
      </c>
      <c r="P31">
        <v>139.640579</v>
      </c>
      <c r="Q31">
        <v>17.13165</v>
      </c>
      <c r="R31">
        <v>25.851569000000001</v>
      </c>
      <c r="S31">
        <v>20.664064</v>
      </c>
      <c r="T31">
        <v>1.651518</v>
      </c>
      <c r="U31">
        <v>399.84120000000001</v>
      </c>
      <c r="V31">
        <v>20.088640000000002</v>
      </c>
      <c r="W31">
        <v>42.794598000000001</v>
      </c>
      <c r="X31">
        <v>143.22814</v>
      </c>
      <c r="Y31">
        <v>0</v>
      </c>
      <c r="Z31">
        <v>12.595577</v>
      </c>
      <c r="AA31">
        <v>40.706615999999997</v>
      </c>
      <c r="AB31">
        <v>46.841133999999997</v>
      </c>
      <c r="AC31">
        <v>33.640023999999997</v>
      </c>
      <c r="AD31">
        <v>21.023600999999999</v>
      </c>
      <c r="AE31">
        <v>57.151603999999999</v>
      </c>
      <c r="AF31">
        <v>0</v>
      </c>
      <c r="AG31">
        <v>47.052239999999998</v>
      </c>
      <c r="AH31">
        <v>173.807738</v>
      </c>
      <c r="AI31">
        <v>57.469092000000003</v>
      </c>
      <c r="AJ31">
        <v>0</v>
      </c>
      <c r="AK31">
        <v>65.341318999999999</v>
      </c>
      <c r="AL31">
        <v>77.435912000000002</v>
      </c>
      <c r="AM31">
        <v>0</v>
      </c>
      <c r="AN31">
        <v>1.10859</v>
      </c>
      <c r="AO31">
        <v>0</v>
      </c>
      <c r="AP31">
        <v>1.1134710000000001</v>
      </c>
      <c r="AQ31">
        <v>0</v>
      </c>
      <c r="AR31">
        <v>31.987296000000001</v>
      </c>
      <c r="AS31">
        <v>36.594662999999997</v>
      </c>
      <c r="AT31">
        <v>19.315999999999999</v>
      </c>
      <c r="AU31">
        <v>0</v>
      </c>
      <c r="AV31">
        <v>0</v>
      </c>
      <c r="AW31">
        <v>0</v>
      </c>
      <c r="AX31">
        <v>0</v>
      </c>
      <c r="AY31">
        <v>8.0554009999999998</v>
      </c>
      <c r="AZ31">
        <v>8.9576049999999992</v>
      </c>
      <c r="BA31">
        <v>6.5148190000000001</v>
      </c>
      <c r="BB31">
        <v>5.1748419999999999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2433.7236479999992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365.84503999999998</v>
      </c>
      <c r="L32">
        <v>173.69913</v>
      </c>
      <c r="M32">
        <v>91.172003000000004</v>
      </c>
      <c r="N32">
        <v>117.279219</v>
      </c>
      <c r="O32">
        <v>122.94875399999999</v>
      </c>
      <c r="P32">
        <v>139.640579</v>
      </c>
      <c r="Q32">
        <v>17.13165</v>
      </c>
      <c r="R32">
        <v>25.851569000000001</v>
      </c>
      <c r="S32">
        <v>20.664064</v>
      </c>
      <c r="T32">
        <v>1.651518</v>
      </c>
      <c r="U32">
        <v>399.84120000000001</v>
      </c>
      <c r="V32">
        <v>20.088640000000002</v>
      </c>
      <c r="W32">
        <v>42.794598000000001</v>
      </c>
      <c r="X32">
        <v>143.22814</v>
      </c>
      <c r="Y32">
        <v>0</v>
      </c>
      <c r="Z32">
        <v>12.595577</v>
      </c>
      <c r="AA32">
        <v>40.706615999999997</v>
      </c>
      <c r="AB32">
        <v>46.841133999999997</v>
      </c>
      <c r="AC32">
        <v>33.640023999999997</v>
      </c>
      <c r="AD32">
        <v>21.023600999999999</v>
      </c>
      <c r="AE32">
        <v>57.151603999999999</v>
      </c>
      <c r="AF32">
        <v>0</v>
      </c>
      <c r="AG32">
        <v>47.052239999999998</v>
      </c>
      <c r="AH32">
        <v>173.807738</v>
      </c>
      <c r="AI32">
        <v>57.469092000000003</v>
      </c>
      <c r="AJ32">
        <v>0</v>
      </c>
      <c r="AK32">
        <v>65.341318999999999</v>
      </c>
      <c r="AL32">
        <v>77.435912000000002</v>
      </c>
      <c r="AM32">
        <v>0</v>
      </c>
      <c r="AN32">
        <v>1.10859</v>
      </c>
      <c r="AO32">
        <v>0</v>
      </c>
      <c r="AP32">
        <v>1.1134710000000001</v>
      </c>
      <c r="AQ32">
        <v>0</v>
      </c>
      <c r="AR32">
        <v>31.987296000000001</v>
      </c>
      <c r="AS32">
        <v>36.594662999999997</v>
      </c>
      <c r="AT32">
        <v>19.315999999999999</v>
      </c>
      <c r="AU32">
        <v>0</v>
      </c>
      <c r="AV32">
        <v>0</v>
      </c>
      <c r="AW32">
        <v>0</v>
      </c>
      <c r="AX32">
        <v>0</v>
      </c>
      <c r="AY32">
        <v>8.0554009999999998</v>
      </c>
      <c r="AZ32">
        <v>8.9576049999999992</v>
      </c>
      <c r="BA32">
        <v>6.5148190000000001</v>
      </c>
      <c r="BB32">
        <v>5.1748419999999999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2433.7236479999992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365.84503999999998</v>
      </c>
      <c r="L33">
        <v>173.69913</v>
      </c>
      <c r="M33">
        <v>90.420513999999997</v>
      </c>
      <c r="N33">
        <v>116.336308</v>
      </c>
      <c r="O33">
        <v>121.913031</v>
      </c>
      <c r="P33">
        <v>138.523245</v>
      </c>
      <c r="Q33">
        <v>17.13165</v>
      </c>
      <c r="R33">
        <v>25.851569000000001</v>
      </c>
      <c r="S33">
        <v>20.664064</v>
      </c>
      <c r="T33">
        <v>1.651518</v>
      </c>
      <c r="U33">
        <v>399.84120000000001</v>
      </c>
      <c r="V33">
        <v>20.088640000000002</v>
      </c>
      <c r="W33">
        <v>42.794598000000001</v>
      </c>
      <c r="X33">
        <v>143.22814</v>
      </c>
      <c r="Y33">
        <v>0</v>
      </c>
      <c r="Z33">
        <v>12.595577</v>
      </c>
      <c r="AA33">
        <v>40.706615999999997</v>
      </c>
      <c r="AB33">
        <v>46.841133999999997</v>
      </c>
      <c r="AC33">
        <v>33.640023999999997</v>
      </c>
      <c r="AD33">
        <v>21.023600999999999</v>
      </c>
      <c r="AE33">
        <v>57.151603999999999</v>
      </c>
      <c r="AF33">
        <v>0</v>
      </c>
      <c r="AG33">
        <v>47.052239999999998</v>
      </c>
      <c r="AH33">
        <v>173.807738</v>
      </c>
      <c r="AI33">
        <v>57.469092000000003</v>
      </c>
      <c r="AJ33">
        <v>0</v>
      </c>
      <c r="AK33">
        <v>65.341318999999999</v>
      </c>
      <c r="AL33">
        <v>77.435912000000002</v>
      </c>
      <c r="AM33">
        <v>0</v>
      </c>
      <c r="AN33">
        <v>1.10859</v>
      </c>
      <c r="AO33">
        <v>0</v>
      </c>
      <c r="AP33">
        <v>1.1134710000000001</v>
      </c>
      <c r="AQ33">
        <v>0</v>
      </c>
      <c r="AR33">
        <v>31.987296000000001</v>
      </c>
      <c r="AS33">
        <v>36.594662999999997</v>
      </c>
      <c r="AT33">
        <v>19.315999999999999</v>
      </c>
      <c r="AU33">
        <v>0</v>
      </c>
      <c r="AV33">
        <v>0</v>
      </c>
      <c r="AW33">
        <v>0</v>
      </c>
      <c r="AX33">
        <v>0</v>
      </c>
      <c r="AY33">
        <v>8.0554009999999998</v>
      </c>
      <c r="AZ33">
        <v>8.9576049999999992</v>
      </c>
      <c r="BA33">
        <v>6.5148190000000001</v>
      </c>
      <c r="BB33">
        <v>5.1307520000000002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2429.8321009999995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365.84503999999998</v>
      </c>
      <c r="L34">
        <v>173.69913</v>
      </c>
      <c r="M34">
        <v>86.850724</v>
      </c>
      <c r="N34">
        <v>111.71601800000001</v>
      </c>
      <c r="O34">
        <v>117.111073</v>
      </c>
      <c r="P34">
        <v>133.03016099999999</v>
      </c>
      <c r="Q34">
        <v>14.676489999999999</v>
      </c>
      <c r="R34">
        <v>23.864917999999999</v>
      </c>
      <c r="S34">
        <v>18.053505999999999</v>
      </c>
      <c r="T34">
        <v>1.651518</v>
      </c>
      <c r="U34">
        <v>399.84120000000001</v>
      </c>
      <c r="V34">
        <v>20.088640000000002</v>
      </c>
      <c r="W34">
        <v>42.794598000000001</v>
      </c>
      <c r="X34">
        <v>143.22814</v>
      </c>
      <c r="Y34">
        <v>0</v>
      </c>
      <c r="Z34">
        <v>12.595577</v>
      </c>
      <c r="AA34">
        <v>40.706615999999997</v>
      </c>
      <c r="AB34">
        <v>46.841133999999997</v>
      </c>
      <c r="AC34">
        <v>33.640023999999997</v>
      </c>
      <c r="AD34">
        <v>21.023600999999999</v>
      </c>
      <c r="AE34">
        <v>57.151603999999999</v>
      </c>
      <c r="AF34">
        <v>0</v>
      </c>
      <c r="AG34">
        <v>47.052239999999998</v>
      </c>
      <c r="AH34">
        <v>173.807738</v>
      </c>
      <c r="AI34">
        <v>57.469092000000003</v>
      </c>
      <c r="AJ34">
        <v>0</v>
      </c>
      <c r="AK34">
        <v>65.341318999999999</v>
      </c>
      <c r="AL34">
        <v>77.435912000000002</v>
      </c>
      <c r="AM34">
        <v>0</v>
      </c>
      <c r="AN34">
        <v>1.10859</v>
      </c>
      <c r="AO34">
        <v>0</v>
      </c>
      <c r="AP34">
        <v>1.1134710000000001</v>
      </c>
      <c r="AQ34">
        <v>0</v>
      </c>
      <c r="AR34">
        <v>31.987296000000001</v>
      </c>
      <c r="AS34">
        <v>36.594662999999997</v>
      </c>
      <c r="AT34">
        <v>19.315999999999999</v>
      </c>
      <c r="AU34">
        <v>0</v>
      </c>
      <c r="AV34">
        <v>0</v>
      </c>
      <c r="AW34">
        <v>0</v>
      </c>
      <c r="AX34">
        <v>0</v>
      </c>
      <c r="AY34">
        <v>8.0554009999999998</v>
      </c>
      <c r="AZ34">
        <v>8.9576049999999992</v>
      </c>
      <c r="BA34">
        <v>6.5148190000000001</v>
      </c>
      <c r="BB34">
        <v>4.9276169999999997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2404.0914749999993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365.84503999999998</v>
      </c>
      <c r="L35">
        <v>173.69913</v>
      </c>
      <c r="M35">
        <v>85.065635999999998</v>
      </c>
      <c r="N35">
        <v>109.453052</v>
      </c>
      <c r="O35">
        <v>114.75722500000001</v>
      </c>
      <c r="P35">
        <v>130.33026699999999</v>
      </c>
      <c r="Q35">
        <v>14.676489999999999</v>
      </c>
      <c r="R35">
        <v>23.864917999999999</v>
      </c>
      <c r="S35">
        <v>18.053505999999999</v>
      </c>
      <c r="T35">
        <v>1.651518</v>
      </c>
      <c r="U35">
        <v>399.84120000000001</v>
      </c>
      <c r="V35">
        <v>20.088640000000002</v>
      </c>
      <c r="W35">
        <v>42.794598000000001</v>
      </c>
      <c r="X35">
        <v>143.22814</v>
      </c>
      <c r="Y35">
        <v>0</v>
      </c>
      <c r="Z35">
        <v>12.595577</v>
      </c>
      <c r="AA35">
        <v>40.706615999999997</v>
      </c>
      <c r="AB35">
        <v>46.841133999999997</v>
      </c>
      <c r="AC35">
        <v>33.640023999999997</v>
      </c>
      <c r="AD35">
        <v>19.850218999999999</v>
      </c>
      <c r="AE35">
        <v>57.151603999999999</v>
      </c>
      <c r="AF35">
        <v>0</v>
      </c>
      <c r="AG35">
        <v>47.052239999999998</v>
      </c>
      <c r="AH35">
        <v>173.807738</v>
      </c>
      <c r="AI35">
        <v>5.894266</v>
      </c>
      <c r="AJ35">
        <v>0</v>
      </c>
      <c r="AK35">
        <v>65.341318999999999</v>
      </c>
      <c r="AL35">
        <v>77.435912000000002</v>
      </c>
      <c r="AM35">
        <v>0</v>
      </c>
      <c r="AN35">
        <v>1.10859</v>
      </c>
      <c r="AO35">
        <v>0</v>
      </c>
      <c r="AP35">
        <v>3.0929739999999999</v>
      </c>
      <c r="AQ35">
        <v>0</v>
      </c>
      <c r="AR35">
        <v>31.987296000000001</v>
      </c>
      <c r="AS35">
        <v>36.594662999999997</v>
      </c>
      <c r="AT35">
        <v>19.315999999999999</v>
      </c>
      <c r="AU35">
        <v>0</v>
      </c>
      <c r="AV35">
        <v>0</v>
      </c>
      <c r="AW35">
        <v>0</v>
      </c>
      <c r="AX35">
        <v>0</v>
      </c>
      <c r="AY35">
        <v>8.0554009999999998</v>
      </c>
      <c r="AZ35">
        <v>8.9576049999999992</v>
      </c>
      <c r="BA35">
        <v>6.5148190000000001</v>
      </c>
      <c r="BB35">
        <v>4.8276440000000003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2344.1210009999991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365.84503999999998</v>
      </c>
      <c r="L36">
        <v>173.69913</v>
      </c>
      <c r="M36">
        <v>81.871639000000002</v>
      </c>
      <c r="N36">
        <v>105.304265</v>
      </c>
      <c r="O36">
        <v>110.331833</v>
      </c>
      <c r="P36">
        <v>125.30260199999999</v>
      </c>
      <c r="Q36">
        <v>14.676489999999999</v>
      </c>
      <c r="R36">
        <v>23.864917999999999</v>
      </c>
      <c r="S36">
        <v>18.053505999999999</v>
      </c>
      <c r="T36">
        <v>1.651518</v>
      </c>
      <c r="U36">
        <v>399.84120000000001</v>
      </c>
      <c r="V36">
        <v>20.088640000000002</v>
      </c>
      <c r="W36">
        <v>42.794598000000001</v>
      </c>
      <c r="X36">
        <v>143.22814</v>
      </c>
      <c r="Y36">
        <v>0</v>
      </c>
      <c r="Z36">
        <v>12.595577</v>
      </c>
      <c r="AA36">
        <v>40.706615999999997</v>
      </c>
      <c r="AB36">
        <v>46.841133999999997</v>
      </c>
      <c r="AC36">
        <v>33.640023999999997</v>
      </c>
      <c r="AD36">
        <v>10.511799999999999</v>
      </c>
      <c r="AE36">
        <v>57.151603999999999</v>
      </c>
      <c r="AF36">
        <v>0</v>
      </c>
      <c r="AG36">
        <v>47.052239999999998</v>
      </c>
      <c r="AH36">
        <v>173.807738</v>
      </c>
      <c r="AI36">
        <v>4.125985</v>
      </c>
      <c r="AJ36">
        <v>0</v>
      </c>
      <c r="AK36">
        <v>65.341318999999999</v>
      </c>
      <c r="AL36">
        <v>77.435912000000002</v>
      </c>
      <c r="AM36">
        <v>0</v>
      </c>
      <c r="AN36">
        <v>1.10859</v>
      </c>
      <c r="AO36">
        <v>0</v>
      </c>
      <c r="AP36">
        <v>3.0929739999999999</v>
      </c>
      <c r="AQ36">
        <v>0</v>
      </c>
      <c r="AR36">
        <v>31.987296000000001</v>
      </c>
      <c r="AS36">
        <v>36.594662999999997</v>
      </c>
      <c r="AT36">
        <v>19.315999999999999</v>
      </c>
      <c r="AU36">
        <v>0</v>
      </c>
      <c r="AV36">
        <v>0</v>
      </c>
      <c r="AW36">
        <v>0</v>
      </c>
      <c r="AX36">
        <v>0</v>
      </c>
      <c r="AY36">
        <v>8.0554009999999998</v>
      </c>
      <c r="AZ36">
        <v>8.9576049999999992</v>
      </c>
      <c r="BA36">
        <v>6.5148190000000001</v>
      </c>
      <c r="BB36">
        <v>4.6433160000000004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2316.0341319999993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365.84503999999998</v>
      </c>
      <c r="L37">
        <v>173.69913</v>
      </c>
      <c r="M37">
        <v>79.241281999999998</v>
      </c>
      <c r="N37">
        <v>101.909767</v>
      </c>
      <c r="O37">
        <v>106.848096</v>
      </c>
      <c r="P37">
        <v>121.29926500000001</v>
      </c>
      <c r="Q37">
        <v>12.0725</v>
      </c>
      <c r="R37">
        <v>23.864917999999999</v>
      </c>
      <c r="S37">
        <v>14.689818000000001</v>
      </c>
      <c r="T37">
        <v>1.651518</v>
      </c>
      <c r="U37">
        <v>399.84120000000001</v>
      </c>
      <c r="V37">
        <v>20.088640000000002</v>
      </c>
      <c r="W37">
        <v>36.430438000000002</v>
      </c>
      <c r="X37">
        <v>128.612302</v>
      </c>
      <c r="Y37">
        <v>0</v>
      </c>
      <c r="Z37">
        <v>12.595577</v>
      </c>
      <c r="AA37">
        <v>40.706615999999997</v>
      </c>
      <c r="AB37">
        <v>46.841133999999997</v>
      </c>
      <c r="AC37">
        <v>33.640023999999997</v>
      </c>
      <c r="AD37">
        <v>10.511799999999999</v>
      </c>
      <c r="AE37">
        <v>57.151603999999999</v>
      </c>
      <c r="AF37">
        <v>0</v>
      </c>
      <c r="AG37">
        <v>47.052239999999998</v>
      </c>
      <c r="AH37">
        <v>173.807738</v>
      </c>
      <c r="AI37">
        <v>4.125985</v>
      </c>
      <c r="AJ37">
        <v>0</v>
      </c>
      <c r="AK37">
        <v>65.341318999999999</v>
      </c>
      <c r="AL37">
        <v>77.435912000000002</v>
      </c>
      <c r="AM37">
        <v>0</v>
      </c>
      <c r="AN37">
        <v>1.10859</v>
      </c>
      <c r="AO37">
        <v>0</v>
      </c>
      <c r="AP37">
        <v>3.0929739999999999</v>
      </c>
      <c r="AQ37">
        <v>0</v>
      </c>
      <c r="AR37">
        <v>31.987296000000001</v>
      </c>
      <c r="AS37">
        <v>36.594662999999997</v>
      </c>
      <c r="AT37">
        <v>19.315999999999999</v>
      </c>
      <c r="AU37">
        <v>0</v>
      </c>
      <c r="AV37">
        <v>0</v>
      </c>
      <c r="AW37">
        <v>0</v>
      </c>
      <c r="AX37">
        <v>0</v>
      </c>
      <c r="AY37">
        <v>8.0554009999999998</v>
      </c>
      <c r="AZ37">
        <v>8.9576049999999992</v>
      </c>
      <c r="BA37">
        <v>6.5148190000000001</v>
      </c>
      <c r="BB37">
        <v>4.4940610000000003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2275.425271999999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365.84503999999998</v>
      </c>
      <c r="L38">
        <v>173.69913</v>
      </c>
      <c r="M38">
        <v>75.483547999999999</v>
      </c>
      <c r="N38">
        <v>97.100953000000004</v>
      </c>
      <c r="O38">
        <v>101.763642</v>
      </c>
      <c r="P38">
        <v>115.619878</v>
      </c>
      <c r="Q38">
        <v>12.0725</v>
      </c>
      <c r="R38">
        <v>23.864917999999999</v>
      </c>
      <c r="S38">
        <v>14.689818000000001</v>
      </c>
      <c r="T38">
        <v>1.651518</v>
      </c>
      <c r="U38">
        <v>399.84120000000001</v>
      </c>
      <c r="V38">
        <v>16.286515999999999</v>
      </c>
      <c r="W38">
        <v>34.429803999999997</v>
      </c>
      <c r="X38">
        <v>114.897942</v>
      </c>
      <c r="Y38">
        <v>0</v>
      </c>
      <c r="Z38">
        <v>12.595577</v>
      </c>
      <c r="AA38">
        <v>40.706615999999997</v>
      </c>
      <c r="AB38">
        <v>46.841133999999997</v>
      </c>
      <c r="AC38">
        <v>33.640023999999997</v>
      </c>
      <c r="AD38">
        <v>10.511799999999999</v>
      </c>
      <c r="AE38">
        <v>57.151603999999999</v>
      </c>
      <c r="AF38">
        <v>0</v>
      </c>
      <c r="AG38">
        <v>47.052239999999998</v>
      </c>
      <c r="AH38">
        <v>173.807738</v>
      </c>
      <c r="AI38">
        <v>4.125985</v>
      </c>
      <c r="AJ38">
        <v>0</v>
      </c>
      <c r="AK38">
        <v>65.341318999999999</v>
      </c>
      <c r="AL38">
        <v>77.435912000000002</v>
      </c>
      <c r="AM38">
        <v>0</v>
      </c>
      <c r="AN38">
        <v>1.10859</v>
      </c>
      <c r="AO38">
        <v>0</v>
      </c>
      <c r="AP38">
        <v>3.0929739999999999</v>
      </c>
      <c r="AQ38">
        <v>0</v>
      </c>
      <c r="AR38">
        <v>37.318511999999998</v>
      </c>
      <c r="AS38">
        <v>36.594662999999997</v>
      </c>
      <c r="AT38">
        <v>19.315999999999999</v>
      </c>
      <c r="AU38">
        <v>0</v>
      </c>
      <c r="AV38">
        <v>0</v>
      </c>
      <c r="AW38">
        <v>0</v>
      </c>
      <c r="AX38">
        <v>0</v>
      </c>
      <c r="AY38">
        <v>8.0554009999999998</v>
      </c>
      <c r="AZ38">
        <v>8.9576049999999992</v>
      </c>
      <c r="BA38">
        <v>6.5148190000000001</v>
      </c>
      <c r="BB38">
        <v>4.281555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2241.6964749999993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365.84503999999998</v>
      </c>
      <c r="L39">
        <v>173.69913</v>
      </c>
      <c r="M39">
        <v>79.523005999999995</v>
      </c>
      <c r="N39">
        <v>102.286912</v>
      </c>
      <c r="O39">
        <v>107.22475799999999</v>
      </c>
      <c r="P39">
        <v>119.89937999999999</v>
      </c>
      <c r="Q39">
        <v>14.676489999999999</v>
      </c>
      <c r="R39">
        <v>23.864917999999999</v>
      </c>
      <c r="S39">
        <v>18.053505999999999</v>
      </c>
      <c r="T39">
        <v>1.651518</v>
      </c>
      <c r="U39">
        <v>399.84120000000001</v>
      </c>
      <c r="V39">
        <v>16.094671000000002</v>
      </c>
      <c r="W39">
        <v>34.429803999999997</v>
      </c>
      <c r="X39">
        <v>114.897942</v>
      </c>
      <c r="Y39">
        <v>0</v>
      </c>
      <c r="Z39">
        <v>12.595577</v>
      </c>
      <c r="AA39">
        <v>40.706615999999997</v>
      </c>
      <c r="AB39">
        <v>46.841133999999997</v>
      </c>
      <c r="AC39">
        <v>33.640023999999997</v>
      </c>
      <c r="AD39">
        <v>10.511799999999999</v>
      </c>
      <c r="AE39">
        <v>57.151603999999999</v>
      </c>
      <c r="AF39">
        <v>0</v>
      </c>
      <c r="AG39">
        <v>47.052239999999998</v>
      </c>
      <c r="AH39">
        <v>173.807738</v>
      </c>
      <c r="AI39">
        <v>4.125985</v>
      </c>
      <c r="AJ39">
        <v>0</v>
      </c>
      <c r="AK39">
        <v>65.341318999999999</v>
      </c>
      <c r="AL39">
        <v>77.435912000000002</v>
      </c>
      <c r="AM39">
        <v>0</v>
      </c>
      <c r="AN39">
        <v>1.10859</v>
      </c>
      <c r="AO39">
        <v>0</v>
      </c>
      <c r="AP39">
        <v>3.0929739999999999</v>
      </c>
      <c r="AQ39">
        <v>0</v>
      </c>
      <c r="AR39">
        <v>37.318511999999998</v>
      </c>
      <c r="AS39">
        <v>36.594662999999997</v>
      </c>
      <c r="AT39">
        <v>19.315999999999999</v>
      </c>
      <c r="AU39">
        <v>0</v>
      </c>
      <c r="AV39">
        <v>0</v>
      </c>
      <c r="AW39">
        <v>0</v>
      </c>
      <c r="AX39">
        <v>0</v>
      </c>
      <c r="AY39">
        <v>8.0554009999999998</v>
      </c>
      <c r="AZ39">
        <v>8.9576049999999992</v>
      </c>
      <c r="BA39">
        <v>6.5148190000000001</v>
      </c>
      <c r="BB39">
        <v>4.5110619999999999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2266.6678499999994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365.84503999999998</v>
      </c>
      <c r="L40">
        <v>173.69913</v>
      </c>
      <c r="M40">
        <v>76.422980999999993</v>
      </c>
      <c r="N40">
        <v>98.326746</v>
      </c>
      <c r="O40">
        <v>103.081862</v>
      </c>
      <c r="P40">
        <v>114.9738</v>
      </c>
      <c r="Q40">
        <v>14.676489999999999</v>
      </c>
      <c r="R40">
        <v>23.864917999999999</v>
      </c>
      <c r="S40">
        <v>18.053505999999999</v>
      </c>
      <c r="T40">
        <v>1.651518</v>
      </c>
      <c r="U40">
        <v>399.84120000000001</v>
      </c>
      <c r="V40">
        <v>16.094671000000002</v>
      </c>
      <c r="W40">
        <v>34.429803999999997</v>
      </c>
      <c r="X40">
        <v>114.897942</v>
      </c>
      <c r="Y40">
        <v>0</v>
      </c>
      <c r="Z40">
        <v>12.595577</v>
      </c>
      <c r="AA40">
        <v>40.706615999999997</v>
      </c>
      <c r="AB40">
        <v>46.841133999999997</v>
      </c>
      <c r="AC40">
        <v>33.640023999999997</v>
      </c>
      <c r="AD40">
        <v>10.511799999999999</v>
      </c>
      <c r="AE40">
        <v>57.151603999999999</v>
      </c>
      <c r="AF40">
        <v>0</v>
      </c>
      <c r="AG40">
        <v>47.052239999999998</v>
      </c>
      <c r="AH40">
        <v>173.807738</v>
      </c>
      <c r="AI40">
        <v>4.125985</v>
      </c>
      <c r="AJ40">
        <v>0</v>
      </c>
      <c r="AK40">
        <v>65.341318999999999</v>
      </c>
      <c r="AL40">
        <v>77.435912000000002</v>
      </c>
      <c r="AM40">
        <v>0</v>
      </c>
      <c r="AN40">
        <v>1.10859</v>
      </c>
      <c r="AO40">
        <v>0</v>
      </c>
      <c r="AP40">
        <v>3.0929739999999999</v>
      </c>
      <c r="AQ40">
        <v>0</v>
      </c>
      <c r="AR40">
        <v>37.318511999999998</v>
      </c>
      <c r="AS40">
        <v>36.594662999999997</v>
      </c>
      <c r="AT40">
        <v>19.315999999999999</v>
      </c>
      <c r="AU40">
        <v>0</v>
      </c>
      <c r="AV40">
        <v>0</v>
      </c>
      <c r="AW40">
        <v>0</v>
      </c>
      <c r="AX40">
        <v>0</v>
      </c>
      <c r="AY40">
        <v>8.0554009999999998</v>
      </c>
      <c r="AZ40">
        <v>8.9576049999999992</v>
      </c>
      <c r="BA40">
        <v>6.5148190000000001</v>
      </c>
      <c r="BB40">
        <v>4.3356320000000004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2250.3637529999992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365.84503999999998</v>
      </c>
      <c r="L41">
        <v>173.69913</v>
      </c>
      <c r="M41">
        <v>73.604680000000002</v>
      </c>
      <c r="N41">
        <v>94.649366000000001</v>
      </c>
      <c r="O41">
        <v>99.221463</v>
      </c>
      <c r="P41">
        <v>110.43454</v>
      </c>
      <c r="Q41">
        <v>12.0725</v>
      </c>
      <c r="R41">
        <v>23.864917999999999</v>
      </c>
      <c r="S41">
        <v>14.689818000000001</v>
      </c>
      <c r="T41">
        <v>1.651518</v>
      </c>
      <c r="U41">
        <v>399.84120000000001</v>
      </c>
      <c r="V41">
        <v>16.094671000000002</v>
      </c>
      <c r="W41">
        <v>34.429803999999997</v>
      </c>
      <c r="X41">
        <v>114.897942</v>
      </c>
      <c r="Y41">
        <v>0</v>
      </c>
      <c r="Z41">
        <v>12.595577</v>
      </c>
      <c r="AA41">
        <v>40.706615999999997</v>
      </c>
      <c r="AB41">
        <v>46.841133999999997</v>
      </c>
      <c r="AC41">
        <v>33.640023999999997</v>
      </c>
      <c r="AD41">
        <v>10.511799999999999</v>
      </c>
      <c r="AE41">
        <v>57.151603999999999</v>
      </c>
      <c r="AF41">
        <v>0</v>
      </c>
      <c r="AG41">
        <v>47.052239999999998</v>
      </c>
      <c r="AH41">
        <v>173.807738</v>
      </c>
      <c r="AI41">
        <v>16.209230999999999</v>
      </c>
      <c r="AJ41">
        <v>0</v>
      </c>
      <c r="AK41">
        <v>65.341318999999999</v>
      </c>
      <c r="AL41">
        <v>77.435912000000002</v>
      </c>
      <c r="AM41">
        <v>0</v>
      </c>
      <c r="AN41">
        <v>1.10859</v>
      </c>
      <c r="AO41">
        <v>0</v>
      </c>
      <c r="AP41">
        <v>3.0929739999999999</v>
      </c>
      <c r="AQ41">
        <v>0</v>
      </c>
      <c r="AR41">
        <v>31.987296000000001</v>
      </c>
      <c r="AS41">
        <v>36.594662999999997</v>
      </c>
      <c r="AT41">
        <v>19.315999999999999</v>
      </c>
      <c r="AU41">
        <v>0</v>
      </c>
      <c r="AV41">
        <v>0</v>
      </c>
      <c r="AW41">
        <v>0</v>
      </c>
      <c r="AX41">
        <v>0</v>
      </c>
      <c r="AY41">
        <v>8.0554009999999998</v>
      </c>
      <c r="AZ41">
        <v>8.9576049999999992</v>
      </c>
      <c r="BA41">
        <v>6.5148190000000001</v>
      </c>
      <c r="BB41">
        <v>4.1737690000000001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2236.0909019999995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365.84503999999998</v>
      </c>
      <c r="L42">
        <v>173.69913</v>
      </c>
      <c r="M42">
        <v>70.504462000000004</v>
      </c>
      <c r="N42">
        <v>90.689199000000002</v>
      </c>
      <c r="O42">
        <v>95.078567000000007</v>
      </c>
      <c r="P42">
        <v>105.60554</v>
      </c>
      <c r="Q42">
        <v>12.0725</v>
      </c>
      <c r="R42">
        <v>23.864917999999999</v>
      </c>
      <c r="S42">
        <v>14.689818000000001</v>
      </c>
      <c r="T42">
        <v>1.651518</v>
      </c>
      <c r="U42">
        <v>399.84120000000001</v>
      </c>
      <c r="V42">
        <v>16.094671000000002</v>
      </c>
      <c r="W42">
        <v>34.429803999999997</v>
      </c>
      <c r="X42">
        <v>114.897942</v>
      </c>
      <c r="Y42">
        <v>0</v>
      </c>
      <c r="Z42">
        <v>12.595577</v>
      </c>
      <c r="AA42">
        <v>40.706615999999997</v>
      </c>
      <c r="AB42">
        <v>46.841133999999997</v>
      </c>
      <c r="AC42">
        <v>33.640023999999997</v>
      </c>
      <c r="AD42">
        <v>10.511799999999999</v>
      </c>
      <c r="AE42">
        <v>57.151603999999999</v>
      </c>
      <c r="AF42">
        <v>0</v>
      </c>
      <c r="AG42">
        <v>47.052239999999998</v>
      </c>
      <c r="AH42">
        <v>173.807738</v>
      </c>
      <c r="AI42">
        <v>16.209230999999999</v>
      </c>
      <c r="AJ42">
        <v>0</v>
      </c>
      <c r="AK42">
        <v>65.341318999999999</v>
      </c>
      <c r="AL42">
        <v>77.435912000000002</v>
      </c>
      <c r="AM42">
        <v>0</v>
      </c>
      <c r="AN42">
        <v>1.10859</v>
      </c>
      <c r="AO42">
        <v>0</v>
      </c>
      <c r="AP42">
        <v>3.0929739999999999</v>
      </c>
      <c r="AQ42">
        <v>0</v>
      </c>
      <c r="AR42">
        <v>31.987296000000001</v>
      </c>
      <c r="AS42">
        <v>36.594662999999997</v>
      </c>
      <c r="AT42">
        <v>19.315999999999999</v>
      </c>
      <c r="AU42">
        <v>0</v>
      </c>
      <c r="AV42">
        <v>0</v>
      </c>
      <c r="AW42">
        <v>0</v>
      </c>
      <c r="AX42">
        <v>0</v>
      </c>
      <c r="AY42">
        <v>8.0554009999999998</v>
      </c>
      <c r="AZ42">
        <v>8.9576049999999992</v>
      </c>
      <c r="BA42">
        <v>6.5148190000000001</v>
      </c>
      <c r="BB42">
        <v>4.000794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2219.8856459999997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366.90027300000003</v>
      </c>
      <c r="L43">
        <v>173.69913</v>
      </c>
      <c r="M43">
        <v>69.742248000000004</v>
      </c>
      <c r="N43">
        <v>89.380301000000003</v>
      </c>
      <c r="O43">
        <v>93.832408000000001</v>
      </c>
      <c r="P43">
        <v>101.4526</v>
      </c>
      <c r="Q43">
        <v>12.481227000000001</v>
      </c>
      <c r="R43">
        <v>24.449805999999999</v>
      </c>
      <c r="S43">
        <v>14.730478</v>
      </c>
      <c r="T43">
        <v>2.2237</v>
      </c>
      <c r="U43">
        <v>399.84120000000001</v>
      </c>
      <c r="V43">
        <v>16.094671000000002</v>
      </c>
      <c r="W43">
        <v>34.429803999999997</v>
      </c>
      <c r="X43">
        <v>138.27030199999999</v>
      </c>
      <c r="Y43">
        <v>0</v>
      </c>
      <c r="Z43">
        <v>12.595577</v>
      </c>
      <c r="AA43">
        <v>27.137744000000001</v>
      </c>
      <c r="AB43">
        <v>46.841133999999997</v>
      </c>
      <c r="AC43">
        <v>33.640023999999997</v>
      </c>
      <c r="AD43">
        <v>10.511799999999999</v>
      </c>
      <c r="AE43">
        <v>57.151603999999999</v>
      </c>
      <c r="AF43">
        <v>0</v>
      </c>
      <c r="AG43">
        <v>47.052239999999998</v>
      </c>
      <c r="AH43">
        <v>173.807738</v>
      </c>
      <c r="AI43">
        <v>4.125985</v>
      </c>
      <c r="AJ43">
        <v>0</v>
      </c>
      <c r="AK43">
        <v>65.341318999999999</v>
      </c>
      <c r="AL43">
        <v>77.435912000000002</v>
      </c>
      <c r="AM43">
        <v>0</v>
      </c>
      <c r="AN43">
        <v>1.10859</v>
      </c>
      <c r="AO43">
        <v>0</v>
      </c>
      <c r="AP43">
        <v>3.0929739999999999</v>
      </c>
      <c r="AQ43">
        <v>0</v>
      </c>
      <c r="AR43">
        <v>37.318511999999998</v>
      </c>
      <c r="AS43">
        <v>36.594662999999997</v>
      </c>
      <c r="AT43">
        <v>19.315999999999999</v>
      </c>
      <c r="AU43">
        <v>0</v>
      </c>
      <c r="AV43">
        <v>0</v>
      </c>
      <c r="AW43">
        <v>0</v>
      </c>
      <c r="AX43">
        <v>0</v>
      </c>
      <c r="AY43">
        <v>8.0554009999999998</v>
      </c>
      <c r="AZ43">
        <v>8.9576049999999992</v>
      </c>
      <c r="BA43">
        <v>6.5148190000000001</v>
      </c>
      <c r="BB43">
        <v>3.8502040000000002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2217.9779929999995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366.90027300000003</v>
      </c>
      <c r="L44">
        <v>173.69913</v>
      </c>
      <c r="M44">
        <v>67.274152000000001</v>
      </c>
      <c r="N44">
        <v>86.217234000000005</v>
      </c>
      <c r="O44">
        <v>90.511787999999996</v>
      </c>
      <c r="P44">
        <v>97.589399999999998</v>
      </c>
      <c r="Q44">
        <v>12.481227000000001</v>
      </c>
      <c r="R44">
        <v>24.449805999999999</v>
      </c>
      <c r="S44">
        <v>14.730478</v>
      </c>
      <c r="T44">
        <v>2.1450070000000001</v>
      </c>
      <c r="U44">
        <v>399.84120000000001</v>
      </c>
      <c r="V44">
        <v>19.530107000000001</v>
      </c>
      <c r="W44">
        <v>40.076900999999999</v>
      </c>
      <c r="X44">
        <v>143.22814</v>
      </c>
      <c r="Y44">
        <v>0</v>
      </c>
      <c r="Z44">
        <v>12.595577</v>
      </c>
      <c r="AA44">
        <v>27.137744000000001</v>
      </c>
      <c r="AB44">
        <v>46.841133999999997</v>
      </c>
      <c r="AC44">
        <v>33.640023999999997</v>
      </c>
      <c r="AD44">
        <v>10.511799999999999</v>
      </c>
      <c r="AE44">
        <v>57.151603999999999</v>
      </c>
      <c r="AF44">
        <v>0</v>
      </c>
      <c r="AG44">
        <v>47.052239999999998</v>
      </c>
      <c r="AH44">
        <v>173.807738</v>
      </c>
      <c r="AI44">
        <v>0</v>
      </c>
      <c r="AJ44">
        <v>0</v>
      </c>
      <c r="AK44">
        <v>65.341318999999999</v>
      </c>
      <c r="AL44">
        <v>77.435912000000002</v>
      </c>
      <c r="AM44">
        <v>0</v>
      </c>
      <c r="AN44">
        <v>1.10859</v>
      </c>
      <c r="AO44">
        <v>0</v>
      </c>
      <c r="AP44">
        <v>3.0929739999999999</v>
      </c>
      <c r="AQ44">
        <v>0</v>
      </c>
      <c r="AR44">
        <v>37.318511999999998</v>
      </c>
      <c r="AS44">
        <v>36.594662999999997</v>
      </c>
      <c r="AT44">
        <v>19.315999999999999</v>
      </c>
      <c r="AU44">
        <v>0</v>
      </c>
      <c r="AV44">
        <v>0</v>
      </c>
      <c r="AW44">
        <v>0</v>
      </c>
      <c r="AX44">
        <v>0</v>
      </c>
      <c r="AY44">
        <v>8.0554009999999998</v>
      </c>
      <c r="AZ44">
        <v>6.7182029999999999</v>
      </c>
      <c r="BA44">
        <v>6.5148190000000001</v>
      </c>
      <c r="BB44">
        <v>3.7139500000000001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2212.6230469999991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366.90027300000003</v>
      </c>
      <c r="L45">
        <v>174.11577600000001</v>
      </c>
      <c r="M45">
        <v>66.647485000000003</v>
      </c>
      <c r="N45">
        <v>85.414112000000003</v>
      </c>
      <c r="O45">
        <v>89.668661</v>
      </c>
      <c r="P45">
        <v>96.623599999999996</v>
      </c>
      <c r="Q45">
        <v>15.540032999999999</v>
      </c>
      <c r="R45">
        <v>30.836995000000002</v>
      </c>
      <c r="S45">
        <v>18.979451999999998</v>
      </c>
      <c r="T45">
        <v>2.1250260000000001</v>
      </c>
      <c r="U45">
        <v>399.84120000000001</v>
      </c>
      <c r="V45">
        <v>20.088640000000002</v>
      </c>
      <c r="W45">
        <v>42.794598000000001</v>
      </c>
      <c r="X45">
        <v>143.22814</v>
      </c>
      <c r="Y45">
        <v>0</v>
      </c>
      <c r="Z45">
        <v>12.595577</v>
      </c>
      <c r="AA45">
        <v>27.137744000000001</v>
      </c>
      <c r="AB45">
        <v>46.841133999999997</v>
      </c>
      <c r="AC45">
        <v>33.640023999999997</v>
      </c>
      <c r="AD45">
        <v>0</v>
      </c>
      <c r="AE45">
        <v>57.151603999999999</v>
      </c>
      <c r="AF45">
        <v>0</v>
      </c>
      <c r="AG45">
        <v>47.052239999999998</v>
      </c>
      <c r="AH45">
        <v>173.807738</v>
      </c>
      <c r="AI45">
        <v>0</v>
      </c>
      <c r="AJ45">
        <v>0</v>
      </c>
      <c r="AK45">
        <v>65.341318999999999</v>
      </c>
      <c r="AL45">
        <v>77.435912000000002</v>
      </c>
      <c r="AM45">
        <v>0</v>
      </c>
      <c r="AN45">
        <v>1.10859</v>
      </c>
      <c r="AO45">
        <v>0</v>
      </c>
      <c r="AP45">
        <v>3.0929739999999999</v>
      </c>
      <c r="AQ45">
        <v>0</v>
      </c>
      <c r="AR45">
        <v>37.318511999999998</v>
      </c>
      <c r="AS45">
        <v>36.594662999999997</v>
      </c>
      <c r="AT45">
        <v>19.315999999999999</v>
      </c>
      <c r="AU45">
        <v>0</v>
      </c>
      <c r="AV45">
        <v>0</v>
      </c>
      <c r="AW45">
        <v>0</v>
      </c>
      <c r="AX45">
        <v>0</v>
      </c>
      <c r="AY45">
        <v>8.0554009999999998</v>
      </c>
      <c r="AZ45">
        <v>4.4788030000000001</v>
      </c>
      <c r="BA45">
        <v>6.5148190000000001</v>
      </c>
      <c r="BB45">
        <v>3.679354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2213.9663989999995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366.90027300000003</v>
      </c>
      <c r="L46">
        <v>174.11577600000001</v>
      </c>
      <c r="M46">
        <v>66.042242999999999</v>
      </c>
      <c r="N46">
        <v>84.638446000000002</v>
      </c>
      <c r="O46">
        <v>88.854358000000005</v>
      </c>
      <c r="P46">
        <v>95.657799999999995</v>
      </c>
      <c r="Q46">
        <v>15.398909</v>
      </c>
      <c r="R46">
        <v>30.556957000000001</v>
      </c>
      <c r="S46">
        <v>18.807095</v>
      </c>
      <c r="T46">
        <v>2.105728</v>
      </c>
      <c r="U46">
        <v>399.84120000000001</v>
      </c>
      <c r="V46">
        <v>20.088640000000002</v>
      </c>
      <c r="W46">
        <v>42.794598000000001</v>
      </c>
      <c r="X46">
        <v>143.22814</v>
      </c>
      <c r="Y46">
        <v>0</v>
      </c>
      <c r="Z46">
        <v>12.595577</v>
      </c>
      <c r="AA46">
        <v>27.137744000000001</v>
      </c>
      <c r="AB46">
        <v>46.841133999999997</v>
      </c>
      <c r="AC46">
        <v>33.640023999999997</v>
      </c>
      <c r="AD46">
        <v>0</v>
      </c>
      <c r="AE46">
        <v>57.151603999999999</v>
      </c>
      <c r="AF46">
        <v>0</v>
      </c>
      <c r="AG46">
        <v>47.052239999999998</v>
      </c>
      <c r="AH46">
        <v>173.807738</v>
      </c>
      <c r="AI46">
        <v>0</v>
      </c>
      <c r="AJ46">
        <v>0</v>
      </c>
      <c r="AK46">
        <v>65.341318999999999</v>
      </c>
      <c r="AL46">
        <v>77.435912000000002</v>
      </c>
      <c r="AM46">
        <v>0</v>
      </c>
      <c r="AN46">
        <v>1.10859</v>
      </c>
      <c r="AO46">
        <v>0</v>
      </c>
      <c r="AP46">
        <v>3.0929739999999999</v>
      </c>
      <c r="AQ46">
        <v>0</v>
      </c>
      <c r="AR46">
        <v>31.987296000000001</v>
      </c>
      <c r="AS46">
        <v>36.594662999999997</v>
      </c>
      <c r="AT46">
        <v>19.315999999999999</v>
      </c>
      <c r="AU46">
        <v>0</v>
      </c>
      <c r="AV46">
        <v>0</v>
      </c>
      <c r="AW46">
        <v>0</v>
      </c>
      <c r="AX46">
        <v>0</v>
      </c>
      <c r="AY46">
        <v>8.0554009999999998</v>
      </c>
      <c r="AZ46">
        <v>4.4788030000000001</v>
      </c>
      <c r="BA46">
        <v>6.5148190000000001</v>
      </c>
      <c r="BB46">
        <v>3.6459410000000001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2204.8279419999994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366.90027300000003</v>
      </c>
      <c r="L47">
        <v>174.11577600000001</v>
      </c>
      <c r="M47">
        <v>65.243038999999996</v>
      </c>
      <c r="N47">
        <v>83.614202000000006</v>
      </c>
      <c r="O47">
        <v>87.779094000000001</v>
      </c>
      <c r="P47">
        <v>94.498840000000001</v>
      </c>
      <c r="Q47">
        <v>15.212561000000001</v>
      </c>
      <c r="R47">
        <v>30.187173999999999</v>
      </c>
      <c r="S47">
        <v>18.579502000000002</v>
      </c>
      <c r="T47">
        <v>2.0802450000000001</v>
      </c>
      <c r="U47">
        <v>399.84120000000001</v>
      </c>
      <c r="V47">
        <v>20.088640000000002</v>
      </c>
      <c r="W47">
        <v>42.794598000000001</v>
      </c>
      <c r="X47">
        <v>143.22814</v>
      </c>
      <c r="Y47">
        <v>0</v>
      </c>
      <c r="Z47">
        <v>12.595577</v>
      </c>
      <c r="AA47">
        <v>0</v>
      </c>
      <c r="AB47">
        <v>46.841133999999997</v>
      </c>
      <c r="AC47">
        <v>33.640023999999997</v>
      </c>
      <c r="AD47">
        <v>0</v>
      </c>
      <c r="AE47">
        <v>57.151603999999999</v>
      </c>
      <c r="AF47">
        <v>0</v>
      </c>
      <c r="AG47">
        <v>47.052239999999998</v>
      </c>
      <c r="AH47">
        <v>159.49415999999999</v>
      </c>
      <c r="AI47">
        <v>0</v>
      </c>
      <c r="AJ47">
        <v>0</v>
      </c>
      <c r="AK47">
        <v>65.341318999999999</v>
      </c>
      <c r="AL47">
        <v>77.435912000000002</v>
      </c>
      <c r="AM47">
        <v>0</v>
      </c>
      <c r="AN47">
        <v>1.10859</v>
      </c>
      <c r="AO47">
        <v>0</v>
      </c>
      <c r="AP47">
        <v>3.0929739999999999</v>
      </c>
      <c r="AQ47">
        <v>0</v>
      </c>
      <c r="AR47">
        <v>31.987296000000001</v>
      </c>
      <c r="AS47">
        <v>36.594662999999997</v>
      </c>
      <c r="AT47">
        <v>19.315999999999999</v>
      </c>
      <c r="AU47">
        <v>0</v>
      </c>
      <c r="AV47">
        <v>0</v>
      </c>
      <c r="AW47">
        <v>0</v>
      </c>
      <c r="AX47">
        <v>0</v>
      </c>
      <c r="AY47">
        <v>8.0554009999999998</v>
      </c>
      <c r="AZ47">
        <v>2.239401</v>
      </c>
      <c r="BA47">
        <v>6.0685979999999997</v>
      </c>
      <c r="BB47">
        <v>3.6018210000000002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2155.7799979999991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366.90027300000003</v>
      </c>
      <c r="L48">
        <v>174.11577600000001</v>
      </c>
      <c r="M48">
        <v>65.043173999999993</v>
      </c>
      <c r="N48">
        <v>83.358058</v>
      </c>
      <c r="O48">
        <v>87.510192000000004</v>
      </c>
      <c r="P48">
        <v>94.112520000000004</v>
      </c>
      <c r="Q48">
        <v>15.165959000000001</v>
      </c>
      <c r="R48">
        <v>30.094698999999999</v>
      </c>
      <c r="S48">
        <v>18.522586</v>
      </c>
      <c r="T48">
        <v>2.0738729999999999</v>
      </c>
      <c r="U48">
        <v>399.84120000000001</v>
      </c>
      <c r="V48">
        <v>20.088640000000002</v>
      </c>
      <c r="W48">
        <v>42.794598000000001</v>
      </c>
      <c r="X48">
        <v>143.22814</v>
      </c>
      <c r="Y48">
        <v>0</v>
      </c>
      <c r="Z48">
        <v>12.595577</v>
      </c>
      <c r="AA48">
        <v>0</v>
      </c>
      <c r="AB48">
        <v>46.841133999999997</v>
      </c>
      <c r="AC48">
        <v>33.640023999999997</v>
      </c>
      <c r="AD48">
        <v>0</v>
      </c>
      <c r="AE48">
        <v>57.151603999999999</v>
      </c>
      <c r="AF48">
        <v>0</v>
      </c>
      <c r="AG48">
        <v>47.052239999999998</v>
      </c>
      <c r="AH48">
        <v>159.49415999999999</v>
      </c>
      <c r="AI48">
        <v>0</v>
      </c>
      <c r="AJ48">
        <v>0</v>
      </c>
      <c r="AK48">
        <v>65.341318999999999</v>
      </c>
      <c r="AL48">
        <v>77.435912000000002</v>
      </c>
      <c r="AM48">
        <v>0</v>
      </c>
      <c r="AN48">
        <v>1.10859</v>
      </c>
      <c r="AO48">
        <v>0</v>
      </c>
      <c r="AP48">
        <v>3.0929739999999999</v>
      </c>
      <c r="AQ48">
        <v>0</v>
      </c>
      <c r="AR48">
        <v>31.987296000000001</v>
      </c>
      <c r="AS48">
        <v>36.594662999999997</v>
      </c>
      <c r="AT48">
        <v>19.315999999999999</v>
      </c>
      <c r="AU48">
        <v>0</v>
      </c>
      <c r="AV48">
        <v>0</v>
      </c>
      <c r="AW48">
        <v>0</v>
      </c>
      <c r="AX48">
        <v>0</v>
      </c>
      <c r="AY48">
        <v>8.0554009999999998</v>
      </c>
      <c r="AZ48">
        <v>0</v>
      </c>
      <c r="BA48">
        <v>6.0685979999999997</v>
      </c>
      <c r="BB48">
        <v>3.5907849999999999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2152.215964999999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366.90027300000003</v>
      </c>
      <c r="L49">
        <v>174.11577600000001</v>
      </c>
      <c r="M49">
        <v>64.605556000000007</v>
      </c>
      <c r="N49">
        <v>82.797214999999994</v>
      </c>
      <c r="O49">
        <v>86.921413999999999</v>
      </c>
      <c r="P49">
        <v>93.436459999999997</v>
      </c>
      <c r="Q49">
        <v>15.063921000000001</v>
      </c>
      <c r="R49">
        <v>29.892219000000001</v>
      </c>
      <c r="S49">
        <v>18.397964000000002</v>
      </c>
      <c r="T49">
        <v>2.0599189999999998</v>
      </c>
      <c r="U49">
        <v>399.84120000000001</v>
      </c>
      <c r="V49">
        <v>20.088640000000002</v>
      </c>
      <c r="W49">
        <v>42.794598000000001</v>
      </c>
      <c r="X49">
        <v>143.22814</v>
      </c>
      <c r="Y49">
        <v>0</v>
      </c>
      <c r="Z49">
        <v>12.595577</v>
      </c>
      <c r="AA49">
        <v>0</v>
      </c>
      <c r="AB49">
        <v>46.841133999999997</v>
      </c>
      <c r="AC49">
        <v>33.640023999999997</v>
      </c>
      <c r="AD49">
        <v>0</v>
      </c>
      <c r="AE49">
        <v>57.151603999999999</v>
      </c>
      <c r="AF49">
        <v>0</v>
      </c>
      <c r="AG49">
        <v>47.052239999999998</v>
      </c>
      <c r="AH49">
        <v>159.49415999999999</v>
      </c>
      <c r="AI49">
        <v>0</v>
      </c>
      <c r="AJ49">
        <v>0</v>
      </c>
      <c r="AK49">
        <v>65.341318999999999</v>
      </c>
      <c r="AL49">
        <v>77.435912000000002</v>
      </c>
      <c r="AM49">
        <v>0</v>
      </c>
      <c r="AN49">
        <v>1.10859</v>
      </c>
      <c r="AO49">
        <v>0</v>
      </c>
      <c r="AP49">
        <v>3.0929739999999999</v>
      </c>
      <c r="AQ49">
        <v>0</v>
      </c>
      <c r="AR49">
        <v>37.318511999999998</v>
      </c>
      <c r="AS49">
        <v>36.594662999999997</v>
      </c>
      <c r="AT49">
        <v>19.315999999999999</v>
      </c>
      <c r="AU49">
        <v>0</v>
      </c>
      <c r="AV49">
        <v>0</v>
      </c>
      <c r="AW49">
        <v>0</v>
      </c>
      <c r="AX49">
        <v>0</v>
      </c>
      <c r="AY49">
        <v>8.0554009999999998</v>
      </c>
      <c r="AZ49">
        <v>0</v>
      </c>
      <c r="BA49">
        <v>6.0685979999999997</v>
      </c>
      <c r="BB49">
        <v>3.566627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2154.8166299999993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366.90027300000003</v>
      </c>
      <c r="L50">
        <v>174.11577600000001</v>
      </c>
      <c r="M50">
        <v>64.354063999999994</v>
      </c>
      <c r="N50">
        <v>82.474907000000002</v>
      </c>
      <c r="O50">
        <v>86.583051999999995</v>
      </c>
      <c r="P50">
        <v>93.050139999999999</v>
      </c>
      <c r="Q50">
        <v>15.005281</v>
      </c>
      <c r="R50">
        <v>29.775856000000001</v>
      </c>
      <c r="S50">
        <v>18.326346000000001</v>
      </c>
      <c r="T50">
        <v>2.051901</v>
      </c>
      <c r="U50">
        <v>399.84120000000001</v>
      </c>
      <c r="V50">
        <v>20.088640000000002</v>
      </c>
      <c r="W50">
        <v>42.794598000000001</v>
      </c>
      <c r="X50">
        <v>143.22814</v>
      </c>
      <c r="Y50">
        <v>0</v>
      </c>
      <c r="Z50">
        <v>12.595577</v>
      </c>
      <c r="AA50">
        <v>0</v>
      </c>
      <c r="AB50">
        <v>46.841133999999997</v>
      </c>
      <c r="AC50">
        <v>33.640023999999997</v>
      </c>
      <c r="AD50">
        <v>0</v>
      </c>
      <c r="AE50">
        <v>57.151603999999999</v>
      </c>
      <c r="AF50">
        <v>0</v>
      </c>
      <c r="AG50">
        <v>47.052239999999998</v>
      </c>
      <c r="AH50">
        <v>159.49415999999999</v>
      </c>
      <c r="AI50">
        <v>0</v>
      </c>
      <c r="AJ50">
        <v>0</v>
      </c>
      <c r="AK50">
        <v>65.341318999999999</v>
      </c>
      <c r="AL50">
        <v>77.435912000000002</v>
      </c>
      <c r="AM50">
        <v>0</v>
      </c>
      <c r="AN50">
        <v>1.10859</v>
      </c>
      <c r="AO50">
        <v>0</v>
      </c>
      <c r="AP50">
        <v>3.0929739999999999</v>
      </c>
      <c r="AQ50">
        <v>0</v>
      </c>
      <c r="AR50">
        <v>37.318511999999998</v>
      </c>
      <c r="AS50">
        <v>36.594662999999997</v>
      </c>
      <c r="AT50">
        <v>19.315999999999999</v>
      </c>
      <c r="AU50">
        <v>0</v>
      </c>
      <c r="AV50">
        <v>0</v>
      </c>
      <c r="AW50">
        <v>0</v>
      </c>
      <c r="AX50">
        <v>0</v>
      </c>
      <c r="AY50">
        <v>8.0554009999999998</v>
      </c>
      <c r="AZ50">
        <v>0</v>
      </c>
      <c r="BA50">
        <v>6.0685979999999997</v>
      </c>
      <c r="BB50">
        <v>3.5527440000000001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2153.2496259999994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458.41117300000002</v>
      </c>
      <c r="L51">
        <v>174.11577600000001</v>
      </c>
      <c r="M51">
        <v>64.600695000000002</v>
      </c>
      <c r="N51">
        <v>82.790986000000004</v>
      </c>
      <c r="O51">
        <v>86.914873</v>
      </c>
      <c r="P51">
        <v>93.436459999999997</v>
      </c>
      <c r="Q51">
        <v>15.062787999999999</v>
      </c>
      <c r="R51">
        <v>29.889970000000002</v>
      </c>
      <c r="S51">
        <v>18.39658</v>
      </c>
      <c r="T51">
        <v>2.0597650000000001</v>
      </c>
      <c r="U51">
        <v>399.84120000000001</v>
      </c>
      <c r="V51">
        <v>20.088640000000002</v>
      </c>
      <c r="W51">
        <v>42.794598000000001</v>
      </c>
      <c r="X51">
        <v>143.22814</v>
      </c>
      <c r="Y51">
        <v>0</v>
      </c>
      <c r="Z51">
        <v>12.595577</v>
      </c>
      <c r="AA51">
        <v>0</v>
      </c>
      <c r="AB51">
        <v>46.841133999999997</v>
      </c>
      <c r="AC51">
        <v>33.640023999999997</v>
      </c>
      <c r="AD51">
        <v>0</v>
      </c>
      <c r="AE51">
        <v>57.151603999999999</v>
      </c>
      <c r="AF51">
        <v>0</v>
      </c>
      <c r="AG51">
        <v>47.052239999999998</v>
      </c>
      <c r="AH51">
        <v>159.49415999999999</v>
      </c>
      <c r="AI51">
        <v>0</v>
      </c>
      <c r="AJ51">
        <v>0</v>
      </c>
      <c r="AK51">
        <v>65.341318999999999</v>
      </c>
      <c r="AL51">
        <v>77.435912000000002</v>
      </c>
      <c r="AM51">
        <v>0</v>
      </c>
      <c r="AN51">
        <v>1.10859</v>
      </c>
      <c r="AO51">
        <v>0</v>
      </c>
      <c r="AP51">
        <v>3.0929739999999999</v>
      </c>
      <c r="AQ51">
        <v>0</v>
      </c>
      <c r="AR51">
        <v>37.318511999999998</v>
      </c>
      <c r="AS51">
        <v>36.594662999999997</v>
      </c>
      <c r="AT51">
        <v>19.315999999999999</v>
      </c>
      <c r="AU51">
        <v>0</v>
      </c>
      <c r="AV51">
        <v>0</v>
      </c>
      <c r="AW51">
        <v>0</v>
      </c>
      <c r="AX51">
        <v>0</v>
      </c>
      <c r="AY51">
        <v>8.0554009999999998</v>
      </c>
      <c r="AZ51">
        <v>0</v>
      </c>
      <c r="BA51">
        <v>6.0685979999999997</v>
      </c>
      <c r="BB51">
        <v>3.5663580000000001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2246.304709999999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461.47046799999998</v>
      </c>
      <c r="L52">
        <v>174.11577600000001</v>
      </c>
      <c r="M52">
        <v>65.031818999999999</v>
      </c>
      <c r="N52">
        <v>83.343506000000005</v>
      </c>
      <c r="O52">
        <v>87.494916000000003</v>
      </c>
      <c r="P52">
        <v>94.112520000000004</v>
      </c>
      <c r="Q52">
        <v>15.163311999999999</v>
      </c>
      <c r="R52">
        <v>30.089445999999999</v>
      </c>
      <c r="S52">
        <v>18.519352999999999</v>
      </c>
      <c r="T52">
        <v>2.0735109999999999</v>
      </c>
      <c r="U52">
        <v>399.84120000000001</v>
      </c>
      <c r="V52">
        <v>20.088640000000002</v>
      </c>
      <c r="W52">
        <v>42.794598000000001</v>
      </c>
      <c r="X52">
        <v>143.22814</v>
      </c>
      <c r="Y52">
        <v>0</v>
      </c>
      <c r="Z52">
        <v>12.595577</v>
      </c>
      <c r="AA52">
        <v>0</v>
      </c>
      <c r="AB52">
        <v>46.841133999999997</v>
      </c>
      <c r="AC52">
        <v>33.640023999999997</v>
      </c>
      <c r="AD52">
        <v>0</v>
      </c>
      <c r="AE52">
        <v>57.151603999999999</v>
      </c>
      <c r="AF52">
        <v>0</v>
      </c>
      <c r="AG52">
        <v>47.052239999999998</v>
      </c>
      <c r="AH52">
        <v>159.49415999999999</v>
      </c>
      <c r="AI52">
        <v>0</v>
      </c>
      <c r="AJ52">
        <v>0</v>
      </c>
      <c r="AK52">
        <v>65.341318999999999</v>
      </c>
      <c r="AL52">
        <v>77.435912000000002</v>
      </c>
      <c r="AM52">
        <v>0</v>
      </c>
      <c r="AN52">
        <v>1.10859</v>
      </c>
      <c r="AO52">
        <v>0</v>
      </c>
      <c r="AP52">
        <v>3.0929739999999999</v>
      </c>
      <c r="AQ52">
        <v>0</v>
      </c>
      <c r="AR52">
        <v>31.987296000000001</v>
      </c>
      <c r="AS52">
        <v>36.594662999999997</v>
      </c>
      <c r="AT52">
        <v>19.315999999999999</v>
      </c>
      <c r="AU52">
        <v>0</v>
      </c>
      <c r="AV52">
        <v>0</v>
      </c>
      <c r="AW52">
        <v>0</v>
      </c>
      <c r="AX52">
        <v>0</v>
      </c>
      <c r="AY52">
        <v>8.0554009999999998</v>
      </c>
      <c r="AZ52">
        <v>0</v>
      </c>
      <c r="BA52">
        <v>6.0685979999999997</v>
      </c>
      <c r="BB52">
        <v>3.59016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2246.7328569999995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460.44722200000001</v>
      </c>
      <c r="L53">
        <v>173.84399999999999</v>
      </c>
      <c r="M53">
        <v>64.887620999999996</v>
      </c>
      <c r="N53">
        <v>83.158704</v>
      </c>
      <c r="O53">
        <v>87.300909000000004</v>
      </c>
      <c r="P53">
        <v>93.919359999999998</v>
      </c>
      <c r="Q53">
        <v>15.129689000000001</v>
      </c>
      <c r="R53">
        <v>30.022725999999999</v>
      </c>
      <c r="S53">
        <v>18.478287999999999</v>
      </c>
      <c r="T53">
        <v>2.0689139999999999</v>
      </c>
      <c r="U53">
        <v>399.84120000000001</v>
      </c>
      <c r="V53">
        <v>20.088640000000002</v>
      </c>
      <c r="W53">
        <v>42.794598000000001</v>
      </c>
      <c r="X53">
        <v>143.22814</v>
      </c>
      <c r="Y53">
        <v>0</v>
      </c>
      <c r="Z53">
        <v>6.2977889999999999</v>
      </c>
      <c r="AA53">
        <v>0</v>
      </c>
      <c r="AB53">
        <v>46.841133999999997</v>
      </c>
      <c r="AC53">
        <v>33.640023999999997</v>
      </c>
      <c r="AD53">
        <v>0</v>
      </c>
      <c r="AE53">
        <v>57.151603999999999</v>
      </c>
      <c r="AF53">
        <v>0</v>
      </c>
      <c r="AG53">
        <v>47.052239999999998</v>
      </c>
      <c r="AH53">
        <v>159.49415999999999</v>
      </c>
      <c r="AI53">
        <v>0</v>
      </c>
      <c r="AJ53">
        <v>0</v>
      </c>
      <c r="AK53">
        <v>65.341318999999999</v>
      </c>
      <c r="AL53">
        <v>76.874782999999994</v>
      </c>
      <c r="AM53">
        <v>0</v>
      </c>
      <c r="AN53">
        <v>1.10859</v>
      </c>
      <c r="AO53">
        <v>0</v>
      </c>
      <c r="AP53">
        <v>11.134708</v>
      </c>
      <c r="AQ53">
        <v>0</v>
      </c>
      <c r="AR53">
        <v>31.987296000000001</v>
      </c>
      <c r="AS53">
        <v>36.594662999999997</v>
      </c>
      <c r="AT53">
        <v>19.315999999999999</v>
      </c>
      <c r="AU53">
        <v>0</v>
      </c>
      <c r="AV53">
        <v>0</v>
      </c>
      <c r="AW53">
        <v>0</v>
      </c>
      <c r="AX53">
        <v>0</v>
      </c>
      <c r="AY53">
        <v>8.0554009999999998</v>
      </c>
      <c r="AZ53">
        <v>0</v>
      </c>
      <c r="BA53">
        <v>6.0685979999999997</v>
      </c>
      <c r="BB53">
        <v>3.5821990000000001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2245.7505189999993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460.20048100000002</v>
      </c>
      <c r="L54">
        <v>173.84399999999999</v>
      </c>
      <c r="M54">
        <v>64.852850000000004</v>
      </c>
      <c r="N54">
        <v>83.114142000000001</v>
      </c>
      <c r="O54">
        <v>87.254126999999997</v>
      </c>
      <c r="P54">
        <v>93.822779999999995</v>
      </c>
      <c r="Q54">
        <v>15.121582</v>
      </c>
      <c r="R54">
        <v>30.006637999999999</v>
      </c>
      <c r="S54">
        <v>18.468387</v>
      </c>
      <c r="T54">
        <v>2.0678049999999999</v>
      </c>
      <c r="U54">
        <v>399.84120000000001</v>
      </c>
      <c r="V54">
        <v>20.088640000000002</v>
      </c>
      <c r="W54">
        <v>42.794598000000001</v>
      </c>
      <c r="X54">
        <v>143.22814</v>
      </c>
      <c r="Y54">
        <v>0</v>
      </c>
      <c r="Z54">
        <v>6.2977889999999999</v>
      </c>
      <c r="AA54">
        <v>0</v>
      </c>
      <c r="AB54">
        <v>46.841133999999997</v>
      </c>
      <c r="AC54">
        <v>33.640023999999997</v>
      </c>
      <c r="AD54">
        <v>0</v>
      </c>
      <c r="AE54">
        <v>57.151603999999999</v>
      </c>
      <c r="AF54">
        <v>0</v>
      </c>
      <c r="AG54">
        <v>47.052239999999998</v>
      </c>
      <c r="AH54">
        <v>159.49415999999999</v>
      </c>
      <c r="AI54">
        <v>0</v>
      </c>
      <c r="AJ54">
        <v>0</v>
      </c>
      <c r="AK54">
        <v>65.341318999999999</v>
      </c>
      <c r="AL54">
        <v>76.874782999999994</v>
      </c>
      <c r="AM54">
        <v>0</v>
      </c>
      <c r="AN54">
        <v>1.10859</v>
      </c>
      <c r="AO54">
        <v>0</v>
      </c>
      <c r="AP54">
        <v>11.134708</v>
      </c>
      <c r="AQ54">
        <v>0</v>
      </c>
      <c r="AR54">
        <v>31.987296000000001</v>
      </c>
      <c r="AS54">
        <v>36.594662999999997</v>
      </c>
      <c r="AT54">
        <v>19.315999999999999</v>
      </c>
      <c r="AU54">
        <v>0</v>
      </c>
      <c r="AV54">
        <v>0</v>
      </c>
      <c r="AW54">
        <v>0</v>
      </c>
      <c r="AX54">
        <v>0</v>
      </c>
      <c r="AY54">
        <v>8.0554009999999998</v>
      </c>
      <c r="AZ54">
        <v>0</v>
      </c>
      <c r="BA54">
        <v>6.0685979999999997</v>
      </c>
      <c r="BB54">
        <v>3.5802800000000001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2245.243958999999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456.948306</v>
      </c>
      <c r="L55">
        <v>173.84399999999999</v>
      </c>
      <c r="M55">
        <v>64.394542000000001</v>
      </c>
      <c r="N55">
        <v>82.526785000000004</v>
      </c>
      <c r="O55">
        <v>86.637512999999998</v>
      </c>
      <c r="P55">
        <v>93.146720000000002</v>
      </c>
      <c r="Q55">
        <v>15.014720000000001</v>
      </c>
      <c r="R55">
        <v>29.794585000000001</v>
      </c>
      <c r="S55">
        <v>18.337872999999998</v>
      </c>
      <c r="T55">
        <v>2.053191</v>
      </c>
      <c r="U55">
        <v>399.84120000000001</v>
      </c>
      <c r="V55">
        <v>20.088640000000002</v>
      </c>
      <c r="W55">
        <v>42.794598000000001</v>
      </c>
      <c r="X55">
        <v>143.22814</v>
      </c>
      <c r="Y55">
        <v>0</v>
      </c>
      <c r="Z55">
        <v>6.2977889999999999</v>
      </c>
      <c r="AA55">
        <v>0</v>
      </c>
      <c r="AB55">
        <v>46.841133999999997</v>
      </c>
      <c r="AC55">
        <v>33.640023999999997</v>
      </c>
      <c r="AD55">
        <v>0</v>
      </c>
      <c r="AE55">
        <v>57.151603999999999</v>
      </c>
      <c r="AF55">
        <v>0</v>
      </c>
      <c r="AG55">
        <v>47.052239999999998</v>
      </c>
      <c r="AH55">
        <v>159.49415999999999</v>
      </c>
      <c r="AI55">
        <v>0</v>
      </c>
      <c r="AJ55">
        <v>0</v>
      </c>
      <c r="AK55">
        <v>65.341318999999999</v>
      </c>
      <c r="AL55">
        <v>76.874782999999994</v>
      </c>
      <c r="AM55">
        <v>0</v>
      </c>
      <c r="AN55">
        <v>1.10859</v>
      </c>
      <c r="AO55">
        <v>0</v>
      </c>
      <c r="AP55">
        <v>3.0929739999999999</v>
      </c>
      <c r="AQ55">
        <v>0</v>
      </c>
      <c r="AR55">
        <v>37.318511999999998</v>
      </c>
      <c r="AS55">
        <v>36.594662999999997</v>
      </c>
      <c r="AT55">
        <v>19.315999999999999</v>
      </c>
      <c r="AU55">
        <v>0</v>
      </c>
      <c r="AV55">
        <v>0</v>
      </c>
      <c r="AW55">
        <v>0</v>
      </c>
      <c r="AX55">
        <v>0</v>
      </c>
      <c r="AY55">
        <v>8.0554009999999998</v>
      </c>
      <c r="AZ55">
        <v>0</v>
      </c>
      <c r="BA55">
        <v>6.0685979999999997</v>
      </c>
      <c r="BB55">
        <v>3.5549770000000001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2236.4535809999988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453.92145499999998</v>
      </c>
      <c r="L56">
        <v>173.84399999999999</v>
      </c>
      <c r="M56">
        <v>63.96799</v>
      </c>
      <c r="N56">
        <v>81.977200999999994</v>
      </c>
      <c r="O56">
        <v>86.063621999999995</v>
      </c>
      <c r="P56">
        <v>92.470659999999995</v>
      </c>
      <c r="Q56">
        <v>14.915262</v>
      </c>
      <c r="R56">
        <v>29.597224000000001</v>
      </c>
      <c r="S56">
        <v>18.216401999999999</v>
      </c>
      <c r="T56">
        <v>2.0395910000000002</v>
      </c>
      <c r="U56">
        <v>399.84120000000001</v>
      </c>
      <c r="V56">
        <v>20.088640000000002</v>
      </c>
      <c r="W56">
        <v>42.794598000000001</v>
      </c>
      <c r="X56">
        <v>143.22814</v>
      </c>
      <c r="Y56">
        <v>0</v>
      </c>
      <c r="Z56">
        <v>6.2977889999999999</v>
      </c>
      <c r="AA56">
        <v>0</v>
      </c>
      <c r="AB56">
        <v>46.841133999999997</v>
      </c>
      <c r="AC56">
        <v>33.640023999999997</v>
      </c>
      <c r="AD56">
        <v>10.511799999999999</v>
      </c>
      <c r="AE56">
        <v>57.151603999999999</v>
      </c>
      <c r="AF56">
        <v>0</v>
      </c>
      <c r="AG56">
        <v>47.052239999999998</v>
      </c>
      <c r="AH56">
        <v>159.49415999999999</v>
      </c>
      <c r="AI56">
        <v>0</v>
      </c>
      <c r="AJ56">
        <v>0</v>
      </c>
      <c r="AK56">
        <v>65.341318999999999</v>
      </c>
      <c r="AL56">
        <v>76.874782999999994</v>
      </c>
      <c r="AM56">
        <v>0</v>
      </c>
      <c r="AN56">
        <v>1.10859</v>
      </c>
      <c r="AO56">
        <v>0</v>
      </c>
      <c r="AP56">
        <v>3.0929739999999999</v>
      </c>
      <c r="AQ56">
        <v>0</v>
      </c>
      <c r="AR56">
        <v>37.318511999999998</v>
      </c>
      <c r="AS56">
        <v>36.594662999999997</v>
      </c>
      <c r="AT56">
        <v>19.315999999999999</v>
      </c>
      <c r="AU56">
        <v>0</v>
      </c>
      <c r="AV56">
        <v>0</v>
      </c>
      <c r="AW56">
        <v>0</v>
      </c>
      <c r="AX56">
        <v>0</v>
      </c>
      <c r="AY56">
        <v>8.0554009999999998</v>
      </c>
      <c r="AZ56">
        <v>0</v>
      </c>
      <c r="BA56">
        <v>6.0685979999999997</v>
      </c>
      <c r="BB56">
        <v>3.5314290000000002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2241.2570049999995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454.38227899999998</v>
      </c>
      <c r="L57">
        <v>173.84399999999999</v>
      </c>
      <c r="M57">
        <v>64.032929999999993</v>
      </c>
      <c r="N57">
        <v>82.063350999999997</v>
      </c>
      <c r="O57">
        <v>86.150994999999995</v>
      </c>
      <c r="P57">
        <v>92.567239999999998</v>
      </c>
      <c r="Q57">
        <v>14.930403999999999</v>
      </c>
      <c r="R57">
        <v>29.627272000000001</v>
      </c>
      <c r="S57">
        <v>18.234895000000002</v>
      </c>
      <c r="T57">
        <v>2.0416620000000001</v>
      </c>
      <c r="U57">
        <v>399.84120000000001</v>
      </c>
      <c r="V57">
        <v>20.088640000000002</v>
      </c>
      <c r="W57">
        <v>42.794598000000001</v>
      </c>
      <c r="X57">
        <v>143.22814</v>
      </c>
      <c r="Y57">
        <v>0</v>
      </c>
      <c r="Z57">
        <v>6.2977889999999999</v>
      </c>
      <c r="AA57">
        <v>0</v>
      </c>
      <c r="AB57">
        <v>46.841133999999997</v>
      </c>
      <c r="AC57">
        <v>33.640023999999997</v>
      </c>
      <c r="AD57">
        <v>10.511799999999999</v>
      </c>
      <c r="AE57">
        <v>57.151603999999999</v>
      </c>
      <c r="AF57">
        <v>0</v>
      </c>
      <c r="AG57">
        <v>47.052239999999998</v>
      </c>
      <c r="AH57">
        <v>159.49415999999999</v>
      </c>
      <c r="AI57">
        <v>0</v>
      </c>
      <c r="AJ57">
        <v>0</v>
      </c>
      <c r="AK57">
        <v>65.341318999999999</v>
      </c>
      <c r="AL57">
        <v>76.874782999999994</v>
      </c>
      <c r="AM57">
        <v>0</v>
      </c>
      <c r="AN57">
        <v>1.10859</v>
      </c>
      <c r="AO57">
        <v>0</v>
      </c>
      <c r="AP57">
        <v>11.134708</v>
      </c>
      <c r="AQ57">
        <v>0</v>
      </c>
      <c r="AR57">
        <v>37.318511999999998</v>
      </c>
      <c r="AS57">
        <v>36.594662999999997</v>
      </c>
      <c r="AT57">
        <v>19.315999999999999</v>
      </c>
      <c r="AU57">
        <v>0</v>
      </c>
      <c r="AV57">
        <v>0</v>
      </c>
      <c r="AW57">
        <v>0</v>
      </c>
      <c r="AX57">
        <v>0</v>
      </c>
      <c r="AY57">
        <v>8.0554009999999998</v>
      </c>
      <c r="AZ57">
        <v>0</v>
      </c>
      <c r="BA57">
        <v>6.0685979999999997</v>
      </c>
      <c r="BB57">
        <v>3.5350139999999999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2250.1639449999989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454.08089799999999</v>
      </c>
      <c r="L58">
        <v>239.635648</v>
      </c>
      <c r="M58">
        <v>63.990459000000001</v>
      </c>
      <c r="N58">
        <v>82.008919000000006</v>
      </c>
      <c r="O58">
        <v>86.093852999999996</v>
      </c>
      <c r="P58">
        <v>92.567239999999998</v>
      </c>
      <c r="Q58">
        <v>14.920500000000001</v>
      </c>
      <c r="R58">
        <v>29.607621000000002</v>
      </c>
      <c r="S58">
        <v>18.222799999999999</v>
      </c>
      <c r="T58">
        <v>2.040308</v>
      </c>
      <c r="U58">
        <v>399.84120000000001</v>
      </c>
      <c r="V58">
        <v>20.088640000000002</v>
      </c>
      <c r="W58">
        <v>42.794598000000001</v>
      </c>
      <c r="X58">
        <v>143.22814</v>
      </c>
      <c r="Y58">
        <v>0</v>
      </c>
      <c r="Z58">
        <v>6.2977889999999999</v>
      </c>
      <c r="AA58">
        <v>0</v>
      </c>
      <c r="AB58">
        <v>46.841133999999997</v>
      </c>
      <c r="AC58">
        <v>33.640023999999997</v>
      </c>
      <c r="AD58">
        <v>21.023600999999999</v>
      </c>
      <c r="AE58">
        <v>57.151603999999999</v>
      </c>
      <c r="AF58">
        <v>0</v>
      </c>
      <c r="AG58">
        <v>47.052239999999998</v>
      </c>
      <c r="AH58">
        <v>159.49415999999999</v>
      </c>
      <c r="AI58">
        <v>0</v>
      </c>
      <c r="AJ58">
        <v>0</v>
      </c>
      <c r="AK58">
        <v>65.341318999999999</v>
      </c>
      <c r="AL58">
        <v>76.874782999999994</v>
      </c>
      <c r="AM58">
        <v>0</v>
      </c>
      <c r="AN58">
        <v>1.10859</v>
      </c>
      <c r="AO58">
        <v>0</v>
      </c>
      <c r="AP58">
        <v>11.134708</v>
      </c>
      <c r="AQ58">
        <v>0</v>
      </c>
      <c r="AR58">
        <v>31.987296000000001</v>
      </c>
      <c r="AS58">
        <v>36.594662999999997</v>
      </c>
      <c r="AT58">
        <v>19.315999999999999</v>
      </c>
      <c r="AU58">
        <v>0</v>
      </c>
      <c r="AV58">
        <v>0</v>
      </c>
      <c r="AW58">
        <v>0</v>
      </c>
      <c r="AX58">
        <v>0</v>
      </c>
      <c r="AY58">
        <v>8.0554009999999998</v>
      </c>
      <c r="AZ58">
        <v>0</v>
      </c>
      <c r="BA58">
        <v>6.0685979999999997</v>
      </c>
      <c r="BB58">
        <v>3.53267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2320.6354039999997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457.97627599999998</v>
      </c>
      <c r="L59">
        <v>312.50390599999997</v>
      </c>
      <c r="M59">
        <v>64.539406999999997</v>
      </c>
      <c r="N59">
        <v>82.712441999999996</v>
      </c>
      <c r="O59">
        <v>86.832417000000007</v>
      </c>
      <c r="P59">
        <v>93.339879999999994</v>
      </c>
      <c r="Q59">
        <v>15.048496999999999</v>
      </c>
      <c r="R59">
        <v>29.861612999999998</v>
      </c>
      <c r="S59">
        <v>18.379127</v>
      </c>
      <c r="T59">
        <v>2.0578110000000001</v>
      </c>
      <c r="U59">
        <v>399.84120000000001</v>
      </c>
      <c r="V59">
        <v>20.088640000000002</v>
      </c>
      <c r="W59">
        <v>42.794598000000001</v>
      </c>
      <c r="X59">
        <v>143.22814</v>
      </c>
      <c r="Y59">
        <v>0</v>
      </c>
      <c r="Z59">
        <v>6.2977889999999999</v>
      </c>
      <c r="AA59">
        <v>13.490285</v>
      </c>
      <c r="AB59">
        <v>46.841133999999997</v>
      </c>
      <c r="AC59">
        <v>33.640023999999997</v>
      </c>
      <c r="AD59">
        <v>21.023600999999999</v>
      </c>
      <c r="AE59">
        <v>57.151603999999999</v>
      </c>
      <c r="AF59">
        <v>0</v>
      </c>
      <c r="AG59">
        <v>47.052239999999998</v>
      </c>
      <c r="AH59">
        <v>173.807738</v>
      </c>
      <c r="AI59">
        <v>0</v>
      </c>
      <c r="AJ59">
        <v>0</v>
      </c>
      <c r="AK59">
        <v>65.341318999999999</v>
      </c>
      <c r="AL59">
        <v>76.874782999999994</v>
      </c>
      <c r="AM59">
        <v>0</v>
      </c>
      <c r="AN59">
        <v>1.10859</v>
      </c>
      <c r="AO59">
        <v>0</v>
      </c>
      <c r="AP59">
        <v>11.134708</v>
      </c>
      <c r="AQ59">
        <v>0</v>
      </c>
      <c r="AR59">
        <v>31.987296000000001</v>
      </c>
      <c r="AS59">
        <v>36.594662999999997</v>
      </c>
      <c r="AT59">
        <v>19.315999999999999</v>
      </c>
      <c r="AU59">
        <v>0</v>
      </c>
      <c r="AV59">
        <v>0</v>
      </c>
      <c r="AW59">
        <v>0</v>
      </c>
      <c r="AX59">
        <v>0</v>
      </c>
      <c r="AY59">
        <v>8.0554009999999998</v>
      </c>
      <c r="AZ59">
        <v>0</v>
      </c>
      <c r="BA59">
        <v>6.5148190000000001</v>
      </c>
      <c r="BB59">
        <v>3.5629749999999998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2428.9989229999996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464.49908599999998</v>
      </c>
      <c r="L60">
        <v>321.54495300000002</v>
      </c>
      <c r="M60">
        <v>65.458622000000005</v>
      </c>
      <c r="N60">
        <v>83.890488000000005</v>
      </c>
      <c r="O60">
        <v>88.069142999999997</v>
      </c>
      <c r="P60">
        <v>94.788579999999996</v>
      </c>
      <c r="Q60">
        <v>15.262828000000001</v>
      </c>
      <c r="R60">
        <v>30.286922000000001</v>
      </c>
      <c r="S60">
        <v>18.640895</v>
      </c>
      <c r="T60">
        <v>2.0871200000000001</v>
      </c>
      <c r="U60">
        <v>399.84120000000001</v>
      </c>
      <c r="V60">
        <v>20.088640000000002</v>
      </c>
      <c r="W60">
        <v>42.794598000000001</v>
      </c>
      <c r="X60">
        <v>143.22814</v>
      </c>
      <c r="Y60">
        <v>0</v>
      </c>
      <c r="Z60">
        <v>6.2977889999999999</v>
      </c>
      <c r="AA60">
        <v>27.137744000000001</v>
      </c>
      <c r="AB60">
        <v>46.841133999999997</v>
      </c>
      <c r="AC60">
        <v>33.640023999999997</v>
      </c>
      <c r="AD60">
        <v>21.023600999999999</v>
      </c>
      <c r="AE60">
        <v>57.151603999999999</v>
      </c>
      <c r="AF60">
        <v>0</v>
      </c>
      <c r="AG60">
        <v>47.052239999999998</v>
      </c>
      <c r="AH60">
        <v>173.807738</v>
      </c>
      <c r="AI60">
        <v>0</v>
      </c>
      <c r="AJ60">
        <v>0</v>
      </c>
      <c r="AK60">
        <v>65.341318999999999</v>
      </c>
      <c r="AL60">
        <v>76.874782999999994</v>
      </c>
      <c r="AM60">
        <v>0</v>
      </c>
      <c r="AN60">
        <v>1.10859</v>
      </c>
      <c r="AO60">
        <v>0</v>
      </c>
      <c r="AP60">
        <v>3.0929739999999999</v>
      </c>
      <c r="AQ60">
        <v>0</v>
      </c>
      <c r="AR60">
        <v>31.987296000000001</v>
      </c>
      <c r="AS60">
        <v>36.594662999999997</v>
      </c>
      <c r="AT60">
        <v>19.315999999999999</v>
      </c>
      <c r="AU60">
        <v>0</v>
      </c>
      <c r="AV60">
        <v>0</v>
      </c>
      <c r="AW60">
        <v>0</v>
      </c>
      <c r="AX60">
        <v>0</v>
      </c>
      <c r="AY60">
        <v>8.0554009999999998</v>
      </c>
      <c r="AZ60">
        <v>0</v>
      </c>
      <c r="BA60">
        <v>6.5148190000000001</v>
      </c>
      <c r="BB60">
        <v>3.613721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2455.9326549999996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471.21790600000003</v>
      </c>
      <c r="L61">
        <v>321.54495300000002</v>
      </c>
      <c r="M61">
        <v>66.405457999999996</v>
      </c>
      <c r="N61">
        <v>85.103936000000004</v>
      </c>
      <c r="O61">
        <v>89.343034000000003</v>
      </c>
      <c r="P61">
        <v>96.237279999999998</v>
      </c>
      <c r="Q61">
        <v>15.483599999999999</v>
      </c>
      <c r="R61">
        <v>30.725012</v>
      </c>
      <c r="S61">
        <v>18.910527999999999</v>
      </c>
      <c r="T61">
        <v>2.1173090000000001</v>
      </c>
      <c r="U61">
        <v>399.84120000000001</v>
      </c>
      <c r="V61">
        <v>20.088640000000002</v>
      </c>
      <c r="W61">
        <v>42.794598000000001</v>
      </c>
      <c r="X61">
        <v>143.22814</v>
      </c>
      <c r="Y61">
        <v>0</v>
      </c>
      <c r="Z61">
        <v>6.2977889999999999</v>
      </c>
      <c r="AA61">
        <v>27.137744000000001</v>
      </c>
      <c r="AB61">
        <v>46.841133999999997</v>
      </c>
      <c r="AC61">
        <v>33.640023999999997</v>
      </c>
      <c r="AD61">
        <v>21.023600999999999</v>
      </c>
      <c r="AE61">
        <v>57.151603999999999</v>
      </c>
      <c r="AF61">
        <v>0</v>
      </c>
      <c r="AG61">
        <v>47.052239999999998</v>
      </c>
      <c r="AH61">
        <v>173.807738</v>
      </c>
      <c r="AI61">
        <v>0</v>
      </c>
      <c r="AJ61">
        <v>0</v>
      </c>
      <c r="AK61">
        <v>65.341318999999999</v>
      </c>
      <c r="AL61">
        <v>76.874782999999994</v>
      </c>
      <c r="AM61">
        <v>0</v>
      </c>
      <c r="AN61">
        <v>1.10859</v>
      </c>
      <c r="AO61">
        <v>0</v>
      </c>
      <c r="AP61">
        <v>3.0929739999999999</v>
      </c>
      <c r="AQ61">
        <v>0</v>
      </c>
      <c r="AR61">
        <v>31.987296000000001</v>
      </c>
      <c r="AS61">
        <v>36.594662999999997</v>
      </c>
      <c r="AT61">
        <v>19.315999999999999</v>
      </c>
      <c r="AU61">
        <v>0</v>
      </c>
      <c r="AV61">
        <v>0</v>
      </c>
      <c r="AW61">
        <v>0</v>
      </c>
      <c r="AX61">
        <v>0</v>
      </c>
      <c r="AY61">
        <v>8.0554009999999998</v>
      </c>
      <c r="AZ61">
        <v>0</v>
      </c>
      <c r="BA61">
        <v>6.5148190000000001</v>
      </c>
      <c r="BB61">
        <v>3.6659929999999998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2468.545306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463.11611900000003</v>
      </c>
      <c r="L62">
        <v>321.54495300000002</v>
      </c>
      <c r="M62">
        <v>65.263729999999995</v>
      </c>
      <c r="N62">
        <v>83.640718000000007</v>
      </c>
      <c r="O62">
        <v>87.806933999999998</v>
      </c>
      <c r="P62">
        <v>94.498840000000001</v>
      </c>
      <c r="Q62">
        <v>15.217385</v>
      </c>
      <c r="R62">
        <v>30.196747999999999</v>
      </c>
      <c r="S62">
        <v>18.585394999999998</v>
      </c>
      <c r="T62">
        <v>2.0809060000000001</v>
      </c>
      <c r="U62">
        <v>399.84120000000001</v>
      </c>
      <c r="V62">
        <v>20.088640000000002</v>
      </c>
      <c r="W62">
        <v>42.794598000000001</v>
      </c>
      <c r="X62">
        <v>143.22814</v>
      </c>
      <c r="Y62">
        <v>0</v>
      </c>
      <c r="Z62">
        <v>6.2977889999999999</v>
      </c>
      <c r="AA62">
        <v>27.137744000000001</v>
      </c>
      <c r="AB62">
        <v>46.841133999999997</v>
      </c>
      <c r="AC62">
        <v>33.640023999999997</v>
      </c>
      <c r="AD62">
        <v>21.023600999999999</v>
      </c>
      <c r="AE62">
        <v>57.151603999999999</v>
      </c>
      <c r="AF62">
        <v>0</v>
      </c>
      <c r="AG62">
        <v>47.052239999999998</v>
      </c>
      <c r="AH62">
        <v>173.807738</v>
      </c>
      <c r="AI62">
        <v>0</v>
      </c>
      <c r="AJ62">
        <v>0</v>
      </c>
      <c r="AK62">
        <v>65.341318999999999</v>
      </c>
      <c r="AL62">
        <v>76.874782999999994</v>
      </c>
      <c r="AM62">
        <v>0</v>
      </c>
      <c r="AN62">
        <v>1.10859</v>
      </c>
      <c r="AO62">
        <v>0</v>
      </c>
      <c r="AP62">
        <v>3.0929739999999999</v>
      </c>
      <c r="AQ62">
        <v>0</v>
      </c>
      <c r="AR62">
        <v>31.987296000000001</v>
      </c>
      <c r="AS62">
        <v>36.594662999999997</v>
      </c>
      <c r="AT62">
        <v>19.315999999999999</v>
      </c>
      <c r="AU62">
        <v>0</v>
      </c>
      <c r="AV62">
        <v>0</v>
      </c>
      <c r="AW62">
        <v>0</v>
      </c>
      <c r="AX62">
        <v>0</v>
      </c>
      <c r="AY62">
        <v>8.0554009999999998</v>
      </c>
      <c r="AZ62">
        <v>0</v>
      </c>
      <c r="BA62">
        <v>6.5148190000000001</v>
      </c>
      <c r="BB62">
        <v>3.6029620000000002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2453.3449869999999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499.16399100000001</v>
      </c>
      <c r="L63">
        <v>321.54495300000002</v>
      </c>
      <c r="M63">
        <v>70.343705999999997</v>
      </c>
      <c r="N63">
        <v>90.151116000000002</v>
      </c>
      <c r="O63">
        <v>94.641617999999994</v>
      </c>
      <c r="P63">
        <v>102.32182</v>
      </c>
      <c r="Q63">
        <v>16.401871</v>
      </c>
      <c r="R63">
        <v>32.547192000000003</v>
      </c>
      <c r="S63">
        <v>20.032038</v>
      </c>
      <c r="T63">
        <v>2.2428780000000001</v>
      </c>
      <c r="U63">
        <v>399.84120000000001</v>
      </c>
      <c r="V63">
        <v>20.088640000000002</v>
      </c>
      <c r="W63">
        <v>42.794598000000001</v>
      </c>
      <c r="X63">
        <v>143.22814</v>
      </c>
      <c r="Y63">
        <v>0</v>
      </c>
      <c r="Z63">
        <v>6.2977889999999999</v>
      </c>
      <c r="AA63">
        <v>27.137744000000001</v>
      </c>
      <c r="AB63">
        <v>46.841133999999997</v>
      </c>
      <c r="AC63">
        <v>33.640023999999997</v>
      </c>
      <c r="AD63">
        <v>21.023600999999999</v>
      </c>
      <c r="AE63">
        <v>57.151603999999999</v>
      </c>
      <c r="AF63">
        <v>0</v>
      </c>
      <c r="AG63">
        <v>47.052239999999998</v>
      </c>
      <c r="AH63">
        <v>173.807738</v>
      </c>
      <c r="AI63">
        <v>0</v>
      </c>
      <c r="AJ63">
        <v>0</v>
      </c>
      <c r="AK63">
        <v>65.341318999999999</v>
      </c>
      <c r="AL63">
        <v>76.874782999999994</v>
      </c>
      <c r="AM63">
        <v>0</v>
      </c>
      <c r="AN63">
        <v>1.10859</v>
      </c>
      <c r="AO63">
        <v>0</v>
      </c>
      <c r="AP63">
        <v>3.0929739999999999</v>
      </c>
      <c r="AQ63">
        <v>0</v>
      </c>
      <c r="AR63">
        <v>31.987296000000001</v>
      </c>
      <c r="AS63">
        <v>36.594662999999997</v>
      </c>
      <c r="AT63">
        <v>19.315999999999999</v>
      </c>
      <c r="AU63">
        <v>0</v>
      </c>
      <c r="AV63">
        <v>0</v>
      </c>
      <c r="AW63">
        <v>0</v>
      </c>
      <c r="AX63">
        <v>0</v>
      </c>
      <c r="AY63">
        <v>8.0554009999999998</v>
      </c>
      <c r="AZ63">
        <v>0</v>
      </c>
      <c r="BA63">
        <v>6.5148190000000001</v>
      </c>
      <c r="BB63">
        <v>3.8834080000000002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2521.0648879999999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515.11710500000004</v>
      </c>
      <c r="L64">
        <v>321.54495300000002</v>
      </c>
      <c r="M64">
        <v>72.591866999999993</v>
      </c>
      <c r="N64">
        <v>93.032314999999997</v>
      </c>
      <c r="O64">
        <v>97.666334000000006</v>
      </c>
      <c r="P64">
        <v>105.7987</v>
      </c>
      <c r="Q64">
        <v>16.926069999999999</v>
      </c>
      <c r="R64">
        <v>33.587389999999999</v>
      </c>
      <c r="S64">
        <v>20.672256000000001</v>
      </c>
      <c r="T64">
        <v>2.3145600000000002</v>
      </c>
      <c r="U64">
        <v>399.84120000000001</v>
      </c>
      <c r="V64">
        <v>20.088640000000002</v>
      </c>
      <c r="W64">
        <v>42.794598000000001</v>
      </c>
      <c r="X64">
        <v>143.22814</v>
      </c>
      <c r="Y64">
        <v>0</v>
      </c>
      <c r="Z64">
        <v>6.2977889999999999</v>
      </c>
      <c r="AA64">
        <v>27.137744000000001</v>
      </c>
      <c r="AB64">
        <v>46.841133999999997</v>
      </c>
      <c r="AC64">
        <v>33.640023999999997</v>
      </c>
      <c r="AD64">
        <v>21.023600999999999</v>
      </c>
      <c r="AE64">
        <v>57.151603999999999</v>
      </c>
      <c r="AF64">
        <v>0</v>
      </c>
      <c r="AG64">
        <v>47.052239999999998</v>
      </c>
      <c r="AH64">
        <v>173.807738</v>
      </c>
      <c r="AI64">
        <v>0</v>
      </c>
      <c r="AJ64">
        <v>0</v>
      </c>
      <c r="AK64">
        <v>65.341318999999999</v>
      </c>
      <c r="AL64">
        <v>76.874782999999994</v>
      </c>
      <c r="AM64">
        <v>0</v>
      </c>
      <c r="AN64">
        <v>1.10859</v>
      </c>
      <c r="AO64">
        <v>0</v>
      </c>
      <c r="AP64">
        <v>3.0929739999999999</v>
      </c>
      <c r="AQ64">
        <v>0</v>
      </c>
      <c r="AR64">
        <v>31.987296000000001</v>
      </c>
      <c r="AS64">
        <v>36.594662999999997</v>
      </c>
      <c r="AT64">
        <v>19.315999999999999</v>
      </c>
      <c r="AU64">
        <v>0</v>
      </c>
      <c r="AV64">
        <v>0</v>
      </c>
      <c r="AW64">
        <v>0</v>
      </c>
      <c r="AX64">
        <v>0</v>
      </c>
      <c r="AY64">
        <v>8.0554009999999998</v>
      </c>
      <c r="AZ64">
        <v>2.239401</v>
      </c>
      <c r="BA64">
        <v>6.5148190000000001</v>
      </c>
      <c r="BB64">
        <v>4.0075200000000004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2553.2887679999999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531.323576</v>
      </c>
      <c r="L65">
        <v>321.54495300000002</v>
      </c>
      <c r="M65">
        <v>74.875731999999999</v>
      </c>
      <c r="N65">
        <v>95.959272999999996</v>
      </c>
      <c r="O65">
        <v>100.73908400000001</v>
      </c>
      <c r="P65">
        <v>109.37215999999999</v>
      </c>
      <c r="Q65">
        <v>17.458593</v>
      </c>
      <c r="R65">
        <v>34.644106000000001</v>
      </c>
      <c r="S65">
        <v>21.32264</v>
      </c>
      <c r="T65">
        <v>2.3873799999999998</v>
      </c>
      <c r="U65">
        <v>399.84120000000001</v>
      </c>
      <c r="V65">
        <v>20.088640000000002</v>
      </c>
      <c r="W65">
        <v>42.794598000000001</v>
      </c>
      <c r="X65">
        <v>143.22814</v>
      </c>
      <c r="Y65">
        <v>0</v>
      </c>
      <c r="Z65">
        <v>6.2977889999999999</v>
      </c>
      <c r="AA65">
        <v>27.137744000000001</v>
      </c>
      <c r="AB65">
        <v>46.841133999999997</v>
      </c>
      <c r="AC65">
        <v>33.640023999999997</v>
      </c>
      <c r="AD65">
        <v>21.023600999999999</v>
      </c>
      <c r="AE65">
        <v>57.151603999999999</v>
      </c>
      <c r="AF65">
        <v>0</v>
      </c>
      <c r="AG65">
        <v>47.052239999999998</v>
      </c>
      <c r="AH65">
        <v>173.807738</v>
      </c>
      <c r="AI65">
        <v>0</v>
      </c>
      <c r="AJ65">
        <v>0</v>
      </c>
      <c r="AK65">
        <v>65.341318999999999</v>
      </c>
      <c r="AL65">
        <v>76.874782999999994</v>
      </c>
      <c r="AM65">
        <v>0</v>
      </c>
      <c r="AN65">
        <v>1.10859</v>
      </c>
      <c r="AO65">
        <v>0</v>
      </c>
      <c r="AP65">
        <v>3.0929739999999999</v>
      </c>
      <c r="AQ65">
        <v>0</v>
      </c>
      <c r="AR65">
        <v>31.987296000000001</v>
      </c>
      <c r="AS65">
        <v>36.594662999999997</v>
      </c>
      <c r="AT65">
        <v>19.315999999999999</v>
      </c>
      <c r="AU65">
        <v>0</v>
      </c>
      <c r="AV65">
        <v>0</v>
      </c>
      <c r="AW65">
        <v>0</v>
      </c>
      <c r="AX65">
        <v>0</v>
      </c>
      <c r="AY65">
        <v>8.0554009999999998</v>
      </c>
      <c r="AZ65">
        <v>4.4788030000000001</v>
      </c>
      <c r="BA65">
        <v>6.5148190000000001</v>
      </c>
      <c r="BB65">
        <v>4.1336050000000002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2586.0302019999999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546.89918899999998</v>
      </c>
      <c r="L66">
        <v>350.51895300000001</v>
      </c>
      <c r="M66">
        <v>77.070695000000001</v>
      </c>
      <c r="N66">
        <v>98.772294000000002</v>
      </c>
      <c r="O66">
        <v>103.692224</v>
      </c>
      <c r="P66">
        <v>112.75246</v>
      </c>
      <c r="Q66">
        <v>17.970386999999999</v>
      </c>
      <c r="R66">
        <v>35.659689999999998</v>
      </c>
      <c r="S66">
        <v>21.947707000000001</v>
      </c>
      <c r="T66">
        <v>2.4573649999999998</v>
      </c>
      <c r="U66">
        <v>399.84120000000001</v>
      </c>
      <c r="V66">
        <v>20.088640000000002</v>
      </c>
      <c r="W66">
        <v>42.794598000000001</v>
      </c>
      <c r="X66">
        <v>143.22814</v>
      </c>
      <c r="Y66">
        <v>0</v>
      </c>
      <c r="Z66">
        <v>6.2977889999999999</v>
      </c>
      <c r="AA66">
        <v>27.137744000000001</v>
      </c>
      <c r="AB66">
        <v>46.841133999999997</v>
      </c>
      <c r="AC66">
        <v>33.640023999999997</v>
      </c>
      <c r="AD66">
        <v>21.023600999999999</v>
      </c>
      <c r="AE66">
        <v>57.151603999999999</v>
      </c>
      <c r="AF66">
        <v>0</v>
      </c>
      <c r="AG66">
        <v>47.052239999999998</v>
      </c>
      <c r="AH66">
        <v>173.807738</v>
      </c>
      <c r="AI66">
        <v>0</v>
      </c>
      <c r="AJ66">
        <v>0</v>
      </c>
      <c r="AK66">
        <v>65.341318999999999</v>
      </c>
      <c r="AL66">
        <v>76.874782999999994</v>
      </c>
      <c r="AM66">
        <v>0</v>
      </c>
      <c r="AN66">
        <v>1.10859</v>
      </c>
      <c r="AO66">
        <v>0</v>
      </c>
      <c r="AP66">
        <v>3.0929739999999999</v>
      </c>
      <c r="AQ66">
        <v>0</v>
      </c>
      <c r="AR66">
        <v>31.987296000000001</v>
      </c>
      <c r="AS66">
        <v>36.594662999999997</v>
      </c>
      <c r="AT66">
        <v>19.315999999999999</v>
      </c>
      <c r="AU66">
        <v>0</v>
      </c>
      <c r="AV66">
        <v>0</v>
      </c>
      <c r="AW66">
        <v>0</v>
      </c>
      <c r="AX66">
        <v>0</v>
      </c>
      <c r="AY66">
        <v>8.0554009999999998</v>
      </c>
      <c r="AZ66">
        <v>6.7182029999999999</v>
      </c>
      <c r="BA66">
        <v>6.5148190000000001</v>
      </c>
      <c r="BB66">
        <v>4.2547810000000004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2646.5042449999992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503.829725</v>
      </c>
      <c r="L67">
        <v>352.93146300000001</v>
      </c>
      <c r="M67">
        <v>71.001215000000002</v>
      </c>
      <c r="N67">
        <v>90.993765999999994</v>
      </c>
      <c r="O67">
        <v>95.526242999999994</v>
      </c>
      <c r="P67">
        <v>103.38420000000001</v>
      </c>
      <c r="Q67">
        <v>16.555181999999999</v>
      </c>
      <c r="R67">
        <v>32.851413999999998</v>
      </c>
      <c r="S67">
        <v>20.219279</v>
      </c>
      <c r="T67">
        <v>2.2638419999999999</v>
      </c>
      <c r="U67">
        <v>399.84120000000001</v>
      </c>
      <c r="V67">
        <v>20.088640000000002</v>
      </c>
      <c r="W67">
        <v>42.794598000000001</v>
      </c>
      <c r="X67">
        <v>143.22814</v>
      </c>
      <c r="Y67">
        <v>0</v>
      </c>
      <c r="Z67">
        <v>6.2977889999999999</v>
      </c>
      <c r="AA67">
        <v>27.137744000000001</v>
      </c>
      <c r="AB67">
        <v>46.841133999999997</v>
      </c>
      <c r="AC67">
        <v>33.640023999999997</v>
      </c>
      <c r="AD67">
        <v>21.023600999999999</v>
      </c>
      <c r="AE67">
        <v>57.151603999999999</v>
      </c>
      <c r="AF67">
        <v>0</v>
      </c>
      <c r="AG67">
        <v>47.052239999999998</v>
      </c>
      <c r="AH67">
        <v>173.807738</v>
      </c>
      <c r="AI67">
        <v>0</v>
      </c>
      <c r="AJ67">
        <v>0</v>
      </c>
      <c r="AK67">
        <v>65.341318999999999</v>
      </c>
      <c r="AL67">
        <v>76.874782999999994</v>
      </c>
      <c r="AM67">
        <v>10.720601</v>
      </c>
      <c r="AN67">
        <v>1.10859</v>
      </c>
      <c r="AO67">
        <v>0</v>
      </c>
      <c r="AP67">
        <v>3.0929739999999999</v>
      </c>
      <c r="AQ67">
        <v>0</v>
      </c>
      <c r="AR67">
        <v>31.987296000000001</v>
      </c>
      <c r="AS67">
        <v>36.594662999999997</v>
      </c>
      <c r="AT67">
        <v>19.315999999999999</v>
      </c>
      <c r="AU67">
        <v>0</v>
      </c>
      <c r="AV67">
        <v>0</v>
      </c>
      <c r="AW67">
        <v>0</v>
      </c>
      <c r="AX67">
        <v>0</v>
      </c>
      <c r="AY67">
        <v>8.0554009999999998</v>
      </c>
      <c r="AZ67">
        <v>6.7182029999999999</v>
      </c>
      <c r="BA67">
        <v>6.5148190000000001</v>
      </c>
      <c r="BB67">
        <v>3.919708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2578.7051379999998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524.53121199999998</v>
      </c>
      <c r="L68">
        <v>367.43280299999998</v>
      </c>
      <c r="M68">
        <v>73.918531000000002</v>
      </c>
      <c r="N68">
        <v>94.732541999999995</v>
      </c>
      <c r="O68">
        <v>99.451249000000004</v>
      </c>
      <c r="P68">
        <v>107.82688</v>
      </c>
      <c r="Q68">
        <v>17.235405</v>
      </c>
      <c r="R68">
        <v>34.201220999999997</v>
      </c>
      <c r="S68">
        <v>21.050053999999999</v>
      </c>
      <c r="T68">
        <v>2.3568600000000002</v>
      </c>
      <c r="U68">
        <v>399.84120000000001</v>
      </c>
      <c r="V68">
        <v>20.088640000000002</v>
      </c>
      <c r="W68">
        <v>42.794598000000001</v>
      </c>
      <c r="X68">
        <v>143.22814</v>
      </c>
      <c r="Y68">
        <v>0</v>
      </c>
      <c r="Z68">
        <v>6.2977889999999999</v>
      </c>
      <c r="AA68">
        <v>27.137744000000001</v>
      </c>
      <c r="AB68">
        <v>46.841133999999997</v>
      </c>
      <c r="AC68">
        <v>33.640023999999997</v>
      </c>
      <c r="AD68">
        <v>21.023600999999999</v>
      </c>
      <c r="AE68">
        <v>57.151603999999999</v>
      </c>
      <c r="AF68">
        <v>0</v>
      </c>
      <c r="AG68">
        <v>47.052239999999998</v>
      </c>
      <c r="AH68">
        <v>173.807738</v>
      </c>
      <c r="AI68">
        <v>0</v>
      </c>
      <c r="AJ68">
        <v>0</v>
      </c>
      <c r="AK68">
        <v>65.341318999999999</v>
      </c>
      <c r="AL68">
        <v>76.874782999999994</v>
      </c>
      <c r="AM68">
        <v>10.720601</v>
      </c>
      <c r="AN68">
        <v>1.10859</v>
      </c>
      <c r="AO68">
        <v>0</v>
      </c>
      <c r="AP68">
        <v>3.0929739999999999</v>
      </c>
      <c r="AQ68">
        <v>0</v>
      </c>
      <c r="AR68">
        <v>31.987296000000001</v>
      </c>
      <c r="AS68">
        <v>36.594662999999997</v>
      </c>
      <c r="AT68">
        <v>19.315999999999999</v>
      </c>
      <c r="AU68">
        <v>0</v>
      </c>
      <c r="AV68">
        <v>0</v>
      </c>
      <c r="AW68">
        <v>0</v>
      </c>
      <c r="AX68">
        <v>0</v>
      </c>
      <c r="AY68">
        <v>8.0554009999999998</v>
      </c>
      <c r="AZ68">
        <v>6.7182029999999999</v>
      </c>
      <c r="BA68">
        <v>6.5148190000000001</v>
      </c>
      <c r="BB68">
        <v>4.0807609999999999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2632.0466189999997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534.19115399999998</v>
      </c>
      <c r="L69">
        <v>374.199815</v>
      </c>
      <c r="M69">
        <v>75.279888999999997</v>
      </c>
      <c r="N69">
        <v>96.477232000000001</v>
      </c>
      <c r="O69">
        <v>101.282843</v>
      </c>
      <c r="P69">
        <v>109.95164</v>
      </c>
      <c r="Q69">
        <v>17.55283</v>
      </c>
      <c r="R69">
        <v>34.831105000000001</v>
      </c>
      <c r="S69">
        <v>21.437733000000001</v>
      </c>
      <c r="T69">
        <v>2.4002659999999998</v>
      </c>
      <c r="U69">
        <v>399.84120000000001</v>
      </c>
      <c r="V69">
        <v>20.088640000000002</v>
      </c>
      <c r="W69">
        <v>42.794598000000001</v>
      </c>
      <c r="X69">
        <v>143.22814</v>
      </c>
      <c r="Y69">
        <v>0</v>
      </c>
      <c r="Z69">
        <v>6.2977889999999999</v>
      </c>
      <c r="AA69">
        <v>27.137744000000001</v>
      </c>
      <c r="AB69">
        <v>46.841133999999997</v>
      </c>
      <c r="AC69">
        <v>33.640023999999997</v>
      </c>
      <c r="AD69">
        <v>21.023600999999999</v>
      </c>
      <c r="AE69">
        <v>57.151603999999999</v>
      </c>
      <c r="AF69">
        <v>0</v>
      </c>
      <c r="AG69">
        <v>47.052239999999998</v>
      </c>
      <c r="AH69">
        <v>173.807738</v>
      </c>
      <c r="AI69">
        <v>0</v>
      </c>
      <c r="AJ69">
        <v>0</v>
      </c>
      <c r="AK69">
        <v>65.341318999999999</v>
      </c>
      <c r="AL69">
        <v>76.874782999999994</v>
      </c>
      <c r="AM69">
        <v>12.105090000000001</v>
      </c>
      <c r="AN69">
        <v>1.10859</v>
      </c>
      <c r="AO69">
        <v>0</v>
      </c>
      <c r="AP69">
        <v>3.0929739999999999</v>
      </c>
      <c r="AQ69">
        <v>0</v>
      </c>
      <c r="AR69">
        <v>31.987296000000001</v>
      </c>
      <c r="AS69">
        <v>36.594662999999997</v>
      </c>
      <c r="AT69">
        <v>19.315999999999999</v>
      </c>
      <c r="AU69">
        <v>0</v>
      </c>
      <c r="AV69">
        <v>0</v>
      </c>
      <c r="AW69">
        <v>0</v>
      </c>
      <c r="AX69">
        <v>0</v>
      </c>
      <c r="AY69">
        <v>8.0554009999999998</v>
      </c>
      <c r="AZ69">
        <v>6.7860639999999997</v>
      </c>
      <c r="BA69">
        <v>6.5148190000000001</v>
      </c>
      <c r="BB69">
        <v>4.1559169999999996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2658.4418749999995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562.25653699999998</v>
      </c>
      <c r="L70">
        <v>393.85929800000002</v>
      </c>
      <c r="M70">
        <v>79.234898999999999</v>
      </c>
      <c r="N70">
        <v>101.545894</v>
      </c>
      <c r="O70">
        <v>106.60398000000001</v>
      </c>
      <c r="P70">
        <v>116.03618</v>
      </c>
      <c r="Q70">
        <v>18.475009</v>
      </c>
      <c r="R70">
        <v>36.661040999999997</v>
      </c>
      <c r="S70">
        <v>22.564015999999999</v>
      </c>
      <c r="T70">
        <v>2.52637</v>
      </c>
      <c r="U70">
        <v>399.84120000000001</v>
      </c>
      <c r="V70">
        <v>20.088640000000002</v>
      </c>
      <c r="W70">
        <v>42.794598000000001</v>
      </c>
      <c r="X70">
        <v>143.22814</v>
      </c>
      <c r="Y70">
        <v>0</v>
      </c>
      <c r="Z70">
        <v>6.2977889999999999</v>
      </c>
      <c r="AA70">
        <v>27.137744000000001</v>
      </c>
      <c r="AB70">
        <v>46.841133999999997</v>
      </c>
      <c r="AC70">
        <v>33.640023999999997</v>
      </c>
      <c r="AD70">
        <v>21.023600999999999</v>
      </c>
      <c r="AE70">
        <v>57.151603999999999</v>
      </c>
      <c r="AF70">
        <v>0</v>
      </c>
      <c r="AG70">
        <v>47.052239999999998</v>
      </c>
      <c r="AH70">
        <v>173.807738</v>
      </c>
      <c r="AI70">
        <v>0</v>
      </c>
      <c r="AJ70">
        <v>0</v>
      </c>
      <c r="AK70">
        <v>65.341318999999999</v>
      </c>
      <c r="AL70">
        <v>76.874782999999994</v>
      </c>
      <c r="AM70">
        <v>12.105090000000001</v>
      </c>
      <c r="AN70">
        <v>1.10859</v>
      </c>
      <c r="AO70">
        <v>0</v>
      </c>
      <c r="AP70">
        <v>3.0929739999999999</v>
      </c>
      <c r="AQ70">
        <v>0</v>
      </c>
      <c r="AR70">
        <v>31.987296000000001</v>
      </c>
      <c r="AS70">
        <v>36.594662999999997</v>
      </c>
      <c r="AT70">
        <v>19.315999999999999</v>
      </c>
      <c r="AU70">
        <v>0</v>
      </c>
      <c r="AV70">
        <v>0</v>
      </c>
      <c r="AW70">
        <v>0</v>
      </c>
      <c r="AX70">
        <v>0</v>
      </c>
      <c r="AY70">
        <v>8.0554009999999998</v>
      </c>
      <c r="AZ70">
        <v>8.9576049999999992</v>
      </c>
      <c r="BA70">
        <v>6.5148190000000001</v>
      </c>
      <c r="BB70">
        <v>4.3742570000000001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2732.9904729999998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587.18790300000001</v>
      </c>
      <c r="L71">
        <v>391.16054400000002</v>
      </c>
      <c r="M71">
        <v>82.748303000000007</v>
      </c>
      <c r="N71">
        <v>106.048604</v>
      </c>
      <c r="O71">
        <v>111.330974</v>
      </c>
      <c r="P71">
        <v>121.54124</v>
      </c>
      <c r="Q71">
        <v>19.294221</v>
      </c>
      <c r="R71">
        <v>38.286650000000002</v>
      </c>
      <c r="S71">
        <v>23.564541999999999</v>
      </c>
      <c r="T71">
        <v>2.6383930000000002</v>
      </c>
      <c r="U71">
        <v>399.84120000000001</v>
      </c>
      <c r="V71">
        <v>20.088640000000002</v>
      </c>
      <c r="W71">
        <v>42.794598000000001</v>
      </c>
      <c r="X71">
        <v>143.22814</v>
      </c>
      <c r="Y71">
        <v>0</v>
      </c>
      <c r="Z71">
        <v>6.2977889999999999</v>
      </c>
      <c r="AA71">
        <v>27.137744000000001</v>
      </c>
      <c r="AB71">
        <v>46.841133999999997</v>
      </c>
      <c r="AC71">
        <v>33.640023999999997</v>
      </c>
      <c r="AD71">
        <v>10.511799999999999</v>
      </c>
      <c r="AE71">
        <v>57.151603999999999</v>
      </c>
      <c r="AF71">
        <v>0</v>
      </c>
      <c r="AG71">
        <v>47.052239999999998</v>
      </c>
      <c r="AH71">
        <v>173.807738</v>
      </c>
      <c r="AI71">
        <v>0</v>
      </c>
      <c r="AJ71">
        <v>0</v>
      </c>
      <c r="AK71">
        <v>65.341318999999999</v>
      </c>
      <c r="AL71">
        <v>77.435912000000002</v>
      </c>
      <c r="AM71">
        <v>12.105090000000001</v>
      </c>
      <c r="AN71">
        <v>1.10859</v>
      </c>
      <c r="AO71">
        <v>0</v>
      </c>
      <c r="AP71">
        <v>3.0929739999999999</v>
      </c>
      <c r="AQ71">
        <v>0</v>
      </c>
      <c r="AR71">
        <v>31.987296000000001</v>
      </c>
      <c r="AS71">
        <v>36.594662999999997</v>
      </c>
      <c r="AT71">
        <v>19.315999999999999</v>
      </c>
      <c r="AU71">
        <v>0</v>
      </c>
      <c r="AV71">
        <v>0</v>
      </c>
      <c r="AW71">
        <v>0</v>
      </c>
      <c r="AX71">
        <v>0</v>
      </c>
      <c r="AY71">
        <v>8.0554009999999998</v>
      </c>
      <c r="AZ71">
        <v>8.9576049999999992</v>
      </c>
      <c r="BA71">
        <v>6.5148190000000001</v>
      </c>
      <c r="BB71">
        <v>4.5682200000000002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2767.2719140000004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616.23697200000004</v>
      </c>
      <c r="L72">
        <v>431.65474899999998</v>
      </c>
      <c r="M72">
        <v>86.841984999999994</v>
      </c>
      <c r="N72">
        <v>111.294988</v>
      </c>
      <c r="O72">
        <v>116.838686</v>
      </c>
      <c r="P72">
        <v>127.81894</v>
      </c>
      <c r="Q72">
        <v>20.248736000000001</v>
      </c>
      <c r="R72">
        <v>40.180748999999999</v>
      </c>
      <c r="S72">
        <v>24.730314</v>
      </c>
      <c r="T72">
        <v>2.7689189999999999</v>
      </c>
      <c r="U72">
        <v>399.84120000000001</v>
      </c>
      <c r="V72">
        <v>20.088640000000002</v>
      </c>
      <c r="W72">
        <v>42.794598000000001</v>
      </c>
      <c r="X72">
        <v>143.22814</v>
      </c>
      <c r="Y72">
        <v>0</v>
      </c>
      <c r="Z72">
        <v>6.2977889999999999</v>
      </c>
      <c r="AA72">
        <v>27.137744000000001</v>
      </c>
      <c r="AB72">
        <v>46.841133999999997</v>
      </c>
      <c r="AC72">
        <v>33.640023999999997</v>
      </c>
      <c r="AD72">
        <v>10.511799999999999</v>
      </c>
      <c r="AE72">
        <v>57.151603999999999</v>
      </c>
      <c r="AF72">
        <v>0</v>
      </c>
      <c r="AG72">
        <v>47.052239999999998</v>
      </c>
      <c r="AH72">
        <v>173.807738</v>
      </c>
      <c r="AI72">
        <v>0</v>
      </c>
      <c r="AJ72">
        <v>0</v>
      </c>
      <c r="AK72">
        <v>65.341318999999999</v>
      </c>
      <c r="AL72">
        <v>77.435912000000002</v>
      </c>
      <c r="AM72">
        <v>12.105090000000001</v>
      </c>
      <c r="AN72">
        <v>1.10859</v>
      </c>
      <c r="AO72">
        <v>0</v>
      </c>
      <c r="AP72">
        <v>3.0929739999999999</v>
      </c>
      <c r="AQ72">
        <v>0</v>
      </c>
      <c r="AR72">
        <v>31.987296000000001</v>
      </c>
      <c r="AS72">
        <v>36.594662999999997</v>
      </c>
      <c r="AT72">
        <v>19.315999999999999</v>
      </c>
      <c r="AU72">
        <v>0</v>
      </c>
      <c r="AV72">
        <v>0</v>
      </c>
      <c r="AW72">
        <v>0</v>
      </c>
      <c r="AX72">
        <v>0</v>
      </c>
      <c r="AY72">
        <v>8.0554009999999998</v>
      </c>
      <c r="AZ72">
        <v>8.9576049999999992</v>
      </c>
      <c r="BA72">
        <v>6.5148190000000001</v>
      </c>
      <c r="BB72">
        <v>4.7942159999999996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2862.3115739999998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638.03374299999996</v>
      </c>
      <c r="L73">
        <v>446.91419500000001</v>
      </c>
      <c r="M73">
        <v>89.913651999999999</v>
      </c>
      <c r="N73">
        <v>115.231577</v>
      </c>
      <c r="O73">
        <v>120.97135900000001</v>
      </c>
      <c r="P73">
        <v>132.55135999999999</v>
      </c>
      <c r="Q73">
        <v>20.964948</v>
      </c>
      <c r="R73">
        <v>41.601973000000001</v>
      </c>
      <c r="S73">
        <v>25.605043999999999</v>
      </c>
      <c r="T73">
        <v>2.8668580000000001</v>
      </c>
      <c r="U73">
        <v>399.84120000000001</v>
      </c>
      <c r="V73">
        <v>20.088640000000002</v>
      </c>
      <c r="W73">
        <v>42.794598000000001</v>
      </c>
      <c r="X73">
        <v>143.22814</v>
      </c>
      <c r="Y73">
        <v>0</v>
      </c>
      <c r="Z73">
        <v>12.595577</v>
      </c>
      <c r="AA73">
        <v>27.137744000000001</v>
      </c>
      <c r="AB73">
        <v>46.841133999999997</v>
      </c>
      <c r="AC73">
        <v>33.640023999999997</v>
      </c>
      <c r="AD73">
        <v>10.511799999999999</v>
      </c>
      <c r="AE73">
        <v>57.151603999999999</v>
      </c>
      <c r="AF73">
        <v>0</v>
      </c>
      <c r="AG73">
        <v>47.052239999999998</v>
      </c>
      <c r="AH73">
        <v>173.807738</v>
      </c>
      <c r="AI73">
        <v>0</v>
      </c>
      <c r="AJ73">
        <v>0</v>
      </c>
      <c r="AK73">
        <v>65.341318999999999</v>
      </c>
      <c r="AL73">
        <v>77.435912000000002</v>
      </c>
      <c r="AM73">
        <v>18.157636</v>
      </c>
      <c r="AN73">
        <v>1.10859</v>
      </c>
      <c r="AO73">
        <v>0</v>
      </c>
      <c r="AP73">
        <v>3.0929739999999999</v>
      </c>
      <c r="AQ73">
        <v>0</v>
      </c>
      <c r="AR73">
        <v>31.987296000000001</v>
      </c>
      <c r="AS73">
        <v>36.594662999999997</v>
      </c>
      <c r="AT73">
        <v>19.315999999999999</v>
      </c>
      <c r="AU73">
        <v>0</v>
      </c>
      <c r="AV73">
        <v>0</v>
      </c>
      <c r="AW73">
        <v>0</v>
      </c>
      <c r="AX73">
        <v>0</v>
      </c>
      <c r="AY73">
        <v>8.0554009999999998</v>
      </c>
      <c r="AZ73">
        <v>8.9576049999999992</v>
      </c>
      <c r="BA73">
        <v>6.5148190000000001</v>
      </c>
      <c r="BB73">
        <v>4.9637909999999996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2930.8711539999999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663.35878000000002</v>
      </c>
      <c r="L74">
        <v>464.68116700000002</v>
      </c>
      <c r="M74">
        <v>93.482534999999999</v>
      </c>
      <c r="N74">
        <v>119.805386</v>
      </c>
      <c r="O74">
        <v>125.772992</v>
      </c>
      <c r="P74">
        <v>138.05642</v>
      </c>
      <c r="Q74">
        <v>21.797096</v>
      </c>
      <c r="R74">
        <v>43.253252000000003</v>
      </c>
      <c r="S74">
        <v>26.621368</v>
      </c>
      <c r="T74">
        <v>2.9806490000000001</v>
      </c>
      <c r="U74">
        <v>399.84120000000001</v>
      </c>
      <c r="V74">
        <v>20.088640000000002</v>
      </c>
      <c r="W74">
        <v>42.794598000000001</v>
      </c>
      <c r="X74">
        <v>143.22814</v>
      </c>
      <c r="Y74">
        <v>0</v>
      </c>
      <c r="Z74">
        <v>12.595577</v>
      </c>
      <c r="AA74">
        <v>27.137744000000001</v>
      </c>
      <c r="AB74">
        <v>46.841133999999997</v>
      </c>
      <c r="AC74">
        <v>33.640023999999997</v>
      </c>
      <c r="AD74">
        <v>10.511799999999999</v>
      </c>
      <c r="AE74">
        <v>57.151603999999999</v>
      </c>
      <c r="AF74">
        <v>0</v>
      </c>
      <c r="AG74">
        <v>47.052239999999998</v>
      </c>
      <c r="AH74">
        <v>173.807738</v>
      </c>
      <c r="AI74">
        <v>4.125985</v>
      </c>
      <c r="AJ74">
        <v>0</v>
      </c>
      <c r="AK74">
        <v>65.341318999999999</v>
      </c>
      <c r="AL74">
        <v>77.435912000000002</v>
      </c>
      <c r="AM74">
        <v>18.157636</v>
      </c>
      <c r="AN74">
        <v>1.10859</v>
      </c>
      <c r="AO74">
        <v>0</v>
      </c>
      <c r="AP74">
        <v>3.0929739999999999</v>
      </c>
      <c r="AQ74">
        <v>0</v>
      </c>
      <c r="AR74">
        <v>31.987296000000001</v>
      </c>
      <c r="AS74">
        <v>36.594662999999997</v>
      </c>
      <c r="AT74">
        <v>19.315999999999999</v>
      </c>
      <c r="AU74">
        <v>0</v>
      </c>
      <c r="AV74">
        <v>0</v>
      </c>
      <c r="AW74">
        <v>0</v>
      </c>
      <c r="AX74">
        <v>0</v>
      </c>
      <c r="AY74">
        <v>8.0554009999999998</v>
      </c>
      <c r="AZ74">
        <v>8.9576049999999992</v>
      </c>
      <c r="BA74">
        <v>6.5148190000000001</v>
      </c>
      <c r="BB74">
        <v>5.1608159999999996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3000.3490999999999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665.16186200000004</v>
      </c>
      <c r="L75">
        <v>465.94055200000003</v>
      </c>
      <c r="M75">
        <v>93.736614000000003</v>
      </c>
      <c r="N75">
        <v>120.126204</v>
      </c>
      <c r="O75">
        <v>126.114261</v>
      </c>
      <c r="P75">
        <v>138.44273999999999</v>
      </c>
      <c r="Q75">
        <v>21.856054</v>
      </c>
      <c r="R75">
        <v>43.370818</v>
      </c>
      <c r="S75">
        <v>26.693728</v>
      </c>
      <c r="T75">
        <v>2.9843220000000001</v>
      </c>
      <c r="U75">
        <v>399.84120000000001</v>
      </c>
      <c r="V75">
        <v>20.088640000000002</v>
      </c>
      <c r="W75">
        <v>42.794598000000001</v>
      </c>
      <c r="X75">
        <v>143.22814</v>
      </c>
      <c r="Y75">
        <v>0</v>
      </c>
      <c r="Z75">
        <v>12.595577</v>
      </c>
      <c r="AA75">
        <v>40.706615999999997</v>
      </c>
      <c r="AB75">
        <v>46.841133999999997</v>
      </c>
      <c r="AC75">
        <v>33.640023999999997</v>
      </c>
      <c r="AD75">
        <v>10.511799999999999</v>
      </c>
      <c r="AE75">
        <v>57.151603999999999</v>
      </c>
      <c r="AF75">
        <v>0</v>
      </c>
      <c r="AG75">
        <v>47.052239999999998</v>
      </c>
      <c r="AH75">
        <v>173.807738</v>
      </c>
      <c r="AI75">
        <v>4.125985</v>
      </c>
      <c r="AJ75">
        <v>0</v>
      </c>
      <c r="AK75">
        <v>65.341318999999999</v>
      </c>
      <c r="AL75">
        <v>77.435912000000002</v>
      </c>
      <c r="AM75">
        <v>18.157636</v>
      </c>
      <c r="AN75">
        <v>1.10859</v>
      </c>
      <c r="AO75">
        <v>0</v>
      </c>
      <c r="AP75">
        <v>9.1552050000000005</v>
      </c>
      <c r="AQ75">
        <v>0</v>
      </c>
      <c r="AR75">
        <v>31.987296000000001</v>
      </c>
      <c r="AS75">
        <v>36.594662999999997</v>
      </c>
      <c r="AT75">
        <v>19.315999999999999</v>
      </c>
      <c r="AU75">
        <v>0</v>
      </c>
      <c r="AV75">
        <v>0</v>
      </c>
      <c r="AW75">
        <v>0</v>
      </c>
      <c r="AX75">
        <v>0</v>
      </c>
      <c r="AY75">
        <v>8.0554009999999998</v>
      </c>
      <c r="AZ75">
        <v>8.9576049999999992</v>
      </c>
      <c r="BA75">
        <v>6.5148190000000001</v>
      </c>
      <c r="BB75">
        <v>5.1748419999999999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3024.611738999999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665.16186200000004</v>
      </c>
      <c r="L76">
        <v>465.94055200000003</v>
      </c>
      <c r="M76">
        <v>93.736630000000005</v>
      </c>
      <c r="N76">
        <v>120.126204</v>
      </c>
      <c r="O76">
        <v>126.114261</v>
      </c>
      <c r="P76">
        <v>138.44273999999999</v>
      </c>
      <c r="Q76">
        <v>21.856054</v>
      </c>
      <c r="R76">
        <v>43.370818</v>
      </c>
      <c r="S76">
        <v>26.693728</v>
      </c>
      <c r="T76">
        <v>2.9843220000000001</v>
      </c>
      <c r="U76">
        <v>399.84120000000001</v>
      </c>
      <c r="V76">
        <v>20.088640000000002</v>
      </c>
      <c r="W76">
        <v>42.794598000000001</v>
      </c>
      <c r="X76">
        <v>143.22814</v>
      </c>
      <c r="Y76">
        <v>0</v>
      </c>
      <c r="Z76">
        <v>12.595577</v>
      </c>
      <c r="AA76">
        <v>40.706615999999997</v>
      </c>
      <c r="AB76">
        <v>46.841133999999997</v>
      </c>
      <c r="AC76">
        <v>33.640023999999997</v>
      </c>
      <c r="AD76">
        <v>21.023600999999999</v>
      </c>
      <c r="AE76">
        <v>57.151603999999999</v>
      </c>
      <c r="AF76">
        <v>0</v>
      </c>
      <c r="AG76">
        <v>47.052239999999998</v>
      </c>
      <c r="AH76">
        <v>173.807738</v>
      </c>
      <c r="AI76">
        <v>4.125985</v>
      </c>
      <c r="AJ76">
        <v>0</v>
      </c>
      <c r="AK76">
        <v>65.341318999999999</v>
      </c>
      <c r="AL76">
        <v>77.435912000000002</v>
      </c>
      <c r="AM76">
        <v>18.157636</v>
      </c>
      <c r="AN76">
        <v>1.10859</v>
      </c>
      <c r="AO76">
        <v>0</v>
      </c>
      <c r="AP76">
        <v>9.1552050000000005</v>
      </c>
      <c r="AQ76">
        <v>0</v>
      </c>
      <c r="AR76">
        <v>31.987296000000001</v>
      </c>
      <c r="AS76">
        <v>36.594662999999997</v>
      </c>
      <c r="AT76">
        <v>19.315999999999999</v>
      </c>
      <c r="AU76">
        <v>0</v>
      </c>
      <c r="AV76">
        <v>0</v>
      </c>
      <c r="AW76">
        <v>0</v>
      </c>
      <c r="AX76">
        <v>0</v>
      </c>
      <c r="AY76">
        <v>8.0554009999999998</v>
      </c>
      <c r="AZ76">
        <v>8.9576049999999992</v>
      </c>
      <c r="BA76">
        <v>6.5148190000000001</v>
      </c>
      <c r="BB76">
        <v>5.1748419999999999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3035.1235559999991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665.16186200000004</v>
      </c>
      <c r="L77">
        <v>465.94055200000003</v>
      </c>
      <c r="M77">
        <v>93.736630000000005</v>
      </c>
      <c r="N77">
        <v>120.126204</v>
      </c>
      <c r="O77">
        <v>126.114261</v>
      </c>
      <c r="P77">
        <v>138.44273999999999</v>
      </c>
      <c r="Q77">
        <v>21.856054</v>
      </c>
      <c r="R77">
        <v>43.370818</v>
      </c>
      <c r="S77">
        <v>26.693728</v>
      </c>
      <c r="T77">
        <v>2.9843220000000001</v>
      </c>
      <c r="U77">
        <v>399.84120000000001</v>
      </c>
      <c r="V77">
        <v>20.088640000000002</v>
      </c>
      <c r="W77">
        <v>42.794598000000001</v>
      </c>
      <c r="X77">
        <v>143.22814</v>
      </c>
      <c r="Y77">
        <v>0</v>
      </c>
      <c r="Z77">
        <v>12.595577</v>
      </c>
      <c r="AA77">
        <v>40.706615999999997</v>
      </c>
      <c r="AB77">
        <v>46.841133999999997</v>
      </c>
      <c r="AC77">
        <v>33.640023999999997</v>
      </c>
      <c r="AD77">
        <v>21.023600999999999</v>
      </c>
      <c r="AE77">
        <v>57.151603999999999</v>
      </c>
      <c r="AF77">
        <v>0</v>
      </c>
      <c r="AG77">
        <v>47.052239999999998</v>
      </c>
      <c r="AH77">
        <v>173.807738</v>
      </c>
      <c r="AI77">
        <v>5.894266</v>
      </c>
      <c r="AJ77">
        <v>0</v>
      </c>
      <c r="AK77">
        <v>65.341318999999999</v>
      </c>
      <c r="AL77">
        <v>64.529927000000001</v>
      </c>
      <c r="AM77">
        <v>18.157636</v>
      </c>
      <c r="AN77">
        <v>1.10859</v>
      </c>
      <c r="AO77">
        <v>0</v>
      </c>
      <c r="AP77">
        <v>1.1134710000000001</v>
      </c>
      <c r="AQ77">
        <v>0</v>
      </c>
      <c r="AR77">
        <v>31.987296000000001</v>
      </c>
      <c r="AS77">
        <v>36.594662999999997</v>
      </c>
      <c r="AT77">
        <v>19.315999999999999</v>
      </c>
      <c r="AU77">
        <v>0</v>
      </c>
      <c r="AV77">
        <v>0</v>
      </c>
      <c r="AW77">
        <v>0</v>
      </c>
      <c r="AX77">
        <v>0</v>
      </c>
      <c r="AY77">
        <v>8.0554009999999998</v>
      </c>
      <c r="AZ77">
        <v>8.9576049999999992</v>
      </c>
      <c r="BA77">
        <v>6.5148190000000001</v>
      </c>
      <c r="BB77">
        <v>5.1748419999999999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3015.944117999999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665.16186200000004</v>
      </c>
      <c r="L78">
        <v>465.94055200000003</v>
      </c>
      <c r="M78">
        <v>93.736630000000005</v>
      </c>
      <c r="N78">
        <v>120.126204</v>
      </c>
      <c r="O78">
        <v>126.114261</v>
      </c>
      <c r="P78">
        <v>138.44273999999999</v>
      </c>
      <c r="Q78">
        <v>21.856054</v>
      </c>
      <c r="R78">
        <v>43.370818</v>
      </c>
      <c r="S78">
        <v>26.693728</v>
      </c>
      <c r="T78">
        <v>2.9843220000000001</v>
      </c>
      <c r="U78">
        <v>399.84120000000001</v>
      </c>
      <c r="V78">
        <v>20.088640000000002</v>
      </c>
      <c r="W78">
        <v>42.794598000000001</v>
      </c>
      <c r="X78">
        <v>143.22814</v>
      </c>
      <c r="Y78">
        <v>0</v>
      </c>
      <c r="Z78">
        <v>18.988980000000002</v>
      </c>
      <c r="AA78">
        <v>40.706615999999997</v>
      </c>
      <c r="AB78">
        <v>46.841133999999997</v>
      </c>
      <c r="AC78">
        <v>33.640023999999997</v>
      </c>
      <c r="AD78">
        <v>42.047201000000001</v>
      </c>
      <c r="AE78">
        <v>57.151603999999999</v>
      </c>
      <c r="AF78">
        <v>0</v>
      </c>
      <c r="AG78">
        <v>47.052239999999998</v>
      </c>
      <c r="AH78">
        <v>175.79872499999999</v>
      </c>
      <c r="AI78">
        <v>8.8413989999999991</v>
      </c>
      <c r="AJ78">
        <v>0</v>
      </c>
      <c r="AK78">
        <v>65.341318999999999</v>
      </c>
      <c r="AL78">
        <v>63.744345000000003</v>
      </c>
      <c r="AM78">
        <v>18.157636</v>
      </c>
      <c r="AN78">
        <v>1.10859</v>
      </c>
      <c r="AO78">
        <v>0</v>
      </c>
      <c r="AP78">
        <v>1.1134710000000001</v>
      </c>
      <c r="AQ78">
        <v>0</v>
      </c>
      <c r="AR78">
        <v>31.987296000000001</v>
      </c>
      <c r="AS78">
        <v>37.810782000000003</v>
      </c>
      <c r="AT78">
        <v>19.315999999999999</v>
      </c>
      <c r="AU78">
        <v>0</v>
      </c>
      <c r="AV78">
        <v>0</v>
      </c>
      <c r="AW78">
        <v>0</v>
      </c>
      <c r="AX78">
        <v>0</v>
      </c>
      <c r="AY78">
        <v>8.2018620000000002</v>
      </c>
      <c r="AZ78">
        <v>8.9576049999999992</v>
      </c>
      <c r="BA78">
        <v>6.6858700000000004</v>
      </c>
      <c r="BB78">
        <v>5.1748419999999999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3049.0472899999991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665.16186200000004</v>
      </c>
      <c r="L79">
        <v>407.99255199999999</v>
      </c>
      <c r="M79">
        <v>93.736630000000005</v>
      </c>
      <c r="N79">
        <v>120.126204</v>
      </c>
      <c r="O79">
        <v>126.114261</v>
      </c>
      <c r="P79">
        <v>138.44273999999999</v>
      </c>
      <c r="Q79">
        <v>21.856054</v>
      </c>
      <c r="R79">
        <v>43.370818</v>
      </c>
      <c r="S79">
        <v>26.693728</v>
      </c>
      <c r="T79">
        <v>2.9843220000000001</v>
      </c>
      <c r="U79">
        <v>399.84120000000001</v>
      </c>
      <c r="V79">
        <v>20.088640000000002</v>
      </c>
      <c r="W79">
        <v>42.794598000000001</v>
      </c>
      <c r="X79">
        <v>143.22814</v>
      </c>
      <c r="Y79">
        <v>0</v>
      </c>
      <c r="Z79">
        <v>18.988980000000002</v>
      </c>
      <c r="AA79">
        <v>40.706615999999997</v>
      </c>
      <c r="AB79">
        <v>46.841133999999997</v>
      </c>
      <c r="AC79">
        <v>33.640023999999997</v>
      </c>
      <c r="AD79">
        <v>42.047201000000001</v>
      </c>
      <c r="AE79">
        <v>57.151603999999999</v>
      </c>
      <c r="AF79">
        <v>0</v>
      </c>
      <c r="AG79">
        <v>47.052239999999998</v>
      </c>
      <c r="AH79">
        <v>175.79872499999999</v>
      </c>
      <c r="AI79">
        <v>57.469092000000003</v>
      </c>
      <c r="AJ79">
        <v>0</v>
      </c>
      <c r="AK79">
        <v>65.341318999999999</v>
      </c>
      <c r="AL79">
        <v>61.387599999999999</v>
      </c>
      <c r="AM79">
        <v>18.157636</v>
      </c>
      <c r="AN79">
        <v>1.10859</v>
      </c>
      <c r="AO79">
        <v>0</v>
      </c>
      <c r="AP79">
        <v>1.1134710000000001</v>
      </c>
      <c r="AQ79">
        <v>0</v>
      </c>
      <c r="AR79">
        <v>31.987296000000001</v>
      </c>
      <c r="AS79">
        <v>37.810782000000003</v>
      </c>
      <c r="AT79">
        <v>19.315999999999999</v>
      </c>
      <c r="AU79">
        <v>0</v>
      </c>
      <c r="AV79">
        <v>0</v>
      </c>
      <c r="AW79">
        <v>0</v>
      </c>
      <c r="AX79">
        <v>0</v>
      </c>
      <c r="AY79">
        <v>8.2018620000000002</v>
      </c>
      <c r="AZ79">
        <v>8.9576049999999992</v>
      </c>
      <c r="BA79">
        <v>6.6858700000000004</v>
      </c>
      <c r="BB79">
        <v>5.1748419999999999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3037.3702379999991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665.16186200000004</v>
      </c>
      <c r="L80">
        <v>407.99255199999999</v>
      </c>
      <c r="M80">
        <v>93.736630000000005</v>
      </c>
      <c r="N80">
        <v>120.126204</v>
      </c>
      <c r="O80">
        <v>126.114261</v>
      </c>
      <c r="P80">
        <v>138.44273999999999</v>
      </c>
      <c r="Q80">
        <v>21.856054</v>
      </c>
      <c r="R80">
        <v>43.370818</v>
      </c>
      <c r="S80">
        <v>26.693728</v>
      </c>
      <c r="T80">
        <v>2.9843220000000001</v>
      </c>
      <c r="U80">
        <v>399.84120000000001</v>
      </c>
      <c r="V80">
        <v>20.088640000000002</v>
      </c>
      <c r="W80">
        <v>42.794598000000001</v>
      </c>
      <c r="X80">
        <v>143.22814</v>
      </c>
      <c r="Y80">
        <v>0</v>
      </c>
      <c r="Z80">
        <v>18.988980000000002</v>
      </c>
      <c r="AA80">
        <v>40.706615999999997</v>
      </c>
      <c r="AB80">
        <v>46.841133999999997</v>
      </c>
      <c r="AC80">
        <v>33.640023999999997</v>
      </c>
      <c r="AD80">
        <v>42.047201000000001</v>
      </c>
      <c r="AE80">
        <v>57.151603999999999</v>
      </c>
      <c r="AF80">
        <v>0</v>
      </c>
      <c r="AG80">
        <v>47.052239999999998</v>
      </c>
      <c r="AH80">
        <v>175.79872499999999</v>
      </c>
      <c r="AI80">
        <v>57.469092000000003</v>
      </c>
      <c r="AJ80">
        <v>0</v>
      </c>
      <c r="AK80">
        <v>65.341318999999999</v>
      </c>
      <c r="AL80">
        <v>60.938696</v>
      </c>
      <c r="AM80">
        <v>18.157636</v>
      </c>
      <c r="AN80">
        <v>1.10859</v>
      </c>
      <c r="AO80">
        <v>0</v>
      </c>
      <c r="AP80">
        <v>1.1134710000000001</v>
      </c>
      <c r="AQ80">
        <v>0</v>
      </c>
      <c r="AR80">
        <v>31.987296000000001</v>
      </c>
      <c r="AS80">
        <v>37.810782000000003</v>
      </c>
      <c r="AT80">
        <v>19.315999999999999</v>
      </c>
      <c r="AU80">
        <v>0</v>
      </c>
      <c r="AV80">
        <v>0</v>
      </c>
      <c r="AW80">
        <v>0</v>
      </c>
      <c r="AX80">
        <v>0</v>
      </c>
      <c r="AY80">
        <v>8.2018620000000002</v>
      </c>
      <c r="AZ80">
        <v>8.9576049999999992</v>
      </c>
      <c r="BA80">
        <v>6.6858700000000004</v>
      </c>
      <c r="BB80">
        <v>5.1748419999999999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3036.9213339999992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665.16186200000004</v>
      </c>
      <c r="L81">
        <v>407.99255199999999</v>
      </c>
      <c r="M81">
        <v>93.736630000000005</v>
      </c>
      <c r="N81">
        <v>120.126204</v>
      </c>
      <c r="O81">
        <v>126.114261</v>
      </c>
      <c r="P81">
        <v>138.44273999999999</v>
      </c>
      <c r="Q81">
        <v>21.856054</v>
      </c>
      <c r="R81">
        <v>43.370818</v>
      </c>
      <c r="S81">
        <v>26.693728</v>
      </c>
      <c r="T81">
        <v>2.9843220000000001</v>
      </c>
      <c r="U81">
        <v>399.84120000000001</v>
      </c>
      <c r="V81">
        <v>20.088640000000002</v>
      </c>
      <c r="W81">
        <v>42.794598000000001</v>
      </c>
      <c r="X81">
        <v>143.22814</v>
      </c>
      <c r="Y81">
        <v>0</v>
      </c>
      <c r="Z81">
        <v>18.988980000000002</v>
      </c>
      <c r="AA81">
        <v>40.706615999999997</v>
      </c>
      <c r="AB81">
        <v>46.841133999999997</v>
      </c>
      <c r="AC81">
        <v>33.640023999999997</v>
      </c>
      <c r="AD81">
        <v>42.047201000000001</v>
      </c>
      <c r="AE81">
        <v>57.151603999999999</v>
      </c>
      <c r="AF81">
        <v>0</v>
      </c>
      <c r="AG81">
        <v>47.052239999999998</v>
      </c>
      <c r="AH81">
        <v>175.79872499999999</v>
      </c>
      <c r="AI81">
        <v>57.469092000000003</v>
      </c>
      <c r="AJ81">
        <v>0</v>
      </c>
      <c r="AK81">
        <v>65.341318999999999</v>
      </c>
      <c r="AL81">
        <v>64.642152999999993</v>
      </c>
      <c r="AM81">
        <v>18.157636</v>
      </c>
      <c r="AN81">
        <v>1.10859</v>
      </c>
      <c r="AO81">
        <v>0</v>
      </c>
      <c r="AP81">
        <v>9.1552050000000005</v>
      </c>
      <c r="AQ81">
        <v>0</v>
      </c>
      <c r="AR81">
        <v>31.987296000000001</v>
      </c>
      <c r="AS81">
        <v>37.810782000000003</v>
      </c>
      <c r="AT81">
        <v>19.315999999999999</v>
      </c>
      <c r="AU81">
        <v>0</v>
      </c>
      <c r="AV81">
        <v>0</v>
      </c>
      <c r="AW81">
        <v>0</v>
      </c>
      <c r="AX81">
        <v>0</v>
      </c>
      <c r="AY81">
        <v>8.2018620000000002</v>
      </c>
      <c r="AZ81">
        <v>8.9576049999999992</v>
      </c>
      <c r="BA81">
        <v>6.6858700000000004</v>
      </c>
      <c r="BB81">
        <v>5.1748419999999999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3048.6665249999987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665.16186200000004</v>
      </c>
      <c r="L82">
        <v>407.99255199999999</v>
      </c>
      <c r="M82">
        <v>93.736630000000005</v>
      </c>
      <c r="N82">
        <v>120.126204</v>
      </c>
      <c r="O82">
        <v>126.114261</v>
      </c>
      <c r="P82">
        <v>138.44273999999999</v>
      </c>
      <c r="Q82">
        <v>21.856054</v>
      </c>
      <c r="R82">
        <v>43.370818</v>
      </c>
      <c r="S82">
        <v>26.693728</v>
      </c>
      <c r="T82">
        <v>2.9843220000000001</v>
      </c>
      <c r="U82">
        <v>399.84120000000001</v>
      </c>
      <c r="V82">
        <v>20.088640000000002</v>
      </c>
      <c r="W82">
        <v>42.794598000000001</v>
      </c>
      <c r="X82">
        <v>143.22814</v>
      </c>
      <c r="Y82">
        <v>0</v>
      </c>
      <c r="Z82">
        <v>18.988980000000002</v>
      </c>
      <c r="AA82">
        <v>40.706615999999997</v>
      </c>
      <c r="AB82">
        <v>46.841133999999997</v>
      </c>
      <c r="AC82">
        <v>33.640023999999997</v>
      </c>
      <c r="AD82">
        <v>42.047201000000001</v>
      </c>
      <c r="AE82">
        <v>57.151603999999999</v>
      </c>
      <c r="AF82">
        <v>0</v>
      </c>
      <c r="AG82">
        <v>47.052239999999998</v>
      </c>
      <c r="AH82">
        <v>175.79872499999999</v>
      </c>
      <c r="AI82">
        <v>57.469092000000003</v>
      </c>
      <c r="AJ82">
        <v>0</v>
      </c>
      <c r="AK82">
        <v>65.341318999999999</v>
      </c>
      <c r="AL82">
        <v>46.461547000000003</v>
      </c>
      <c r="AM82">
        <v>18.157636</v>
      </c>
      <c r="AN82">
        <v>1.10859</v>
      </c>
      <c r="AO82">
        <v>0</v>
      </c>
      <c r="AP82">
        <v>9.1552050000000005</v>
      </c>
      <c r="AQ82">
        <v>0</v>
      </c>
      <c r="AR82">
        <v>31.987296000000001</v>
      </c>
      <c r="AS82">
        <v>37.810782000000003</v>
      </c>
      <c r="AT82">
        <v>19.315999999999999</v>
      </c>
      <c r="AU82">
        <v>0</v>
      </c>
      <c r="AV82">
        <v>0</v>
      </c>
      <c r="AW82">
        <v>0</v>
      </c>
      <c r="AX82">
        <v>0</v>
      </c>
      <c r="AY82">
        <v>8.2018620000000002</v>
      </c>
      <c r="AZ82">
        <v>8.9576049999999992</v>
      </c>
      <c r="BA82">
        <v>6.6858700000000004</v>
      </c>
      <c r="BB82">
        <v>5.1748419999999999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3030.4859189999988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665.16186200000004</v>
      </c>
      <c r="L83">
        <v>407.99255199999999</v>
      </c>
      <c r="M83">
        <v>93.736630000000005</v>
      </c>
      <c r="N83">
        <v>120.126204</v>
      </c>
      <c r="O83">
        <v>126.114261</v>
      </c>
      <c r="P83">
        <v>138.44273999999999</v>
      </c>
      <c r="Q83">
        <v>21.856054</v>
      </c>
      <c r="R83">
        <v>43.370818</v>
      </c>
      <c r="S83">
        <v>26.693728</v>
      </c>
      <c r="T83">
        <v>2.9843220000000001</v>
      </c>
      <c r="U83">
        <v>394.40857499999998</v>
      </c>
      <c r="V83">
        <v>20.088640000000002</v>
      </c>
      <c r="W83">
        <v>42.794598000000001</v>
      </c>
      <c r="X83">
        <v>143.22814</v>
      </c>
      <c r="Y83">
        <v>0</v>
      </c>
      <c r="Z83">
        <v>18.988980000000002</v>
      </c>
      <c r="AA83">
        <v>40.706615999999997</v>
      </c>
      <c r="AB83">
        <v>46.841133999999997</v>
      </c>
      <c r="AC83">
        <v>33.640023999999997</v>
      </c>
      <c r="AD83">
        <v>42.047201000000001</v>
      </c>
      <c r="AE83">
        <v>57.151603999999999</v>
      </c>
      <c r="AF83">
        <v>0</v>
      </c>
      <c r="AG83">
        <v>47.052239999999998</v>
      </c>
      <c r="AH83">
        <v>175.79872499999999</v>
      </c>
      <c r="AI83">
        <v>57.469092000000003</v>
      </c>
      <c r="AJ83">
        <v>0</v>
      </c>
      <c r="AK83">
        <v>65.341318999999999</v>
      </c>
      <c r="AL83">
        <v>50.501682000000002</v>
      </c>
      <c r="AM83">
        <v>18.157636</v>
      </c>
      <c r="AN83">
        <v>1.10859</v>
      </c>
      <c r="AO83">
        <v>0</v>
      </c>
      <c r="AP83">
        <v>1.1134710000000001</v>
      </c>
      <c r="AQ83">
        <v>0</v>
      </c>
      <c r="AR83">
        <v>31.987296000000001</v>
      </c>
      <c r="AS83">
        <v>37.810782000000003</v>
      </c>
      <c r="AT83">
        <v>19.315999999999999</v>
      </c>
      <c r="AU83">
        <v>0</v>
      </c>
      <c r="AV83">
        <v>0</v>
      </c>
      <c r="AW83">
        <v>0</v>
      </c>
      <c r="AX83">
        <v>0</v>
      </c>
      <c r="AY83">
        <v>8.2018620000000002</v>
      </c>
      <c r="AZ83">
        <v>8.9576049999999992</v>
      </c>
      <c r="BA83">
        <v>6.6858700000000004</v>
      </c>
      <c r="BB83">
        <v>5.1748419999999999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3021.0516949999992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665.16186200000004</v>
      </c>
      <c r="L84">
        <v>407.99255199999999</v>
      </c>
      <c r="M84">
        <v>93.736630000000005</v>
      </c>
      <c r="N84">
        <v>120.126204</v>
      </c>
      <c r="O84">
        <v>126.114261</v>
      </c>
      <c r="P84">
        <v>138.44273999999999</v>
      </c>
      <c r="Q84">
        <v>21.856054</v>
      </c>
      <c r="R84">
        <v>43.370818</v>
      </c>
      <c r="S84">
        <v>26.693728</v>
      </c>
      <c r="T84">
        <v>2.9843220000000001</v>
      </c>
      <c r="U84">
        <v>394.40857499999998</v>
      </c>
      <c r="V84">
        <v>20.088640000000002</v>
      </c>
      <c r="W84">
        <v>42.794598000000001</v>
      </c>
      <c r="X84">
        <v>143.22814</v>
      </c>
      <c r="Y84">
        <v>0</v>
      </c>
      <c r="Z84">
        <v>18.988980000000002</v>
      </c>
      <c r="AA84">
        <v>40.706615999999997</v>
      </c>
      <c r="AB84">
        <v>46.841133999999997</v>
      </c>
      <c r="AC84">
        <v>33.640023999999997</v>
      </c>
      <c r="AD84">
        <v>42.047201000000001</v>
      </c>
      <c r="AE84">
        <v>57.151603999999999</v>
      </c>
      <c r="AF84">
        <v>0</v>
      </c>
      <c r="AG84">
        <v>47.052239999999998</v>
      </c>
      <c r="AH84">
        <v>175.79872499999999</v>
      </c>
      <c r="AI84">
        <v>57.469092000000003</v>
      </c>
      <c r="AJ84">
        <v>0</v>
      </c>
      <c r="AK84">
        <v>65.341318999999999</v>
      </c>
      <c r="AL84">
        <v>77.435912000000002</v>
      </c>
      <c r="AM84">
        <v>18.157636</v>
      </c>
      <c r="AN84">
        <v>1.10859</v>
      </c>
      <c r="AO84">
        <v>0</v>
      </c>
      <c r="AP84">
        <v>1.1134710000000001</v>
      </c>
      <c r="AQ84">
        <v>0</v>
      </c>
      <c r="AR84">
        <v>31.987296000000001</v>
      </c>
      <c r="AS84">
        <v>37.810782000000003</v>
      </c>
      <c r="AT84">
        <v>19.315999999999999</v>
      </c>
      <c r="AU84">
        <v>0</v>
      </c>
      <c r="AV84">
        <v>0</v>
      </c>
      <c r="AW84">
        <v>0</v>
      </c>
      <c r="AX84">
        <v>0</v>
      </c>
      <c r="AY84">
        <v>8.2018620000000002</v>
      </c>
      <c r="AZ84">
        <v>8.9576049999999992</v>
      </c>
      <c r="BA84">
        <v>6.6858700000000004</v>
      </c>
      <c r="BB84">
        <v>5.1748419999999999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3047.985924999999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665.16186200000004</v>
      </c>
      <c r="L85">
        <v>407.99255199999999</v>
      </c>
      <c r="M85">
        <v>93.736630000000005</v>
      </c>
      <c r="N85">
        <v>120.126204</v>
      </c>
      <c r="O85">
        <v>126.114261</v>
      </c>
      <c r="P85">
        <v>143.91192899999999</v>
      </c>
      <c r="Q85">
        <v>21.856054</v>
      </c>
      <c r="R85">
        <v>43.370818</v>
      </c>
      <c r="S85">
        <v>26.693728</v>
      </c>
      <c r="T85">
        <v>2.9843220000000001</v>
      </c>
      <c r="U85">
        <v>394.40857499999998</v>
      </c>
      <c r="V85">
        <v>20.088640000000002</v>
      </c>
      <c r="W85">
        <v>42.794598000000001</v>
      </c>
      <c r="X85">
        <v>143.22814</v>
      </c>
      <c r="Y85">
        <v>0</v>
      </c>
      <c r="Z85">
        <v>18.988980000000002</v>
      </c>
      <c r="AA85">
        <v>40.706615999999997</v>
      </c>
      <c r="AB85">
        <v>46.841133999999997</v>
      </c>
      <c r="AC85">
        <v>33.640023999999997</v>
      </c>
      <c r="AD85">
        <v>42.047201000000001</v>
      </c>
      <c r="AE85">
        <v>57.151603999999999</v>
      </c>
      <c r="AF85">
        <v>0</v>
      </c>
      <c r="AG85">
        <v>47.052239999999998</v>
      </c>
      <c r="AH85">
        <v>175.79872499999999</v>
      </c>
      <c r="AI85">
        <v>5.894266</v>
      </c>
      <c r="AJ85">
        <v>0</v>
      </c>
      <c r="AK85">
        <v>65.341318999999999</v>
      </c>
      <c r="AL85">
        <v>77.435912000000002</v>
      </c>
      <c r="AM85">
        <v>18.157636</v>
      </c>
      <c r="AN85">
        <v>1.10859</v>
      </c>
      <c r="AO85">
        <v>0</v>
      </c>
      <c r="AP85">
        <v>1.1134710000000001</v>
      </c>
      <c r="AQ85">
        <v>0</v>
      </c>
      <c r="AR85">
        <v>31.987296000000001</v>
      </c>
      <c r="AS85">
        <v>37.810782000000003</v>
      </c>
      <c r="AT85">
        <v>19.315999999999999</v>
      </c>
      <c r="AU85">
        <v>0</v>
      </c>
      <c r="AV85">
        <v>0</v>
      </c>
      <c r="AW85">
        <v>0</v>
      </c>
      <c r="AX85">
        <v>0</v>
      </c>
      <c r="AY85">
        <v>8.2018620000000002</v>
      </c>
      <c r="AZ85">
        <v>8.9576049999999992</v>
      </c>
      <c r="BA85">
        <v>6.6858700000000004</v>
      </c>
      <c r="BB85">
        <v>5.1748419999999999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3001.8802879999989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665.16186200000004</v>
      </c>
      <c r="L86">
        <v>407.99255199999999</v>
      </c>
      <c r="M86">
        <v>93.736630000000005</v>
      </c>
      <c r="N86">
        <v>120.126204</v>
      </c>
      <c r="O86">
        <v>126.114261</v>
      </c>
      <c r="P86">
        <v>144.859328</v>
      </c>
      <c r="Q86">
        <v>21.856054</v>
      </c>
      <c r="R86">
        <v>43.370818</v>
      </c>
      <c r="S86">
        <v>26.693728</v>
      </c>
      <c r="T86">
        <v>2.9843220000000001</v>
      </c>
      <c r="U86">
        <v>394.40857499999998</v>
      </c>
      <c r="V86">
        <v>20.088640000000002</v>
      </c>
      <c r="W86">
        <v>42.794598000000001</v>
      </c>
      <c r="X86">
        <v>143.22814</v>
      </c>
      <c r="Y86">
        <v>0</v>
      </c>
      <c r="Z86">
        <v>12.595577</v>
      </c>
      <c r="AA86">
        <v>40.706615999999997</v>
      </c>
      <c r="AB86">
        <v>46.841133999999997</v>
      </c>
      <c r="AC86">
        <v>33.640023999999997</v>
      </c>
      <c r="AD86">
        <v>21.023600999999999</v>
      </c>
      <c r="AE86">
        <v>57.151603999999999</v>
      </c>
      <c r="AF86">
        <v>0</v>
      </c>
      <c r="AG86">
        <v>47.052239999999998</v>
      </c>
      <c r="AH86">
        <v>173.807738</v>
      </c>
      <c r="AI86">
        <v>4.125985</v>
      </c>
      <c r="AJ86">
        <v>0</v>
      </c>
      <c r="AK86">
        <v>65.341318999999999</v>
      </c>
      <c r="AL86">
        <v>77.435912000000002</v>
      </c>
      <c r="AM86">
        <v>18.157636</v>
      </c>
      <c r="AN86">
        <v>1.10859</v>
      </c>
      <c r="AO86">
        <v>0</v>
      </c>
      <c r="AP86">
        <v>1.1134710000000001</v>
      </c>
      <c r="AQ86">
        <v>0</v>
      </c>
      <c r="AR86">
        <v>31.987296000000001</v>
      </c>
      <c r="AS86">
        <v>36.594662999999997</v>
      </c>
      <c r="AT86">
        <v>19.315999999999999</v>
      </c>
      <c r="AU86">
        <v>0</v>
      </c>
      <c r="AV86">
        <v>0</v>
      </c>
      <c r="AW86">
        <v>0</v>
      </c>
      <c r="AX86">
        <v>0</v>
      </c>
      <c r="AY86">
        <v>8.0554009999999998</v>
      </c>
      <c r="AZ86">
        <v>8.9576049999999992</v>
      </c>
      <c r="BA86">
        <v>6.5148190000000001</v>
      </c>
      <c r="BB86">
        <v>5.1748419999999999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2970.1177849999995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665.16186200000004</v>
      </c>
      <c r="L87">
        <v>407.99255199999999</v>
      </c>
      <c r="M87">
        <v>93.736630000000005</v>
      </c>
      <c r="N87">
        <v>120.126204</v>
      </c>
      <c r="O87">
        <v>126.114261</v>
      </c>
      <c r="P87">
        <v>144.859328</v>
      </c>
      <c r="Q87">
        <v>21.856054</v>
      </c>
      <c r="R87">
        <v>43.370818</v>
      </c>
      <c r="S87">
        <v>26.693728</v>
      </c>
      <c r="T87">
        <v>2.9843220000000001</v>
      </c>
      <c r="U87">
        <v>394.40857499999998</v>
      </c>
      <c r="V87">
        <v>20.088640000000002</v>
      </c>
      <c r="W87">
        <v>42.794598000000001</v>
      </c>
      <c r="X87">
        <v>143.22814</v>
      </c>
      <c r="Y87">
        <v>0</v>
      </c>
      <c r="Z87">
        <v>12.595577</v>
      </c>
      <c r="AA87">
        <v>40.706615999999997</v>
      </c>
      <c r="AB87">
        <v>46.841133999999997</v>
      </c>
      <c r="AC87">
        <v>33.640023999999997</v>
      </c>
      <c r="AD87">
        <v>21.023600999999999</v>
      </c>
      <c r="AE87">
        <v>57.151603999999999</v>
      </c>
      <c r="AF87">
        <v>0</v>
      </c>
      <c r="AG87">
        <v>47.052239999999998</v>
      </c>
      <c r="AH87">
        <v>173.807738</v>
      </c>
      <c r="AI87">
        <v>4.125985</v>
      </c>
      <c r="AJ87">
        <v>0</v>
      </c>
      <c r="AK87">
        <v>65.341318999999999</v>
      </c>
      <c r="AL87">
        <v>77.435912000000002</v>
      </c>
      <c r="AM87">
        <v>18.157636</v>
      </c>
      <c r="AN87">
        <v>1.10859</v>
      </c>
      <c r="AO87">
        <v>0</v>
      </c>
      <c r="AP87">
        <v>1.1134710000000001</v>
      </c>
      <c r="AQ87">
        <v>0</v>
      </c>
      <c r="AR87">
        <v>31.987296000000001</v>
      </c>
      <c r="AS87">
        <v>36.594662999999997</v>
      </c>
      <c r="AT87">
        <v>19.315999999999999</v>
      </c>
      <c r="AU87">
        <v>0</v>
      </c>
      <c r="AV87">
        <v>0</v>
      </c>
      <c r="AW87">
        <v>0</v>
      </c>
      <c r="AX87">
        <v>0</v>
      </c>
      <c r="AY87">
        <v>8.0554009999999998</v>
      </c>
      <c r="AZ87">
        <v>8.9576049999999992</v>
      </c>
      <c r="BA87">
        <v>6.5148190000000001</v>
      </c>
      <c r="BB87">
        <v>5.1748419999999999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2970.1177849999995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665.16186200000004</v>
      </c>
      <c r="L88">
        <v>407.99255199999999</v>
      </c>
      <c r="M88">
        <v>93.736630000000005</v>
      </c>
      <c r="N88">
        <v>120.126204</v>
      </c>
      <c r="O88">
        <v>126.114261</v>
      </c>
      <c r="P88">
        <v>144.859328</v>
      </c>
      <c r="Q88">
        <v>21.856054</v>
      </c>
      <c r="R88">
        <v>43.370818</v>
      </c>
      <c r="S88">
        <v>26.693728</v>
      </c>
      <c r="T88">
        <v>2.9843220000000001</v>
      </c>
      <c r="U88">
        <v>394.40857499999998</v>
      </c>
      <c r="V88">
        <v>20.088640000000002</v>
      </c>
      <c r="W88">
        <v>42.794598000000001</v>
      </c>
      <c r="X88">
        <v>143.22814</v>
      </c>
      <c r="Y88">
        <v>0</v>
      </c>
      <c r="Z88">
        <v>12.595577</v>
      </c>
      <c r="AA88">
        <v>40.706615999999997</v>
      </c>
      <c r="AB88">
        <v>46.841133999999997</v>
      </c>
      <c r="AC88">
        <v>33.640023999999997</v>
      </c>
      <c r="AD88">
        <v>21.023600999999999</v>
      </c>
      <c r="AE88">
        <v>57.151603999999999</v>
      </c>
      <c r="AF88">
        <v>0</v>
      </c>
      <c r="AG88">
        <v>47.052239999999998</v>
      </c>
      <c r="AH88">
        <v>173.807738</v>
      </c>
      <c r="AI88">
        <v>4.125985</v>
      </c>
      <c r="AJ88">
        <v>0</v>
      </c>
      <c r="AK88">
        <v>65.341318999999999</v>
      </c>
      <c r="AL88">
        <v>77.435912000000002</v>
      </c>
      <c r="AM88">
        <v>18.157636</v>
      </c>
      <c r="AN88">
        <v>1.10859</v>
      </c>
      <c r="AO88">
        <v>0</v>
      </c>
      <c r="AP88">
        <v>1.1134710000000001</v>
      </c>
      <c r="AQ88">
        <v>0</v>
      </c>
      <c r="AR88">
        <v>31.987296000000001</v>
      </c>
      <c r="AS88">
        <v>36.594662999999997</v>
      </c>
      <c r="AT88">
        <v>19.315999999999999</v>
      </c>
      <c r="AU88">
        <v>0</v>
      </c>
      <c r="AV88">
        <v>0</v>
      </c>
      <c r="AW88">
        <v>0</v>
      </c>
      <c r="AX88">
        <v>0</v>
      </c>
      <c r="AY88">
        <v>8.0554009999999998</v>
      </c>
      <c r="AZ88">
        <v>8.9576049999999992</v>
      </c>
      <c r="BA88">
        <v>6.5148190000000001</v>
      </c>
      <c r="BB88">
        <v>5.1748419999999999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2970.1177849999995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665.16186200000004</v>
      </c>
      <c r="L89">
        <v>407.99255199999999</v>
      </c>
      <c r="M89">
        <v>93.736630000000005</v>
      </c>
      <c r="N89">
        <v>120.126204</v>
      </c>
      <c r="O89">
        <v>126.114261</v>
      </c>
      <c r="P89">
        <v>144.859328</v>
      </c>
      <c r="Q89">
        <v>21.856054</v>
      </c>
      <c r="R89">
        <v>43.370818</v>
      </c>
      <c r="S89">
        <v>26.693728</v>
      </c>
      <c r="T89">
        <v>2.9843220000000001</v>
      </c>
      <c r="U89">
        <v>394.40857499999998</v>
      </c>
      <c r="V89">
        <v>20.088640000000002</v>
      </c>
      <c r="W89">
        <v>42.794598000000001</v>
      </c>
      <c r="X89">
        <v>143.22814</v>
      </c>
      <c r="Y89">
        <v>0</v>
      </c>
      <c r="Z89">
        <v>12.595577</v>
      </c>
      <c r="AA89">
        <v>40.706615999999997</v>
      </c>
      <c r="AB89">
        <v>46.841133999999997</v>
      </c>
      <c r="AC89">
        <v>33.640023999999997</v>
      </c>
      <c r="AD89">
        <v>21.023600999999999</v>
      </c>
      <c r="AE89">
        <v>57.151603999999999</v>
      </c>
      <c r="AF89">
        <v>0</v>
      </c>
      <c r="AG89">
        <v>47.052239999999998</v>
      </c>
      <c r="AH89">
        <v>173.807738</v>
      </c>
      <c r="AI89">
        <v>16.209230999999999</v>
      </c>
      <c r="AJ89">
        <v>0</v>
      </c>
      <c r="AK89">
        <v>65.341318999999999</v>
      </c>
      <c r="AL89">
        <v>77.435912000000002</v>
      </c>
      <c r="AM89">
        <v>18.157636</v>
      </c>
      <c r="AN89">
        <v>1.10859</v>
      </c>
      <c r="AO89">
        <v>0</v>
      </c>
      <c r="AP89">
        <v>1.1134710000000001</v>
      </c>
      <c r="AQ89">
        <v>0</v>
      </c>
      <c r="AR89">
        <v>31.987296000000001</v>
      </c>
      <c r="AS89">
        <v>36.594662999999997</v>
      </c>
      <c r="AT89">
        <v>19.315999999999999</v>
      </c>
      <c r="AU89">
        <v>0</v>
      </c>
      <c r="AV89">
        <v>0</v>
      </c>
      <c r="AW89">
        <v>0</v>
      </c>
      <c r="AX89">
        <v>0</v>
      </c>
      <c r="AY89">
        <v>8.0554009999999998</v>
      </c>
      <c r="AZ89">
        <v>8.9576049999999992</v>
      </c>
      <c r="BA89">
        <v>6.5148190000000001</v>
      </c>
      <c r="BB89">
        <v>5.1748419999999999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2982.2010309999991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665.16186200000004</v>
      </c>
      <c r="L90">
        <v>407.99255199999999</v>
      </c>
      <c r="M90">
        <v>93.736630000000005</v>
      </c>
      <c r="N90">
        <v>120.126204</v>
      </c>
      <c r="O90">
        <v>126.114261</v>
      </c>
      <c r="P90">
        <v>144.859328</v>
      </c>
      <c r="Q90">
        <v>21.856054</v>
      </c>
      <c r="R90">
        <v>43.370818</v>
      </c>
      <c r="S90">
        <v>26.693728</v>
      </c>
      <c r="T90">
        <v>2.9843220000000001</v>
      </c>
      <c r="U90">
        <v>394.40857499999998</v>
      </c>
      <c r="V90">
        <v>20.088640000000002</v>
      </c>
      <c r="W90">
        <v>42.794598000000001</v>
      </c>
      <c r="X90">
        <v>143.22814</v>
      </c>
      <c r="Y90">
        <v>0</v>
      </c>
      <c r="Z90">
        <v>18.988980000000002</v>
      </c>
      <c r="AA90">
        <v>40.706615999999997</v>
      </c>
      <c r="AB90">
        <v>46.841133999999997</v>
      </c>
      <c r="AC90">
        <v>33.640023999999997</v>
      </c>
      <c r="AD90">
        <v>42.047201000000001</v>
      </c>
      <c r="AE90">
        <v>57.151603999999999</v>
      </c>
      <c r="AF90">
        <v>0</v>
      </c>
      <c r="AG90">
        <v>47.052239999999998</v>
      </c>
      <c r="AH90">
        <v>175.79872499999999</v>
      </c>
      <c r="AI90">
        <v>16.209230999999999</v>
      </c>
      <c r="AJ90">
        <v>0</v>
      </c>
      <c r="AK90">
        <v>65.341318999999999</v>
      </c>
      <c r="AL90">
        <v>77.435912000000002</v>
      </c>
      <c r="AM90">
        <v>18.157636</v>
      </c>
      <c r="AN90">
        <v>1.10859</v>
      </c>
      <c r="AO90">
        <v>0</v>
      </c>
      <c r="AP90">
        <v>1.1134710000000001</v>
      </c>
      <c r="AQ90">
        <v>0</v>
      </c>
      <c r="AR90">
        <v>31.987296000000001</v>
      </c>
      <c r="AS90">
        <v>37.810782000000003</v>
      </c>
      <c r="AT90">
        <v>19.315999999999999</v>
      </c>
      <c r="AU90">
        <v>0</v>
      </c>
      <c r="AV90">
        <v>0</v>
      </c>
      <c r="AW90">
        <v>0</v>
      </c>
      <c r="AX90">
        <v>0</v>
      </c>
      <c r="AY90">
        <v>8.2018620000000002</v>
      </c>
      <c r="AZ90">
        <v>8.9576049999999992</v>
      </c>
      <c r="BA90">
        <v>6.6858700000000004</v>
      </c>
      <c r="BB90">
        <v>5.1748419999999999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3013.1426519999991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18.664277999999999</v>
      </c>
      <c r="H91">
        <v>0</v>
      </c>
      <c r="I91">
        <v>0</v>
      </c>
      <c r="J91">
        <v>17.217317000000001</v>
      </c>
      <c r="K91">
        <v>665.16186200000004</v>
      </c>
      <c r="L91">
        <v>407.99255199999999</v>
      </c>
      <c r="M91">
        <v>93.736630000000005</v>
      </c>
      <c r="N91">
        <v>120.126204</v>
      </c>
      <c r="O91">
        <v>126.114261</v>
      </c>
      <c r="P91">
        <v>144.859328</v>
      </c>
      <c r="Q91">
        <v>21.856054</v>
      </c>
      <c r="R91">
        <v>43.370818</v>
      </c>
      <c r="S91">
        <v>26.693728</v>
      </c>
      <c r="T91">
        <v>2.9843220000000001</v>
      </c>
      <c r="U91">
        <v>394.40857499999998</v>
      </c>
      <c r="V91">
        <v>20.088640000000002</v>
      </c>
      <c r="W91">
        <v>42.794598000000001</v>
      </c>
      <c r="X91">
        <v>143.22814</v>
      </c>
      <c r="Y91">
        <v>0</v>
      </c>
      <c r="Z91">
        <v>18.988980000000002</v>
      </c>
      <c r="AA91">
        <v>40.706615999999997</v>
      </c>
      <c r="AB91">
        <v>46.841133999999997</v>
      </c>
      <c r="AC91">
        <v>33.640023999999997</v>
      </c>
      <c r="AD91">
        <v>42.047201000000001</v>
      </c>
      <c r="AE91">
        <v>57.151603999999999</v>
      </c>
      <c r="AF91">
        <v>0</v>
      </c>
      <c r="AG91">
        <v>47.052239999999998</v>
      </c>
      <c r="AH91">
        <v>175.79872499999999</v>
      </c>
      <c r="AI91">
        <v>16.209230999999999</v>
      </c>
      <c r="AJ91">
        <v>0</v>
      </c>
      <c r="AK91">
        <v>65.341318999999999</v>
      </c>
      <c r="AL91">
        <v>77.435912000000002</v>
      </c>
      <c r="AM91">
        <v>18.157636</v>
      </c>
      <c r="AN91">
        <v>1.10859</v>
      </c>
      <c r="AO91">
        <v>0</v>
      </c>
      <c r="AP91">
        <v>1.3609089999999999</v>
      </c>
      <c r="AQ91">
        <v>0</v>
      </c>
      <c r="AR91">
        <v>31.987296000000001</v>
      </c>
      <c r="AS91">
        <v>37.810782000000003</v>
      </c>
      <c r="AT91">
        <v>19.315999999999999</v>
      </c>
      <c r="AU91">
        <v>0</v>
      </c>
      <c r="AV91">
        <v>0</v>
      </c>
      <c r="AW91">
        <v>0</v>
      </c>
      <c r="AX91">
        <v>0</v>
      </c>
      <c r="AY91">
        <v>8.2018620000000002</v>
      </c>
      <c r="AZ91">
        <v>8.9576049999999992</v>
      </c>
      <c r="BA91">
        <v>6.6858700000000004</v>
      </c>
      <c r="BB91">
        <v>5.1748419999999999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3049.2716849999988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37.462859999999999</v>
      </c>
      <c r="H92">
        <v>0</v>
      </c>
      <c r="I92">
        <v>0</v>
      </c>
      <c r="J92">
        <v>48.239006000000003</v>
      </c>
      <c r="K92">
        <v>665.16186200000004</v>
      </c>
      <c r="L92">
        <v>407.99255199999999</v>
      </c>
      <c r="M92">
        <v>93.736630000000005</v>
      </c>
      <c r="N92">
        <v>120.126204</v>
      </c>
      <c r="O92">
        <v>126.114261</v>
      </c>
      <c r="P92">
        <v>144.859328</v>
      </c>
      <c r="Q92">
        <v>21.856054</v>
      </c>
      <c r="R92">
        <v>43.370818</v>
      </c>
      <c r="S92">
        <v>26.693728</v>
      </c>
      <c r="T92">
        <v>2.9843220000000001</v>
      </c>
      <c r="U92">
        <v>394.40857499999998</v>
      </c>
      <c r="V92">
        <v>20.088640000000002</v>
      </c>
      <c r="W92">
        <v>42.794598000000001</v>
      </c>
      <c r="X92">
        <v>143.22814</v>
      </c>
      <c r="Y92">
        <v>0</v>
      </c>
      <c r="Z92">
        <v>18.988980000000002</v>
      </c>
      <c r="AA92">
        <v>40.706615999999997</v>
      </c>
      <c r="AB92">
        <v>46.841133999999997</v>
      </c>
      <c r="AC92">
        <v>33.640023999999997</v>
      </c>
      <c r="AD92">
        <v>42.047201000000001</v>
      </c>
      <c r="AE92">
        <v>57.151603999999999</v>
      </c>
      <c r="AF92">
        <v>0</v>
      </c>
      <c r="AG92">
        <v>47.052239999999998</v>
      </c>
      <c r="AH92">
        <v>175.79872499999999</v>
      </c>
      <c r="AI92">
        <v>16.209230999999999</v>
      </c>
      <c r="AJ92">
        <v>0</v>
      </c>
      <c r="AK92">
        <v>65.341318999999999</v>
      </c>
      <c r="AL92">
        <v>77.435912000000002</v>
      </c>
      <c r="AM92">
        <v>18.157636</v>
      </c>
      <c r="AN92">
        <v>1.10859</v>
      </c>
      <c r="AO92">
        <v>0</v>
      </c>
      <c r="AP92">
        <v>1.3609089999999999</v>
      </c>
      <c r="AQ92">
        <v>0</v>
      </c>
      <c r="AR92">
        <v>31.987296000000001</v>
      </c>
      <c r="AS92">
        <v>37.810782000000003</v>
      </c>
      <c r="AT92">
        <v>19.315999999999999</v>
      </c>
      <c r="AU92">
        <v>0</v>
      </c>
      <c r="AV92">
        <v>0</v>
      </c>
      <c r="AW92">
        <v>0</v>
      </c>
      <c r="AX92">
        <v>0</v>
      </c>
      <c r="AY92">
        <v>8.2018620000000002</v>
      </c>
      <c r="AZ92">
        <v>8.9576049999999992</v>
      </c>
      <c r="BA92">
        <v>6.6858700000000004</v>
      </c>
      <c r="BB92">
        <v>5.1748419999999999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3099.0919559999988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37.462859999999999</v>
      </c>
      <c r="H93">
        <v>0</v>
      </c>
      <c r="I93">
        <v>0</v>
      </c>
      <c r="J93">
        <v>48.239006000000003</v>
      </c>
      <c r="K93">
        <v>665.16186200000004</v>
      </c>
      <c r="L93">
        <v>407.99255199999999</v>
      </c>
      <c r="M93">
        <v>93.736630000000005</v>
      </c>
      <c r="N93">
        <v>120.126204</v>
      </c>
      <c r="O93">
        <v>126.114261</v>
      </c>
      <c r="P93">
        <v>144.859328</v>
      </c>
      <c r="Q93">
        <v>21.856054</v>
      </c>
      <c r="R93">
        <v>43.370818</v>
      </c>
      <c r="S93">
        <v>26.693728</v>
      </c>
      <c r="T93">
        <v>2.9843220000000001</v>
      </c>
      <c r="U93">
        <v>394.40857499999998</v>
      </c>
      <c r="V93">
        <v>20.088640000000002</v>
      </c>
      <c r="W93">
        <v>42.794598000000001</v>
      </c>
      <c r="X93">
        <v>143.22814</v>
      </c>
      <c r="Y93">
        <v>0</v>
      </c>
      <c r="Z93">
        <v>18.988980000000002</v>
      </c>
      <c r="AA93">
        <v>40.706615999999997</v>
      </c>
      <c r="AB93">
        <v>46.841133999999997</v>
      </c>
      <c r="AC93">
        <v>33.640023999999997</v>
      </c>
      <c r="AD93">
        <v>42.047201000000001</v>
      </c>
      <c r="AE93">
        <v>57.151603999999999</v>
      </c>
      <c r="AF93">
        <v>0</v>
      </c>
      <c r="AG93">
        <v>47.052239999999998</v>
      </c>
      <c r="AH93">
        <v>175.79872499999999</v>
      </c>
      <c r="AI93">
        <v>16.209230999999999</v>
      </c>
      <c r="AJ93">
        <v>0</v>
      </c>
      <c r="AK93">
        <v>65.341318999999999</v>
      </c>
      <c r="AL93">
        <v>77.435912000000002</v>
      </c>
      <c r="AM93">
        <v>18.157636</v>
      </c>
      <c r="AN93">
        <v>1.10859</v>
      </c>
      <c r="AO93">
        <v>0</v>
      </c>
      <c r="AP93">
        <v>1.3609089999999999</v>
      </c>
      <c r="AQ93">
        <v>0</v>
      </c>
      <c r="AR93">
        <v>31.987296000000001</v>
      </c>
      <c r="AS93">
        <v>37.810782000000003</v>
      </c>
      <c r="AT93">
        <v>19.315999999999999</v>
      </c>
      <c r="AU93">
        <v>0</v>
      </c>
      <c r="AV93">
        <v>0</v>
      </c>
      <c r="AW93">
        <v>0</v>
      </c>
      <c r="AX93">
        <v>0</v>
      </c>
      <c r="AY93">
        <v>8.2018620000000002</v>
      </c>
      <c r="AZ93">
        <v>8.9576049999999992</v>
      </c>
      <c r="BA93">
        <v>6.6858700000000004</v>
      </c>
      <c r="BB93">
        <v>5.1748419999999999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3099.0919559999988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37.462859999999999</v>
      </c>
      <c r="H94">
        <v>0</v>
      </c>
      <c r="I94">
        <v>0</v>
      </c>
      <c r="J94">
        <v>48.239006000000003</v>
      </c>
      <c r="K94">
        <v>665.16186200000004</v>
      </c>
      <c r="L94">
        <v>407.99255199999999</v>
      </c>
      <c r="M94">
        <v>93.736630000000005</v>
      </c>
      <c r="N94">
        <v>120.126204</v>
      </c>
      <c r="O94">
        <v>126.114261</v>
      </c>
      <c r="P94">
        <v>144.859328</v>
      </c>
      <c r="Q94">
        <v>21.856054</v>
      </c>
      <c r="R94">
        <v>43.370818</v>
      </c>
      <c r="S94">
        <v>26.693728</v>
      </c>
      <c r="T94">
        <v>2.9843220000000001</v>
      </c>
      <c r="U94">
        <v>394.40857499999998</v>
      </c>
      <c r="V94">
        <v>20.088640000000002</v>
      </c>
      <c r="W94">
        <v>42.794598000000001</v>
      </c>
      <c r="X94">
        <v>143.22814</v>
      </c>
      <c r="Y94">
        <v>0</v>
      </c>
      <c r="Z94">
        <v>12.595577</v>
      </c>
      <c r="AA94">
        <v>40.706615999999997</v>
      </c>
      <c r="AB94">
        <v>46.841133999999997</v>
      </c>
      <c r="AC94">
        <v>33.640023999999997</v>
      </c>
      <c r="AD94">
        <v>42.047201000000001</v>
      </c>
      <c r="AE94">
        <v>57.151603999999999</v>
      </c>
      <c r="AF94">
        <v>0</v>
      </c>
      <c r="AG94">
        <v>47.052239999999998</v>
      </c>
      <c r="AH94">
        <v>173.807738</v>
      </c>
      <c r="AI94">
        <v>16.209230999999999</v>
      </c>
      <c r="AJ94">
        <v>0</v>
      </c>
      <c r="AK94">
        <v>65.341318999999999</v>
      </c>
      <c r="AL94">
        <v>77.435912000000002</v>
      </c>
      <c r="AM94">
        <v>18.157636</v>
      </c>
      <c r="AN94">
        <v>1.10859</v>
      </c>
      <c r="AO94">
        <v>0</v>
      </c>
      <c r="AP94">
        <v>1.3609089999999999</v>
      </c>
      <c r="AQ94">
        <v>0</v>
      </c>
      <c r="AR94">
        <v>31.987296000000001</v>
      </c>
      <c r="AS94">
        <v>36.594662999999997</v>
      </c>
      <c r="AT94">
        <v>19.315999999999999</v>
      </c>
      <c r="AU94">
        <v>0</v>
      </c>
      <c r="AV94">
        <v>0</v>
      </c>
      <c r="AW94">
        <v>0</v>
      </c>
      <c r="AX94">
        <v>0</v>
      </c>
      <c r="AY94">
        <v>8.0554009999999998</v>
      </c>
      <c r="AZ94">
        <v>8.9576049999999992</v>
      </c>
      <c r="BA94">
        <v>6.5148190000000001</v>
      </c>
      <c r="BB94">
        <v>5.1748419999999999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3089.1739349999989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11.008819000000001</v>
      </c>
      <c r="H95">
        <v>0</v>
      </c>
      <c r="I95">
        <v>0</v>
      </c>
      <c r="J95">
        <v>27.957205999999999</v>
      </c>
      <c r="K95">
        <v>609.72944199999995</v>
      </c>
      <c r="L95">
        <v>377.70390500000002</v>
      </c>
      <c r="M95">
        <v>93.736630000000005</v>
      </c>
      <c r="N95">
        <v>120.126204</v>
      </c>
      <c r="O95">
        <v>126.114261</v>
      </c>
      <c r="P95">
        <v>144.859328</v>
      </c>
      <c r="Q95">
        <v>20.080596</v>
      </c>
      <c r="R95">
        <v>39.626277000000002</v>
      </c>
      <c r="S95">
        <v>24.422191000000002</v>
      </c>
      <c r="T95">
        <v>2.9843220000000001</v>
      </c>
      <c r="U95">
        <v>394.40857499999998</v>
      </c>
      <c r="V95">
        <v>20.088640000000002</v>
      </c>
      <c r="W95">
        <v>42.794598000000001</v>
      </c>
      <c r="X95">
        <v>143.22814</v>
      </c>
      <c r="Y95">
        <v>0</v>
      </c>
      <c r="Z95">
        <v>6.2977889999999999</v>
      </c>
      <c r="AA95">
        <v>40.706615999999997</v>
      </c>
      <c r="AB95">
        <v>46.841133999999997</v>
      </c>
      <c r="AC95">
        <v>33.640023999999997</v>
      </c>
      <c r="AD95">
        <v>21.023600999999999</v>
      </c>
      <c r="AE95">
        <v>57.151603999999999</v>
      </c>
      <c r="AF95">
        <v>0</v>
      </c>
      <c r="AG95">
        <v>47.052239999999998</v>
      </c>
      <c r="AH95">
        <v>173.807738</v>
      </c>
      <c r="AI95">
        <v>16.209230999999999</v>
      </c>
      <c r="AJ95">
        <v>0</v>
      </c>
      <c r="AK95">
        <v>65.341318999999999</v>
      </c>
      <c r="AL95">
        <v>77.435912000000002</v>
      </c>
      <c r="AM95">
        <v>18.157636</v>
      </c>
      <c r="AN95">
        <v>1.10859</v>
      </c>
      <c r="AO95">
        <v>0</v>
      </c>
      <c r="AP95">
        <v>1.3609089999999999</v>
      </c>
      <c r="AQ95">
        <v>0</v>
      </c>
      <c r="AR95">
        <v>31.987296000000001</v>
      </c>
      <c r="AS95">
        <v>36.594662999999997</v>
      </c>
      <c r="AT95">
        <v>19.315999999999999</v>
      </c>
      <c r="AU95">
        <v>0</v>
      </c>
      <c r="AV95">
        <v>0</v>
      </c>
      <c r="AW95">
        <v>0</v>
      </c>
      <c r="AX95">
        <v>0</v>
      </c>
      <c r="AY95">
        <v>8.0554009999999998</v>
      </c>
      <c r="AZ95">
        <v>8.9576049999999992</v>
      </c>
      <c r="BA95">
        <v>6.5148190000000001</v>
      </c>
      <c r="BB95">
        <v>5.1748419999999999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2921.6041029999992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3.9126310000000002</v>
      </c>
      <c r="K96">
        <v>593.51210800000001</v>
      </c>
      <c r="L96">
        <v>377.70390500000002</v>
      </c>
      <c r="M96">
        <v>93.736630000000005</v>
      </c>
      <c r="N96">
        <v>120.126204</v>
      </c>
      <c r="O96">
        <v>126.114261</v>
      </c>
      <c r="P96">
        <v>144.859328</v>
      </c>
      <c r="Q96">
        <v>19.400894000000001</v>
      </c>
      <c r="R96">
        <v>37.801701999999999</v>
      </c>
      <c r="S96">
        <v>24.081644000000001</v>
      </c>
      <c r="T96">
        <v>2.9843220000000001</v>
      </c>
      <c r="U96">
        <v>394.40857499999998</v>
      </c>
      <c r="V96">
        <v>20.088640000000002</v>
      </c>
      <c r="W96">
        <v>42.794598000000001</v>
      </c>
      <c r="X96">
        <v>143.22814</v>
      </c>
      <c r="Y96">
        <v>0</v>
      </c>
      <c r="Z96">
        <v>6.2977889999999999</v>
      </c>
      <c r="AA96">
        <v>40.706615999999997</v>
      </c>
      <c r="AB96">
        <v>46.841133999999997</v>
      </c>
      <c r="AC96">
        <v>33.640023999999997</v>
      </c>
      <c r="AD96">
        <v>21.023600999999999</v>
      </c>
      <c r="AE96">
        <v>57.151603999999999</v>
      </c>
      <c r="AF96">
        <v>0</v>
      </c>
      <c r="AG96">
        <v>47.052239999999998</v>
      </c>
      <c r="AH96">
        <v>173.807738</v>
      </c>
      <c r="AI96">
        <v>16.209230999999999</v>
      </c>
      <c r="AJ96">
        <v>0</v>
      </c>
      <c r="AK96">
        <v>65.341318999999999</v>
      </c>
      <c r="AL96">
        <v>77.435912000000002</v>
      </c>
      <c r="AM96">
        <v>18.157636</v>
      </c>
      <c r="AN96">
        <v>1.10859</v>
      </c>
      <c r="AO96">
        <v>0</v>
      </c>
      <c r="AP96">
        <v>1.3609089999999999</v>
      </c>
      <c r="AQ96">
        <v>0</v>
      </c>
      <c r="AR96">
        <v>31.987296000000001</v>
      </c>
      <c r="AS96">
        <v>36.594662999999997</v>
      </c>
      <c r="AT96">
        <v>19.315999999999999</v>
      </c>
      <c r="AU96">
        <v>0</v>
      </c>
      <c r="AV96">
        <v>0</v>
      </c>
      <c r="AW96">
        <v>0</v>
      </c>
      <c r="AX96">
        <v>0</v>
      </c>
      <c r="AY96">
        <v>8.0554009999999998</v>
      </c>
      <c r="AZ96">
        <v>8.9576049999999992</v>
      </c>
      <c r="BA96">
        <v>6.5148190000000001</v>
      </c>
      <c r="BB96">
        <v>5.1748419999999999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2867.488550999999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613.60474399999998</v>
      </c>
      <c r="L97">
        <v>407.99255199999999</v>
      </c>
      <c r="M97">
        <v>93.736630000000005</v>
      </c>
      <c r="N97">
        <v>120.126204</v>
      </c>
      <c r="O97">
        <v>126.114261</v>
      </c>
      <c r="P97">
        <v>144.859328</v>
      </c>
      <c r="Q97">
        <v>21.856054</v>
      </c>
      <c r="R97">
        <v>37.801701999999999</v>
      </c>
      <c r="S97">
        <v>24.081644000000001</v>
      </c>
      <c r="T97">
        <v>2.9843220000000001</v>
      </c>
      <c r="U97">
        <v>394.40857499999998</v>
      </c>
      <c r="V97">
        <v>20.088640000000002</v>
      </c>
      <c r="W97">
        <v>42.794598000000001</v>
      </c>
      <c r="X97">
        <v>143.22814</v>
      </c>
      <c r="Y97">
        <v>0</v>
      </c>
      <c r="Z97">
        <v>6.2977889999999999</v>
      </c>
      <c r="AA97">
        <v>40.706615999999997</v>
      </c>
      <c r="AB97">
        <v>46.841133999999997</v>
      </c>
      <c r="AC97">
        <v>33.640023999999997</v>
      </c>
      <c r="AD97">
        <v>21.023600999999999</v>
      </c>
      <c r="AE97">
        <v>57.151603999999999</v>
      </c>
      <c r="AF97">
        <v>0</v>
      </c>
      <c r="AG97">
        <v>47.052239999999998</v>
      </c>
      <c r="AH97">
        <v>156.05029099999999</v>
      </c>
      <c r="AI97">
        <v>4.125985</v>
      </c>
      <c r="AJ97">
        <v>0</v>
      </c>
      <c r="AK97">
        <v>65.341318999999999</v>
      </c>
      <c r="AL97">
        <v>77.435912000000002</v>
      </c>
      <c r="AM97">
        <v>18.157636</v>
      </c>
      <c r="AN97">
        <v>1.10859</v>
      </c>
      <c r="AO97">
        <v>0</v>
      </c>
      <c r="AP97">
        <v>1.3609089999999999</v>
      </c>
      <c r="AQ97">
        <v>0</v>
      </c>
      <c r="AR97">
        <v>31.987296000000001</v>
      </c>
      <c r="AS97">
        <v>36.594662999999997</v>
      </c>
      <c r="AT97">
        <v>19.315999999999999</v>
      </c>
      <c r="AU97">
        <v>0</v>
      </c>
      <c r="AV97">
        <v>0</v>
      </c>
      <c r="AW97">
        <v>0</v>
      </c>
      <c r="AX97">
        <v>0</v>
      </c>
      <c r="AY97">
        <v>8.0554009999999998</v>
      </c>
      <c r="AZ97">
        <v>6.7182029999999999</v>
      </c>
      <c r="BA97">
        <v>6.0239770000000004</v>
      </c>
      <c r="BB97">
        <v>5.1748419999999999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2883.841425999999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665.16186200000004</v>
      </c>
      <c r="L98">
        <v>407.99255199999999</v>
      </c>
      <c r="M98">
        <v>93.736630000000005</v>
      </c>
      <c r="N98">
        <v>120.126204</v>
      </c>
      <c r="O98">
        <v>126.114261</v>
      </c>
      <c r="P98">
        <v>144.859328</v>
      </c>
      <c r="Q98">
        <v>21.856054</v>
      </c>
      <c r="R98">
        <v>43.370818</v>
      </c>
      <c r="S98">
        <v>26.693728</v>
      </c>
      <c r="T98">
        <v>2.9843220000000001</v>
      </c>
      <c r="U98">
        <v>394.40857499999998</v>
      </c>
      <c r="V98">
        <v>20.088640000000002</v>
      </c>
      <c r="W98">
        <v>42.794598000000001</v>
      </c>
      <c r="X98">
        <v>143.22814</v>
      </c>
      <c r="Y98">
        <v>0</v>
      </c>
      <c r="Z98">
        <v>6.2977889999999999</v>
      </c>
      <c r="AA98">
        <v>40.706615999999997</v>
      </c>
      <c r="AB98">
        <v>46.841133999999997</v>
      </c>
      <c r="AC98">
        <v>33.640023999999997</v>
      </c>
      <c r="AD98">
        <v>21.023600999999999</v>
      </c>
      <c r="AE98">
        <v>57.151603999999999</v>
      </c>
      <c r="AF98">
        <v>0</v>
      </c>
      <c r="AG98">
        <v>47.052239999999998</v>
      </c>
      <c r="AH98">
        <v>152.821664</v>
      </c>
      <c r="AI98">
        <v>4.125985</v>
      </c>
      <c r="AJ98">
        <v>0</v>
      </c>
      <c r="AK98">
        <v>65.341318999999999</v>
      </c>
      <c r="AL98">
        <v>77.435912000000002</v>
      </c>
      <c r="AM98">
        <v>18.157636</v>
      </c>
      <c r="AN98">
        <v>1.10859</v>
      </c>
      <c r="AO98">
        <v>0</v>
      </c>
      <c r="AP98">
        <v>5.4436349999999996</v>
      </c>
      <c r="AQ98">
        <v>0</v>
      </c>
      <c r="AR98">
        <v>31.987296000000001</v>
      </c>
      <c r="AS98">
        <v>36.594662999999997</v>
      </c>
      <c r="AT98">
        <v>19.315999999999999</v>
      </c>
      <c r="AU98">
        <v>0</v>
      </c>
      <c r="AV98">
        <v>0</v>
      </c>
      <c r="AW98">
        <v>0</v>
      </c>
      <c r="AX98">
        <v>0</v>
      </c>
      <c r="AY98">
        <v>8.0554009999999998</v>
      </c>
      <c r="AZ98">
        <v>6.7182029999999999</v>
      </c>
      <c r="BA98">
        <v>5.89011</v>
      </c>
      <c r="BB98">
        <v>5.1748419999999999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2944.2999759999993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3.770342225E-2</v>
      </c>
      <c r="E99">
        <f t="shared" si="2"/>
        <v>0</v>
      </c>
      <c r="F99">
        <f t="shared" si="2"/>
        <v>0</v>
      </c>
      <c r="G99">
        <f t="shared" si="2"/>
        <v>7.5755285249999998E-2</v>
      </c>
      <c r="H99">
        <f t="shared" si="2"/>
        <v>0</v>
      </c>
      <c r="I99">
        <f t="shared" si="2"/>
        <v>0</v>
      </c>
      <c r="J99">
        <f t="shared" si="2"/>
        <v>0.112693747</v>
      </c>
      <c r="K99">
        <f t="shared" si="2"/>
        <v>13.365097029500005</v>
      </c>
      <c r="L99">
        <f t="shared" si="2"/>
        <v>7.7101169502499998</v>
      </c>
      <c r="M99">
        <f t="shared" si="2"/>
        <v>1.8170259335000025</v>
      </c>
      <c r="N99">
        <f t="shared" si="2"/>
        <v>2.5886148742500006</v>
      </c>
      <c r="O99">
        <f t="shared" si="2"/>
        <v>2.7164572285000026</v>
      </c>
      <c r="P99">
        <f t="shared" si="2"/>
        <v>3.0405114187500022</v>
      </c>
      <c r="Q99">
        <f t="shared" si="2"/>
        <v>0.45179982175000044</v>
      </c>
      <c r="R99">
        <f t="shared" si="2"/>
        <v>0.82817226199999938</v>
      </c>
      <c r="S99">
        <f t="shared" si="2"/>
        <v>0.54951354749999981</v>
      </c>
      <c r="T99">
        <f t="shared" si="2"/>
        <v>5.2385519999999963E-2</v>
      </c>
      <c r="U99">
        <f t="shared" si="2"/>
        <v>9.5744582999999963</v>
      </c>
      <c r="V99">
        <f t="shared" si="2"/>
        <v>0.47604473449999962</v>
      </c>
      <c r="W99">
        <f t="shared" si="2"/>
        <v>1.0122526967499992</v>
      </c>
      <c r="X99">
        <f t="shared" si="2"/>
        <v>3.3971691934999937</v>
      </c>
      <c r="Y99">
        <f t="shared" si="2"/>
        <v>0</v>
      </c>
      <c r="Z99">
        <f t="shared" si="2"/>
        <v>0.28368732899999999</v>
      </c>
      <c r="AA99">
        <f t="shared" si="2"/>
        <v>0.78358271124999979</v>
      </c>
      <c r="AB99">
        <f t="shared" si="2"/>
        <v>1.1241872159999982</v>
      </c>
      <c r="AC99">
        <f t="shared" si="2"/>
        <v>0.80736057599999866</v>
      </c>
      <c r="AD99">
        <f t="shared" si="2"/>
        <v>0.47273767175000048</v>
      </c>
      <c r="AE99">
        <f t="shared" si="2"/>
        <v>1.371638495999999</v>
      </c>
      <c r="AF99">
        <f t="shared" si="2"/>
        <v>0</v>
      </c>
      <c r="AG99">
        <f t="shared" si="2"/>
        <v>1.1292537599999999</v>
      </c>
      <c r="AH99">
        <f t="shared" si="2"/>
        <v>4.1247320587500012</v>
      </c>
      <c r="AI99">
        <f t="shared" si="2"/>
        <v>0.2540428532500002</v>
      </c>
      <c r="AJ99">
        <f t="shared" si="2"/>
        <v>0</v>
      </c>
      <c r="AK99">
        <f t="shared" si="2"/>
        <v>1.5681916560000022</v>
      </c>
      <c r="AL99">
        <f t="shared" si="2"/>
        <v>1.8335757859999997</v>
      </c>
      <c r="AM99">
        <f t="shared" si="2"/>
        <v>0.19566935225000015</v>
      </c>
      <c r="AN99">
        <f t="shared" si="2"/>
        <v>2.6606160000000059E-2</v>
      </c>
      <c r="AO99">
        <f t="shared" si="2"/>
        <v>0</v>
      </c>
      <c r="AP99">
        <f t="shared" si="2"/>
        <v>7.7571799999999982E-2</v>
      </c>
      <c r="AQ99">
        <f t="shared" si="2"/>
        <v>0</v>
      </c>
      <c r="AR99">
        <f t="shared" si="2"/>
        <v>0.78368875199999855</v>
      </c>
      <c r="AS99">
        <f t="shared" si="2"/>
        <v>0.88192026899999942</v>
      </c>
      <c r="AT99">
        <f t="shared" si="2"/>
        <v>0.46358400000000044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0.18302847099999997</v>
      </c>
      <c r="AZ99">
        <f t="shared" si="2"/>
        <v>0.16853190824999981</v>
      </c>
      <c r="BA99">
        <f t="shared" si="2"/>
        <v>0.15525125824999994</v>
      </c>
      <c r="BB99">
        <f t="shared" si="2"/>
        <v>0.11229620850000008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64.606910258499951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3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F3" activePane="bottomRight" state="frozen"/>
      <selection sqref="A1:D35"/>
      <selection pane="topRight" sqref="A1:D35"/>
      <selection pane="bottomLeft" sqref="A1:D35"/>
      <selection pane="bottomRight" activeCell="R3" sqref="R3:R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8">
      <c r="A1" s="30">
        <f>Allocation_SG!A1</f>
        <v>45448</v>
      </c>
      <c r="B1" s="34" t="s">
        <v>491</v>
      </c>
      <c r="C1" s="34" t="s">
        <v>492</v>
      </c>
      <c r="D1" s="93" t="s">
        <v>314</v>
      </c>
      <c r="E1" s="112" t="s">
        <v>531</v>
      </c>
      <c r="F1" s="34"/>
      <c r="G1" s="34"/>
      <c r="H1" s="34"/>
      <c r="I1" s="34"/>
      <c r="J1" s="37" t="s">
        <v>493</v>
      </c>
      <c r="K1" s="37" t="s">
        <v>494</v>
      </c>
      <c r="L1" s="37" t="s">
        <v>495</v>
      </c>
      <c r="M1" t="s">
        <v>496</v>
      </c>
      <c r="N1" s="112" t="s">
        <v>532</v>
      </c>
      <c r="O1" t="s">
        <v>497</v>
      </c>
      <c r="P1" t="s">
        <v>498</v>
      </c>
      <c r="Q1" t="s">
        <v>499</v>
      </c>
      <c r="R1" s="93" t="s">
        <v>500</v>
      </c>
      <c r="S1" s="93" t="s">
        <v>501</v>
      </c>
      <c r="T1" s="93" t="s">
        <v>502</v>
      </c>
      <c r="U1" t="s">
        <v>503</v>
      </c>
      <c r="V1" t="s">
        <v>338</v>
      </c>
      <c r="W1" t="s">
        <v>504</v>
      </c>
      <c r="X1" t="s">
        <v>505</v>
      </c>
      <c r="Y1" t="s">
        <v>506</v>
      </c>
      <c r="Z1" t="s">
        <v>507</v>
      </c>
      <c r="AA1" t="s">
        <v>508</v>
      </c>
      <c r="AB1" t="s">
        <v>509</v>
      </c>
      <c r="AC1" t="s">
        <v>510</v>
      </c>
      <c r="AD1" s="148" t="s">
        <v>511</v>
      </c>
      <c r="AE1" s="148" t="s">
        <v>519</v>
      </c>
      <c r="AF1" s="148" t="s">
        <v>518</v>
      </c>
      <c r="AG1" s="66" t="s">
        <v>512</v>
      </c>
      <c r="AH1" s="66" t="s">
        <v>513</v>
      </c>
      <c r="AI1" s="66" t="s">
        <v>514</v>
      </c>
      <c r="AJ1" t="s">
        <v>515</v>
      </c>
      <c r="AK1" s="147" t="s">
        <v>516</v>
      </c>
      <c r="AL1" s="147" t="s">
        <v>517</v>
      </c>
    </row>
    <row r="2" spans="1:38">
      <c r="A2" s="25" t="s">
        <v>44</v>
      </c>
      <c r="B2" s="34" t="s">
        <v>491</v>
      </c>
      <c r="C2" s="34" t="s">
        <v>492</v>
      </c>
      <c r="D2" s="93"/>
      <c r="E2" s="34" t="s">
        <v>531</v>
      </c>
      <c r="F2" s="34"/>
      <c r="G2" s="34"/>
      <c r="H2" s="34"/>
      <c r="I2" s="34"/>
      <c r="J2" s="37" t="s">
        <v>493</v>
      </c>
      <c r="K2" s="37" t="s">
        <v>494</v>
      </c>
      <c r="L2" s="37" t="s">
        <v>495</v>
      </c>
      <c r="M2" t="s">
        <v>496</v>
      </c>
      <c r="N2" t="s">
        <v>532</v>
      </c>
      <c r="O2" t="s">
        <v>497</v>
      </c>
      <c r="P2" t="s">
        <v>498</v>
      </c>
      <c r="Q2" t="s">
        <v>499</v>
      </c>
      <c r="R2" s="93" t="s">
        <v>500</v>
      </c>
      <c r="S2" s="93" t="s">
        <v>501</v>
      </c>
      <c r="T2" s="93" t="s">
        <v>502</v>
      </c>
      <c r="U2" t="s">
        <v>503</v>
      </c>
      <c r="V2" t="s">
        <v>338</v>
      </c>
      <c r="W2" t="s">
        <v>504</v>
      </c>
      <c r="X2" t="s">
        <v>505</v>
      </c>
      <c r="Y2" t="s">
        <v>506</v>
      </c>
      <c r="Z2" t="s">
        <v>507</v>
      </c>
      <c r="AA2" t="s">
        <v>508</v>
      </c>
      <c r="AB2" t="s">
        <v>509</v>
      </c>
      <c r="AC2" t="s">
        <v>510</v>
      </c>
      <c r="AD2" t="s">
        <v>511</v>
      </c>
      <c r="AE2" t="s">
        <v>519</v>
      </c>
      <c r="AF2" t="s">
        <v>518</v>
      </c>
      <c r="AG2" t="s">
        <v>512</v>
      </c>
      <c r="AH2" t="s">
        <v>513</v>
      </c>
      <c r="AI2" t="s">
        <v>514</v>
      </c>
      <c r="AJ2" t="s">
        <v>515</v>
      </c>
      <c r="AK2" t="s">
        <v>516</v>
      </c>
      <c r="AL2" t="s">
        <v>517</v>
      </c>
    </row>
    <row r="3" spans="1:38">
      <c r="A3" t="s">
        <v>45</v>
      </c>
      <c r="B3" s="34">
        <v>262.20999999999998</v>
      </c>
      <c r="C3" s="34">
        <v>87.12</v>
      </c>
      <c r="D3" s="93">
        <f>R3+S3+T3</f>
        <v>0</v>
      </c>
      <c r="E3" s="34">
        <v>0</v>
      </c>
      <c r="F3" s="34"/>
      <c r="G3" s="34"/>
      <c r="H3" s="34"/>
      <c r="I3" s="34"/>
      <c r="J3" s="37">
        <v>0</v>
      </c>
      <c r="K3" s="37">
        <v>0</v>
      </c>
      <c r="L3" s="37">
        <v>0</v>
      </c>
      <c r="M3">
        <v>115.47</v>
      </c>
      <c r="N3">
        <v>273.08</v>
      </c>
      <c r="O3">
        <v>100.62</v>
      </c>
      <c r="P3">
        <v>9.32</v>
      </c>
      <c r="Q3">
        <v>9.01</v>
      </c>
      <c r="R3" s="93">
        <v>0</v>
      </c>
      <c r="S3" s="93">
        <v>0</v>
      </c>
      <c r="T3" s="93">
        <v>0</v>
      </c>
      <c r="U3">
        <v>9.07</v>
      </c>
      <c r="V3">
        <v>0</v>
      </c>
      <c r="W3">
        <v>8.35</v>
      </c>
      <c r="X3">
        <v>84.5</v>
      </c>
      <c r="Y3">
        <v>28.16</v>
      </c>
      <c r="Z3">
        <v>28.17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22.66</v>
      </c>
      <c r="AH3">
        <v>61</v>
      </c>
      <c r="AI3">
        <v>61</v>
      </c>
      <c r="AJ3">
        <v>30.28</v>
      </c>
      <c r="AK3">
        <v>0</v>
      </c>
      <c r="AL3">
        <v>0</v>
      </c>
    </row>
    <row r="4" spans="1:38">
      <c r="A4" t="s">
        <v>46</v>
      </c>
      <c r="B4" s="34">
        <v>262.20999999999998</v>
      </c>
      <c r="C4" s="34">
        <v>87.12</v>
      </c>
      <c r="D4" s="93">
        <f t="shared" ref="D4:D67" si="0">R4+S4+T4</f>
        <v>0</v>
      </c>
      <c r="E4" s="34">
        <v>0</v>
      </c>
      <c r="F4" s="34"/>
      <c r="G4" s="34"/>
      <c r="H4" s="34"/>
      <c r="I4" s="34"/>
      <c r="J4" s="37">
        <v>0</v>
      </c>
      <c r="K4" s="37">
        <v>0</v>
      </c>
      <c r="L4" s="37">
        <v>0</v>
      </c>
      <c r="M4">
        <v>115.47</v>
      </c>
      <c r="N4">
        <v>273.08</v>
      </c>
      <c r="O4">
        <v>100.62</v>
      </c>
      <c r="P4">
        <v>9.32</v>
      </c>
      <c r="Q4">
        <v>8.61</v>
      </c>
      <c r="R4" s="93">
        <v>0</v>
      </c>
      <c r="S4" s="93">
        <v>0</v>
      </c>
      <c r="T4" s="93">
        <v>0</v>
      </c>
      <c r="U4">
        <v>9.07</v>
      </c>
      <c r="V4">
        <v>0</v>
      </c>
      <c r="W4">
        <v>8.35</v>
      </c>
      <c r="X4">
        <v>83.5</v>
      </c>
      <c r="Y4">
        <v>27.84</v>
      </c>
      <c r="Z4">
        <v>27.83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22.66</v>
      </c>
      <c r="AH4">
        <v>61.33</v>
      </c>
      <c r="AI4">
        <v>61.33</v>
      </c>
      <c r="AJ4">
        <v>30.28</v>
      </c>
      <c r="AK4">
        <v>0</v>
      </c>
      <c r="AL4">
        <v>0</v>
      </c>
    </row>
    <row r="5" spans="1:38">
      <c r="A5" t="s">
        <v>47</v>
      </c>
      <c r="B5" s="34">
        <v>262.20999999999998</v>
      </c>
      <c r="C5" s="34">
        <v>87.12</v>
      </c>
      <c r="D5" s="93">
        <f t="shared" si="0"/>
        <v>0</v>
      </c>
      <c r="E5" s="34">
        <v>0</v>
      </c>
      <c r="F5" s="34"/>
      <c r="G5" s="34"/>
      <c r="H5" s="34"/>
      <c r="I5" s="34"/>
      <c r="J5" s="37">
        <v>0</v>
      </c>
      <c r="K5" s="37">
        <v>0</v>
      </c>
      <c r="L5" s="37">
        <v>0</v>
      </c>
      <c r="M5">
        <v>115.47</v>
      </c>
      <c r="N5">
        <v>273.08</v>
      </c>
      <c r="O5">
        <v>100.62</v>
      </c>
      <c r="P5">
        <v>8.16</v>
      </c>
      <c r="Q5">
        <v>8.41</v>
      </c>
      <c r="R5" s="93">
        <v>0</v>
      </c>
      <c r="S5" s="93">
        <v>0</v>
      </c>
      <c r="T5" s="93">
        <v>0</v>
      </c>
      <c r="U5">
        <v>9.07</v>
      </c>
      <c r="V5">
        <v>0</v>
      </c>
      <c r="W5">
        <v>8.35</v>
      </c>
      <c r="X5">
        <v>83</v>
      </c>
      <c r="Y5">
        <v>27.66</v>
      </c>
      <c r="Z5">
        <v>27.67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22.66</v>
      </c>
      <c r="AH5">
        <v>62.33</v>
      </c>
      <c r="AI5">
        <v>62.33</v>
      </c>
      <c r="AJ5">
        <v>30.28</v>
      </c>
      <c r="AK5">
        <v>0</v>
      </c>
      <c r="AL5">
        <v>0</v>
      </c>
    </row>
    <row r="6" spans="1:38">
      <c r="A6" t="s">
        <v>48</v>
      </c>
      <c r="B6" s="34">
        <v>262.20999999999998</v>
      </c>
      <c r="C6" s="34">
        <v>87.12</v>
      </c>
      <c r="D6" s="93">
        <f t="shared" si="0"/>
        <v>0</v>
      </c>
      <c r="E6" s="34">
        <v>0</v>
      </c>
      <c r="F6" s="34"/>
      <c r="G6" s="34"/>
      <c r="H6" s="34"/>
      <c r="I6" s="34"/>
      <c r="J6" s="37">
        <v>0</v>
      </c>
      <c r="K6" s="37">
        <v>0</v>
      </c>
      <c r="L6" s="37">
        <v>0</v>
      </c>
      <c r="M6">
        <v>115.47</v>
      </c>
      <c r="N6">
        <v>273.08</v>
      </c>
      <c r="O6">
        <v>100.62</v>
      </c>
      <c r="P6">
        <v>8.16</v>
      </c>
      <c r="Q6">
        <v>8.01</v>
      </c>
      <c r="R6" s="93">
        <v>0</v>
      </c>
      <c r="S6" s="93">
        <v>0</v>
      </c>
      <c r="T6" s="93">
        <v>0</v>
      </c>
      <c r="U6">
        <v>9.07</v>
      </c>
      <c r="V6">
        <v>0</v>
      </c>
      <c r="W6">
        <v>8.35</v>
      </c>
      <c r="X6">
        <v>83</v>
      </c>
      <c r="Y6">
        <v>27.66</v>
      </c>
      <c r="Z6">
        <v>27.67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22.66</v>
      </c>
      <c r="AH6">
        <v>63</v>
      </c>
      <c r="AI6">
        <v>63</v>
      </c>
      <c r="AJ6">
        <v>30.28</v>
      </c>
      <c r="AK6">
        <v>0</v>
      </c>
      <c r="AL6">
        <v>0</v>
      </c>
    </row>
    <row r="7" spans="1:38">
      <c r="A7" t="s">
        <v>49</v>
      </c>
      <c r="B7" s="34">
        <v>262.20999999999998</v>
      </c>
      <c r="C7" s="34">
        <v>87.12</v>
      </c>
      <c r="D7" s="93">
        <f t="shared" si="0"/>
        <v>0</v>
      </c>
      <c r="E7" s="34">
        <v>0</v>
      </c>
      <c r="F7" s="34"/>
      <c r="G7" s="34"/>
      <c r="H7" s="34"/>
      <c r="I7" s="34"/>
      <c r="J7" s="37">
        <v>0</v>
      </c>
      <c r="K7" s="37">
        <v>0</v>
      </c>
      <c r="L7" s="37">
        <v>0</v>
      </c>
      <c r="M7">
        <v>115.47</v>
      </c>
      <c r="N7">
        <v>273.08</v>
      </c>
      <c r="O7">
        <v>100.62</v>
      </c>
      <c r="P7">
        <v>7.77</v>
      </c>
      <c r="Q7">
        <v>7.61</v>
      </c>
      <c r="R7" s="93">
        <v>0</v>
      </c>
      <c r="S7" s="93">
        <v>0</v>
      </c>
      <c r="T7" s="93">
        <v>0</v>
      </c>
      <c r="U7">
        <v>9.07</v>
      </c>
      <c r="V7">
        <v>0</v>
      </c>
      <c r="W7">
        <v>8.35</v>
      </c>
      <c r="X7">
        <v>82.5</v>
      </c>
      <c r="Y7">
        <v>27.5</v>
      </c>
      <c r="Z7">
        <v>27.5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22.66</v>
      </c>
      <c r="AH7">
        <v>63.67</v>
      </c>
      <c r="AI7">
        <v>63.67</v>
      </c>
      <c r="AJ7">
        <v>30.28</v>
      </c>
      <c r="AK7">
        <v>0</v>
      </c>
      <c r="AL7">
        <v>0</v>
      </c>
    </row>
    <row r="8" spans="1:38">
      <c r="A8" t="s">
        <v>50</v>
      </c>
      <c r="B8" s="34">
        <v>262.20999999999998</v>
      </c>
      <c r="C8" s="34">
        <v>87.12</v>
      </c>
      <c r="D8" s="93">
        <f t="shared" si="0"/>
        <v>0</v>
      </c>
      <c r="E8" s="34">
        <v>0</v>
      </c>
      <c r="F8" s="34"/>
      <c r="G8" s="34"/>
      <c r="H8" s="34"/>
      <c r="I8" s="34"/>
      <c r="J8" s="37">
        <v>0</v>
      </c>
      <c r="K8" s="37">
        <v>0</v>
      </c>
      <c r="L8" s="37">
        <v>0</v>
      </c>
      <c r="M8">
        <v>115.47</v>
      </c>
      <c r="N8">
        <v>273.08</v>
      </c>
      <c r="O8">
        <v>100.62</v>
      </c>
      <c r="P8">
        <v>7.77</v>
      </c>
      <c r="Q8">
        <v>7.41</v>
      </c>
      <c r="R8" s="93">
        <v>0</v>
      </c>
      <c r="S8" s="93">
        <v>0</v>
      </c>
      <c r="T8" s="93">
        <v>0</v>
      </c>
      <c r="U8">
        <v>9.07</v>
      </c>
      <c r="V8">
        <v>0</v>
      </c>
      <c r="W8">
        <v>8.35</v>
      </c>
      <c r="X8">
        <v>82</v>
      </c>
      <c r="Y8">
        <v>27.34</v>
      </c>
      <c r="Z8">
        <v>27.33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22.66</v>
      </c>
      <c r="AH8">
        <v>64.67</v>
      </c>
      <c r="AI8">
        <v>64.67</v>
      </c>
      <c r="AJ8">
        <v>30.28</v>
      </c>
      <c r="AK8">
        <v>0</v>
      </c>
      <c r="AL8">
        <v>0</v>
      </c>
    </row>
    <row r="9" spans="1:38">
      <c r="A9" t="s">
        <v>51</v>
      </c>
      <c r="B9" s="34">
        <v>262.20999999999998</v>
      </c>
      <c r="C9" s="34">
        <v>87.12</v>
      </c>
      <c r="D9" s="93">
        <f t="shared" si="0"/>
        <v>0</v>
      </c>
      <c r="E9" s="34">
        <v>0</v>
      </c>
      <c r="F9" s="34"/>
      <c r="G9" s="34"/>
      <c r="H9" s="34"/>
      <c r="I9" s="34"/>
      <c r="J9" s="37">
        <v>0</v>
      </c>
      <c r="K9" s="37">
        <v>0</v>
      </c>
      <c r="L9" s="37">
        <v>0</v>
      </c>
      <c r="M9">
        <v>110.74</v>
      </c>
      <c r="N9">
        <v>273.08</v>
      </c>
      <c r="O9">
        <v>100.62</v>
      </c>
      <c r="P9">
        <v>7.77</v>
      </c>
      <c r="Q9">
        <v>7.61</v>
      </c>
      <c r="R9" s="93">
        <v>0</v>
      </c>
      <c r="S9" s="93">
        <v>0</v>
      </c>
      <c r="T9" s="93">
        <v>0</v>
      </c>
      <c r="U9">
        <v>9.07</v>
      </c>
      <c r="V9">
        <v>0</v>
      </c>
      <c r="W9">
        <v>8.35</v>
      </c>
      <c r="X9">
        <v>81.5</v>
      </c>
      <c r="Y9">
        <v>27.16</v>
      </c>
      <c r="Z9">
        <v>27.17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20.34</v>
      </c>
      <c r="AH9">
        <v>65.33</v>
      </c>
      <c r="AI9">
        <v>65.33</v>
      </c>
      <c r="AJ9">
        <v>30.28</v>
      </c>
      <c r="AK9">
        <v>0</v>
      </c>
      <c r="AL9">
        <v>0</v>
      </c>
    </row>
    <row r="10" spans="1:38">
      <c r="A10" t="s">
        <v>52</v>
      </c>
      <c r="B10" s="34">
        <v>262.20999999999998</v>
      </c>
      <c r="C10" s="34">
        <v>87.12</v>
      </c>
      <c r="D10" s="93">
        <f t="shared" si="0"/>
        <v>0</v>
      </c>
      <c r="E10" s="34">
        <v>0</v>
      </c>
      <c r="F10" s="34"/>
      <c r="G10" s="34"/>
      <c r="H10" s="34"/>
      <c r="I10" s="34"/>
      <c r="J10" s="37">
        <v>0</v>
      </c>
      <c r="K10" s="37">
        <v>0</v>
      </c>
      <c r="L10" s="37">
        <v>0</v>
      </c>
      <c r="M10">
        <v>110.74</v>
      </c>
      <c r="N10">
        <v>273.08</v>
      </c>
      <c r="O10">
        <v>100.62</v>
      </c>
      <c r="P10">
        <v>7.77</v>
      </c>
      <c r="Q10">
        <v>7.41</v>
      </c>
      <c r="R10" s="93">
        <v>0</v>
      </c>
      <c r="S10" s="93">
        <v>0</v>
      </c>
      <c r="T10" s="93">
        <v>0</v>
      </c>
      <c r="U10">
        <v>9.07</v>
      </c>
      <c r="V10">
        <v>0</v>
      </c>
      <c r="W10">
        <v>8.35</v>
      </c>
      <c r="X10">
        <v>81</v>
      </c>
      <c r="Y10">
        <v>27</v>
      </c>
      <c r="Z10">
        <v>27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20</v>
      </c>
      <c r="AH10">
        <v>65.67</v>
      </c>
      <c r="AI10">
        <v>65.67</v>
      </c>
      <c r="AJ10">
        <v>30.28</v>
      </c>
      <c r="AK10">
        <v>0</v>
      </c>
      <c r="AL10">
        <v>0</v>
      </c>
    </row>
    <row r="11" spans="1:38">
      <c r="A11" t="s">
        <v>53</v>
      </c>
      <c r="B11" s="34">
        <v>262.20999999999998</v>
      </c>
      <c r="C11" s="34">
        <v>87.12</v>
      </c>
      <c r="D11" s="93">
        <f t="shared" si="0"/>
        <v>0</v>
      </c>
      <c r="E11" s="34">
        <v>0</v>
      </c>
      <c r="F11" s="34"/>
      <c r="G11" s="34"/>
      <c r="H11" s="34"/>
      <c r="I11" s="34"/>
      <c r="J11" s="37">
        <v>0</v>
      </c>
      <c r="K11" s="37">
        <v>0</v>
      </c>
      <c r="L11" s="37">
        <v>0</v>
      </c>
      <c r="M11">
        <v>110.74</v>
      </c>
      <c r="N11">
        <v>273.08</v>
      </c>
      <c r="O11">
        <v>100.62</v>
      </c>
      <c r="P11">
        <v>7.61</v>
      </c>
      <c r="Q11">
        <v>7.41</v>
      </c>
      <c r="R11" s="93">
        <v>0</v>
      </c>
      <c r="S11" s="93">
        <v>0</v>
      </c>
      <c r="T11" s="93">
        <v>0</v>
      </c>
      <c r="U11">
        <v>8.76</v>
      </c>
      <c r="V11">
        <v>0</v>
      </c>
      <c r="W11">
        <v>8.17</v>
      </c>
      <c r="X11">
        <v>82</v>
      </c>
      <c r="Y11">
        <v>27.34</v>
      </c>
      <c r="Z11">
        <v>27.33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20</v>
      </c>
      <c r="AH11">
        <v>65.67</v>
      </c>
      <c r="AI11">
        <v>65.67</v>
      </c>
      <c r="AJ11">
        <v>30.28</v>
      </c>
      <c r="AK11">
        <v>0</v>
      </c>
      <c r="AL11">
        <v>0</v>
      </c>
    </row>
    <row r="12" spans="1:38">
      <c r="A12" t="s">
        <v>54</v>
      </c>
      <c r="B12" s="34">
        <v>262.20999999999998</v>
      </c>
      <c r="C12" s="34">
        <v>87.12</v>
      </c>
      <c r="D12" s="93">
        <f t="shared" si="0"/>
        <v>0</v>
      </c>
      <c r="E12" s="34">
        <v>0</v>
      </c>
      <c r="F12" s="34"/>
      <c r="G12" s="34"/>
      <c r="H12" s="34"/>
      <c r="I12" s="34"/>
      <c r="J12" s="37">
        <v>0</v>
      </c>
      <c r="K12" s="37">
        <v>0</v>
      </c>
      <c r="L12" s="37">
        <v>0</v>
      </c>
      <c r="M12">
        <v>110.74</v>
      </c>
      <c r="N12">
        <v>273.08</v>
      </c>
      <c r="O12">
        <v>100.62</v>
      </c>
      <c r="P12">
        <v>7.61</v>
      </c>
      <c r="Q12">
        <v>7.41</v>
      </c>
      <c r="R12" s="93">
        <v>0</v>
      </c>
      <c r="S12" s="93">
        <v>0</v>
      </c>
      <c r="T12" s="93">
        <v>0</v>
      </c>
      <c r="U12">
        <v>8.76</v>
      </c>
      <c r="V12">
        <v>0</v>
      </c>
      <c r="W12">
        <v>8.17</v>
      </c>
      <c r="X12">
        <v>83</v>
      </c>
      <c r="Y12">
        <v>27.66</v>
      </c>
      <c r="Z12">
        <v>27.67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19.66</v>
      </c>
      <c r="AH12">
        <v>65</v>
      </c>
      <c r="AI12">
        <v>65</v>
      </c>
      <c r="AJ12">
        <v>29.77</v>
      </c>
      <c r="AK12">
        <v>0</v>
      </c>
      <c r="AL12">
        <v>0</v>
      </c>
    </row>
    <row r="13" spans="1:38">
      <c r="A13" t="s">
        <v>55</v>
      </c>
      <c r="B13" s="34">
        <v>262.20999999999998</v>
      </c>
      <c r="C13" s="34">
        <v>87.12</v>
      </c>
      <c r="D13" s="93">
        <f t="shared" si="0"/>
        <v>0</v>
      </c>
      <c r="E13" s="34">
        <v>0</v>
      </c>
      <c r="F13" s="34"/>
      <c r="G13" s="34"/>
      <c r="H13" s="34"/>
      <c r="I13" s="34"/>
      <c r="J13" s="37">
        <v>0</v>
      </c>
      <c r="K13" s="37">
        <v>0</v>
      </c>
      <c r="L13" s="37">
        <v>0</v>
      </c>
      <c r="M13">
        <v>110.74</v>
      </c>
      <c r="N13">
        <v>273.08</v>
      </c>
      <c r="O13">
        <v>100.62</v>
      </c>
      <c r="P13">
        <v>7.61</v>
      </c>
      <c r="Q13">
        <v>7.41</v>
      </c>
      <c r="R13" s="93">
        <v>0</v>
      </c>
      <c r="S13" s="93">
        <v>0</v>
      </c>
      <c r="T13" s="93">
        <v>0</v>
      </c>
      <c r="U13">
        <v>8.4499999999999993</v>
      </c>
      <c r="V13">
        <v>0</v>
      </c>
      <c r="W13">
        <v>8.17</v>
      </c>
      <c r="X13">
        <v>83</v>
      </c>
      <c r="Y13">
        <v>27.66</v>
      </c>
      <c r="Z13">
        <v>27.67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19.66</v>
      </c>
      <c r="AH13">
        <v>64.33</v>
      </c>
      <c r="AI13">
        <v>64.33</v>
      </c>
      <c r="AJ13">
        <v>29.77</v>
      </c>
      <c r="AK13">
        <v>0</v>
      </c>
      <c r="AL13">
        <v>0</v>
      </c>
    </row>
    <row r="14" spans="1:38">
      <c r="A14" t="s">
        <v>56</v>
      </c>
      <c r="B14" s="34">
        <v>262.20999999999998</v>
      </c>
      <c r="C14" s="34">
        <v>87.12</v>
      </c>
      <c r="D14" s="93">
        <f t="shared" si="0"/>
        <v>0</v>
      </c>
      <c r="E14" s="34">
        <v>0</v>
      </c>
      <c r="F14" s="34"/>
      <c r="G14" s="34"/>
      <c r="H14" s="34"/>
      <c r="I14" s="34"/>
      <c r="J14" s="37">
        <v>0</v>
      </c>
      <c r="K14" s="37">
        <v>0</v>
      </c>
      <c r="L14" s="37">
        <v>0</v>
      </c>
      <c r="M14">
        <v>110.74</v>
      </c>
      <c r="N14">
        <v>273.08</v>
      </c>
      <c r="O14">
        <v>100.62</v>
      </c>
      <c r="P14">
        <v>7.61</v>
      </c>
      <c r="Q14">
        <v>7.41</v>
      </c>
      <c r="R14" s="93">
        <v>0</v>
      </c>
      <c r="S14" s="93">
        <v>0</v>
      </c>
      <c r="T14" s="93">
        <v>0</v>
      </c>
      <c r="U14">
        <v>8.4499999999999993</v>
      </c>
      <c r="V14">
        <v>0</v>
      </c>
      <c r="W14">
        <v>8.17</v>
      </c>
      <c r="X14">
        <v>82</v>
      </c>
      <c r="Y14">
        <v>27.34</v>
      </c>
      <c r="Z14">
        <v>27.33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19.66</v>
      </c>
      <c r="AH14">
        <v>63.67</v>
      </c>
      <c r="AI14">
        <v>63.67</v>
      </c>
      <c r="AJ14">
        <v>29.26</v>
      </c>
      <c r="AK14">
        <v>0</v>
      </c>
      <c r="AL14">
        <v>0</v>
      </c>
    </row>
    <row r="15" spans="1:38">
      <c r="A15" t="s">
        <v>57</v>
      </c>
      <c r="B15" s="34">
        <v>262.20999999999998</v>
      </c>
      <c r="C15" s="34">
        <v>87.12</v>
      </c>
      <c r="D15" s="93">
        <f t="shared" si="0"/>
        <v>0</v>
      </c>
      <c r="E15" s="34">
        <v>0</v>
      </c>
      <c r="F15" s="34"/>
      <c r="G15" s="34"/>
      <c r="H15" s="34"/>
      <c r="I15" s="34"/>
      <c r="J15" s="37">
        <v>0</v>
      </c>
      <c r="K15" s="37">
        <v>0</v>
      </c>
      <c r="L15" s="37">
        <v>0</v>
      </c>
      <c r="M15">
        <v>110.74</v>
      </c>
      <c r="N15">
        <v>273.08</v>
      </c>
      <c r="O15">
        <v>100.62</v>
      </c>
      <c r="P15">
        <v>7.46</v>
      </c>
      <c r="Q15">
        <v>7.41</v>
      </c>
      <c r="R15" s="93">
        <v>0</v>
      </c>
      <c r="S15" s="93">
        <v>0</v>
      </c>
      <c r="T15" s="93">
        <v>0</v>
      </c>
      <c r="U15">
        <v>8.4499999999999993</v>
      </c>
      <c r="V15">
        <v>0</v>
      </c>
      <c r="W15">
        <v>7.99</v>
      </c>
      <c r="X15">
        <v>81</v>
      </c>
      <c r="Y15">
        <v>27</v>
      </c>
      <c r="Z15">
        <v>27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19.66</v>
      </c>
      <c r="AH15">
        <v>63.33</v>
      </c>
      <c r="AI15">
        <v>63.33</v>
      </c>
      <c r="AJ15">
        <v>29.26</v>
      </c>
      <c r="AK15">
        <v>0</v>
      </c>
      <c r="AL15">
        <v>0</v>
      </c>
    </row>
    <row r="16" spans="1:38">
      <c r="A16" t="s">
        <v>58</v>
      </c>
      <c r="B16" s="34">
        <v>262.20999999999998</v>
      </c>
      <c r="C16" s="34">
        <v>87.12</v>
      </c>
      <c r="D16" s="93">
        <f t="shared" si="0"/>
        <v>0</v>
      </c>
      <c r="E16" s="34">
        <v>0</v>
      </c>
      <c r="F16" s="34"/>
      <c r="G16" s="34"/>
      <c r="H16" s="34"/>
      <c r="I16" s="34"/>
      <c r="J16" s="37">
        <v>0</v>
      </c>
      <c r="K16" s="37">
        <v>0</v>
      </c>
      <c r="L16" s="37">
        <v>0</v>
      </c>
      <c r="M16">
        <v>110.74</v>
      </c>
      <c r="N16">
        <v>273.08</v>
      </c>
      <c r="O16">
        <v>100.62</v>
      </c>
      <c r="P16">
        <v>7.46</v>
      </c>
      <c r="Q16">
        <v>7.41</v>
      </c>
      <c r="R16" s="93">
        <v>0</v>
      </c>
      <c r="S16" s="93">
        <v>0</v>
      </c>
      <c r="T16" s="93">
        <v>0</v>
      </c>
      <c r="U16">
        <v>8.4499999999999993</v>
      </c>
      <c r="V16">
        <v>0</v>
      </c>
      <c r="W16">
        <v>7.99</v>
      </c>
      <c r="X16">
        <v>80</v>
      </c>
      <c r="Y16">
        <v>26.66</v>
      </c>
      <c r="Z16">
        <v>26.67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19</v>
      </c>
      <c r="AH16">
        <v>62.67</v>
      </c>
      <c r="AI16">
        <v>62.67</v>
      </c>
      <c r="AJ16">
        <v>28.76</v>
      </c>
      <c r="AK16">
        <v>0</v>
      </c>
      <c r="AL16">
        <v>0</v>
      </c>
    </row>
    <row r="17" spans="1:38">
      <c r="A17" t="s">
        <v>59</v>
      </c>
      <c r="B17" s="34">
        <v>262.20999999999998</v>
      </c>
      <c r="C17" s="34">
        <v>87.12</v>
      </c>
      <c r="D17" s="93">
        <f t="shared" si="0"/>
        <v>0</v>
      </c>
      <c r="E17" s="34">
        <v>0</v>
      </c>
      <c r="F17" s="34"/>
      <c r="G17" s="34"/>
      <c r="H17" s="34"/>
      <c r="I17" s="34"/>
      <c r="J17" s="37">
        <v>0</v>
      </c>
      <c r="K17" s="37">
        <v>0</v>
      </c>
      <c r="L17" s="37">
        <v>0</v>
      </c>
      <c r="M17">
        <v>110.74</v>
      </c>
      <c r="N17">
        <v>273.08</v>
      </c>
      <c r="O17">
        <v>100.62</v>
      </c>
      <c r="P17">
        <v>7.92</v>
      </c>
      <c r="Q17">
        <v>7.41</v>
      </c>
      <c r="R17" s="93">
        <v>0</v>
      </c>
      <c r="S17" s="93">
        <v>0</v>
      </c>
      <c r="T17" s="93">
        <v>0</v>
      </c>
      <c r="U17">
        <v>8.4499999999999993</v>
      </c>
      <c r="V17">
        <v>0</v>
      </c>
      <c r="W17">
        <v>7.99</v>
      </c>
      <c r="X17">
        <v>79</v>
      </c>
      <c r="Y17">
        <v>26.34</v>
      </c>
      <c r="Z17">
        <v>26.33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19</v>
      </c>
      <c r="AH17">
        <v>62</v>
      </c>
      <c r="AI17">
        <v>62</v>
      </c>
      <c r="AJ17">
        <v>28.76</v>
      </c>
      <c r="AK17">
        <v>0</v>
      </c>
      <c r="AL17">
        <v>0</v>
      </c>
    </row>
    <row r="18" spans="1:38">
      <c r="A18" t="s">
        <v>60</v>
      </c>
      <c r="B18" s="34">
        <v>262.20999999999998</v>
      </c>
      <c r="C18" s="34">
        <v>87.12</v>
      </c>
      <c r="D18" s="93">
        <f t="shared" si="0"/>
        <v>0</v>
      </c>
      <c r="E18" s="34">
        <v>0</v>
      </c>
      <c r="F18" s="34"/>
      <c r="G18" s="34"/>
      <c r="H18" s="34"/>
      <c r="I18" s="34"/>
      <c r="J18" s="37">
        <v>0</v>
      </c>
      <c r="K18" s="37">
        <v>0</v>
      </c>
      <c r="L18" s="37">
        <v>0</v>
      </c>
      <c r="M18">
        <v>110.74</v>
      </c>
      <c r="N18">
        <v>273.08</v>
      </c>
      <c r="O18">
        <v>100.62</v>
      </c>
      <c r="P18">
        <v>7.92</v>
      </c>
      <c r="Q18">
        <v>7.41</v>
      </c>
      <c r="R18" s="93">
        <v>0</v>
      </c>
      <c r="S18" s="93">
        <v>0</v>
      </c>
      <c r="T18" s="93">
        <v>0</v>
      </c>
      <c r="U18">
        <v>8.4499999999999993</v>
      </c>
      <c r="V18">
        <v>0</v>
      </c>
      <c r="W18">
        <v>7.99</v>
      </c>
      <c r="X18">
        <v>78</v>
      </c>
      <c r="Y18">
        <v>26</v>
      </c>
      <c r="Z18">
        <v>26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18.34</v>
      </c>
      <c r="AH18">
        <v>61</v>
      </c>
      <c r="AI18">
        <v>61</v>
      </c>
      <c r="AJ18">
        <v>28.26</v>
      </c>
      <c r="AK18">
        <v>0</v>
      </c>
      <c r="AL18">
        <v>0</v>
      </c>
    </row>
    <row r="19" spans="1:38">
      <c r="A19" t="s">
        <v>61</v>
      </c>
      <c r="B19" s="34">
        <v>262.20999999999998</v>
      </c>
      <c r="C19" s="34">
        <v>87.12</v>
      </c>
      <c r="D19" s="93">
        <f t="shared" si="0"/>
        <v>0</v>
      </c>
      <c r="E19" s="34">
        <v>0</v>
      </c>
      <c r="F19" s="34"/>
      <c r="G19" s="34"/>
      <c r="H19" s="34"/>
      <c r="I19" s="34"/>
      <c r="J19" s="37">
        <v>0</v>
      </c>
      <c r="K19" s="37">
        <v>0</v>
      </c>
      <c r="L19" s="37">
        <v>0</v>
      </c>
      <c r="M19">
        <v>110.74</v>
      </c>
      <c r="N19">
        <v>273.08</v>
      </c>
      <c r="O19">
        <v>100.62</v>
      </c>
      <c r="P19">
        <v>7.92</v>
      </c>
      <c r="Q19">
        <v>7.41</v>
      </c>
      <c r="R19" s="93">
        <v>0</v>
      </c>
      <c r="S19" s="93">
        <v>0</v>
      </c>
      <c r="T19" s="93">
        <v>0</v>
      </c>
      <c r="U19">
        <v>8.06</v>
      </c>
      <c r="V19">
        <v>0</v>
      </c>
      <c r="W19">
        <v>7.8</v>
      </c>
      <c r="X19">
        <v>77</v>
      </c>
      <c r="Y19">
        <v>25.66</v>
      </c>
      <c r="Z19">
        <v>25.67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18.34</v>
      </c>
      <c r="AH19">
        <v>60</v>
      </c>
      <c r="AI19">
        <v>60</v>
      </c>
      <c r="AJ19">
        <v>28.26</v>
      </c>
      <c r="AK19">
        <v>0</v>
      </c>
      <c r="AL19">
        <v>0</v>
      </c>
    </row>
    <row r="20" spans="1:38">
      <c r="A20" t="s">
        <v>62</v>
      </c>
      <c r="B20" s="34">
        <v>262.20999999999998</v>
      </c>
      <c r="C20" s="34">
        <v>87.12</v>
      </c>
      <c r="D20" s="93">
        <f t="shared" si="0"/>
        <v>0</v>
      </c>
      <c r="E20" s="34">
        <v>0</v>
      </c>
      <c r="F20" s="34"/>
      <c r="G20" s="34"/>
      <c r="H20" s="34"/>
      <c r="I20" s="34"/>
      <c r="J20" s="37">
        <v>0</v>
      </c>
      <c r="K20" s="37">
        <v>0</v>
      </c>
      <c r="L20" s="37">
        <v>0</v>
      </c>
      <c r="M20">
        <v>110.74</v>
      </c>
      <c r="N20">
        <v>273.08</v>
      </c>
      <c r="O20">
        <v>100.62</v>
      </c>
      <c r="P20">
        <v>7.92</v>
      </c>
      <c r="Q20">
        <v>7.41</v>
      </c>
      <c r="R20" s="93">
        <v>0</v>
      </c>
      <c r="S20" s="93">
        <v>0</v>
      </c>
      <c r="T20" s="93">
        <v>0</v>
      </c>
      <c r="U20">
        <v>8.06</v>
      </c>
      <c r="V20">
        <v>0</v>
      </c>
      <c r="W20">
        <v>7.8</v>
      </c>
      <c r="X20">
        <v>76</v>
      </c>
      <c r="Y20">
        <v>25.34</v>
      </c>
      <c r="Z20">
        <v>25.33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18</v>
      </c>
      <c r="AH20">
        <v>59.33</v>
      </c>
      <c r="AI20">
        <v>59.33</v>
      </c>
      <c r="AJ20">
        <v>28.26</v>
      </c>
      <c r="AK20">
        <v>0</v>
      </c>
      <c r="AL20">
        <v>0</v>
      </c>
    </row>
    <row r="21" spans="1:38">
      <c r="A21" t="s">
        <v>63</v>
      </c>
      <c r="B21" s="34">
        <v>262.20999999999998</v>
      </c>
      <c r="C21" s="34">
        <v>87.12</v>
      </c>
      <c r="D21" s="93">
        <f t="shared" si="0"/>
        <v>0</v>
      </c>
      <c r="E21" s="34">
        <v>0</v>
      </c>
      <c r="F21" s="34"/>
      <c r="G21" s="34"/>
      <c r="H21" s="34"/>
      <c r="I21" s="34"/>
      <c r="J21" s="37">
        <v>0</v>
      </c>
      <c r="K21" s="37">
        <v>0</v>
      </c>
      <c r="L21" s="37">
        <v>0</v>
      </c>
      <c r="M21">
        <v>110.74</v>
      </c>
      <c r="N21">
        <v>273.08</v>
      </c>
      <c r="O21">
        <v>100.62</v>
      </c>
      <c r="P21">
        <v>7.92</v>
      </c>
      <c r="Q21">
        <v>7.41</v>
      </c>
      <c r="R21" s="93">
        <v>0</v>
      </c>
      <c r="S21" s="93">
        <v>0</v>
      </c>
      <c r="T21" s="93">
        <v>0</v>
      </c>
      <c r="U21">
        <v>8.06</v>
      </c>
      <c r="V21">
        <v>0</v>
      </c>
      <c r="W21">
        <v>7.8</v>
      </c>
      <c r="X21">
        <v>61</v>
      </c>
      <c r="Y21">
        <v>20.34</v>
      </c>
      <c r="Z21">
        <v>20.329999999999998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17</v>
      </c>
      <c r="AH21">
        <v>58.33</v>
      </c>
      <c r="AI21">
        <v>58.33</v>
      </c>
      <c r="AJ21">
        <v>28.26</v>
      </c>
      <c r="AK21">
        <v>0</v>
      </c>
      <c r="AL21">
        <v>0</v>
      </c>
    </row>
    <row r="22" spans="1:38">
      <c r="A22" t="s">
        <v>64</v>
      </c>
      <c r="B22" s="34">
        <v>262.20999999999998</v>
      </c>
      <c r="C22" s="34">
        <v>87.12</v>
      </c>
      <c r="D22" s="93">
        <f t="shared" si="0"/>
        <v>0</v>
      </c>
      <c r="E22" s="34">
        <v>0</v>
      </c>
      <c r="F22" s="34"/>
      <c r="G22" s="34"/>
      <c r="H22" s="34"/>
      <c r="I22" s="34"/>
      <c r="J22" s="37">
        <v>0</v>
      </c>
      <c r="K22" s="37">
        <v>0</v>
      </c>
      <c r="L22" s="37">
        <v>0</v>
      </c>
      <c r="M22">
        <v>110.74</v>
      </c>
      <c r="N22">
        <v>273.08</v>
      </c>
      <c r="O22">
        <v>100.62</v>
      </c>
      <c r="P22">
        <v>7.92</v>
      </c>
      <c r="Q22">
        <v>7.41</v>
      </c>
      <c r="R22" s="93">
        <v>0</v>
      </c>
      <c r="S22" s="93">
        <v>0</v>
      </c>
      <c r="T22" s="93">
        <v>0</v>
      </c>
      <c r="U22">
        <v>8.06</v>
      </c>
      <c r="V22">
        <v>0</v>
      </c>
      <c r="W22">
        <v>7.8</v>
      </c>
      <c r="X22">
        <v>61.5</v>
      </c>
      <c r="Y22">
        <v>20.5</v>
      </c>
      <c r="Z22">
        <v>20.5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16.66</v>
      </c>
      <c r="AH22">
        <v>58.33</v>
      </c>
      <c r="AI22">
        <v>58.33</v>
      </c>
      <c r="AJ22">
        <v>28.26</v>
      </c>
      <c r="AK22">
        <v>0</v>
      </c>
      <c r="AL22">
        <v>0</v>
      </c>
    </row>
    <row r="23" spans="1:38">
      <c r="A23" t="s">
        <v>65</v>
      </c>
      <c r="B23" s="34">
        <v>262.20999999999998</v>
      </c>
      <c r="C23" s="34">
        <v>87.12</v>
      </c>
      <c r="D23" s="93">
        <f t="shared" si="0"/>
        <v>0</v>
      </c>
      <c r="E23" s="34">
        <v>0</v>
      </c>
      <c r="F23" s="34"/>
      <c r="G23" s="34"/>
      <c r="H23" s="34"/>
      <c r="I23" s="34"/>
      <c r="J23" s="37">
        <v>0</v>
      </c>
      <c r="K23" s="37">
        <v>0</v>
      </c>
      <c r="L23" s="37">
        <v>0</v>
      </c>
      <c r="M23">
        <v>110.74</v>
      </c>
      <c r="N23">
        <v>273.08</v>
      </c>
      <c r="O23">
        <v>100.62</v>
      </c>
      <c r="P23">
        <v>7.77</v>
      </c>
      <c r="Q23">
        <v>7.41</v>
      </c>
      <c r="R23" s="93">
        <v>0</v>
      </c>
      <c r="S23" s="93">
        <v>0</v>
      </c>
      <c r="T23" s="93">
        <v>0</v>
      </c>
      <c r="U23">
        <v>8.06</v>
      </c>
      <c r="V23">
        <v>0</v>
      </c>
      <c r="W23">
        <v>7.62</v>
      </c>
      <c r="X23">
        <v>61.5</v>
      </c>
      <c r="Y23">
        <v>20.5</v>
      </c>
      <c r="Z23">
        <v>20.5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16</v>
      </c>
      <c r="AH23">
        <v>52.67</v>
      </c>
      <c r="AI23">
        <v>52.67</v>
      </c>
      <c r="AJ23">
        <v>28.26</v>
      </c>
      <c r="AK23">
        <v>0</v>
      </c>
      <c r="AL23">
        <v>0</v>
      </c>
    </row>
    <row r="24" spans="1:38">
      <c r="A24" t="s">
        <v>66</v>
      </c>
      <c r="B24" s="34">
        <v>262.20999999999998</v>
      </c>
      <c r="C24" s="34">
        <v>87.12</v>
      </c>
      <c r="D24" s="93">
        <f t="shared" si="0"/>
        <v>0</v>
      </c>
      <c r="E24" s="34">
        <v>0</v>
      </c>
      <c r="F24" s="34"/>
      <c r="G24" s="34"/>
      <c r="H24" s="34"/>
      <c r="I24" s="34"/>
      <c r="J24" s="37">
        <v>0</v>
      </c>
      <c r="K24" s="37">
        <v>0</v>
      </c>
      <c r="L24" s="37">
        <v>0</v>
      </c>
      <c r="M24">
        <v>110.74</v>
      </c>
      <c r="N24">
        <v>273.08</v>
      </c>
      <c r="O24">
        <v>100.62</v>
      </c>
      <c r="P24">
        <v>7.77</v>
      </c>
      <c r="Q24">
        <v>7.41</v>
      </c>
      <c r="R24" s="93">
        <v>0</v>
      </c>
      <c r="S24" s="93">
        <v>0</v>
      </c>
      <c r="T24" s="93">
        <v>0</v>
      </c>
      <c r="U24">
        <v>8.06</v>
      </c>
      <c r="V24">
        <v>0</v>
      </c>
      <c r="W24">
        <v>7.62</v>
      </c>
      <c r="X24">
        <v>60</v>
      </c>
      <c r="Y24">
        <v>20</v>
      </c>
      <c r="Z24">
        <v>20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15.34</v>
      </c>
      <c r="AH24">
        <v>52.67</v>
      </c>
      <c r="AI24">
        <v>52.67</v>
      </c>
      <c r="AJ24">
        <v>28.26</v>
      </c>
      <c r="AK24">
        <v>0</v>
      </c>
      <c r="AL24">
        <v>0</v>
      </c>
    </row>
    <row r="25" spans="1:38">
      <c r="A25" t="s">
        <v>67</v>
      </c>
      <c r="B25" s="34">
        <v>262.20999999999998</v>
      </c>
      <c r="C25" s="34">
        <v>87.12</v>
      </c>
      <c r="D25" s="93">
        <f t="shared" si="0"/>
        <v>0</v>
      </c>
      <c r="E25" s="34">
        <v>0</v>
      </c>
      <c r="F25" s="34"/>
      <c r="G25" s="34"/>
      <c r="H25" s="34"/>
      <c r="I25" s="34"/>
      <c r="J25" s="37">
        <v>0</v>
      </c>
      <c r="K25" s="37">
        <v>0</v>
      </c>
      <c r="L25" s="37">
        <v>0</v>
      </c>
      <c r="M25">
        <v>110.74</v>
      </c>
      <c r="N25">
        <v>273.08</v>
      </c>
      <c r="O25">
        <v>100.62</v>
      </c>
      <c r="P25">
        <v>7.77</v>
      </c>
      <c r="Q25">
        <v>7.41</v>
      </c>
      <c r="R25" s="93">
        <v>0</v>
      </c>
      <c r="S25" s="93">
        <v>0</v>
      </c>
      <c r="T25" s="93">
        <v>0</v>
      </c>
      <c r="U25">
        <v>8.06</v>
      </c>
      <c r="V25">
        <v>0.34097</v>
      </c>
      <c r="W25">
        <v>7.62</v>
      </c>
      <c r="X25">
        <v>59</v>
      </c>
      <c r="Y25">
        <v>19.66</v>
      </c>
      <c r="Z25">
        <v>19.670000000000002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14.66</v>
      </c>
      <c r="AH25">
        <v>52.67</v>
      </c>
      <c r="AI25">
        <v>52.67</v>
      </c>
      <c r="AJ25">
        <v>27.75</v>
      </c>
      <c r="AK25">
        <v>0</v>
      </c>
      <c r="AL25">
        <v>0</v>
      </c>
    </row>
    <row r="26" spans="1:38">
      <c r="A26" t="s">
        <v>68</v>
      </c>
      <c r="B26" s="34">
        <v>262.20999999999998</v>
      </c>
      <c r="C26" s="34">
        <v>87.12</v>
      </c>
      <c r="D26" s="93">
        <f t="shared" si="0"/>
        <v>0</v>
      </c>
      <c r="E26" s="34">
        <v>0</v>
      </c>
      <c r="F26" s="34"/>
      <c r="G26" s="34"/>
      <c r="H26" s="34"/>
      <c r="I26" s="34"/>
      <c r="J26" s="37">
        <v>0</v>
      </c>
      <c r="K26" s="37">
        <v>0</v>
      </c>
      <c r="L26" s="37">
        <v>0</v>
      </c>
      <c r="M26">
        <v>110.74</v>
      </c>
      <c r="N26">
        <v>273.08</v>
      </c>
      <c r="O26">
        <v>100.62</v>
      </c>
      <c r="P26">
        <v>7.77</v>
      </c>
      <c r="Q26">
        <v>7.41</v>
      </c>
      <c r="R26" s="93">
        <v>0</v>
      </c>
      <c r="S26" s="93">
        <v>0</v>
      </c>
      <c r="T26" s="93">
        <v>0</v>
      </c>
      <c r="U26">
        <v>8.06</v>
      </c>
      <c r="V26">
        <v>1.4223319999999999</v>
      </c>
      <c r="W26">
        <v>7.62</v>
      </c>
      <c r="X26">
        <v>58</v>
      </c>
      <c r="Y26">
        <v>19.34</v>
      </c>
      <c r="Z26">
        <v>19.329999999999998</v>
      </c>
      <c r="AA26">
        <v>0.57999999999999996</v>
      </c>
      <c r="AB26">
        <v>0.12</v>
      </c>
      <c r="AC26">
        <v>0.18</v>
      </c>
      <c r="AD26">
        <v>0.2</v>
      </c>
      <c r="AE26">
        <v>0</v>
      </c>
      <c r="AF26">
        <v>0</v>
      </c>
      <c r="AG26">
        <v>13.66</v>
      </c>
      <c r="AH26">
        <v>52.67</v>
      </c>
      <c r="AI26">
        <v>52.67</v>
      </c>
      <c r="AJ26">
        <v>27.75</v>
      </c>
      <c r="AK26">
        <v>0</v>
      </c>
      <c r="AL26">
        <v>0</v>
      </c>
    </row>
    <row r="27" spans="1:38">
      <c r="A27" t="s">
        <v>69</v>
      </c>
      <c r="B27" s="34">
        <v>262.20999999999998</v>
      </c>
      <c r="C27" s="34">
        <v>87.12</v>
      </c>
      <c r="D27" s="93">
        <f t="shared" si="0"/>
        <v>10.67</v>
      </c>
      <c r="E27" s="34">
        <v>0</v>
      </c>
      <c r="F27" s="34"/>
      <c r="G27" s="34"/>
      <c r="H27" s="34"/>
      <c r="I27" s="34"/>
      <c r="J27" s="37">
        <v>0</v>
      </c>
      <c r="K27" s="37">
        <v>0</v>
      </c>
      <c r="L27" s="37">
        <v>0</v>
      </c>
      <c r="M27">
        <v>110.74</v>
      </c>
      <c r="N27">
        <v>273.08</v>
      </c>
      <c r="O27">
        <v>100.62</v>
      </c>
      <c r="P27">
        <v>7.77</v>
      </c>
      <c r="Q27">
        <v>7.41</v>
      </c>
      <c r="R27" s="93">
        <v>10.67</v>
      </c>
      <c r="S27" s="93">
        <v>0</v>
      </c>
      <c r="T27" s="93">
        <v>0</v>
      </c>
      <c r="U27">
        <v>7.68</v>
      </c>
      <c r="V27">
        <v>5.1827439999999996</v>
      </c>
      <c r="W27">
        <v>7.43</v>
      </c>
      <c r="X27">
        <v>56</v>
      </c>
      <c r="Y27">
        <v>18.66</v>
      </c>
      <c r="Z27">
        <v>18.670000000000002</v>
      </c>
      <c r="AA27">
        <v>3.79</v>
      </c>
      <c r="AB27">
        <v>0.76</v>
      </c>
      <c r="AC27">
        <v>1.66</v>
      </c>
      <c r="AD27">
        <v>1</v>
      </c>
      <c r="AE27">
        <v>1</v>
      </c>
      <c r="AF27">
        <v>0</v>
      </c>
      <c r="AG27">
        <v>14.34</v>
      </c>
      <c r="AH27">
        <v>52.67</v>
      </c>
      <c r="AI27">
        <v>52.67</v>
      </c>
      <c r="AJ27">
        <v>27.75</v>
      </c>
      <c r="AK27">
        <v>1</v>
      </c>
      <c r="AL27">
        <v>1</v>
      </c>
    </row>
    <row r="28" spans="1:38">
      <c r="A28" t="s">
        <v>70</v>
      </c>
      <c r="B28" s="34">
        <v>262.20999999999998</v>
      </c>
      <c r="C28" s="34">
        <v>87.12</v>
      </c>
      <c r="D28" s="93">
        <f t="shared" si="0"/>
        <v>27.3</v>
      </c>
      <c r="E28" s="34">
        <v>0</v>
      </c>
      <c r="F28" s="34"/>
      <c r="G28" s="34"/>
      <c r="H28" s="34"/>
      <c r="I28" s="34"/>
      <c r="J28" s="37">
        <v>0.09</v>
      </c>
      <c r="K28" s="37">
        <v>0.09</v>
      </c>
      <c r="L28" s="37">
        <v>0.09</v>
      </c>
      <c r="M28">
        <v>110.74</v>
      </c>
      <c r="N28">
        <v>273.08</v>
      </c>
      <c r="O28">
        <v>100.62</v>
      </c>
      <c r="P28">
        <v>7.77</v>
      </c>
      <c r="Q28">
        <v>7.41</v>
      </c>
      <c r="R28" s="93">
        <v>24.26</v>
      </c>
      <c r="S28" s="93">
        <v>1</v>
      </c>
      <c r="T28" s="93">
        <v>2.04</v>
      </c>
      <c r="U28">
        <v>7.68</v>
      </c>
      <c r="V28">
        <v>10.005034</v>
      </c>
      <c r="W28">
        <v>7.43</v>
      </c>
      <c r="X28">
        <v>54</v>
      </c>
      <c r="Y28">
        <v>18</v>
      </c>
      <c r="Z28">
        <v>18</v>
      </c>
      <c r="AA28">
        <v>8.33</v>
      </c>
      <c r="AB28">
        <v>1.67</v>
      </c>
      <c r="AC28">
        <v>3.79</v>
      </c>
      <c r="AD28">
        <v>2</v>
      </c>
      <c r="AE28">
        <v>2</v>
      </c>
      <c r="AF28">
        <v>1</v>
      </c>
      <c r="AG28">
        <v>13.34</v>
      </c>
      <c r="AH28">
        <v>52.67</v>
      </c>
      <c r="AI28">
        <v>52.67</v>
      </c>
      <c r="AJ28">
        <v>27.75</v>
      </c>
      <c r="AK28">
        <v>4</v>
      </c>
      <c r="AL28">
        <v>1</v>
      </c>
    </row>
    <row r="29" spans="1:38">
      <c r="A29" t="s">
        <v>71</v>
      </c>
      <c r="B29" s="34">
        <v>262.20999999999998</v>
      </c>
      <c r="C29" s="34">
        <v>68.12</v>
      </c>
      <c r="D29" s="93">
        <f t="shared" si="0"/>
        <v>43.85</v>
      </c>
      <c r="E29" s="34">
        <v>0</v>
      </c>
      <c r="F29" s="34"/>
      <c r="G29" s="34"/>
      <c r="H29" s="34"/>
      <c r="I29" s="34"/>
      <c r="J29" s="37">
        <v>0.93</v>
      </c>
      <c r="K29" s="37">
        <v>0.93</v>
      </c>
      <c r="L29" s="37">
        <v>0.95</v>
      </c>
      <c r="M29">
        <v>66.25</v>
      </c>
      <c r="N29">
        <v>273.08</v>
      </c>
      <c r="O29">
        <v>100.62</v>
      </c>
      <c r="P29">
        <v>6.99</v>
      </c>
      <c r="Q29">
        <v>7.41</v>
      </c>
      <c r="R29" s="93">
        <v>33</v>
      </c>
      <c r="S29" s="93">
        <v>5</v>
      </c>
      <c r="T29" s="93">
        <v>5.85</v>
      </c>
      <c r="U29">
        <v>7.68</v>
      </c>
      <c r="V29">
        <v>15.44107</v>
      </c>
      <c r="W29">
        <v>7.43</v>
      </c>
      <c r="X29">
        <v>62.5</v>
      </c>
      <c r="Y29">
        <v>20.84</v>
      </c>
      <c r="Z29">
        <v>20.83</v>
      </c>
      <c r="AA29">
        <v>13.64</v>
      </c>
      <c r="AB29">
        <v>2.73</v>
      </c>
      <c r="AC29">
        <v>6.53</v>
      </c>
      <c r="AD29">
        <v>5</v>
      </c>
      <c r="AE29">
        <v>5</v>
      </c>
      <c r="AF29">
        <v>3</v>
      </c>
      <c r="AG29">
        <v>16</v>
      </c>
      <c r="AH29">
        <v>63.33</v>
      </c>
      <c r="AI29">
        <v>63.33</v>
      </c>
      <c r="AJ29">
        <v>28.26</v>
      </c>
      <c r="AK29">
        <v>7</v>
      </c>
      <c r="AL29">
        <v>3</v>
      </c>
    </row>
    <row r="30" spans="1:38">
      <c r="A30" t="s">
        <v>72</v>
      </c>
      <c r="B30" s="34">
        <v>262.20999999999998</v>
      </c>
      <c r="C30" s="34">
        <v>68.12</v>
      </c>
      <c r="D30" s="93">
        <f t="shared" si="0"/>
        <v>58.04</v>
      </c>
      <c r="E30" s="34">
        <v>0</v>
      </c>
      <c r="F30" s="34"/>
      <c r="G30" s="34"/>
      <c r="H30" s="34"/>
      <c r="I30" s="34"/>
      <c r="J30" s="37">
        <v>1.49</v>
      </c>
      <c r="K30" s="37">
        <v>1.49</v>
      </c>
      <c r="L30" s="37">
        <v>1.52</v>
      </c>
      <c r="M30">
        <v>66.25</v>
      </c>
      <c r="N30">
        <v>273.08</v>
      </c>
      <c r="O30">
        <v>100.62</v>
      </c>
      <c r="P30">
        <v>6.99</v>
      </c>
      <c r="Q30">
        <v>7.41</v>
      </c>
      <c r="R30" s="93">
        <v>33</v>
      </c>
      <c r="S30" s="93">
        <v>12</v>
      </c>
      <c r="T30" s="93">
        <v>13.04</v>
      </c>
      <c r="U30">
        <v>7.68</v>
      </c>
      <c r="V30">
        <v>21.831821999999999</v>
      </c>
      <c r="W30">
        <v>7.43</v>
      </c>
      <c r="X30">
        <v>62.5</v>
      </c>
      <c r="Y30">
        <v>20.84</v>
      </c>
      <c r="Z30">
        <v>20.83</v>
      </c>
      <c r="AA30">
        <v>20.93</v>
      </c>
      <c r="AB30">
        <v>4.1900000000000004</v>
      </c>
      <c r="AC30">
        <v>9.48</v>
      </c>
      <c r="AD30">
        <v>6</v>
      </c>
      <c r="AE30">
        <v>8</v>
      </c>
      <c r="AF30">
        <v>4</v>
      </c>
      <c r="AG30">
        <v>16.34</v>
      </c>
      <c r="AH30">
        <v>63.33</v>
      </c>
      <c r="AI30">
        <v>63.33</v>
      </c>
      <c r="AJ30">
        <v>28.26</v>
      </c>
      <c r="AK30">
        <v>14</v>
      </c>
      <c r="AL30">
        <v>6</v>
      </c>
    </row>
    <row r="31" spans="1:38">
      <c r="A31" t="s">
        <v>73</v>
      </c>
      <c r="B31" s="34">
        <v>262.20999999999998</v>
      </c>
      <c r="C31" s="34">
        <v>63.34</v>
      </c>
      <c r="D31" s="93">
        <f t="shared" si="0"/>
        <v>73.69</v>
      </c>
      <c r="E31" s="34">
        <v>0</v>
      </c>
      <c r="F31" s="34"/>
      <c r="G31" s="34"/>
      <c r="H31" s="34"/>
      <c r="I31" s="34"/>
      <c r="J31" s="37">
        <v>2.2200000000000002</v>
      </c>
      <c r="K31" s="37">
        <v>2.2200000000000002</v>
      </c>
      <c r="L31" s="37">
        <v>2.27</v>
      </c>
      <c r="M31">
        <v>66.25</v>
      </c>
      <c r="N31">
        <v>273.08</v>
      </c>
      <c r="O31">
        <v>100.62</v>
      </c>
      <c r="P31">
        <v>6.99</v>
      </c>
      <c r="Q31">
        <v>7.41</v>
      </c>
      <c r="R31" s="93">
        <v>31.38</v>
      </c>
      <c r="S31" s="93">
        <v>20</v>
      </c>
      <c r="T31" s="93">
        <v>22.31</v>
      </c>
      <c r="U31">
        <v>7.68</v>
      </c>
      <c r="V31">
        <v>29.099354000000002</v>
      </c>
      <c r="W31">
        <v>7.24</v>
      </c>
      <c r="X31">
        <v>62.5</v>
      </c>
      <c r="Y31">
        <v>20.84</v>
      </c>
      <c r="Z31">
        <v>20.83</v>
      </c>
      <c r="AA31">
        <v>31.53</v>
      </c>
      <c r="AB31">
        <v>6.31</v>
      </c>
      <c r="AC31">
        <v>13.19</v>
      </c>
      <c r="AD31">
        <v>8</v>
      </c>
      <c r="AE31">
        <v>11</v>
      </c>
      <c r="AF31">
        <v>5</v>
      </c>
      <c r="AG31">
        <v>16.66</v>
      </c>
      <c r="AH31">
        <v>62.33</v>
      </c>
      <c r="AI31">
        <v>62.33</v>
      </c>
      <c r="AJ31">
        <v>28.26</v>
      </c>
      <c r="AK31">
        <v>21</v>
      </c>
      <c r="AL31">
        <v>9</v>
      </c>
    </row>
    <row r="32" spans="1:38">
      <c r="A32" t="s">
        <v>74</v>
      </c>
      <c r="B32" s="34">
        <v>262.20999999999998</v>
      </c>
      <c r="C32" s="34">
        <v>63.34</v>
      </c>
      <c r="D32" s="93">
        <f t="shared" si="0"/>
        <v>80.95</v>
      </c>
      <c r="E32" s="34">
        <v>0</v>
      </c>
      <c r="F32" s="34"/>
      <c r="G32" s="34"/>
      <c r="H32" s="34"/>
      <c r="I32" s="34"/>
      <c r="J32" s="37">
        <v>3.1</v>
      </c>
      <c r="K32" s="37">
        <v>3.1</v>
      </c>
      <c r="L32" s="37">
        <v>3.18</v>
      </c>
      <c r="M32">
        <v>66.25</v>
      </c>
      <c r="N32">
        <v>273.08</v>
      </c>
      <c r="O32">
        <v>100.62</v>
      </c>
      <c r="P32">
        <v>6.99</v>
      </c>
      <c r="Q32">
        <v>7.41</v>
      </c>
      <c r="R32" s="93">
        <v>26.98</v>
      </c>
      <c r="S32" s="93">
        <v>26.99</v>
      </c>
      <c r="T32" s="93">
        <v>26.98</v>
      </c>
      <c r="U32">
        <v>7.68</v>
      </c>
      <c r="V32">
        <v>36.892954000000003</v>
      </c>
      <c r="W32">
        <v>7.24</v>
      </c>
      <c r="X32">
        <v>61.5</v>
      </c>
      <c r="Y32">
        <v>20.5</v>
      </c>
      <c r="Z32">
        <v>20.5</v>
      </c>
      <c r="AA32">
        <v>45.07</v>
      </c>
      <c r="AB32">
        <v>9.01</v>
      </c>
      <c r="AC32">
        <v>17.079999999999998</v>
      </c>
      <c r="AD32">
        <v>11.46</v>
      </c>
      <c r="AE32">
        <v>16</v>
      </c>
      <c r="AF32">
        <v>8</v>
      </c>
      <c r="AG32">
        <v>17</v>
      </c>
      <c r="AH32">
        <v>61.67</v>
      </c>
      <c r="AI32">
        <v>61.67</v>
      </c>
      <c r="AJ32">
        <v>28.26</v>
      </c>
      <c r="AK32">
        <v>35</v>
      </c>
      <c r="AL32">
        <v>15</v>
      </c>
    </row>
    <row r="33" spans="1:38">
      <c r="A33" t="s">
        <v>75</v>
      </c>
      <c r="B33" s="34">
        <v>262.20999999999998</v>
      </c>
      <c r="C33" s="34">
        <v>63.34</v>
      </c>
      <c r="D33" s="93">
        <f t="shared" si="0"/>
        <v>85.949999999999989</v>
      </c>
      <c r="E33" s="34">
        <v>0</v>
      </c>
      <c r="F33" s="34"/>
      <c r="G33" s="34"/>
      <c r="H33" s="34"/>
      <c r="I33" s="34"/>
      <c r="J33" s="37">
        <v>4.09</v>
      </c>
      <c r="K33" s="37">
        <v>4.09</v>
      </c>
      <c r="L33" s="37">
        <v>4.1900000000000004</v>
      </c>
      <c r="M33">
        <v>66.25</v>
      </c>
      <c r="N33">
        <v>273.08</v>
      </c>
      <c r="O33">
        <v>97.18</v>
      </c>
      <c r="P33">
        <v>6.99</v>
      </c>
      <c r="Q33">
        <v>7.41</v>
      </c>
      <c r="R33" s="93">
        <v>28.65</v>
      </c>
      <c r="S33" s="93">
        <v>28.65</v>
      </c>
      <c r="T33" s="93">
        <v>28.65</v>
      </c>
      <c r="U33">
        <v>7.68</v>
      </c>
      <c r="V33">
        <v>45.884819999999998</v>
      </c>
      <c r="W33">
        <v>7.24</v>
      </c>
      <c r="X33">
        <v>61.5</v>
      </c>
      <c r="Y33">
        <v>20.5</v>
      </c>
      <c r="Z33">
        <v>20.5</v>
      </c>
      <c r="AA33">
        <v>60.88</v>
      </c>
      <c r="AB33">
        <v>12.17</v>
      </c>
      <c r="AC33">
        <v>21.85</v>
      </c>
      <c r="AD33">
        <v>16.11</v>
      </c>
      <c r="AE33">
        <v>23</v>
      </c>
      <c r="AF33">
        <v>12</v>
      </c>
      <c r="AG33">
        <v>17.34</v>
      </c>
      <c r="AH33">
        <v>61</v>
      </c>
      <c r="AI33">
        <v>61</v>
      </c>
      <c r="AJ33">
        <v>28.26</v>
      </c>
      <c r="AK33">
        <v>49</v>
      </c>
      <c r="AL33">
        <v>21</v>
      </c>
    </row>
    <row r="34" spans="1:38">
      <c r="A34" t="s">
        <v>76</v>
      </c>
      <c r="B34" s="34">
        <v>262.20999999999998</v>
      </c>
      <c r="C34" s="34">
        <v>57.66</v>
      </c>
      <c r="D34" s="93">
        <f t="shared" si="0"/>
        <v>89.449999999999989</v>
      </c>
      <c r="E34" s="34">
        <v>0</v>
      </c>
      <c r="F34" s="34"/>
      <c r="G34" s="34"/>
      <c r="H34" s="34"/>
      <c r="I34" s="34"/>
      <c r="J34" s="37">
        <v>5.14</v>
      </c>
      <c r="K34" s="37">
        <v>5.14</v>
      </c>
      <c r="L34" s="37">
        <v>5.26</v>
      </c>
      <c r="M34">
        <v>66.25</v>
      </c>
      <c r="N34">
        <v>273.08</v>
      </c>
      <c r="O34">
        <v>68.2</v>
      </c>
      <c r="P34">
        <v>6.99</v>
      </c>
      <c r="Q34">
        <v>7.41</v>
      </c>
      <c r="R34" s="93">
        <v>29.82</v>
      </c>
      <c r="S34" s="93">
        <v>29.81</v>
      </c>
      <c r="T34" s="93">
        <v>29.82</v>
      </c>
      <c r="U34">
        <v>7.68</v>
      </c>
      <c r="V34">
        <v>54.038874</v>
      </c>
      <c r="W34">
        <v>7.24</v>
      </c>
      <c r="X34">
        <v>60.5</v>
      </c>
      <c r="Y34">
        <v>20.16</v>
      </c>
      <c r="Z34">
        <v>20.170000000000002</v>
      </c>
      <c r="AA34">
        <v>78.47</v>
      </c>
      <c r="AB34">
        <v>15.69</v>
      </c>
      <c r="AC34">
        <v>26.28</v>
      </c>
      <c r="AD34">
        <v>20.21</v>
      </c>
      <c r="AE34">
        <v>30</v>
      </c>
      <c r="AF34">
        <v>15</v>
      </c>
      <c r="AG34">
        <v>17.66</v>
      </c>
      <c r="AH34">
        <v>60.33</v>
      </c>
      <c r="AI34">
        <v>60.33</v>
      </c>
      <c r="AJ34">
        <v>28.26</v>
      </c>
      <c r="AK34">
        <v>63</v>
      </c>
      <c r="AL34">
        <v>27</v>
      </c>
    </row>
    <row r="35" spans="1:38">
      <c r="A35" t="s">
        <v>77</v>
      </c>
      <c r="B35" s="34">
        <v>213.92</v>
      </c>
      <c r="C35" s="34">
        <v>57.66</v>
      </c>
      <c r="D35" s="93">
        <f t="shared" si="0"/>
        <v>91.45</v>
      </c>
      <c r="E35" s="34">
        <v>0</v>
      </c>
      <c r="F35" s="34"/>
      <c r="G35" s="34"/>
      <c r="H35" s="34"/>
      <c r="I35" s="34"/>
      <c r="J35" s="37">
        <v>6.18</v>
      </c>
      <c r="K35" s="37">
        <v>6.18</v>
      </c>
      <c r="L35" s="37">
        <v>6.33</v>
      </c>
      <c r="M35">
        <v>66.25</v>
      </c>
      <c r="N35">
        <v>273.08</v>
      </c>
      <c r="O35">
        <v>59.88</v>
      </c>
      <c r="P35">
        <v>6.84</v>
      </c>
      <c r="Q35">
        <v>7.41</v>
      </c>
      <c r="R35" s="93">
        <v>30.48</v>
      </c>
      <c r="S35" s="93">
        <v>30.49</v>
      </c>
      <c r="T35" s="93">
        <v>30.48</v>
      </c>
      <c r="U35">
        <v>7.68</v>
      </c>
      <c r="V35">
        <v>62.319574000000003</v>
      </c>
      <c r="W35">
        <v>7.06</v>
      </c>
      <c r="X35">
        <v>80</v>
      </c>
      <c r="Y35">
        <v>26.66</v>
      </c>
      <c r="Z35">
        <v>26.67</v>
      </c>
      <c r="AA35">
        <v>96.35</v>
      </c>
      <c r="AB35">
        <v>19.27</v>
      </c>
      <c r="AC35">
        <v>31.98</v>
      </c>
      <c r="AD35">
        <v>23.37</v>
      </c>
      <c r="AE35">
        <v>37</v>
      </c>
      <c r="AF35">
        <v>18</v>
      </c>
      <c r="AG35">
        <v>17.66</v>
      </c>
      <c r="AH35">
        <v>64.67</v>
      </c>
      <c r="AI35">
        <v>64.67</v>
      </c>
      <c r="AJ35">
        <v>27.25</v>
      </c>
      <c r="AK35">
        <v>70</v>
      </c>
      <c r="AL35">
        <v>30</v>
      </c>
    </row>
    <row r="36" spans="1:38">
      <c r="A36" t="s">
        <v>78</v>
      </c>
      <c r="B36" s="34">
        <v>166.07</v>
      </c>
      <c r="C36" s="34">
        <v>57.66</v>
      </c>
      <c r="D36" s="93">
        <f t="shared" si="0"/>
        <v>96</v>
      </c>
      <c r="E36" s="34">
        <v>0</v>
      </c>
      <c r="F36" s="34"/>
      <c r="G36" s="34"/>
      <c r="H36" s="34"/>
      <c r="I36" s="34"/>
      <c r="J36" s="37">
        <v>7.21</v>
      </c>
      <c r="K36" s="37">
        <v>7.21</v>
      </c>
      <c r="L36" s="37">
        <v>7.39</v>
      </c>
      <c r="M36">
        <v>66.25</v>
      </c>
      <c r="N36">
        <v>273.08</v>
      </c>
      <c r="O36">
        <v>80.16</v>
      </c>
      <c r="P36">
        <v>6.84</v>
      </c>
      <c r="Q36">
        <v>7.41</v>
      </c>
      <c r="R36" s="93">
        <v>32</v>
      </c>
      <c r="S36" s="93">
        <v>32</v>
      </c>
      <c r="T36" s="93">
        <v>32</v>
      </c>
      <c r="U36">
        <v>7.68</v>
      </c>
      <c r="V36">
        <v>70.707436000000001</v>
      </c>
      <c r="W36">
        <v>7.06</v>
      </c>
      <c r="X36">
        <v>82</v>
      </c>
      <c r="Y36">
        <v>27.34</v>
      </c>
      <c r="Z36">
        <v>27.33</v>
      </c>
      <c r="AA36">
        <v>114.04</v>
      </c>
      <c r="AB36">
        <v>22.81</v>
      </c>
      <c r="AC36">
        <v>37.369999999999997</v>
      </c>
      <c r="AD36">
        <v>26.63</v>
      </c>
      <c r="AE36">
        <v>43</v>
      </c>
      <c r="AF36">
        <v>22</v>
      </c>
      <c r="AG36">
        <v>17.66</v>
      </c>
      <c r="AH36">
        <v>64.33</v>
      </c>
      <c r="AI36">
        <v>64.33</v>
      </c>
      <c r="AJ36">
        <v>28.26</v>
      </c>
      <c r="AK36">
        <v>84</v>
      </c>
      <c r="AL36">
        <v>36</v>
      </c>
    </row>
    <row r="37" spans="1:38">
      <c r="A37" t="s">
        <v>79</v>
      </c>
      <c r="B37" s="34">
        <v>117.78</v>
      </c>
      <c r="C37" s="34">
        <v>57.66</v>
      </c>
      <c r="D37" s="93">
        <f t="shared" si="0"/>
        <v>96</v>
      </c>
      <c r="E37" s="34">
        <v>0</v>
      </c>
      <c r="F37" s="34"/>
      <c r="G37" s="34"/>
      <c r="H37" s="34"/>
      <c r="I37" s="34"/>
      <c r="J37" s="37">
        <v>8.18</v>
      </c>
      <c r="K37" s="37">
        <v>8.18</v>
      </c>
      <c r="L37" s="37">
        <v>8.3800000000000008</v>
      </c>
      <c r="M37">
        <v>66.25</v>
      </c>
      <c r="N37">
        <v>273.08</v>
      </c>
      <c r="O37">
        <v>80.16</v>
      </c>
      <c r="P37">
        <v>6.84</v>
      </c>
      <c r="Q37">
        <v>7.41</v>
      </c>
      <c r="R37" s="93">
        <v>32</v>
      </c>
      <c r="S37" s="93">
        <v>32</v>
      </c>
      <c r="T37" s="93">
        <v>32</v>
      </c>
      <c r="U37">
        <v>7.68</v>
      </c>
      <c r="V37">
        <v>78.627681999999993</v>
      </c>
      <c r="W37">
        <v>7.06</v>
      </c>
      <c r="X37">
        <v>72</v>
      </c>
      <c r="Y37">
        <v>24</v>
      </c>
      <c r="Z37">
        <v>24</v>
      </c>
      <c r="AA37">
        <v>131.38</v>
      </c>
      <c r="AB37">
        <v>26.27</v>
      </c>
      <c r="AC37">
        <v>45.64</v>
      </c>
      <c r="AD37">
        <v>29.73</v>
      </c>
      <c r="AE37">
        <v>49</v>
      </c>
      <c r="AF37">
        <v>24</v>
      </c>
      <c r="AG37">
        <v>18</v>
      </c>
      <c r="AH37">
        <v>54.33</v>
      </c>
      <c r="AI37">
        <v>54.33</v>
      </c>
      <c r="AJ37">
        <v>28.76</v>
      </c>
      <c r="AK37">
        <v>105</v>
      </c>
      <c r="AL37">
        <v>45</v>
      </c>
    </row>
    <row r="38" spans="1:38">
      <c r="A38" t="s">
        <v>80</v>
      </c>
      <c r="B38" s="34">
        <v>110.1</v>
      </c>
      <c r="C38" s="34">
        <v>57.66</v>
      </c>
      <c r="D38" s="93">
        <f t="shared" si="0"/>
        <v>96</v>
      </c>
      <c r="E38" s="34">
        <v>0</v>
      </c>
      <c r="F38" s="34"/>
      <c r="G38" s="34"/>
      <c r="H38" s="34"/>
      <c r="I38" s="34"/>
      <c r="J38" s="37">
        <v>9.18</v>
      </c>
      <c r="K38" s="37">
        <v>9.18</v>
      </c>
      <c r="L38" s="37">
        <v>9.41</v>
      </c>
      <c r="M38">
        <v>66.25</v>
      </c>
      <c r="N38">
        <v>273.08</v>
      </c>
      <c r="O38">
        <v>80.16</v>
      </c>
      <c r="P38">
        <v>6.84</v>
      </c>
      <c r="Q38">
        <v>7.41</v>
      </c>
      <c r="R38" s="93">
        <v>32</v>
      </c>
      <c r="S38" s="93">
        <v>32</v>
      </c>
      <c r="T38" s="93">
        <v>32</v>
      </c>
      <c r="U38">
        <v>7.68</v>
      </c>
      <c r="V38">
        <v>86.401797999999999</v>
      </c>
      <c r="W38">
        <v>7.06</v>
      </c>
      <c r="X38">
        <v>73.5</v>
      </c>
      <c r="Y38">
        <v>24.5</v>
      </c>
      <c r="Z38">
        <v>24.5</v>
      </c>
      <c r="AA38">
        <v>147.58000000000001</v>
      </c>
      <c r="AB38">
        <v>29.51</v>
      </c>
      <c r="AC38">
        <v>52.61</v>
      </c>
      <c r="AD38">
        <v>32.53</v>
      </c>
      <c r="AE38">
        <v>55</v>
      </c>
      <c r="AF38">
        <v>27</v>
      </c>
      <c r="AG38">
        <v>19</v>
      </c>
      <c r="AH38">
        <v>55.33</v>
      </c>
      <c r="AI38">
        <v>55.33</v>
      </c>
      <c r="AJ38">
        <v>29.27</v>
      </c>
      <c r="AK38">
        <v>119</v>
      </c>
      <c r="AL38">
        <v>51</v>
      </c>
    </row>
    <row r="39" spans="1:38">
      <c r="A39" t="s">
        <v>81</v>
      </c>
      <c r="B39" s="34">
        <v>158.38999999999999</v>
      </c>
      <c r="C39" s="34">
        <v>57.66</v>
      </c>
      <c r="D39" s="93">
        <f t="shared" si="0"/>
        <v>96</v>
      </c>
      <c r="E39" s="34">
        <v>3.86</v>
      </c>
      <c r="F39" s="34"/>
      <c r="G39" s="34"/>
      <c r="H39" s="34"/>
      <c r="I39" s="34"/>
      <c r="J39" s="37">
        <v>10.1</v>
      </c>
      <c r="K39" s="37">
        <v>10.1</v>
      </c>
      <c r="L39" s="37">
        <v>10.36</v>
      </c>
      <c r="M39">
        <v>66.25</v>
      </c>
      <c r="N39">
        <v>273.08</v>
      </c>
      <c r="O39">
        <v>80.16</v>
      </c>
      <c r="P39">
        <v>6.84</v>
      </c>
      <c r="Q39">
        <v>7.41</v>
      </c>
      <c r="R39" s="93">
        <v>32</v>
      </c>
      <c r="S39" s="93">
        <v>32</v>
      </c>
      <c r="T39" s="93">
        <v>32</v>
      </c>
      <c r="U39">
        <v>7.46</v>
      </c>
      <c r="V39">
        <v>93.795975999999996</v>
      </c>
      <c r="W39">
        <v>7.06</v>
      </c>
      <c r="X39">
        <v>105</v>
      </c>
      <c r="Y39">
        <v>35</v>
      </c>
      <c r="Z39">
        <v>35</v>
      </c>
      <c r="AA39">
        <v>163.11000000000001</v>
      </c>
      <c r="AB39">
        <v>32.619999999999997</v>
      </c>
      <c r="AC39">
        <v>59.16</v>
      </c>
      <c r="AD39">
        <v>33.520000000000003</v>
      </c>
      <c r="AE39">
        <v>61</v>
      </c>
      <c r="AF39">
        <v>30</v>
      </c>
      <c r="AG39">
        <v>30</v>
      </c>
      <c r="AH39">
        <v>66.67</v>
      </c>
      <c r="AI39">
        <v>66.67</v>
      </c>
      <c r="AJ39">
        <v>30.28</v>
      </c>
      <c r="AK39">
        <v>133</v>
      </c>
      <c r="AL39">
        <v>57</v>
      </c>
    </row>
    <row r="40" spans="1:38">
      <c r="A40" t="s">
        <v>82</v>
      </c>
      <c r="B40" s="34">
        <v>166.07</v>
      </c>
      <c r="C40" s="34">
        <v>57.66</v>
      </c>
      <c r="D40" s="93">
        <f t="shared" si="0"/>
        <v>96</v>
      </c>
      <c r="E40" s="34">
        <v>3.86</v>
      </c>
      <c r="F40" s="34"/>
      <c r="G40" s="34"/>
      <c r="H40" s="34"/>
      <c r="I40" s="34"/>
      <c r="J40" s="37">
        <v>10.98</v>
      </c>
      <c r="K40" s="37">
        <v>10.98</v>
      </c>
      <c r="L40" s="37">
        <v>11.26</v>
      </c>
      <c r="M40">
        <v>66.25</v>
      </c>
      <c r="N40">
        <v>273.08</v>
      </c>
      <c r="O40">
        <v>80.16</v>
      </c>
      <c r="P40">
        <v>6.84</v>
      </c>
      <c r="Q40">
        <v>7.41</v>
      </c>
      <c r="R40" s="93">
        <v>32</v>
      </c>
      <c r="S40" s="93">
        <v>32</v>
      </c>
      <c r="T40" s="93">
        <v>32</v>
      </c>
      <c r="U40">
        <v>7.46</v>
      </c>
      <c r="V40">
        <v>100.58615</v>
      </c>
      <c r="W40">
        <v>7.06</v>
      </c>
      <c r="X40">
        <v>105</v>
      </c>
      <c r="Y40">
        <v>35</v>
      </c>
      <c r="Z40">
        <v>35</v>
      </c>
      <c r="AA40">
        <v>178.86</v>
      </c>
      <c r="AB40">
        <v>35.770000000000003</v>
      </c>
      <c r="AC40">
        <v>65.28</v>
      </c>
      <c r="AD40">
        <v>36.21</v>
      </c>
      <c r="AE40">
        <v>67</v>
      </c>
      <c r="AF40">
        <v>33</v>
      </c>
      <c r="AG40">
        <v>30.66</v>
      </c>
      <c r="AH40">
        <v>67.33</v>
      </c>
      <c r="AI40">
        <v>67.33</v>
      </c>
      <c r="AJ40">
        <v>31.29</v>
      </c>
      <c r="AK40">
        <v>147</v>
      </c>
      <c r="AL40">
        <v>63</v>
      </c>
    </row>
    <row r="41" spans="1:38">
      <c r="A41" t="s">
        <v>83</v>
      </c>
      <c r="B41" s="34">
        <v>166.07</v>
      </c>
      <c r="C41" s="34">
        <v>57.66</v>
      </c>
      <c r="D41" s="93">
        <f t="shared" si="0"/>
        <v>96</v>
      </c>
      <c r="E41" s="34">
        <v>3.86</v>
      </c>
      <c r="F41" s="34"/>
      <c r="G41" s="34"/>
      <c r="H41" s="34"/>
      <c r="I41" s="34"/>
      <c r="J41" s="37">
        <v>11.78</v>
      </c>
      <c r="K41" s="37">
        <v>11.78</v>
      </c>
      <c r="L41" s="37">
        <v>12.07</v>
      </c>
      <c r="M41">
        <v>66.25</v>
      </c>
      <c r="N41">
        <v>273.08</v>
      </c>
      <c r="O41">
        <v>89.82</v>
      </c>
      <c r="P41">
        <v>6.84</v>
      </c>
      <c r="Q41">
        <v>7.01</v>
      </c>
      <c r="R41" s="93">
        <v>32</v>
      </c>
      <c r="S41" s="93">
        <v>32</v>
      </c>
      <c r="T41" s="93">
        <v>32</v>
      </c>
      <c r="U41">
        <v>7.46</v>
      </c>
      <c r="V41">
        <v>107.239936</v>
      </c>
      <c r="W41">
        <v>7.06</v>
      </c>
      <c r="X41">
        <v>105</v>
      </c>
      <c r="Y41">
        <v>35</v>
      </c>
      <c r="Z41">
        <v>35</v>
      </c>
      <c r="AA41">
        <v>194.12</v>
      </c>
      <c r="AB41">
        <v>38.82</v>
      </c>
      <c r="AC41">
        <v>70.959999999999994</v>
      </c>
      <c r="AD41">
        <v>38.840000000000003</v>
      </c>
      <c r="AE41">
        <v>73</v>
      </c>
      <c r="AF41">
        <v>37</v>
      </c>
      <c r="AG41">
        <v>31.34</v>
      </c>
      <c r="AH41">
        <v>78.33</v>
      </c>
      <c r="AI41">
        <v>78.33</v>
      </c>
      <c r="AJ41">
        <v>31.29</v>
      </c>
      <c r="AK41">
        <v>158</v>
      </c>
      <c r="AL41">
        <v>67</v>
      </c>
    </row>
    <row r="42" spans="1:38">
      <c r="A42" t="s">
        <v>84</v>
      </c>
      <c r="B42" s="34">
        <v>117.78</v>
      </c>
      <c r="C42" s="34">
        <v>57.66</v>
      </c>
      <c r="D42" s="93">
        <f t="shared" si="0"/>
        <v>95.699999999999989</v>
      </c>
      <c r="E42" s="34">
        <v>3.86</v>
      </c>
      <c r="F42" s="34"/>
      <c r="G42" s="34"/>
      <c r="H42" s="34"/>
      <c r="I42" s="34"/>
      <c r="J42" s="37">
        <v>12.5</v>
      </c>
      <c r="K42" s="37">
        <v>12.5</v>
      </c>
      <c r="L42" s="37">
        <v>12.81</v>
      </c>
      <c r="M42">
        <v>66.25</v>
      </c>
      <c r="N42">
        <v>273.08</v>
      </c>
      <c r="O42">
        <v>89.82</v>
      </c>
      <c r="P42">
        <v>6.84</v>
      </c>
      <c r="Q42">
        <v>7.01</v>
      </c>
      <c r="R42" s="93">
        <v>31.9</v>
      </c>
      <c r="S42" s="93">
        <v>31.9</v>
      </c>
      <c r="T42" s="93">
        <v>31.9</v>
      </c>
      <c r="U42">
        <v>7.46</v>
      </c>
      <c r="V42">
        <v>113.650172</v>
      </c>
      <c r="W42">
        <v>7.06</v>
      </c>
      <c r="X42">
        <v>105</v>
      </c>
      <c r="Y42">
        <v>35</v>
      </c>
      <c r="Z42">
        <v>35</v>
      </c>
      <c r="AA42">
        <v>207.49</v>
      </c>
      <c r="AB42">
        <v>41.5</v>
      </c>
      <c r="AC42">
        <v>76.010000000000005</v>
      </c>
      <c r="AD42">
        <v>41.04</v>
      </c>
      <c r="AE42">
        <v>80</v>
      </c>
      <c r="AF42">
        <v>40</v>
      </c>
      <c r="AG42">
        <v>32</v>
      </c>
      <c r="AH42">
        <v>78.33</v>
      </c>
      <c r="AI42">
        <v>78.33</v>
      </c>
      <c r="AJ42">
        <v>31.29</v>
      </c>
      <c r="AK42">
        <v>168</v>
      </c>
      <c r="AL42">
        <v>72</v>
      </c>
    </row>
    <row r="43" spans="1:38">
      <c r="A43" t="s">
        <v>85</v>
      </c>
      <c r="B43" s="34">
        <v>110.1</v>
      </c>
      <c r="C43" s="34">
        <v>57.66</v>
      </c>
      <c r="D43" s="93">
        <f t="shared" si="0"/>
        <v>95.699999999999989</v>
      </c>
      <c r="E43" s="34">
        <v>3.86</v>
      </c>
      <c r="F43" s="34"/>
      <c r="G43" s="34"/>
      <c r="H43" s="34"/>
      <c r="I43" s="34"/>
      <c r="J43" s="37">
        <v>13.22</v>
      </c>
      <c r="K43" s="37">
        <v>13.22</v>
      </c>
      <c r="L43" s="37">
        <v>13.54</v>
      </c>
      <c r="M43">
        <v>66.25</v>
      </c>
      <c r="N43">
        <v>273.08</v>
      </c>
      <c r="O43">
        <v>100.62</v>
      </c>
      <c r="P43">
        <v>6.84</v>
      </c>
      <c r="Q43">
        <v>7.01</v>
      </c>
      <c r="R43" s="93">
        <v>31.9</v>
      </c>
      <c r="S43" s="93">
        <v>31.9</v>
      </c>
      <c r="T43" s="93">
        <v>31.9</v>
      </c>
      <c r="U43">
        <v>7.46</v>
      </c>
      <c r="V43">
        <v>118.638076</v>
      </c>
      <c r="W43">
        <v>6.88</v>
      </c>
      <c r="X43">
        <v>105</v>
      </c>
      <c r="Y43">
        <v>35</v>
      </c>
      <c r="Z43">
        <v>35</v>
      </c>
      <c r="AA43">
        <v>220.69</v>
      </c>
      <c r="AB43">
        <v>44.14</v>
      </c>
      <c r="AC43">
        <v>80.39</v>
      </c>
      <c r="AD43">
        <v>42.96</v>
      </c>
      <c r="AE43">
        <v>85</v>
      </c>
      <c r="AF43">
        <v>43</v>
      </c>
      <c r="AG43">
        <v>32.659999999999997</v>
      </c>
      <c r="AH43">
        <v>78.33</v>
      </c>
      <c r="AI43">
        <v>78.33</v>
      </c>
      <c r="AJ43">
        <v>27.76</v>
      </c>
      <c r="AK43">
        <v>179</v>
      </c>
      <c r="AL43">
        <v>76</v>
      </c>
    </row>
    <row r="44" spans="1:38">
      <c r="A44" t="s">
        <v>86</v>
      </c>
      <c r="B44" s="34">
        <v>158.38999999999999</v>
      </c>
      <c r="C44" s="34">
        <v>57.66</v>
      </c>
      <c r="D44" s="93">
        <f t="shared" si="0"/>
        <v>95.699999999999989</v>
      </c>
      <c r="E44" s="34">
        <v>7.67</v>
      </c>
      <c r="F44" s="34"/>
      <c r="G44" s="34"/>
      <c r="H44" s="34"/>
      <c r="I44" s="34"/>
      <c r="J44" s="37">
        <v>13.78</v>
      </c>
      <c r="K44" s="37">
        <v>13.78</v>
      </c>
      <c r="L44" s="37">
        <v>14.12</v>
      </c>
      <c r="M44">
        <v>66.25</v>
      </c>
      <c r="N44">
        <v>273.08</v>
      </c>
      <c r="O44">
        <v>100.62</v>
      </c>
      <c r="P44">
        <v>6.84</v>
      </c>
      <c r="Q44">
        <v>7.01</v>
      </c>
      <c r="R44" s="93">
        <v>31.9</v>
      </c>
      <c r="S44" s="93">
        <v>31.9</v>
      </c>
      <c r="T44" s="93">
        <v>31.9</v>
      </c>
      <c r="U44">
        <v>7.46</v>
      </c>
      <c r="V44">
        <v>122.22313200000001</v>
      </c>
      <c r="W44">
        <v>6.88</v>
      </c>
      <c r="X44">
        <v>105</v>
      </c>
      <c r="Y44">
        <v>35</v>
      </c>
      <c r="Z44">
        <v>35</v>
      </c>
      <c r="AA44">
        <v>232.73</v>
      </c>
      <c r="AB44">
        <v>46.55</v>
      </c>
      <c r="AC44">
        <v>84.36</v>
      </c>
      <c r="AD44">
        <v>43.5</v>
      </c>
      <c r="AE44">
        <v>89</v>
      </c>
      <c r="AF44">
        <v>44</v>
      </c>
      <c r="AG44">
        <v>33.340000000000003</v>
      </c>
      <c r="AH44">
        <v>78.33</v>
      </c>
      <c r="AI44">
        <v>78.33</v>
      </c>
      <c r="AJ44">
        <v>27.76</v>
      </c>
      <c r="AK44">
        <v>182</v>
      </c>
      <c r="AL44">
        <v>78</v>
      </c>
    </row>
    <row r="45" spans="1:38">
      <c r="A45" t="s">
        <v>87</v>
      </c>
      <c r="B45" s="34">
        <v>170.6</v>
      </c>
      <c r="C45" s="34">
        <v>57.66</v>
      </c>
      <c r="D45" s="93">
        <f t="shared" si="0"/>
        <v>95.699999999999989</v>
      </c>
      <c r="E45" s="34">
        <v>16.11</v>
      </c>
      <c r="F45" s="34"/>
      <c r="G45" s="34"/>
      <c r="H45" s="34"/>
      <c r="I45" s="34"/>
      <c r="J45" s="37">
        <v>14.28</v>
      </c>
      <c r="K45" s="37">
        <v>14.28</v>
      </c>
      <c r="L45" s="37">
        <v>14.63</v>
      </c>
      <c r="M45">
        <v>66.25</v>
      </c>
      <c r="N45">
        <v>273.08</v>
      </c>
      <c r="O45">
        <v>100.62</v>
      </c>
      <c r="P45">
        <v>6.84</v>
      </c>
      <c r="Q45">
        <v>7.01</v>
      </c>
      <c r="R45" s="93">
        <v>31.9</v>
      </c>
      <c r="S45" s="93">
        <v>31.9</v>
      </c>
      <c r="T45" s="93">
        <v>31.9</v>
      </c>
      <c r="U45">
        <v>7.46</v>
      </c>
      <c r="V45">
        <v>124.434566</v>
      </c>
      <c r="W45">
        <v>6.88</v>
      </c>
      <c r="X45">
        <v>112.5</v>
      </c>
      <c r="Y45">
        <v>37.5</v>
      </c>
      <c r="Z45">
        <v>37.5</v>
      </c>
      <c r="AA45">
        <v>237.5</v>
      </c>
      <c r="AB45">
        <v>47.5</v>
      </c>
      <c r="AC45">
        <v>86.58</v>
      </c>
      <c r="AD45">
        <v>44</v>
      </c>
      <c r="AE45">
        <v>90</v>
      </c>
      <c r="AF45">
        <v>45</v>
      </c>
      <c r="AG45">
        <v>34</v>
      </c>
      <c r="AH45">
        <v>80</v>
      </c>
      <c r="AI45">
        <v>80</v>
      </c>
      <c r="AJ45">
        <v>27.76</v>
      </c>
      <c r="AK45">
        <v>186</v>
      </c>
      <c r="AL45">
        <v>79</v>
      </c>
    </row>
    <row r="46" spans="1:38">
      <c r="A46" t="s">
        <v>88</v>
      </c>
      <c r="B46" s="34">
        <v>170.6</v>
      </c>
      <c r="C46" s="34">
        <v>57.66</v>
      </c>
      <c r="D46" s="93">
        <f t="shared" si="0"/>
        <v>95.699999999999989</v>
      </c>
      <c r="E46" s="34">
        <v>16.11</v>
      </c>
      <c r="F46" s="34"/>
      <c r="G46" s="34"/>
      <c r="H46" s="34"/>
      <c r="I46" s="34"/>
      <c r="J46" s="37">
        <v>14.76</v>
      </c>
      <c r="K46" s="37">
        <v>14.76</v>
      </c>
      <c r="L46" s="37">
        <v>15.14</v>
      </c>
      <c r="M46">
        <v>66.25</v>
      </c>
      <c r="N46">
        <v>273.08</v>
      </c>
      <c r="O46">
        <v>100.62</v>
      </c>
      <c r="P46">
        <v>6.84</v>
      </c>
      <c r="Q46">
        <v>7.01</v>
      </c>
      <c r="R46" s="93">
        <v>31.9</v>
      </c>
      <c r="S46" s="93">
        <v>31.9</v>
      </c>
      <c r="T46" s="93">
        <v>31.9</v>
      </c>
      <c r="U46">
        <v>7.46</v>
      </c>
      <c r="V46">
        <v>127.41561799999999</v>
      </c>
      <c r="W46">
        <v>6.88</v>
      </c>
      <c r="X46">
        <v>112.5</v>
      </c>
      <c r="Y46">
        <v>37.5</v>
      </c>
      <c r="Z46">
        <v>37.5</v>
      </c>
      <c r="AA46">
        <v>237.5</v>
      </c>
      <c r="AB46">
        <v>47.5</v>
      </c>
      <c r="AC46">
        <v>87.37</v>
      </c>
      <c r="AD46">
        <v>44.5</v>
      </c>
      <c r="AE46">
        <v>93</v>
      </c>
      <c r="AF46">
        <v>47</v>
      </c>
      <c r="AG46">
        <v>35</v>
      </c>
      <c r="AH46">
        <v>80</v>
      </c>
      <c r="AI46">
        <v>80</v>
      </c>
      <c r="AJ46">
        <v>27.76</v>
      </c>
      <c r="AK46">
        <v>189</v>
      </c>
      <c r="AL46">
        <v>81</v>
      </c>
    </row>
    <row r="47" spans="1:38">
      <c r="A47" t="s">
        <v>89</v>
      </c>
      <c r="B47" s="34">
        <v>206.25</v>
      </c>
      <c r="C47" s="34">
        <v>57.66</v>
      </c>
      <c r="D47" s="93">
        <f t="shared" si="0"/>
        <v>94.699999999999989</v>
      </c>
      <c r="E47" s="34">
        <v>16.11</v>
      </c>
      <c r="F47" s="34"/>
      <c r="G47" s="34"/>
      <c r="H47" s="34"/>
      <c r="I47" s="34"/>
      <c r="J47" s="37">
        <v>15.14</v>
      </c>
      <c r="K47" s="37">
        <v>15.14</v>
      </c>
      <c r="L47" s="37">
        <v>15.51</v>
      </c>
      <c r="M47">
        <v>66.25</v>
      </c>
      <c r="N47">
        <v>273.08</v>
      </c>
      <c r="O47">
        <v>72.44</v>
      </c>
      <c r="P47">
        <v>6.68</v>
      </c>
      <c r="Q47">
        <v>7.01</v>
      </c>
      <c r="R47" s="93">
        <v>31.57</v>
      </c>
      <c r="S47" s="93">
        <v>31.56</v>
      </c>
      <c r="T47" s="93">
        <v>31.57</v>
      </c>
      <c r="U47">
        <v>7.46</v>
      </c>
      <c r="V47">
        <v>129.17892000000001</v>
      </c>
      <c r="W47">
        <v>6.68</v>
      </c>
      <c r="X47">
        <v>112.5</v>
      </c>
      <c r="Y47">
        <v>37.5</v>
      </c>
      <c r="Z47">
        <v>37.5</v>
      </c>
      <c r="AA47">
        <v>237.5</v>
      </c>
      <c r="AB47">
        <v>47.5</v>
      </c>
      <c r="AC47">
        <v>87.47</v>
      </c>
      <c r="AD47">
        <v>44.5</v>
      </c>
      <c r="AE47">
        <v>93</v>
      </c>
      <c r="AF47">
        <v>47</v>
      </c>
      <c r="AG47">
        <v>35</v>
      </c>
      <c r="AH47">
        <v>80</v>
      </c>
      <c r="AI47">
        <v>80</v>
      </c>
      <c r="AJ47">
        <v>27.76</v>
      </c>
      <c r="AK47">
        <v>193</v>
      </c>
      <c r="AL47">
        <v>82</v>
      </c>
    </row>
    <row r="48" spans="1:38">
      <c r="A48" t="s">
        <v>90</v>
      </c>
      <c r="B48" s="34">
        <v>206.25</v>
      </c>
      <c r="C48" s="34">
        <v>57.66</v>
      </c>
      <c r="D48" s="93">
        <f t="shared" si="0"/>
        <v>94.199999999999989</v>
      </c>
      <c r="E48" s="34">
        <v>16.11</v>
      </c>
      <c r="F48" s="34"/>
      <c r="G48" s="34"/>
      <c r="H48" s="34"/>
      <c r="I48" s="34"/>
      <c r="J48" s="37">
        <v>15.47</v>
      </c>
      <c r="K48" s="37">
        <v>15.47</v>
      </c>
      <c r="L48" s="37">
        <v>15.86</v>
      </c>
      <c r="M48">
        <v>66.25</v>
      </c>
      <c r="N48">
        <v>273.08</v>
      </c>
      <c r="O48">
        <v>75.33</v>
      </c>
      <c r="P48">
        <v>6.68</v>
      </c>
      <c r="Q48">
        <v>7.01</v>
      </c>
      <c r="R48" s="93">
        <v>31.4</v>
      </c>
      <c r="S48" s="93">
        <v>31.4</v>
      </c>
      <c r="T48" s="93">
        <v>31.4</v>
      </c>
      <c r="U48">
        <v>7.46</v>
      </c>
      <c r="V48">
        <v>130.40641199999999</v>
      </c>
      <c r="W48">
        <v>6.68</v>
      </c>
      <c r="X48">
        <v>112.5</v>
      </c>
      <c r="Y48">
        <v>37.5</v>
      </c>
      <c r="Z48">
        <v>37.5</v>
      </c>
      <c r="AA48">
        <v>237.5</v>
      </c>
      <c r="AB48">
        <v>47.5</v>
      </c>
      <c r="AC48">
        <v>87.43</v>
      </c>
      <c r="AD48">
        <v>44.5</v>
      </c>
      <c r="AE48">
        <v>93</v>
      </c>
      <c r="AF48">
        <v>47</v>
      </c>
      <c r="AG48">
        <v>35</v>
      </c>
      <c r="AH48">
        <v>80</v>
      </c>
      <c r="AI48">
        <v>80</v>
      </c>
      <c r="AJ48">
        <v>28.26</v>
      </c>
      <c r="AK48">
        <v>193</v>
      </c>
      <c r="AL48">
        <v>82</v>
      </c>
    </row>
    <row r="49" spans="1:38">
      <c r="A49" t="s">
        <v>91</v>
      </c>
      <c r="B49" s="34">
        <v>206.25</v>
      </c>
      <c r="C49" s="34">
        <v>57.66</v>
      </c>
      <c r="D49" s="93">
        <f t="shared" si="0"/>
        <v>94.199999999999989</v>
      </c>
      <c r="E49" s="34">
        <v>16.11</v>
      </c>
      <c r="F49" s="34"/>
      <c r="G49" s="34"/>
      <c r="H49" s="34"/>
      <c r="I49" s="34"/>
      <c r="J49" s="37">
        <v>15.71</v>
      </c>
      <c r="K49" s="37">
        <v>15.71</v>
      </c>
      <c r="L49" s="37">
        <v>16.100000000000001</v>
      </c>
      <c r="M49">
        <v>66.25</v>
      </c>
      <c r="N49">
        <v>273.08</v>
      </c>
      <c r="O49">
        <v>79.2</v>
      </c>
      <c r="P49">
        <v>6.68</v>
      </c>
      <c r="Q49">
        <v>7.01</v>
      </c>
      <c r="R49" s="93">
        <v>31.4</v>
      </c>
      <c r="S49" s="93">
        <v>31.4</v>
      </c>
      <c r="T49" s="93">
        <v>31.4</v>
      </c>
      <c r="U49">
        <v>7.46</v>
      </c>
      <c r="V49">
        <v>131.21499800000001</v>
      </c>
      <c r="W49">
        <v>6.68</v>
      </c>
      <c r="X49">
        <v>112.5</v>
      </c>
      <c r="Y49">
        <v>37.5</v>
      </c>
      <c r="Z49">
        <v>37.5</v>
      </c>
      <c r="AA49">
        <v>237.5</v>
      </c>
      <c r="AB49">
        <v>47.5</v>
      </c>
      <c r="AC49">
        <v>87.51</v>
      </c>
      <c r="AD49">
        <v>44.5</v>
      </c>
      <c r="AE49">
        <v>93</v>
      </c>
      <c r="AF49">
        <v>47</v>
      </c>
      <c r="AG49">
        <v>40</v>
      </c>
      <c r="AH49">
        <v>80</v>
      </c>
      <c r="AI49">
        <v>80</v>
      </c>
      <c r="AJ49">
        <v>28.26</v>
      </c>
      <c r="AK49">
        <v>193</v>
      </c>
      <c r="AL49">
        <v>82</v>
      </c>
    </row>
    <row r="50" spans="1:38">
      <c r="A50" t="s">
        <v>92</v>
      </c>
      <c r="B50" s="34">
        <v>206.25</v>
      </c>
      <c r="C50" s="34">
        <v>57.66</v>
      </c>
      <c r="D50" s="93">
        <f t="shared" si="0"/>
        <v>94.199999999999989</v>
      </c>
      <c r="E50" s="34">
        <v>16.11</v>
      </c>
      <c r="F50" s="34"/>
      <c r="G50" s="34"/>
      <c r="H50" s="34"/>
      <c r="I50" s="34"/>
      <c r="J50" s="37">
        <v>15.86</v>
      </c>
      <c r="K50" s="37">
        <v>15.86</v>
      </c>
      <c r="L50" s="37">
        <v>16.260000000000002</v>
      </c>
      <c r="M50">
        <v>66.25</v>
      </c>
      <c r="N50">
        <v>273.08</v>
      </c>
      <c r="O50">
        <v>84.99</v>
      </c>
      <c r="P50">
        <v>6.68</v>
      </c>
      <c r="Q50">
        <v>7.01</v>
      </c>
      <c r="R50" s="93">
        <v>31.4</v>
      </c>
      <c r="S50" s="93">
        <v>31.4</v>
      </c>
      <c r="T50" s="93">
        <v>31.4</v>
      </c>
      <c r="U50">
        <v>7.46</v>
      </c>
      <c r="V50">
        <v>131.55596800000001</v>
      </c>
      <c r="W50">
        <v>6.68</v>
      </c>
      <c r="X50">
        <v>112.5</v>
      </c>
      <c r="Y50">
        <v>37.5</v>
      </c>
      <c r="Z50">
        <v>37.5</v>
      </c>
      <c r="AA50">
        <v>237.5</v>
      </c>
      <c r="AB50">
        <v>47.5</v>
      </c>
      <c r="AC50">
        <v>87.68</v>
      </c>
      <c r="AD50">
        <v>44.5</v>
      </c>
      <c r="AE50">
        <v>93</v>
      </c>
      <c r="AF50">
        <v>47</v>
      </c>
      <c r="AG50">
        <v>40</v>
      </c>
      <c r="AH50">
        <v>80</v>
      </c>
      <c r="AI50">
        <v>80</v>
      </c>
      <c r="AJ50">
        <v>28.26</v>
      </c>
      <c r="AK50">
        <v>193</v>
      </c>
      <c r="AL50">
        <v>82</v>
      </c>
    </row>
    <row r="51" spans="1:38">
      <c r="A51" t="s">
        <v>93</v>
      </c>
      <c r="B51" s="34">
        <v>262.20999999999998</v>
      </c>
      <c r="C51" s="34">
        <v>57.66</v>
      </c>
      <c r="D51" s="93">
        <f t="shared" si="0"/>
        <v>94.199999999999989</v>
      </c>
      <c r="E51" s="34">
        <v>16.11</v>
      </c>
      <c r="F51" s="34"/>
      <c r="G51" s="34"/>
      <c r="H51" s="34"/>
      <c r="I51" s="34"/>
      <c r="J51" s="37">
        <v>16.02</v>
      </c>
      <c r="K51" s="37">
        <v>16.02</v>
      </c>
      <c r="L51" s="37">
        <v>16.43</v>
      </c>
      <c r="M51">
        <v>66.25</v>
      </c>
      <c r="N51">
        <v>273.08</v>
      </c>
      <c r="O51">
        <v>100.62</v>
      </c>
      <c r="P51">
        <v>6.68</v>
      </c>
      <c r="Q51">
        <v>7.01</v>
      </c>
      <c r="R51" s="93">
        <v>31.4</v>
      </c>
      <c r="S51" s="93">
        <v>31.4</v>
      </c>
      <c r="T51" s="93">
        <v>31.4</v>
      </c>
      <c r="U51">
        <v>7.68</v>
      </c>
      <c r="V51">
        <v>130.35770199999999</v>
      </c>
      <c r="W51">
        <v>6.68</v>
      </c>
      <c r="X51">
        <v>112.5</v>
      </c>
      <c r="Y51">
        <v>37.5</v>
      </c>
      <c r="Z51">
        <v>37.5</v>
      </c>
      <c r="AA51">
        <v>237.5</v>
      </c>
      <c r="AB51">
        <v>47.5</v>
      </c>
      <c r="AC51">
        <v>87.78</v>
      </c>
      <c r="AD51">
        <v>44.5</v>
      </c>
      <c r="AE51">
        <v>93</v>
      </c>
      <c r="AF51">
        <v>47</v>
      </c>
      <c r="AG51">
        <v>40</v>
      </c>
      <c r="AH51">
        <v>80</v>
      </c>
      <c r="AI51">
        <v>80</v>
      </c>
      <c r="AJ51">
        <v>28.26</v>
      </c>
      <c r="AK51">
        <v>193</v>
      </c>
      <c r="AL51">
        <v>82</v>
      </c>
    </row>
    <row r="52" spans="1:38">
      <c r="A52" t="s">
        <v>94</v>
      </c>
      <c r="B52" s="34">
        <v>262.20999999999998</v>
      </c>
      <c r="C52" s="34">
        <v>57.66</v>
      </c>
      <c r="D52" s="93">
        <f t="shared" si="0"/>
        <v>94.199999999999989</v>
      </c>
      <c r="E52" s="34">
        <v>16.11</v>
      </c>
      <c r="F52" s="34"/>
      <c r="G52" s="34"/>
      <c r="H52" s="34"/>
      <c r="I52" s="34"/>
      <c r="J52" s="37">
        <v>16.059999999999999</v>
      </c>
      <c r="K52" s="37">
        <v>16.059999999999999</v>
      </c>
      <c r="L52" s="37">
        <v>16.46</v>
      </c>
      <c r="M52">
        <v>66.25</v>
      </c>
      <c r="N52">
        <v>273.08</v>
      </c>
      <c r="O52">
        <v>100.62</v>
      </c>
      <c r="P52">
        <v>6.68</v>
      </c>
      <c r="Q52">
        <v>7.01</v>
      </c>
      <c r="R52" s="93">
        <v>31.4</v>
      </c>
      <c r="S52" s="93">
        <v>31.4</v>
      </c>
      <c r="T52" s="93">
        <v>31.4</v>
      </c>
      <c r="U52">
        <v>7.68</v>
      </c>
      <c r="V52">
        <v>129.646536</v>
      </c>
      <c r="W52">
        <v>6.68</v>
      </c>
      <c r="X52">
        <v>112.5</v>
      </c>
      <c r="Y52">
        <v>37.5</v>
      </c>
      <c r="Z52">
        <v>37.5</v>
      </c>
      <c r="AA52">
        <v>237.5</v>
      </c>
      <c r="AB52">
        <v>47.5</v>
      </c>
      <c r="AC52">
        <v>87.74</v>
      </c>
      <c r="AD52">
        <v>44.5</v>
      </c>
      <c r="AE52">
        <v>93</v>
      </c>
      <c r="AF52">
        <v>47</v>
      </c>
      <c r="AG52">
        <v>40</v>
      </c>
      <c r="AH52">
        <v>80</v>
      </c>
      <c r="AI52">
        <v>80</v>
      </c>
      <c r="AJ52">
        <v>28.26</v>
      </c>
      <c r="AK52">
        <v>193</v>
      </c>
      <c r="AL52">
        <v>82</v>
      </c>
    </row>
    <row r="53" spans="1:38">
      <c r="A53" t="s">
        <v>95</v>
      </c>
      <c r="B53" s="34">
        <v>262.20999999999998</v>
      </c>
      <c r="C53" s="34">
        <v>85.34</v>
      </c>
      <c r="D53" s="93">
        <f t="shared" si="0"/>
        <v>94.199999999999989</v>
      </c>
      <c r="E53" s="34">
        <v>16.11</v>
      </c>
      <c r="F53" s="34"/>
      <c r="G53" s="34"/>
      <c r="H53" s="34"/>
      <c r="I53" s="34"/>
      <c r="J53" s="37">
        <v>16.07</v>
      </c>
      <c r="K53" s="37">
        <v>16.07</v>
      </c>
      <c r="L53" s="37">
        <v>16.47</v>
      </c>
      <c r="M53">
        <v>66.25</v>
      </c>
      <c r="N53">
        <v>273.08</v>
      </c>
      <c r="O53">
        <v>100.62</v>
      </c>
      <c r="P53">
        <v>6.84</v>
      </c>
      <c r="Q53">
        <v>7.01</v>
      </c>
      <c r="R53" s="93">
        <v>31.4</v>
      </c>
      <c r="S53" s="93">
        <v>31.4</v>
      </c>
      <c r="T53" s="93">
        <v>31.4</v>
      </c>
      <c r="U53">
        <v>7.68</v>
      </c>
      <c r="V53">
        <v>127.85400799999999</v>
      </c>
      <c r="W53">
        <v>6.68</v>
      </c>
      <c r="X53">
        <v>112.5</v>
      </c>
      <c r="Y53">
        <v>37.5</v>
      </c>
      <c r="Z53">
        <v>37.5</v>
      </c>
      <c r="AA53">
        <v>237.5</v>
      </c>
      <c r="AB53">
        <v>47.5</v>
      </c>
      <c r="AC53">
        <v>87.69</v>
      </c>
      <c r="AD53">
        <v>44.5</v>
      </c>
      <c r="AE53">
        <v>93</v>
      </c>
      <c r="AF53">
        <v>47</v>
      </c>
      <c r="AG53">
        <v>40</v>
      </c>
      <c r="AH53">
        <v>80</v>
      </c>
      <c r="AI53">
        <v>80</v>
      </c>
      <c r="AJ53">
        <v>28.26</v>
      </c>
      <c r="AK53">
        <v>193</v>
      </c>
      <c r="AL53">
        <v>82</v>
      </c>
    </row>
    <row r="54" spans="1:38">
      <c r="A54" t="s">
        <v>96</v>
      </c>
      <c r="B54" s="34">
        <v>262.20999999999998</v>
      </c>
      <c r="C54" s="34">
        <v>85.34</v>
      </c>
      <c r="D54" s="93">
        <f t="shared" si="0"/>
        <v>94.199999999999989</v>
      </c>
      <c r="E54" s="34">
        <v>16.11</v>
      </c>
      <c r="F54" s="34"/>
      <c r="G54" s="34"/>
      <c r="H54" s="34"/>
      <c r="I54" s="34"/>
      <c r="J54" s="37">
        <v>15.97</v>
      </c>
      <c r="K54" s="37">
        <v>15.97</v>
      </c>
      <c r="L54" s="37">
        <v>16.37</v>
      </c>
      <c r="M54">
        <v>66.25</v>
      </c>
      <c r="N54">
        <v>273.08</v>
      </c>
      <c r="O54">
        <v>100.62</v>
      </c>
      <c r="P54">
        <v>6.84</v>
      </c>
      <c r="Q54">
        <v>7.01</v>
      </c>
      <c r="R54" s="93">
        <v>31.4</v>
      </c>
      <c r="S54" s="93">
        <v>31.4</v>
      </c>
      <c r="T54" s="93">
        <v>31.4</v>
      </c>
      <c r="U54">
        <v>7.68</v>
      </c>
      <c r="V54">
        <v>125.43799199999999</v>
      </c>
      <c r="W54">
        <v>6.68</v>
      </c>
      <c r="X54">
        <v>112.5</v>
      </c>
      <c r="Y54">
        <v>37.5</v>
      </c>
      <c r="Z54">
        <v>37.5</v>
      </c>
      <c r="AA54">
        <v>237.5</v>
      </c>
      <c r="AB54">
        <v>47.5</v>
      </c>
      <c r="AC54">
        <v>87.64</v>
      </c>
      <c r="AD54">
        <v>44.5</v>
      </c>
      <c r="AE54">
        <v>93</v>
      </c>
      <c r="AF54">
        <v>47</v>
      </c>
      <c r="AG54">
        <v>40</v>
      </c>
      <c r="AH54">
        <v>80</v>
      </c>
      <c r="AI54">
        <v>80</v>
      </c>
      <c r="AJ54">
        <v>28.26</v>
      </c>
      <c r="AK54">
        <v>193</v>
      </c>
      <c r="AL54">
        <v>82</v>
      </c>
    </row>
    <row r="55" spans="1:38">
      <c r="A55" t="s">
        <v>97</v>
      </c>
      <c r="B55" s="34">
        <v>206.25</v>
      </c>
      <c r="C55" s="34">
        <v>57.66</v>
      </c>
      <c r="D55" s="93">
        <f t="shared" si="0"/>
        <v>94.199999999999989</v>
      </c>
      <c r="E55" s="34">
        <v>16.11</v>
      </c>
      <c r="F55" s="34"/>
      <c r="G55" s="34"/>
      <c r="H55" s="34"/>
      <c r="I55" s="34"/>
      <c r="J55" s="37">
        <v>15.97</v>
      </c>
      <c r="K55" s="37">
        <v>15.97</v>
      </c>
      <c r="L55" s="37">
        <v>16.36</v>
      </c>
      <c r="M55">
        <v>66.25</v>
      </c>
      <c r="N55">
        <v>273.08</v>
      </c>
      <c r="O55">
        <v>100.62</v>
      </c>
      <c r="P55">
        <v>6.99</v>
      </c>
      <c r="Q55">
        <v>7.01</v>
      </c>
      <c r="R55" s="93">
        <v>31.4</v>
      </c>
      <c r="S55" s="93">
        <v>31.4</v>
      </c>
      <c r="T55" s="93">
        <v>31.4</v>
      </c>
      <c r="U55">
        <v>7.83</v>
      </c>
      <c r="V55">
        <v>122.437456</v>
      </c>
      <c r="W55">
        <v>6.68</v>
      </c>
      <c r="X55">
        <v>112.5</v>
      </c>
      <c r="Y55">
        <v>37.5</v>
      </c>
      <c r="Z55">
        <v>37.5</v>
      </c>
      <c r="AA55">
        <v>237.5</v>
      </c>
      <c r="AB55">
        <v>47.5</v>
      </c>
      <c r="AC55">
        <v>87.54</v>
      </c>
      <c r="AD55">
        <v>44.5</v>
      </c>
      <c r="AE55">
        <v>93</v>
      </c>
      <c r="AF55">
        <v>47</v>
      </c>
      <c r="AG55">
        <v>40</v>
      </c>
      <c r="AH55">
        <v>80</v>
      </c>
      <c r="AI55">
        <v>80</v>
      </c>
      <c r="AJ55">
        <v>28.26</v>
      </c>
      <c r="AK55">
        <v>193</v>
      </c>
      <c r="AL55">
        <v>82</v>
      </c>
    </row>
    <row r="56" spans="1:38">
      <c r="A56" t="s">
        <v>98</v>
      </c>
      <c r="B56" s="34">
        <v>206.25</v>
      </c>
      <c r="C56" s="34">
        <v>57.66</v>
      </c>
      <c r="D56" s="93">
        <f t="shared" si="0"/>
        <v>93.7</v>
      </c>
      <c r="E56" s="34">
        <v>16.11</v>
      </c>
      <c r="F56" s="34"/>
      <c r="G56" s="34"/>
      <c r="H56" s="34"/>
      <c r="I56" s="34"/>
      <c r="J56" s="37">
        <v>15.77</v>
      </c>
      <c r="K56" s="37">
        <v>15.77</v>
      </c>
      <c r="L56" s="37">
        <v>16.16</v>
      </c>
      <c r="M56">
        <v>66.25</v>
      </c>
      <c r="N56">
        <v>273.08</v>
      </c>
      <c r="O56">
        <v>100.62</v>
      </c>
      <c r="P56">
        <v>6.99</v>
      </c>
      <c r="Q56">
        <v>7.01</v>
      </c>
      <c r="R56" s="93">
        <v>31.23</v>
      </c>
      <c r="S56" s="93">
        <v>31.24</v>
      </c>
      <c r="T56" s="93">
        <v>31.23</v>
      </c>
      <c r="U56">
        <v>7.83</v>
      </c>
      <c r="V56">
        <v>118.988788</v>
      </c>
      <c r="W56">
        <v>6.68</v>
      </c>
      <c r="X56">
        <v>112.5</v>
      </c>
      <c r="Y56">
        <v>37.5</v>
      </c>
      <c r="Z56">
        <v>37.5</v>
      </c>
      <c r="AA56">
        <v>237.5</v>
      </c>
      <c r="AB56">
        <v>47.5</v>
      </c>
      <c r="AC56">
        <v>87.54</v>
      </c>
      <c r="AD56">
        <v>44.5</v>
      </c>
      <c r="AE56">
        <v>93</v>
      </c>
      <c r="AF56">
        <v>47</v>
      </c>
      <c r="AG56">
        <v>40</v>
      </c>
      <c r="AH56">
        <v>80</v>
      </c>
      <c r="AI56">
        <v>80</v>
      </c>
      <c r="AJ56">
        <v>28.26</v>
      </c>
      <c r="AK56">
        <v>193</v>
      </c>
      <c r="AL56">
        <v>82</v>
      </c>
    </row>
    <row r="57" spans="1:38">
      <c r="A57" t="s">
        <v>99</v>
      </c>
      <c r="B57" s="34">
        <v>235.22</v>
      </c>
      <c r="C57" s="34">
        <v>57.66</v>
      </c>
      <c r="D57" s="93">
        <f t="shared" si="0"/>
        <v>93.7</v>
      </c>
      <c r="E57" s="34">
        <v>16.11</v>
      </c>
      <c r="F57" s="34"/>
      <c r="G57" s="34"/>
      <c r="H57" s="34"/>
      <c r="I57" s="34"/>
      <c r="J57" s="37">
        <v>15.49</v>
      </c>
      <c r="K57" s="37">
        <v>15.49</v>
      </c>
      <c r="L57" s="37">
        <v>15.87</v>
      </c>
      <c r="M57">
        <v>94.65</v>
      </c>
      <c r="N57">
        <v>273.08</v>
      </c>
      <c r="O57">
        <v>100.62</v>
      </c>
      <c r="P57">
        <v>7.15</v>
      </c>
      <c r="Q57">
        <v>7.01</v>
      </c>
      <c r="R57" s="93">
        <v>31.23</v>
      </c>
      <c r="S57" s="93">
        <v>31.24</v>
      </c>
      <c r="T57" s="93">
        <v>31.23</v>
      </c>
      <c r="U57">
        <v>7.6</v>
      </c>
      <c r="V57">
        <v>112.802618</v>
      </c>
      <c r="W57">
        <v>6.68</v>
      </c>
      <c r="X57">
        <v>112.5</v>
      </c>
      <c r="Y57">
        <v>37.5</v>
      </c>
      <c r="Z57">
        <v>37.5</v>
      </c>
      <c r="AA57">
        <v>237.5</v>
      </c>
      <c r="AB57">
        <v>47.5</v>
      </c>
      <c r="AC57">
        <v>96.62</v>
      </c>
      <c r="AD57">
        <v>44.5</v>
      </c>
      <c r="AE57">
        <v>93</v>
      </c>
      <c r="AF57">
        <v>47</v>
      </c>
      <c r="AG57">
        <v>40</v>
      </c>
      <c r="AH57">
        <v>83.33</v>
      </c>
      <c r="AI57">
        <v>83.33</v>
      </c>
      <c r="AJ57">
        <v>28.26</v>
      </c>
      <c r="AK57">
        <v>193</v>
      </c>
      <c r="AL57">
        <v>82</v>
      </c>
    </row>
    <row r="58" spans="1:38">
      <c r="A58" t="s">
        <v>100</v>
      </c>
      <c r="B58" s="34">
        <v>262.20999999999998</v>
      </c>
      <c r="C58" s="34">
        <v>67.239999999999995</v>
      </c>
      <c r="D58" s="93">
        <f t="shared" si="0"/>
        <v>94.199999999999989</v>
      </c>
      <c r="E58" s="34">
        <v>16.11</v>
      </c>
      <c r="F58" s="34"/>
      <c r="G58" s="34"/>
      <c r="H58" s="34"/>
      <c r="I58" s="34"/>
      <c r="J58" s="37">
        <v>15.18</v>
      </c>
      <c r="K58" s="37">
        <v>15.18</v>
      </c>
      <c r="L58" s="37">
        <v>15.57</v>
      </c>
      <c r="M58">
        <v>115.47</v>
      </c>
      <c r="N58">
        <v>273.08</v>
      </c>
      <c r="O58">
        <v>100.62</v>
      </c>
      <c r="P58">
        <v>7.15</v>
      </c>
      <c r="Q58">
        <v>7.81</v>
      </c>
      <c r="R58" s="93">
        <v>31.4</v>
      </c>
      <c r="S58" s="93">
        <v>31.4</v>
      </c>
      <c r="T58" s="93">
        <v>31.4</v>
      </c>
      <c r="U58">
        <v>7.6</v>
      </c>
      <c r="V58">
        <v>111.078284</v>
      </c>
      <c r="W58">
        <v>6.68</v>
      </c>
      <c r="X58">
        <v>112.5</v>
      </c>
      <c r="Y58">
        <v>37.5</v>
      </c>
      <c r="Z58">
        <v>37.5</v>
      </c>
      <c r="AA58">
        <v>237.5</v>
      </c>
      <c r="AB58">
        <v>47.5</v>
      </c>
      <c r="AC58">
        <v>96.68</v>
      </c>
      <c r="AD58">
        <v>44.5</v>
      </c>
      <c r="AE58">
        <v>93</v>
      </c>
      <c r="AF58">
        <v>47</v>
      </c>
      <c r="AG58">
        <v>40</v>
      </c>
      <c r="AH58">
        <v>83.33</v>
      </c>
      <c r="AI58">
        <v>83.33</v>
      </c>
      <c r="AJ58">
        <v>28.26</v>
      </c>
      <c r="AK58">
        <v>189</v>
      </c>
      <c r="AL58">
        <v>81</v>
      </c>
    </row>
    <row r="59" spans="1:38">
      <c r="A59" t="s">
        <v>101</v>
      </c>
      <c r="B59" s="34">
        <v>262.20999999999998</v>
      </c>
      <c r="C59" s="34">
        <v>86.24</v>
      </c>
      <c r="D59" s="93">
        <f t="shared" si="0"/>
        <v>94.199999999999989</v>
      </c>
      <c r="E59" s="34">
        <v>16.11</v>
      </c>
      <c r="F59" s="34"/>
      <c r="G59" s="34"/>
      <c r="H59" s="34"/>
      <c r="I59" s="34"/>
      <c r="J59" s="37">
        <v>14.83</v>
      </c>
      <c r="K59" s="37">
        <v>14.83</v>
      </c>
      <c r="L59" s="37">
        <v>15.2</v>
      </c>
      <c r="M59">
        <v>115.47</v>
      </c>
      <c r="N59">
        <v>273.08</v>
      </c>
      <c r="O59">
        <v>100.62</v>
      </c>
      <c r="P59">
        <v>7.38</v>
      </c>
      <c r="Q59">
        <v>9.01</v>
      </c>
      <c r="R59" s="93">
        <v>31.4</v>
      </c>
      <c r="S59" s="93">
        <v>31.4</v>
      </c>
      <c r="T59" s="93">
        <v>31.4</v>
      </c>
      <c r="U59">
        <v>7.83</v>
      </c>
      <c r="V59">
        <v>108.79865599999999</v>
      </c>
      <c r="W59">
        <v>6.88</v>
      </c>
      <c r="X59">
        <v>112.5</v>
      </c>
      <c r="Y59">
        <v>37.5</v>
      </c>
      <c r="Z59">
        <v>37.5</v>
      </c>
      <c r="AA59">
        <v>237.5</v>
      </c>
      <c r="AB59">
        <v>47.5</v>
      </c>
      <c r="AC59">
        <v>96.52</v>
      </c>
      <c r="AD59">
        <v>44</v>
      </c>
      <c r="AE59">
        <v>91</v>
      </c>
      <c r="AF59">
        <v>45</v>
      </c>
      <c r="AG59">
        <v>40</v>
      </c>
      <c r="AH59">
        <v>83.33</v>
      </c>
      <c r="AI59">
        <v>83.33</v>
      </c>
      <c r="AJ59">
        <v>28.26</v>
      </c>
      <c r="AK59">
        <v>186</v>
      </c>
      <c r="AL59">
        <v>79</v>
      </c>
    </row>
    <row r="60" spans="1:38">
      <c r="A60" t="s">
        <v>102</v>
      </c>
      <c r="B60" s="34">
        <v>262.20999999999998</v>
      </c>
      <c r="C60" s="34">
        <v>86.24</v>
      </c>
      <c r="D60" s="93">
        <f t="shared" si="0"/>
        <v>94.199999999999989</v>
      </c>
      <c r="E60" s="34">
        <v>16.11</v>
      </c>
      <c r="F60" s="34"/>
      <c r="G60" s="34"/>
      <c r="H60" s="34"/>
      <c r="I60" s="34"/>
      <c r="J60" s="37">
        <v>14.41</v>
      </c>
      <c r="K60" s="37">
        <v>14.41</v>
      </c>
      <c r="L60" s="37">
        <v>14.77</v>
      </c>
      <c r="M60">
        <v>115.47</v>
      </c>
      <c r="N60">
        <v>273.08</v>
      </c>
      <c r="O60">
        <v>100.62</v>
      </c>
      <c r="P60">
        <v>7.38</v>
      </c>
      <c r="Q60">
        <v>9.81</v>
      </c>
      <c r="R60" s="93">
        <v>31.4</v>
      </c>
      <c r="S60" s="93">
        <v>31.4</v>
      </c>
      <c r="T60" s="93">
        <v>31.4</v>
      </c>
      <c r="U60">
        <v>7.83</v>
      </c>
      <c r="V60">
        <v>106.002702</v>
      </c>
      <c r="W60">
        <v>6.88</v>
      </c>
      <c r="X60">
        <v>112.5</v>
      </c>
      <c r="Y60">
        <v>37.5</v>
      </c>
      <c r="Z60">
        <v>37.5</v>
      </c>
      <c r="AA60">
        <v>237.5</v>
      </c>
      <c r="AB60">
        <v>47.5</v>
      </c>
      <c r="AC60">
        <v>96.15</v>
      </c>
      <c r="AD60">
        <v>43.19</v>
      </c>
      <c r="AE60">
        <v>91</v>
      </c>
      <c r="AF60">
        <v>45</v>
      </c>
      <c r="AG60">
        <v>40</v>
      </c>
      <c r="AH60">
        <v>83.33</v>
      </c>
      <c r="AI60">
        <v>83.33</v>
      </c>
      <c r="AJ60">
        <v>28.76</v>
      </c>
      <c r="AK60">
        <v>182</v>
      </c>
      <c r="AL60">
        <v>78</v>
      </c>
    </row>
    <row r="61" spans="1:38">
      <c r="A61" t="s">
        <v>103</v>
      </c>
      <c r="B61" s="34">
        <v>262.20999999999998</v>
      </c>
      <c r="C61" s="34">
        <v>87.12</v>
      </c>
      <c r="D61" s="93">
        <f t="shared" si="0"/>
        <v>94.199999999999989</v>
      </c>
      <c r="E61" s="34">
        <v>16.11</v>
      </c>
      <c r="F61" s="34"/>
      <c r="G61" s="34"/>
      <c r="H61" s="34"/>
      <c r="I61" s="34"/>
      <c r="J61" s="37">
        <v>13.96</v>
      </c>
      <c r="K61" s="37">
        <v>13.96</v>
      </c>
      <c r="L61" s="37">
        <v>14.32</v>
      </c>
      <c r="M61">
        <v>115.47</v>
      </c>
      <c r="N61">
        <v>273.08</v>
      </c>
      <c r="O61">
        <v>100.62</v>
      </c>
      <c r="P61">
        <v>7.61</v>
      </c>
      <c r="Q61">
        <v>11.01</v>
      </c>
      <c r="R61" s="93">
        <v>31.4</v>
      </c>
      <c r="S61" s="93">
        <v>31.4</v>
      </c>
      <c r="T61" s="93">
        <v>31.4</v>
      </c>
      <c r="U61">
        <v>7.83</v>
      </c>
      <c r="V61">
        <v>102.846294</v>
      </c>
      <c r="W61">
        <v>6.88</v>
      </c>
      <c r="X61">
        <v>112.5</v>
      </c>
      <c r="Y61">
        <v>37.5</v>
      </c>
      <c r="Z61">
        <v>37.5</v>
      </c>
      <c r="AA61">
        <v>237.39</v>
      </c>
      <c r="AB61">
        <v>47.48</v>
      </c>
      <c r="AC61">
        <v>95.42</v>
      </c>
      <c r="AD61">
        <v>42.52</v>
      </c>
      <c r="AE61">
        <v>85</v>
      </c>
      <c r="AF61">
        <v>43</v>
      </c>
      <c r="AG61">
        <v>40</v>
      </c>
      <c r="AH61">
        <v>83.33</v>
      </c>
      <c r="AI61">
        <v>83.33</v>
      </c>
      <c r="AJ61">
        <v>24.99</v>
      </c>
      <c r="AK61">
        <v>179</v>
      </c>
      <c r="AL61">
        <v>76</v>
      </c>
    </row>
    <row r="62" spans="1:38">
      <c r="A62" t="s">
        <v>104</v>
      </c>
      <c r="B62" s="34">
        <v>262.20999999999998</v>
      </c>
      <c r="C62" s="34">
        <v>87.12</v>
      </c>
      <c r="D62" s="93">
        <f t="shared" si="0"/>
        <v>94.199999999999989</v>
      </c>
      <c r="E62" s="34">
        <v>16.11</v>
      </c>
      <c r="F62" s="34"/>
      <c r="G62" s="34"/>
      <c r="H62" s="34"/>
      <c r="I62" s="34"/>
      <c r="J62" s="37">
        <v>13.31</v>
      </c>
      <c r="K62" s="37">
        <v>13.31</v>
      </c>
      <c r="L62" s="37">
        <v>13.64</v>
      </c>
      <c r="M62">
        <v>115.47</v>
      </c>
      <c r="N62">
        <v>273.08</v>
      </c>
      <c r="O62">
        <v>100.62</v>
      </c>
      <c r="P62">
        <v>7.61</v>
      </c>
      <c r="Q62">
        <v>11.41</v>
      </c>
      <c r="R62" s="93">
        <v>31.4</v>
      </c>
      <c r="S62" s="93">
        <v>31.4</v>
      </c>
      <c r="T62" s="93">
        <v>31.4</v>
      </c>
      <c r="U62">
        <v>7.83</v>
      </c>
      <c r="V62">
        <v>98.930009999999996</v>
      </c>
      <c r="W62">
        <v>6.88</v>
      </c>
      <c r="X62">
        <v>112.5</v>
      </c>
      <c r="Y62">
        <v>37.5</v>
      </c>
      <c r="Z62">
        <v>37.5</v>
      </c>
      <c r="AA62">
        <v>225.58</v>
      </c>
      <c r="AB62">
        <v>45.12</v>
      </c>
      <c r="AC62">
        <v>93.44</v>
      </c>
      <c r="AD62">
        <v>41.4</v>
      </c>
      <c r="AE62">
        <v>81</v>
      </c>
      <c r="AF62">
        <v>41</v>
      </c>
      <c r="AG62">
        <v>40</v>
      </c>
      <c r="AH62">
        <v>83.33</v>
      </c>
      <c r="AI62">
        <v>83.33</v>
      </c>
      <c r="AJ62">
        <v>25.47</v>
      </c>
      <c r="AK62">
        <v>172</v>
      </c>
      <c r="AL62">
        <v>73</v>
      </c>
    </row>
    <row r="63" spans="1:38">
      <c r="A63" t="s">
        <v>105</v>
      </c>
      <c r="B63" s="34">
        <v>262.20999999999998</v>
      </c>
      <c r="C63" s="34">
        <v>87.12</v>
      </c>
      <c r="D63" s="93">
        <f t="shared" si="0"/>
        <v>94.199999999999989</v>
      </c>
      <c r="E63" s="34">
        <v>16.11</v>
      </c>
      <c r="F63" s="34"/>
      <c r="G63" s="34"/>
      <c r="H63" s="34"/>
      <c r="I63" s="34"/>
      <c r="J63" s="37">
        <v>12.62</v>
      </c>
      <c r="K63" s="37">
        <v>12.62</v>
      </c>
      <c r="L63" s="37">
        <v>12.93</v>
      </c>
      <c r="M63">
        <v>115.47</v>
      </c>
      <c r="N63">
        <v>273.08</v>
      </c>
      <c r="O63">
        <v>100.62</v>
      </c>
      <c r="P63">
        <v>7.77</v>
      </c>
      <c r="Q63">
        <v>11.81</v>
      </c>
      <c r="R63" s="93">
        <v>31.4</v>
      </c>
      <c r="S63" s="93">
        <v>31.4</v>
      </c>
      <c r="T63" s="93">
        <v>31.4</v>
      </c>
      <c r="U63">
        <v>8.06</v>
      </c>
      <c r="V63">
        <v>90.512922000000003</v>
      </c>
      <c r="W63">
        <v>7.15</v>
      </c>
      <c r="X63">
        <v>112.5</v>
      </c>
      <c r="Y63">
        <v>37.5</v>
      </c>
      <c r="Z63">
        <v>37.5</v>
      </c>
      <c r="AA63">
        <v>214.72</v>
      </c>
      <c r="AB63">
        <v>42.94</v>
      </c>
      <c r="AC63">
        <v>89.45</v>
      </c>
      <c r="AD63">
        <v>39.450000000000003</v>
      </c>
      <c r="AE63">
        <v>73</v>
      </c>
      <c r="AF63">
        <v>37</v>
      </c>
      <c r="AG63">
        <v>40</v>
      </c>
      <c r="AH63">
        <v>83.33</v>
      </c>
      <c r="AI63">
        <v>83.33</v>
      </c>
      <c r="AJ63">
        <v>25.47</v>
      </c>
      <c r="AK63">
        <v>161</v>
      </c>
      <c r="AL63">
        <v>69</v>
      </c>
    </row>
    <row r="64" spans="1:38">
      <c r="A64" t="s">
        <v>106</v>
      </c>
      <c r="B64" s="34">
        <v>262.20999999999998</v>
      </c>
      <c r="C64" s="34">
        <v>87.12</v>
      </c>
      <c r="D64" s="93">
        <f t="shared" si="0"/>
        <v>94.5</v>
      </c>
      <c r="E64" s="34">
        <v>16.11</v>
      </c>
      <c r="F64" s="34"/>
      <c r="G64" s="34"/>
      <c r="H64" s="34"/>
      <c r="I64" s="34"/>
      <c r="J64" s="37">
        <v>11.99</v>
      </c>
      <c r="K64" s="37">
        <v>11.99</v>
      </c>
      <c r="L64" s="37">
        <v>12.29</v>
      </c>
      <c r="M64">
        <v>115.47</v>
      </c>
      <c r="N64">
        <v>273.08</v>
      </c>
      <c r="O64">
        <v>100.62</v>
      </c>
      <c r="P64">
        <v>7.77</v>
      </c>
      <c r="Q64">
        <v>12.21</v>
      </c>
      <c r="R64" s="93">
        <v>31.5</v>
      </c>
      <c r="S64" s="93">
        <v>31.5</v>
      </c>
      <c r="T64" s="93">
        <v>31.5</v>
      </c>
      <c r="U64">
        <v>8.06</v>
      </c>
      <c r="V64">
        <v>85.661405999999999</v>
      </c>
      <c r="W64">
        <v>7.15</v>
      </c>
      <c r="X64">
        <v>112.5</v>
      </c>
      <c r="Y64">
        <v>37.5</v>
      </c>
      <c r="Z64">
        <v>37.5</v>
      </c>
      <c r="AA64">
        <v>206.53</v>
      </c>
      <c r="AB64">
        <v>41.31</v>
      </c>
      <c r="AC64">
        <v>84.2</v>
      </c>
      <c r="AD64">
        <v>37.4</v>
      </c>
      <c r="AE64">
        <v>69</v>
      </c>
      <c r="AF64">
        <v>34</v>
      </c>
      <c r="AG64">
        <v>40</v>
      </c>
      <c r="AH64">
        <v>83.33</v>
      </c>
      <c r="AI64">
        <v>83.33</v>
      </c>
      <c r="AJ64">
        <v>26.43</v>
      </c>
      <c r="AK64">
        <v>151</v>
      </c>
      <c r="AL64">
        <v>64</v>
      </c>
    </row>
    <row r="65" spans="1:38">
      <c r="A65" t="s">
        <v>107</v>
      </c>
      <c r="B65" s="34">
        <v>262.20999999999998</v>
      </c>
      <c r="C65" s="34">
        <v>87.12</v>
      </c>
      <c r="D65" s="93">
        <f t="shared" si="0"/>
        <v>94.5</v>
      </c>
      <c r="E65" s="34">
        <v>16.11</v>
      </c>
      <c r="F65" s="34"/>
      <c r="G65" s="34"/>
      <c r="H65" s="34"/>
      <c r="I65" s="34"/>
      <c r="J65" s="37">
        <v>11.17</v>
      </c>
      <c r="K65" s="37">
        <v>11.17</v>
      </c>
      <c r="L65" s="37">
        <v>11.46</v>
      </c>
      <c r="M65">
        <v>115.47</v>
      </c>
      <c r="N65">
        <v>273.08</v>
      </c>
      <c r="O65">
        <v>100.62</v>
      </c>
      <c r="P65">
        <v>8.16</v>
      </c>
      <c r="Q65">
        <v>18</v>
      </c>
      <c r="R65" s="93">
        <v>31.5</v>
      </c>
      <c r="S65" s="93">
        <v>31.5</v>
      </c>
      <c r="T65" s="93">
        <v>31.5</v>
      </c>
      <c r="U65">
        <v>8.06</v>
      </c>
      <c r="V65">
        <v>79.650592000000003</v>
      </c>
      <c r="W65">
        <v>7.15</v>
      </c>
      <c r="X65">
        <v>112</v>
      </c>
      <c r="Y65">
        <v>37.340000000000003</v>
      </c>
      <c r="Z65">
        <v>37.33</v>
      </c>
      <c r="AA65">
        <v>194.58</v>
      </c>
      <c r="AB65">
        <v>38.92</v>
      </c>
      <c r="AC65">
        <v>78.55</v>
      </c>
      <c r="AD65">
        <v>35.36</v>
      </c>
      <c r="AE65">
        <v>65</v>
      </c>
      <c r="AF65">
        <v>32</v>
      </c>
      <c r="AG65">
        <v>40</v>
      </c>
      <c r="AH65">
        <v>83.33</v>
      </c>
      <c r="AI65">
        <v>83.33</v>
      </c>
      <c r="AJ65">
        <v>26.43</v>
      </c>
      <c r="AK65">
        <v>140</v>
      </c>
      <c r="AL65">
        <v>60</v>
      </c>
    </row>
    <row r="66" spans="1:38">
      <c r="A66" t="s">
        <v>108</v>
      </c>
      <c r="B66" s="34">
        <v>262.20999999999998</v>
      </c>
      <c r="C66" s="34">
        <v>87.12</v>
      </c>
      <c r="D66" s="93">
        <f t="shared" si="0"/>
        <v>95.5</v>
      </c>
      <c r="E66" s="34">
        <v>16.11</v>
      </c>
      <c r="F66" s="34"/>
      <c r="G66" s="34"/>
      <c r="H66" s="34"/>
      <c r="I66" s="34"/>
      <c r="J66" s="37">
        <v>10.42</v>
      </c>
      <c r="K66" s="37">
        <v>10.42</v>
      </c>
      <c r="L66" s="37">
        <v>10.69</v>
      </c>
      <c r="M66">
        <v>115.47</v>
      </c>
      <c r="N66">
        <v>273.08</v>
      </c>
      <c r="O66">
        <v>100.62</v>
      </c>
      <c r="P66">
        <v>8.16</v>
      </c>
      <c r="Q66">
        <v>18.600000000000001</v>
      </c>
      <c r="R66" s="93">
        <v>31.83</v>
      </c>
      <c r="S66" s="93">
        <v>31.84</v>
      </c>
      <c r="T66" s="93">
        <v>31.83</v>
      </c>
      <c r="U66">
        <v>8.06</v>
      </c>
      <c r="V66">
        <v>73.357259999999997</v>
      </c>
      <c r="W66">
        <v>7.15</v>
      </c>
      <c r="X66">
        <v>111.5</v>
      </c>
      <c r="Y66">
        <v>37.159999999999997</v>
      </c>
      <c r="Z66">
        <v>37.17</v>
      </c>
      <c r="AA66">
        <v>181.53</v>
      </c>
      <c r="AB66">
        <v>36.299999999999997</v>
      </c>
      <c r="AC66">
        <v>72.59</v>
      </c>
      <c r="AD66">
        <v>32.43</v>
      </c>
      <c r="AE66">
        <v>59</v>
      </c>
      <c r="AF66">
        <v>30</v>
      </c>
      <c r="AG66">
        <v>40</v>
      </c>
      <c r="AH66">
        <v>83.33</v>
      </c>
      <c r="AI66">
        <v>83.33</v>
      </c>
      <c r="AJ66">
        <v>26.43</v>
      </c>
      <c r="AK66">
        <v>130</v>
      </c>
      <c r="AL66">
        <v>55</v>
      </c>
    </row>
    <row r="67" spans="1:38">
      <c r="A67" t="s">
        <v>109</v>
      </c>
      <c r="B67" s="34">
        <v>262.20999999999998</v>
      </c>
      <c r="C67" s="34">
        <v>87.12</v>
      </c>
      <c r="D67" s="93">
        <f t="shared" si="0"/>
        <v>96</v>
      </c>
      <c r="E67" s="34">
        <v>16.11</v>
      </c>
      <c r="F67" s="34"/>
      <c r="G67" s="34"/>
      <c r="H67" s="34"/>
      <c r="I67" s="34"/>
      <c r="J67" s="37">
        <v>9.5299999999999994</v>
      </c>
      <c r="K67" s="37">
        <v>9.5299999999999994</v>
      </c>
      <c r="L67" s="37">
        <v>9.77</v>
      </c>
      <c r="M67">
        <v>115.47</v>
      </c>
      <c r="N67">
        <v>273.08</v>
      </c>
      <c r="O67">
        <v>100.62</v>
      </c>
      <c r="P67">
        <v>6.22</v>
      </c>
      <c r="Q67">
        <v>26.21</v>
      </c>
      <c r="R67" s="93">
        <v>32</v>
      </c>
      <c r="S67" s="93">
        <v>32</v>
      </c>
      <c r="T67" s="93">
        <v>32</v>
      </c>
      <c r="U67">
        <v>8.06</v>
      </c>
      <c r="V67">
        <v>66.567086000000003</v>
      </c>
      <c r="W67">
        <v>7.43</v>
      </c>
      <c r="X67">
        <v>111</v>
      </c>
      <c r="Y67">
        <v>37</v>
      </c>
      <c r="Z67">
        <v>37</v>
      </c>
      <c r="AA67">
        <v>165.92</v>
      </c>
      <c r="AB67">
        <v>33.18</v>
      </c>
      <c r="AC67">
        <v>66.38</v>
      </c>
      <c r="AD67">
        <v>30.25</v>
      </c>
      <c r="AE67">
        <v>53</v>
      </c>
      <c r="AF67">
        <v>26</v>
      </c>
      <c r="AG67">
        <v>39.340000000000003</v>
      </c>
      <c r="AH67">
        <v>83.33</v>
      </c>
      <c r="AI67">
        <v>83.33</v>
      </c>
      <c r="AJ67">
        <v>26.92</v>
      </c>
      <c r="AK67">
        <v>119</v>
      </c>
      <c r="AL67">
        <v>51</v>
      </c>
    </row>
    <row r="68" spans="1:38">
      <c r="A68" t="s">
        <v>110</v>
      </c>
      <c r="B68" s="34">
        <v>262.20999999999998</v>
      </c>
      <c r="C68" s="34">
        <v>87.12</v>
      </c>
      <c r="D68" s="93">
        <f t="shared" ref="D68:D98" si="1">R68+S68+T68</f>
        <v>97</v>
      </c>
      <c r="E68" s="34">
        <v>16.11</v>
      </c>
      <c r="F68" s="34"/>
      <c r="G68" s="34"/>
      <c r="H68" s="34"/>
      <c r="I68" s="34"/>
      <c r="J68" s="37">
        <v>8.61</v>
      </c>
      <c r="K68" s="37">
        <v>8.61</v>
      </c>
      <c r="L68" s="37">
        <v>8.83</v>
      </c>
      <c r="M68">
        <v>115.47</v>
      </c>
      <c r="N68">
        <v>273.08</v>
      </c>
      <c r="O68">
        <v>100.62</v>
      </c>
      <c r="P68">
        <v>7.15</v>
      </c>
      <c r="Q68">
        <v>25.81</v>
      </c>
      <c r="R68" s="93">
        <v>32.33</v>
      </c>
      <c r="S68" s="93">
        <v>32.340000000000003</v>
      </c>
      <c r="T68" s="93">
        <v>32.33</v>
      </c>
      <c r="U68">
        <v>8.06</v>
      </c>
      <c r="V68">
        <v>59.348264</v>
      </c>
      <c r="W68">
        <v>7.43</v>
      </c>
      <c r="X68">
        <v>110</v>
      </c>
      <c r="Y68">
        <v>36.659999999999997</v>
      </c>
      <c r="Z68">
        <v>36.67</v>
      </c>
      <c r="AA68">
        <v>148.54</v>
      </c>
      <c r="AB68">
        <v>29.71</v>
      </c>
      <c r="AC68">
        <v>59.85</v>
      </c>
      <c r="AD68">
        <v>26.71</v>
      </c>
      <c r="AE68">
        <v>45</v>
      </c>
      <c r="AF68">
        <v>23</v>
      </c>
      <c r="AG68">
        <v>38.659999999999997</v>
      </c>
      <c r="AH68">
        <v>83.33</v>
      </c>
      <c r="AI68">
        <v>83.33</v>
      </c>
      <c r="AJ68">
        <v>26.92</v>
      </c>
      <c r="AK68">
        <v>105</v>
      </c>
      <c r="AL68">
        <v>45</v>
      </c>
    </row>
    <row r="69" spans="1:38">
      <c r="A69" t="s">
        <v>111</v>
      </c>
      <c r="B69" s="34">
        <v>262.20999999999998</v>
      </c>
      <c r="C69" s="34">
        <v>87.12</v>
      </c>
      <c r="D69" s="93">
        <f t="shared" si="1"/>
        <v>75.87</v>
      </c>
      <c r="E69" s="34">
        <v>16.11</v>
      </c>
      <c r="F69" s="34"/>
      <c r="G69" s="34"/>
      <c r="H69" s="34"/>
      <c r="I69" s="34"/>
      <c r="J69" s="37">
        <v>7.7</v>
      </c>
      <c r="K69" s="37">
        <v>7.7</v>
      </c>
      <c r="L69" s="37">
        <v>7.89</v>
      </c>
      <c r="M69">
        <v>115.47</v>
      </c>
      <c r="N69">
        <v>273.08</v>
      </c>
      <c r="O69">
        <v>100.62</v>
      </c>
      <c r="P69">
        <v>7.15</v>
      </c>
      <c r="Q69">
        <v>26.21</v>
      </c>
      <c r="R69" s="93">
        <v>33</v>
      </c>
      <c r="S69" s="93">
        <v>22</v>
      </c>
      <c r="T69" s="93">
        <v>20.87</v>
      </c>
      <c r="U69">
        <v>8.06</v>
      </c>
      <c r="V69">
        <v>51.915118</v>
      </c>
      <c r="W69">
        <v>7.43</v>
      </c>
      <c r="X69">
        <v>109</v>
      </c>
      <c r="Y69">
        <v>36.340000000000003</v>
      </c>
      <c r="Z69">
        <v>36.33</v>
      </c>
      <c r="AA69">
        <v>134.16999999999999</v>
      </c>
      <c r="AB69">
        <v>26.83</v>
      </c>
      <c r="AC69">
        <v>53</v>
      </c>
      <c r="AD69">
        <v>22.93</v>
      </c>
      <c r="AE69">
        <v>40</v>
      </c>
      <c r="AF69">
        <v>20</v>
      </c>
      <c r="AG69">
        <v>38</v>
      </c>
      <c r="AH69">
        <v>83.33</v>
      </c>
      <c r="AI69">
        <v>83.33</v>
      </c>
      <c r="AJ69">
        <v>26.92</v>
      </c>
      <c r="AK69">
        <v>91</v>
      </c>
      <c r="AL69">
        <v>39</v>
      </c>
    </row>
    <row r="70" spans="1:38">
      <c r="A70" t="s">
        <v>112</v>
      </c>
      <c r="B70" s="34">
        <v>262.20999999999998</v>
      </c>
      <c r="C70" s="34">
        <v>87.12</v>
      </c>
      <c r="D70" s="93">
        <f t="shared" si="1"/>
        <v>55.97</v>
      </c>
      <c r="E70" s="34">
        <v>16.11</v>
      </c>
      <c r="F70" s="34"/>
      <c r="G70" s="34"/>
      <c r="H70" s="34"/>
      <c r="I70" s="34"/>
      <c r="J70" s="37">
        <v>6.65</v>
      </c>
      <c r="K70" s="37">
        <v>6.65</v>
      </c>
      <c r="L70" s="37">
        <v>6.81</v>
      </c>
      <c r="M70">
        <v>115.47</v>
      </c>
      <c r="N70">
        <v>273.08</v>
      </c>
      <c r="O70">
        <v>100.62</v>
      </c>
      <c r="P70">
        <v>7.15</v>
      </c>
      <c r="Q70">
        <v>25.41</v>
      </c>
      <c r="R70" s="93">
        <v>33</v>
      </c>
      <c r="S70" s="93">
        <v>12</v>
      </c>
      <c r="T70" s="93">
        <v>10.97</v>
      </c>
      <c r="U70">
        <v>8.06</v>
      </c>
      <c r="V70">
        <v>44.316358000000001</v>
      </c>
      <c r="W70">
        <v>7.43</v>
      </c>
      <c r="X70">
        <v>108</v>
      </c>
      <c r="Y70">
        <v>36</v>
      </c>
      <c r="Z70">
        <v>36</v>
      </c>
      <c r="AA70">
        <v>116.98</v>
      </c>
      <c r="AB70">
        <v>23.4</v>
      </c>
      <c r="AC70">
        <v>45.36</v>
      </c>
      <c r="AD70">
        <v>20.18</v>
      </c>
      <c r="AE70">
        <v>35</v>
      </c>
      <c r="AF70">
        <v>17</v>
      </c>
      <c r="AG70">
        <v>37.659999999999997</v>
      </c>
      <c r="AH70">
        <v>83.33</v>
      </c>
      <c r="AI70">
        <v>83.33</v>
      </c>
      <c r="AJ70">
        <v>26.92</v>
      </c>
      <c r="AK70">
        <v>77</v>
      </c>
      <c r="AL70">
        <v>33</v>
      </c>
    </row>
    <row r="71" spans="1:38">
      <c r="A71" t="s">
        <v>113</v>
      </c>
      <c r="B71" s="34">
        <v>262.20999999999998</v>
      </c>
      <c r="C71" s="34">
        <v>87.12</v>
      </c>
      <c r="D71" s="93">
        <f t="shared" si="1"/>
        <v>44.08</v>
      </c>
      <c r="E71" s="34">
        <v>16.11</v>
      </c>
      <c r="F71" s="34"/>
      <c r="G71" s="34"/>
      <c r="H71" s="34"/>
      <c r="I71" s="34"/>
      <c r="J71" s="37">
        <v>5.68</v>
      </c>
      <c r="K71" s="37">
        <v>5.68</v>
      </c>
      <c r="L71" s="37">
        <v>5.83</v>
      </c>
      <c r="M71">
        <v>115.47</v>
      </c>
      <c r="N71">
        <v>273.08</v>
      </c>
      <c r="O71">
        <v>100.62</v>
      </c>
      <c r="P71">
        <v>7.38</v>
      </c>
      <c r="Q71">
        <v>25.41</v>
      </c>
      <c r="R71" s="93">
        <v>33</v>
      </c>
      <c r="S71" s="93">
        <v>7</v>
      </c>
      <c r="T71" s="93">
        <v>4.08</v>
      </c>
      <c r="U71">
        <v>8.3000000000000007</v>
      </c>
      <c r="V71">
        <v>36.834502000000001</v>
      </c>
      <c r="W71">
        <v>7.8</v>
      </c>
      <c r="X71">
        <v>112.5</v>
      </c>
      <c r="Y71">
        <v>37.5</v>
      </c>
      <c r="Z71">
        <v>37.5</v>
      </c>
      <c r="AA71">
        <v>99.95</v>
      </c>
      <c r="AB71">
        <v>19.989999999999998</v>
      </c>
      <c r="AC71">
        <v>37.630000000000003</v>
      </c>
      <c r="AD71">
        <v>16.850000000000001</v>
      </c>
      <c r="AE71">
        <v>30</v>
      </c>
      <c r="AF71">
        <v>15</v>
      </c>
      <c r="AG71">
        <v>37</v>
      </c>
      <c r="AH71">
        <v>83.33</v>
      </c>
      <c r="AI71">
        <v>83.33</v>
      </c>
      <c r="AJ71">
        <v>29.27</v>
      </c>
      <c r="AK71">
        <v>63</v>
      </c>
      <c r="AL71">
        <v>27</v>
      </c>
    </row>
    <row r="72" spans="1:38">
      <c r="A72" t="s">
        <v>114</v>
      </c>
      <c r="B72" s="34">
        <v>262.20999999999998</v>
      </c>
      <c r="C72" s="34">
        <v>87.12</v>
      </c>
      <c r="D72" s="93">
        <f t="shared" si="1"/>
        <v>24.979999999999997</v>
      </c>
      <c r="E72" s="34">
        <v>16.11</v>
      </c>
      <c r="F72" s="34"/>
      <c r="G72" s="34"/>
      <c r="H72" s="34"/>
      <c r="I72" s="34"/>
      <c r="J72" s="37">
        <v>4.78</v>
      </c>
      <c r="K72" s="37">
        <v>4.78</v>
      </c>
      <c r="L72" s="37">
        <v>4.9000000000000004</v>
      </c>
      <c r="M72">
        <v>115.47</v>
      </c>
      <c r="N72">
        <v>273.08</v>
      </c>
      <c r="O72">
        <v>100.62</v>
      </c>
      <c r="P72">
        <v>7.38</v>
      </c>
      <c r="Q72">
        <v>25.41</v>
      </c>
      <c r="R72" s="93">
        <v>23.4</v>
      </c>
      <c r="S72" s="93">
        <v>1</v>
      </c>
      <c r="T72" s="93">
        <v>0.57999999999999996</v>
      </c>
      <c r="U72">
        <v>8.3000000000000007</v>
      </c>
      <c r="V72">
        <v>29.615680000000001</v>
      </c>
      <c r="W72">
        <v>7.8</v>
      </c>
      <c r="X72">
        <v>112.5</v>
      </c>
      <c r="Y72">
        <v>37.5</v>
      </c>
      <c r="Z72">
        <v>37.5</v>
      </c>
      <c r="AA72">
        <v>83.46</v>
      </c>
      <c r="AB72">
        <v>16.690000000000001</v>
      </c>
      <c r="AC72">
        <v>30.51</v>
      </c>
      <c r="AD72">
        <v>13</v>
      </c>
      <c r="AE72">
        <v>23</v>
      </c>
      <c r="AF72">
        <v>12</v>
      </c>
      <c r="AG72">
        <v>36.659999999999997</v>
      </c>
      <c r="AH72">
        <v>83.33</v>
      </c>
      <c r="AI72">
        <v>83.33</v>
      </c>
      <c r="AJ72">
        <v>29.27</v>
      </c>
      <c r="AK72">
        <v>49</v>
      </c>
      <c r="AL72">
        <v>21</v>
      </c>
    </row>
    <row r="73" spans="1:38">
      <c r="A73" t="s">
        <v>115</v>
      </c>
      <c r="B73" s="34">
        <v>262.20999999999998</v>
      </c>
      <c r="C73" s="34">
        <v>87.12</v>
      </c>
      <c r="D73" s="93">
        <f t="shared" si="1"/>
        <v>14.14</v>
      </c>
      <c r="E73" s="34">
        <v>16.11</v>
      </c>
      <c r="F73" s="34"/>
      <c r="G73" s="34"/>
      <c r="H73" s="34"/>
      <c r="I73" s="34"/>
      <c r="J73" s="37">
        <v>3.86</v>
      </c>
      <c r="K73" s="37">
        <v>3.86</v>
      </c>
      <c r="L73" s="37">
        <v>3.95</v>
      </c>
      <c r="M73">
        <v>115.47</v>
      </c>
      <c r="N73">
        <v>273.08</v>
      </c>
      <c r="O73">
        <v>100.62</v>
      </c>
      <c r="P73">
        <v>7.38</v>
      </c>
      <c r="Q73">
        <v>24.81</v>
      </c>
      <c r="R73" s="93">
        <v>14.14</v>
      </c>
      <c r="S73" s="93">
        <v>0</v>
      </c>
      <c r="T73" s="93">
        <v>0</v>
      </c>
      <c r="U73">
        <v>8.3000000000000007</v>
      </c>
      <c r="V73">
        <v>22.562472</v>
      </c>
      <c r="W73">
        <v>7.8</v>
      </c>
      <c r="X73">
        <v>112.5</v>
      </c>
      <c r="Y73">
        <v>37.5</v>
      </c>
      <c r="Z73">
        <v>37.5</v>
      </c>
      <c r="AA73">
        <v>69.34</v>
      </c>
      <c r="AB73">
        <v>13.87</v>
      </c>
      <c r="AC73">
        <v>23.42</v>
      </c>
      <c r="AD73">
        <v>10</v>
      </c>
      <c r="AE73">
        <v>16</v>
      </c>
      <c r="AF73">
        <v>8</v>
      </c>
      <c r="AG73">
        <v>36.659999999999997</v>
      </c>
      <c r="AH73">
        <v>83.33</v>
      </c>
      <c r="AI73">
        <v>83.33</v>
      </c>
      <c r="AJ73">
        <v>29.27</v>
      </c>
      <c r="AK73">
        <v>36</v>
      </c>
      <c r="AL73">
        <v>16</v>
      </c>
    </row>
    <row r="74" spans="1:38">
      <c r="A74" t="s">
        <v>116</v>
      </c>
      <c r="B74" s="34">
        <v>262.20999999999998</v>
      </c>
      <c r="C74" s="34">
        <v>87.12</v>
      </c>
      <c r="D74" s="93">
        <f t="shared" si="1"/>
        <v>7.59</v>
      </c>
      <c r="E74" s="34">
        <v>16.11</v>
      </c>
      <c r="F74" s="34"/>
      <c r="G74" s="34"/>
      <c r="H74" s="34"/>
      <c r="I74" s="34"/>
      <c r="J74" s="37">
        <v>2.99</v>
      </c>
      <c r="K74" s="37">
        <v>2.99</v>
      </c>
      <c r="L74" s="37">
        <v>3.07</v>
      </c>
      <c r="M74">
        <v>115.47</v>
      </c>
      <c r="N74">
        <v>273.08</v>
      </c>
      <c r="O74">
        <v>100.62</v>
      </c>
      <c r="P74">
        <v>7.38</v>
      </c>
      <c r="Q74">
        <v>23.81</v>
      </c>
      <c r="R74" s="93">
        <v>7.59</v>
      </c>
      <c r="S74" s="93">
        <v>0</v>
      </c>
      <c r="T74" s="93">
        <v>0</v>
      </c>
      <c r="U74">
        <v>8.3000000000000007</v>
      </c>
      <c r="V74">
        <v>16.015847999999998</v>
      </c>
      <c r="W74">
        <v>7.8</v>
      </c>
      <c r="X74">
        <v>112.5</v>
      </c>
      <c r="Y74">
        <v>37.5</v>
      </c>
      <c r="Z74">
        <v>37.5</v>
      </c>
      <c r="AA74">
        <v>54.83</v>
      </c>
      <c r="AB74">
        <v>10.97</v>
      </c>
      <c r="AC74">
        <v>16.559999999999999</v>
      </c>
      <c r="AD74">
        <v>8</v>
      </c>
      <c r="AE74">
        <v>10</v>
      </c>
      <c r="AF74">
        <v>5</v>
      </c>
      <c r="AG74">
        <v>36</v>
      </c>
      <c r="AH74">
        <v>83.33</v>
      </c>
      <c r="AI74">
        <v>83.33</v>
      </c>
      <c r="AJ74">
        <v>29.27</v>
      </c>
      <c r="AK74">
        <v>21</v>
      </c>
      <c r="AL74">
        <v>9</v>
      </c>
    </row>
    <row r="75" spans="1:38">
      <c r="A75" t="s">
        <v>117</v>
      </c>
      <c r="B75" s="34">
        <v>262.20999999999998</v>
      </c>
      <c r="C75" s="34">
        <v>87.12</v>
      </c>
      <c r="D75" s="93">
        <f t="shared" si="1"/>
        <v>0</v>
      </c>
      <c r="E75" s="34">
        <v>16.11</v>
      </c>
      <c r="F75" s="34"/>
      <c r="G75" s="34"/>
      <c r="H75" s="34"/>
      <c r="I75" s="34"/>
      <c r="J75" s="37">
        <v>2.2000000000000002</v>
      </c>
      <c r="K75" s="37">
        <v>2.2000000000000002</v>
      </c>
      <c r="L75" s="37">
        <v>2.25</v>
      </c>
      <c r="M75">
        <v>115.47</v>
      </c>
      <c r="N75">
        <v>273.08</v>
      </c>
      <c r="O75">
        <v>100.62</v>
      </c>
      <c r="P75">
        <v>7.61</v>
      </c>
      <c r="Q75">
        <v>30.82</v>
      </c>
      <c r="R75" s="93">
        <v>0</v>
      </c>
      <c r="S75" s="93">
        <v>0</v>
      </c>
      <c r="T75" s="93">
        <v>0</v>
      </c>
      <c r="U75">
        <v>8.3000000000000007</v>
      </c>
      <c r="V75">
        <v>10.170648</v>
      </c>
      <c r="W75">
        <v>8.17</v>
      </c>
      <c r="X75">
        <v>112.5</v>
      </c>
      <c r="Y75">
        <v>37.5</v>
      </c>
      <c r="Z75">
        <v>37.5</v>
      </c>
      <c r="AA75">
        <v>41.38</v>
      </c>
      <c r="AB75">
        <v>8.2799999999999994</v>
      </c>
      <c r="AC75">
        <v>10.46</v>
      </c>
      <c r="AD75">
        <v>5</v>
      </c>
      <c r="AE75">
        <v>5</v>
      </c>
      <c r="AF75">
        <v>3</v>
      </c>
      <c r="AG75">
        <v>35</v>
      </c>
      <c r="AH75">
        <v>83.33</v>
      </c>
      <c r="AI75">
        <v>83.33</v>
      </c>
      <c r="AJ75">
        <v>28.76</v>
      </c>
      <c r="AK75">
        <v>14</v>
      </c>
      <c r="AL75">
        <v>6</v>
      </c>
    </row>
    <row r="76" spans="1:38">
      <c r="A76" t="s">
        <v>118</v>
      </c>
      <c r="B76" s="34">
        <v>262.20999999999998</v>
      </c>
      <c r="C76" s="34">
        <v>87.12</v>
      </c>
      <c r="D76" s="93">
        <f t="shared" si="1"/>
        <v>0</v>
      </c>
      <c r="E76" s="34">
        <v>16.11</v>
      </c>
      <c r="F76" s="34"/>
      <c r="G76" s="34"/>
      <c r="H76" s="34"/>
      <c r="I76" s="34"/>
      <c r="J76" s="37">
        <v>1.55</v>
      </c>
      <c r="K76" s="37">
        <v>1.55</v>
      </c>
      <c r="L76" s="37">
        <v>1.59</v>
      </c>
      <c r="M76">
        <v>115.47</v>
      </c>
      <c r="N76">
        <v>273.08</v>
      </c>
      <c r="O76">
        <v>100.62</v>
      </c>
      <c r="P76">
        <v>7.61</v>
      </c>
      <c r="Q76">
        <v>30.42</v>
      </c>
      <c r="R76" s="93">
        <v>0</v>
      </c>
      <c r="S76" s="93">
        <v>0</v>
      </c>
      <c r="T76" s="93">
        <v>0</v>
      </c>
      <c r="U76">
        <v>8.3000000000000007</v>
      </c>
      <c r="V76">
        <v>5.9815880000000003</v>
      </c>
      <c r="W76">
        <v>8.17</v>
      </c>
      <c r="X76">
        <v>112.5</v>
      </c>
      <c r="Y76">
        <v>37.5</v>
      </c>
      <c r="Z76">
        <v>37.5</v>
      </c>
      <c r="AA76">
        <v>29.93</v>
      </c>
      <c r="AB76">
        <v>5.98</v>
      </c>
      <c r="AC76">
        <v>5.66</v>
      </c>
      <c r="AD76">
        <v>4</v>
      </c>
      <c r="AE76">
        <v>3</v>
      </c>
      <c r="AF76">
        <v>1</v>
      </c>
      <c r="AG76">
        <v>34.340000000000003</v>
      </c>
      <c r="AH76">
        <v>83.33</v>
      </c>
      <c r="AI76">
        <v>83.33</v>
      </c>
      <c r="AJ76">
        <v>28.26</v>
      </c>
      <c r="AK76">
        <v>7</v>
      </c>
      <c r="AL76">
        <v>3</v>
      </c>
    </row>
    <row r="77" spans="1:38">
      <c r="A77" t="s">
        <v>119</v>
      </c>
      <c r="B77" s="34">
        <v>262.20999999999998</v>
      </c>
      <c r="C77" s="34">
        <v>87.12</v>
      </c>
      <c r="D77" s="93">
        <f t="shared" si="1"/>
        <v>0</v>
      </c>
      <c r="E77" s="34">
        <v>16.11</v>
      </c>
      <c r="F77" s="34"/>
      <c r="G77" s="34"/>
      <c r="H77" s="34"/>
      <c r="I77" s="34"/>
      <c r="J77" s="37">
        <v>0.98</v>
      </c>
      <c r="K77" s="37">
        <v>0.98</v>
      </c>
      <c r="L77" s="37">
        <v>1.01</v>
      </c>
      <c r="M77">
        <v>115.47</v>
      </c>
      <c r="N77">
        <v>273.08</v>
      </c>
      <c r="O77">
        <v>100.62</v>
      </c>
      <c r="P77">
        <v>7.61</v>
      </c>
      <c r="Q77">
        <v>28.81</v>
      </c>
      <c r="R77" s="93">
        <v>0</v>
      </c>
      <c r="S77" s="93">
        <v>0</v>
      </c>
      <c r="T77" s="93">
        <v>0</v>
      </c>
      <c r="U77">
        <v>8.14</v>
      </c>
      <c r="V77">
        <v>2.230918</v>
      </c>
      <c r="W77">
        <v>8.17</v>
      </c>
      <c r="X77">
        <v>112.5</v>
      </c>
      <c r="Y77">
        <v>37.5</v>
      </c>
      <c r="Z77">
        <v>37.5</v>
      </c>
      <c r="AA77">
        <v>20.91</v>
      </c>
      <c r="AB77">
        <v>4.18</v>
      </c>
      <c r="AC77">
        <v>2.4500000000000002</v>
      </c>
      <c r="AD77">
        <v>3</v>
      </c>
      <c r="AE77">
        <v>1</v>
      </c>
      <c r="AF77">
        <v>1</v>
      </c>
      <c r="AG77">
        <v>34</v>
      </c>
      <c r="AH77">
        <v>83.33</v>
      </c>
      <c r="AI77">
        <v>83.33</v>
      </c>
      <c r="AJ77">
        <v>28.26</v>
      </c>
      <c r="AK77">
        <v>4</v>
      </c>
      <c r="AL77">
        <v>1</v>
      </c>
    </row>
    <row r="78" spans="1:38">
      <c r="A78" t="s">
        <v>120</v>
      </c>
      <c r="B78" s="34">
        <v>262.20999999999998</v>
      </c>
      <c r="C78" s="34">
        <v>87.12</v>
      </c>
      <c r="D78" s="93">
        <f t="shared" si="1"/>
        <v>0</v>
      </c>
      <c r="E78" s="34">
        <v>16.11</v>
      </c>
      <c r="F78" s="34"/>
      <c r="G78" s="34"/>
      <c r="H78" s="34"/>
      <c r="I78" s="34"/>
      <c r="J78" s="37">
        <v>0.53</v>
      </c>
      <c r="K78" s="37">
        <v>0.53</v>
      </c>
      <c r="L78" s="37">
        <v>0.53</v>
      </c>
      <c r="M78">
        <v>115.47</v>
      </c>
      <c r="N78">
        <v>273.08</v>
      </c>
      <c r="O78">
        <v>100.62</v>
      </c>
      <c r="P78">
        <v>7.61</v>
      </c>
      <c r="Q78">
        <v>25.41</v>
      </c>
      <c r="R78" s="93">
        <v>0</v>
      </c>
      <c r="S78" s="93">
        <v>0</v>
      </c>
      <c r="T78" s="93">
        <v>0</v>
      </c>
      <c r="U78">
        <v>8.14</v>
      </c>
      <c r="V78">
        <v>0.418906</v>
      </c>
      <c r="W78">
        <v>8.17</v>
      </c>
      <c r="X78">
        <v>112.5</v>
      </c>
      <c r="Y78">
        <v>37.5</v>
      </c>
      <c r="Z78">
        <v>37.5</v>
      </c>
      <c r="AA78">
        <v>13.5</v>
      </c>
      <c r="AB78">
        <v>2.7</v>
      </c>
      <c r="AC78">
        <v>0</v>
      </c>
      <c r="AD78">
        <v>2</v>
      </c>
      <c r="AE78">
        <v>0</v>
      </c>
      <c r="AF78">
        <v>0</v>
      </c>
      <c r="AG78">
        <v>33.659999999999997</v>
      </c>
      <c r="AH78">
        <v>83.33</v>
      </c>
      <c r="AI78">
        <v>83.33</v>
      </c>
      <c r="AJ78">
        <v>28.76</v>
      </c>
      <c r="AK78">
        <v>1</v>
      </c>
      <c r="AL78">
        <v>0</v>
      </c>
    </row>
    <row r="79" spans="1:38">
      <c r="A79" t="s">
        <v>121</v>
      </c>
      <c r="B79" s="34">
        <v>262.20999999999998</v>
      </c>
      <c r="C79" s="34">
        <v>87.12</v>
      </c>
      <c r="D79" s="93">
        <f t="shared" si="1"/>
        <v>0</v>
      </c>
      <c r="E79" s="34">
        <v>16.11</v>
      </c>
      <c r="F79" s="34"/>
      <c r="G79" s="34"/>
      <c r="H79" s="34"/>
      <c r="I79" s="34"/>
      <c r="J79" s="37">
        <v>0.08</v>
      </c>
      <c r="K79" s="37">
        <v>0.08</v>
      </c>
      <c r="L79" s="37">
        <v>0.08</v>
      </c>
      <c r="M79">
        <v>115.47</v>
      </c>
      <c r="N79">
        <v>273.08</v>
      </c>
      <c r="O79">
        <v>100.62</v>
      </c>
      <c r="P79">
        <v>7.77</v>
      </c>
      <c r="Q79">
        <v>23.81</v>
      </c>
      <c r="R79" s="93">
        <v>0</v>
      </c>
      <c r="S79" s="93">
        <v>0</v>
      </c>
      <c r="T79" s="93">
        <v>0</v>
      </c>
      <c r="U79">
        <v>8.14</v>
      </c>
      <c r="V79">
        <v>0</v>
      </c>
      <c r="W79">
        <v>8.4499999999999993</v>
      </c>
      <c r="X79">
        <v>112.5</v>
      </c>
      <c r="Y79">
        <v>37.5</v>
      </c>
      <c r="Z79">
        <v>37.5</v>
      </c>
      <c r="AA79">
        <v>7.35</v>
      </c>
      <c r="AB79">
        <v>1.47</v>
      </c>
      <c r="AC79">
        <v>0</v>
      </c>
      <c r="AD79">
        <v>1</v>
      </c>
      <c r="AE79">
        <v>0</v>
      </c>
      <c r="AF79">
        <v>0</v>
      </c>
      <c r="AG79">
        <v>33.340000000000003</v>
      </c>
      <c r="AH79">
        <v>82.67</v>
      </c>
      <c r="AI79">
        <v>82.67</v>
      </c>
      <c r="AJ79">
        <v>28.76</v>
      </c>
      <c r="AK79">
        <v>1</v>
      </c>
      <c r="AL79">
        <v>0</v>
      </c>
    </row>
    <row r="80" spans="1:38">
      <c r="A80" t="s">
        <v>122</v>
      </c>
      <c r="B80" s="34">
        <v>262.20999999999998</v>
      </c>
      <c r="C80" s="34">
        <v>87.12</v>
      </c>
      <c r="D80" s="93">
        <f t="shared" si="1"/>
        <v>0</v>
      </c>
      <c r="E80" s="34">
        <v>16.11</v>
      </c>
      <c r="F80" s="34"/>
      <c r="G80" s="34"/>
      <c r="H80" s="34"/>
      <c r="I80" s="34"/>
      <c r="J80" s="37">
        <v>0</v>
      </c>
      <c r="K80" s="37">
        <v>0</v>
      </c>
      <c r="L80" s="37">
        <v>0</v>
      </c>
      <c r="M80">
        <v>115.47</v>
      </c>
      <c r="N80">
        <v>273.08</v>
      </c>
      <c r="O80">
        <v>100.62</v>
      </c>
      <c r="P80">
        <v>7.77</v>
      </c>
      <c r="Q80">
        <v>22.41</v>
      </c>
      <c r="R80" s="93">
        <v>0</v>
      </c>
      <c r="S80" s="93">
        <v>0</v>
      </c>
      <c r="T80" s="93">
        <v>0</v>
      </c>
      <c r="U80">
        <v>8.14</v>
      </c>
      <c r="V80">
        <v>0</v>
      </c>
      <c r="W80">
        <v>8.4499999999999993</v>
      </c>
      <c r="X80">
        <v>111</v>
      </c>
      <c r="Y80">
        <v>37</v>
      </c>
      <c r="Z80">
        <v>37</v>
      </c>
      <c r="AA80">
        <v>2.41</v>
      </c>
      <c r="AB80">
        <v>0.48</v>
      </c>
      <c r="AC80">
        <v>0</v>
      </c>
      <c r="AD80">
        <v>0.5</v>
      </c>
      <c r="AE80">
        <v>0</v>
      </c>
      <c r="AF80">
        <v>0</v>
      </c>
      <c r="AG80">
        <v>31.66</v>
      </c>
      <c r="AH80">
        <v>81.67</v>
      </c>
      <c r="AI80">
        <v>81.67</v>
      </c>
      <c r="AJ80">
        <v>28.76</v>
      </c>
      <c r="AK80">
        <v>0</v>
      </c>
      <c r="AL80">
        <v>0</v>
      </c>
    </row>
    <row r="81" spans="1:38">
      <c r="A81" t="s">
        <v>123</v>
      </c>
      <c r="B81" s="34">
        <v>262.20999999999998</v>
      </c>
      <c r="C81" s="34">
        <v>87.12</v>
      </c>
      <c r="D81" s="93">
        <f t="shared" si="1"/>
        <v>0</v>
      </c>
      <c r="E81" s="34">
        <v>16.11</v>
      </c>
      <c r="F81" s="34"/>
      <c r="G81" s="34"/>
      <c r="H81" s="34"/>
      <c r="I81" s="34"/>
      <c r="J81" s="37">
        <v>0</v>
      </c>
      <c r="K81" s="37">
        <v>0</v>
      </c>
      <c r="L81" s="37">
        <v>0</v>
      </c>
      <c r="M81">
        <v>115.47</v>
      </c>
      <c r="N81">
        <v>273.08</v>
      </c>
      <c r="O81">
        <v>100.62</v>
      </c>
      <c r="P81">
        <v>7.77</v>
      </c>
      <c r="Q81">
        <v>36.22</v>
      </c>
      <c r="R81" s="93">
        <v>0</v>
      </c>
      <c r="S81" s="93">
        <v>0</v>
      </c>
      <c r="T81" s="93">
        <v>0</v>
      </c>
      <c r="U81">
        <v>8.06</v>
      </c>
      <c r="V81">
        <v>0</v>
      </c>
      <c r="W81">
        <v>8.4499999999999993</v>
      </c>
      <c r="X81">
        <v>108.5</v>
      </c>
      <c r="Y81">
        <v>36.159999999999997</v>
      </c>
      <c r="Z81">
        <v>36.17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31</v>
      </c>
      <c r="AH81">
        <v>80</v>
      </c>
      <c r="AI81">
        <v>80</v>
      </c>
      <c r="AJ81">
        <v>28.76</v>
      </c>
      <c r="AK81">
        <v>0</v>
      </c>
      <c r="AL81">
        <v>0</v>
      </c>
    </row>
    <row r="82" spans="1:38">
      <c r="A82" t="s">
        <v>124</v>
      </c>
      <c r="B82" s="34">
        <v>262.20999999999998</v>
      </c>
      <c r="C82" s="34">
        <v>87.12</v>
      </c>
      <c r="D82" s="93">
        <f t="shared" si="1"/>
        <v>0</v>
      </c>
      <c r="E82" s="34">
        <v>16.11</v>
      </c>
      <c r="F82" s="34"/>
      <c r="G82" s="34"/>
      <c r="H82" s="34"/>
      <c r="I82" s="34"/>
      <c r="J82" s="37">
        <v>0</v>
      </c>
      <c r="K82" s="37">
        <v>0</v>
      </c>
      <c r="L82" s="37">
        <v>0</v>
      </c>
      <c r="M82">
        <v>115.47</v>
      </c>
      <c r="N82">
        <v>273.08</v>
      </c>
      <c r="O82">
        <v>100.62</v>
      </c>
      <c r="P82">
        <v>7.77</v>
      </c>
      <c r="Q82">
        <v>35.82</v>
      </c>
      <c r="R82" s="93">
        <v>0</v>
      </c>
      <c r="S82" s="93">
        <v>0</v>
      </c>
      <c r="T82" s="93">
        <v>0</v>
      </c>
      <c r="U82">
        <v>8.06</v>
      </c>
      <c r="V82">
        <v>0</v>
      </c>
      <c r="W82">
        <v>8.4499999999999993</v>
      </c>
      <c r="X82">
        <v>106</v>
      </c>
      <c r="Y82">
        <v>35.340000000000003</v>
      </c>
      <c r="Z82">
        <v>35.33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30.66</v>
      </c>
      <c r="AH82">
        <v>78.33</v>
      </c>
      <c r="AI82">
        <v>78.33</v>
      </c>
      <c r="AJ82">
        <v>27.76</v>
      </c>
      <c r="AK82">
        <v>0</v>
      </c>
      <c r="AL82">
        <v>0</v>
      </c>
    </row>
    <row r="83" spans="1:38">
      <c r="A83" t="s">
        <v>125</v>
      </c>
      <c r="B83" s="34">
        <v>262.20999999999998</v>
      </c>
      <c r="C83" s="34">
        <v>87.12</v>
      </c>
      <c r="D83" s="93">
        <f t="shared" si="1"/>
        <v>0</v>
      </c>
      <c r="E83" s="34">
        <v>16.11</v>
      </c>
      <c r="F83" s="34"/>
      <c r="G83" s="34"/>
      <c r="H83" s="34"/>
      <c r="I83" s="34"/>
      <c r="J83" s="37">
        <v>0</v>
      </c>
      <c r="K83" s="37">
        <v>0</v>
      </c>
      <c r="L83" s="37">
        <v>0</v>
      </c>
      <c r="M83">
        <v>115.47</v>
      </c>
      <c r="N83">
        <v>273.08</v>
      </c>
      <c r="O83">
        <v>100.62</v>
      </c>
      <c r="P83">
        <v>7.77</v>
      </c>
      <c r="Q83">
        <v>17</v>
      </c>
      <c r="R83" s="93">
        <v>0</v>
      </c>
      <c r="S83" s="93">
        <v>0</v>
      </c>
      <c r="T83" s="93">
        <v>0</v>
      </c>
      <c r="U83">
        <v>8.06</v>
      </c>
      <c r="V83">
        <v>0</v>
      </c>
      <c r="W83">
        <v>8.6300000000000008</v>
      </c>
      <c r="X83">
        <v>102.5</v>
      </c>
      <c r="Y83">
        <v>34.159999999999997</v>
      </c>
      <c r="Z83">
        <v>34.17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32</v>
      </c>
      <c r="AH83">
        <v>76.67</v>
      </c>
      <c r="AI83">
        <v>76.67</v>
      </c>
      <c r="AJ83">
        <v>31.28</v>
      </c>
      <c r="AK83">
        <v>0</v>
      </c>
      <c r="AL83">
        <v>0</v>
      </c>
    </row>
    <row r="84" spans="1:38">
      <c r="A84" t="s">
        <v>126</v>
      </c>
      <c r="B84" s="34">
        <v>262.20999999999998</v>
      </c>
      <c r="C84" s="34">
        <v>87.12</v>
      </c>
      <c r="D84" s="93">
        <f t="shared" si="1"/>
        <v>0</v>
      </c>
      <c r="E84" s="34">
        <v>16.11</v>
      </c>
      <c r="F84" s="34"/>
      <c r="G84" s="34"/>
      <c r="H84" s="34"/>
      <c r="I84" s="34"/>
      <c r="J84" s="37">
        <v>0</v>
      </c>
      <c r="K84" s="37">
        <v>0</v>
      </c>
      <c r="L84" s="37">
        <v>0</v>
      </c>
      <c r="M84">
        <v>115.47</v>
      </c>
      <c r="N84">
        <v>273.08</v>
      </c>
      <c r="O84">
        <v>100.62</v>
      </c>
      <c r="P84">
        <v>7.77</v>
      </c>
      <c r="Q84">
        <v>15</v>
      </c>
      <c r="R84" s="93">
        <v>0</v>
      </c>
      <c r="S84" s="93">
        <v>0</v>
      </c>
      <c r="T84" s="93">
        <v>0</v>
      </c>
      <c r="U84">
        <v>8.06</v>
      </c>
      <c r="V84">
        <v>0</v>
      </c>
      <c r="W84">
        <v>8.6300000000000008</v>
      </c>
      <c r="X84">
        <v>99</v>
      </c>
      <c r="Y84">
        <v>33</v>
      </c>
      <c r="Z84">
        <v>33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31.66</v>
      </c>
      <c r="AH84">
        <v>75</v>
      </c>
      <c r="AI84">
        <v>75</v>
      </c>
      <c r="AJ84">
        <v>31.28</v>
      </c>
      <c r="AK84">
        <v>0</v>
      </c>
      <c r="AL84">
        <v>0</v>
      </c>
    </row>
    <row r="85" spans="1:38">
      <c r="A85" t="s">
        <v>127</v>
      </c>
      <c r="B85" s="34">
        <v>262.20999999999998</v>
      </c>
      <c r="C85" s="34">
        <v>87.12</v>
      </c>
      <c r="D85" s="93">
        <f t="shared" si="1"/>
        <v>0</v>
      </c>
      <c r="E85" s="34">
        <v>16.11</v>
      </c>
      <c r="F85" s="34"/>
      <c r="G85" s="34"/>
      <c r="H85" s="34"/>
      <c r="I85" s="34"/>
      <c r="J85" s="37">
        <v>0</v>
      </c>
      <c r="K85" s="37">
        <v>0</v>
      </c>
      <c r="L85" s="37">
        <v>0</v>
      </c>
      <c r="M85">
        <v>115.47</v>
      </c>
      <c r="N85">
        <v>273.08</v>
      </c>
      <c r="O85">
        <v>100.62</v>
      </c>
      <c r="P85">
        <v>7.77</v>
      </c>
      <c r="Q85">
        <v>13</v>
      </c>
      <c r="R85" s="93">
        <v>0</v>
      </c>
      <c r="S85" s="93">
        <v>0</v>
      </c>
      <c r="T85" s="93">
        <v>0</v>
      </c>
      <c r="U85">
        <v>8.06</v>
      </c>
      <c r="V85">
        <v>0</v>
      </c>
      <c r="W85">
        <v>8.6300000000000008</v>
      </c>
      <c r="X85">
        <v>95</v>
      </c>
      <c r="Y85">
        <v>31.66</v>
      </c>
      <c r="Z85">
        <v>31.67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31.34</v>
      </c>
      <c r="AH85">
        <v>73.33</v>
      </c>
      <c r="AI85">
        <v>73.33</v>
      </c>
      <c r="AJ85">
        <v>31.28</v>
      </c>
      <c r="AK85">
        <v>0</v>
      </c>
      <c r="AL85">
        <v>0</v>
      </c>
    </row>
    <row r="86" spans="1:38">
      <c r="A86" t="s">
        <v>128</v>
      </c>
      <c r="B86" s="34">
        <v>262.20999999999998</v>
      </c>
      <c r="C86" s="34">
        <v>87.12</v>
      </c>
      <c r="D86" s="93">
        <f t="shared" si="1"/>
        <v>0</v>
      </c>
      <c r="E86" s="34">
        <v>16.11</v>
      </c>
      <c r="F86" s="34"/>
      <c r="G86" s="34"/>
      <c r="H86" s="34"/>
      <c r="I86" s="34"/>
      <c r="J86" s="37">
        <v>0</v>
      </c>
      <c r="K86" s="37">
        <v>0</v>
      </c>
      <c r="L86" s="37">
        <v>0</v>
      </c>
      <c r="M86">
        <v>115.47</v>
      </c>
      <c r="N86">
        <v>273.08</v>
      </c>
      <c r="O86">
        <v>100.62</v>
      </c>
      <c r="P86">
        <v>7.77</v>
      </c>
      <c r="Q86">
        <v>11.01</v>
      </c>
      <c r="R86" s="93">
        <v>0</v>
      </c>
      <c r="S86" s="93">
        <v>0</v>
      </c>
      <c r="T86" s="93">
        <v>0</v>
      </c>
      <c r="U86">
        <v>8.06</v>
      </c>
      <c r="V86">
        <v>0</v>
      </c>
      <c r="W86">
        <v>8.6300000000000008</v>
      </c>
      <c r="X86">
        <v>90</v>
      </c>
      <c r="Y86">
        <v>30</v>
      </c>
      <c r="Z86">
        <v>30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31</v>
      </c>
      <c r="AH86">
        <v>71.67</v>
      </c>
      <c r="AI86">
        <v>71.67</v>
      </c>
      <c r="AJ86">
        <v>31.28</v>
      </c>
      <c r="AK86">
        <v>0</v>
      </c>
      <c r="AL86">
        <v>0</v>
      </c>
    </row>
    <row r="87" spans="1:38">
      <c r="A87" t="s">
        <v>129</v>
      </c>
      <c r="B87" s="34">
        <v>262.20999999999998</v>
      </c>
      <c r="C87" s="34">
        <v>87.12</v>
      </c>
      <c r="D87" s="93">
        <f t="shared" si="1"/>
        <v>0</v>
      </c>
      <c r="E87" s="34">
        <v>16.11</v>
      </c>
      <c r="F87" s="34"/>
      <c r="G87" s="34"/>
      <c r="H87" s="34"/>
      <c r="I87" s="34"/>
      <c r="J87" s="37">
        <v>0</v>
      </c>
      <c r="K87" s="37">
        <v>0</v>
      </c>
      <c r="L87" s="37">
        <v>0</v>
      </c>
      <c r="M87">
        <v>115.47</v>
      </c>
      <c r="N87">
        <v>273.08</v>
      </c>
      <c r="O87">
        <v>100.62</v>
      </c>
      <c r="P87">
        <v>7.61</v>
      </c>
      <c r="Q87">
        <v>10.41</v>
      </c>
      <c r="R87" s="93">
        <v>0</v>
      </c>
      <c r="S87" s="93">
        <v>0</v>
      </c>
      <c r="T87" s="93">
        <v>0</v>
      </c>
      <c r="U87">
        <v>8.06</v>
      </c>
      <c r="V87">
        <v>0</v>
      </c>
      <c r="W87">
        <v>8.6300000000000008</v>
      </c>
      <c r="X87">
        <v>85</v>
      </c>
      <c r="Y87">
        <v>28.34</v>
      </c>
      <c r="Z87">
        <v>28.33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29.34</v>
      </c>
      <c r="AH87">
        <v>69</v>
      </c>
      <c r="AI87">
        <v>69</v>
      </c>
      <c r="AJ87">
        <v>31.28</v>
      </c>
      <c r="AK87">
        <v>0</v>
      </c>
      <c r="AL87">
        <v>0</v>
      </c>
    </row>
    <row r="88" spans="1:38">
      <c r="A88" t="s">
        <v>130</v>
      </c>
      <c r="B88" s="34">
        <v>262.20999999999998</v>
      </c>
      <c r="C88" s="34">
        <v>87.12</v>
      </c>
      <c r="D88" s="93">
        <f t="shared" si="1"/>
        <v>0</v>
      </c>
      <c r="E88" s="34">
        <v>16.11</v>
      </c>
      <c r="F88" s="34"/>
      <c r="G88" s="34"/>
      <c r="H88" s="34"/>
      <c r="I88" s="34"/>
      <c r="J88" s="37">
        <v>0</v>
      </c>
      <c r="K88" s="37">
        <v>0</v>
      </c>
      <c r="L88" s="37">
        <v>0</v>
      </c>
      <c r="M88">
        <v>115.47</v>
      </c>
      <c r="N88">
        <v>273.08</v>
      </c>
      <c r="O88">
        <v>100.62</v>
      </c>
      <c r="P88">
        <v>7.61</v>
      </c>
      <c r="Q88">
        <v>10.01</v>
      </c>
      <c r="R88" s="93">
        <v>0</v>
      </c>
      <c r="S88" s="93">
        <v>0</v>
      </c>
      <c r="T88" s="93">
        <v>0</v>
      </c>
      <c r="U88">
        <v>8.06</v>
      </c>
      <c r="V88">
        <v>0</v>
      </c>
      <c r="W88">
        <v>8.6300000000000008</v>
      </c>
      <c r="X88">
        <v>81</v>
      </c>
      <c r="Y88">
        <v>27</v>
      </c>
      <c r="Z88">
        <v>27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28.34</v>
      </c>
      <c r="AH88">
        <v>66</v>
      </c>
      <c r="AI88">
        <v>66</v>
      </c>
      <c r="AJ88">
        <v>31.28</v>
      </c>
      <c r="AK88">
        <v>0</v>
      </c>
      <c r="AL88">
        <v>0</v>
      </c>
    </row>
    <row r="89" spans="1:38">
      <c r="A89" t="s">
        <v>131</v>
      </c>
      <c r="B89" s="34">
        <v>262.20999999999998</v>
      </c>
      <c r="C89" s="34">
        <v>87.12</v>
      </c>
      <c r="D89" s="93">
        <f t="shared" si="1"/>
        <v>0</v>
      </c>
      <c r="E89" s="34">
        <v>16.11</v>
      </c>
      <c r="F89" s="34"/>
      <c r="G89" s="34"/>
      <c r="H89" s="34"/>
      <c r="I89" s="34"/>
      <c r="J89" s="37">
        <v>0</v>
      </c>
      <c r="K89" s="37">
        <v>0</v>
      </c>
      <c r="L89" s="37">
        <v>0</v>
      </c>
      <c r="M89">
        <v>115.47</v>
      </c>
      <c r="N89">
        <v>273.08</v>
      </c>
      <c r="O89">
        <v>100.62</v>
      </c>
      <c r="P89">
        <v>7.61</v>
      </c>
      <c r="Q89">
        <v>9.81</v>
      </c>
      <c r="R89" s="93">
        <v>0</v>
      </c>
      <c r="S89" s="93">
        <v>0</v>
      </c>
      <c r="T89" s="93">
        <v>0</v>
      </c>
      <c r="U89">
        <v>8.06</v>
      </c>
      <c r="V89">
        <v>0</v>
      </c>
      <c r="W89">
        <v>8.6300000000000008</v>
      </c>
      <c r="X89">
        <v>79.5</v>
      </c>
      <c r="Y89">
        <v>26.5</v>
      </c>
      <c r="Z89">
        <v>26.5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25</v>
      </c>
      <c r="AH89">
        <v>64.67</v>
      </c>
      <c r="AI89">
        <v>64.67</v>
      </c>
      <c r="AJ89">
        <v>31.28</v>
      </c>
      <c r="AK89">
        <v>0</v>
      </c>
      <c r="AL89">
        <v>0</v>
      </c>
    </row>
    <row r="90" spans="1:38">
      <c r="A90" t="s">
        <v>132</v>
      </c>
      <c r="B90" s="34">
        <v>262.20999999999998</v>
      </c>
      <c r="C90" s="34">
        <v>87.12</v>
      </c>
      <c r="D90" s="93">
        <f t="shared" si="1"/>
        <v>0</v>
      </c>
      <c r="E90" s="34">
        <v>16.11</v>
      </c>
      <c r="F90" s="34"/>
      <c r="G90" s="34"/>
      <c r="H90" s="34"/>
      <c r="I90" s="34"/>
      <c r="J90" s="37">
        <v>0</v>
      </c>
      <c r="K90" s="37">
        <v>0</v>
      </c>
      <c r="L90" s="37">
        <v>0</v>
      </c>
      <c r="M90">
        <v>115.47</v>
      </c>
      <c r="N90">
        <v>273.08</v>
      </c>
      <c r="O90">
        <v>100.62</v>
      </c>
      <c r="P90">
        <v>7.61</v>
      </c>
      <c r="Q90">
        <v>9.61</v>
      </c>
      <c r="R90" s="93">
        <v>0</v>
      </c>
      <c r="S90" s="93">
        <v>0</v>
      </c>
      <c r="T90" s="93">
        <v>0</v>
      </c>
      <c r="U90">
        <v>8.06</v>
      </c>
      <c r="V90">
        <v>0</v>
      </c>
      <c r="W90">
        <v>8.6300000000000008</v>
      </c>
      <c r="X90">
        <v>78</v>
      </c>
      <c r="Y90">
        <v>26</v>
      </c>
      <c r="Z90">
        <v>26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24</v>
      </c>
      <c r="AH90">
        <v>62.67</v>
      </c>
      <c r="AI90">
        <v>62.67</v>
      </c>
      <c r="AJ90">
        <v>31.28</v>
      </c>
      <c r="AK90">
        <v>0</v>
      </c>
      <c r="AL90">
        <v>0</v>
      </c>
    </row>
    <row r="91" spans="1:38">
      <c r="A91" t="s">
        <v>133</v>
      </c>
      <c r="B91" s="34">
        <v>262.20999999999998</v>
      </c>
      <c r="C91" s="34">
        <v>87.12</v>
      </c>
      <c r="D91" s="93">
        <f t="shared" si="1"/>
        <v>0</v>
      </c>
      <c r="E91" s="34">
        <v>16.11</v>
      </c>
      <c r="F91" s="34"/>
      <c r="G91" s="34"/>
      <c r="H91" s="34"/>
      <c r="I91" s="34"/>
      <c r="J91" s="37">
        <v>0</v>
      </c>
      <c r="K91" s="37">
        <v>0</v>
      </c>
      <c r="L91" s="37">
        <v>0</v>
      </c>
      <c r="M91">
        <v>115.47</v>
      </c>
      <c r="N91">
        <v>273.08</v>
      </c>
      <c r="O91">
        <v>100.62</v>
      </c>
      <c r="P91">
        <v>7.38</v>
      </c>
      <c r="Q91">
        <v>9.01</v>
      </c>
      <c r="R91" s="93">
        <v>0</v>
      </c>
      <c r="S91" s="93">
        <v>0</v>
      </c>
      <c r="T91" s="93">
        <v>0</v>
      </c>
      <c r="U91">
        <v>7.91</v>
      </c>
      <c r="V91">
        <v>0</v>
      </c>
      <c r="W91">
        <v>8.5500000000000007</v>
      </c>
      <c r="X91">
        <v>76</v>
      </c>
      <c r="Y91">
        <v>25.34</v>
      </c>
      <c r="Z91">
        <v>25.33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23.34</v>
      </c>
      <c r="AH91">
        <v>60.67</v>
      </c>
      <c r="AI91">
        <v>60.67</v>
      </c>
      <c r="AJ91">
        <v>31.28</v>
      </c>
      <c r="AK91">
        <v>0</v>
      </c>
      <c r="AL91">
        <v>0</v>
      </c>
    </row>
    <row r="92" spans="1:38">
      <c r="A92" t="s">
        <v>134</v>
      </c>
      <c r="B92" s="34">
        <v>262.20999999999998</v>
      </c>
      <c r="C92" s="34">
        <v>87.12</v>
      </c>
      <c r="D92" s="93">
        <f t="shared" si="1"/>
        <v>0</v>
      </c>
      <c r="E92" s="34">
        <v>16.11</v>
      </c>
      <c r="F92" s="34"/>
      <c r="G92" s="34"/>
      <c r="H92" s="34"/>
      <c r="I92" s="34"/>
      <c r="J92" s="37">
        <v>0</v>
      </c>
      <c r="K92" s="37">
        <v>0</v>
      </c>
      <c r="L92" s="37">
        <v>0</v>
      </c>
      <c r="M92">
        <v>115.47</v>
      </c>
      <c r="N92">
        <v>273.08</v>
      </c>
      <c r="O92">
        <v>100.62</v>
      </c>
      <c r="P92">
        <v>7.38</v>
      </c>
      <c r="Q92">
        <v>9.01</v>
      </c>
      <c r="R92" s="93">
        <v>0</v>
      </c>
      <c r="S92" s="93">
        <v>0</v>
      </c>
      <c r="T92" s="93">
        <v>0</v>
      </c>
      <c r="U92">
        <v>7.91</v>
      </c>
      <c r="V92">
        <v>0</v>
      </c>
      <c r="W92">
        <v>8.5500000000000007</v>
      </c>
      <c r="X92">
        <v>74.5</v>
      </c>
      <c r="Y92">
        <v>24.84</v>
      </c>
      <c r="Z92">
        <v>24.83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22.66</v>
      </c>
      <c r="AH92">
        <v>59.33</v>
      </c>
      <c r="AI92">
        <v>59.33</v>
      </c>
      <c r="AJ92">
        <v>31.28</v>
      </c>
      <c r="AK92">
        <v>0</v>
      </c>
      <c r="AL92">
        <v>0</v>
      </c>
    </row>
    <row r="93" spans="1:38">
      <c r="A93" t="s">
        <v>135</v>
      </c>
      <c r="B93" s="34">
        <v>262.20999999999998</v>
      </c>
      <c r="C93" s="34">
        <v>87.12</v>
      </c>
      <c r="D93" s="93">
        <f t="shared" si="1"/>
        <v>0</v>
      </c>
      <c r="E93" s="34">
        <v>16.11</v>
      </c>
      <c r="F93" s="34"/>
      <c r="G93" s="34"/>
      <c r="H93" s="34"/>
      <c r="I93" s="34"/>
      <c r="J93" s="37">
        <v>0</v>
      </c>
      <c r="K93" s="37">
        <v>0</v>
      </c>
      <c r="L93" s="37">
        <v>0</v>
      </c>
      <c r="M93">
        <v>115.47</v>
      </c>
      <c r="N93">
        <v>273.08</v>
      </c>
      <c r="O93">
        <v>100.62</v>
      </c>
      <c r="P93">
        <v>7.38</v>
      </c>
      <c r="Q93">
        <v>9.01</v>
      </c>
      <c r="R93" s="93">
        <v>0</v>
      </c>
      <c r="S93" s="93">
        <v>0</v>
      </c>
      <c r="T93" s="93">
        <v>0</v>
      </c>
      <c r="U93">
        <v>7.91</v>
      </c>
      <c r="V93">
        <v>0</v>
      </c>
      <c r="W93">
        <v>8.5500000000000007</v>
      </c>
      <c r="X93">
        <v>73</v>
      </c>
      <c r="Y93">
        <v>24.34</v>
      </c>
      <c r="Z93">
        <v>24.33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21.66</v>
      </c>
      <c r="AH93">
        <v>57.33</v>
      </c>
      <c r="AI93">
        <v>57.33</v>
      </c>
      <c r="AJ93">
        <v>31.28</v>
      </c>
      <c r="AK93">
        <v>0</v>
      </c>
      <c r="AL93">
        <v>0</v>
      </c>
    </row>
    <row r="94" spans="1:38">
      <c r="A94" t="s">
        <v>136</v>
      </c>
      <c r="B94" s="34">
        <v>262.20999999999998</v>
      </c>
      <c r="C94" s="34">
        <v>87.12</v>
      </c>
      <c r="D94" s="93">
        <f t="shared" si="1"/>
        <v>0</v>
      </c>
      <c r="E94" s="34">
        <v>16.11</v>
      </c>
      <c r="F94" s="34"/>
      <c r="G94" s="34"/>
      <c r="H94" s="34"/>
      <c r="I94" s="34"/>
      <c r="J94" s="37">
        <v>0</v>
      </c>
      <c r="K94" s="37">
        <v>0</v>
      </c>
      <c r="L94" s="37">
        <v>0</v>
      </c>
      <c r="M94">
        <v>115.47</v>
      </c>
      <c r="N94">
        <v>273.08</v>
      </c>
      <c r="O94">
        <v>100.62</v>
      </c>
      <c r="P94">
        <v>7.38</v>
      </c>
      <c r="Q94">
        <v>9.01</v>
      </c>
      <c r="R94" s="93">
        <v>0</v>
      </c>
      <c r="S94" s="93">
        <v>0</v>
      </c>
      <c r="T94" s="93">
        <v>0</v>
      </c>
      <c r="U94">
        <v>7.91</v>
      </c>
      <c r="V94">
        <v>0</v>
      </c>
      <c r="W94">
        <v>8.5500000000000007</v>
      </c>
      <c r="X94">
        <v>71.5</v>
      </c>
      <c r="Y94">
        <v>23.84</v>
      </c>
      <c r="Z94">
        <v>23.83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21</v>
      </c>
      <c r="AH94">
        <v>55</v>
      </c>
      <c r="AI94">
        <v>55</v>
      </c>
      <c r="AJ94">
        <v>31.28</v>
      </c>
      <c r="AK94">
        <v>0</v>
      </c>
      <c r="AL94">
        <v>0</v>
      </c>
    </row>
    <row r="95" spans="1:38">
      <c r="A95" t="s">
        <v>137</v>
      </c>
      <c r="B95" s="34">
        <v>262.20999999999998</v>
      </c>
      <c r="C95" s="34">
        <v>87.12</v>
      </c>
      <c r="D95" s="93">
        <f t="shared" si="1"/>
        <v>0</v>
      </c>
      <c r="E95" s="34">
        <v>16.11</v>
      </c>
      <c r="F95" s="34"/>
      <c r="G95" s="34"/>
      <c r="H95" s="34"/>
      <c r="I95" s="34"/>
      <c r="J95" s="37">
        <v>0</v>
      </c>
      <c r="K95" s="37">
        <v>0</v>
      </c>
      <c r="L95" s="37">
        <v>0</v>
      </c>
      <c r="M95">
        <v>115.47</v>
      </c>
      <c r="N95">
        <v>273.08</v>
      </c>
      <c r="O95">
        <v>100.62</v>
      </c>
      <c r="P95">
        <v>7.22</v>
      </c>
      <c r="Q95">
        <v>9.01</v>
      </c>
      <c r="R95" s="93">
        <v>0</v>
      </c>
      <c r="S95" s="93">
        <v>0</v>
      </c>
      <c r="T95" s="93">
        <v>0</v>
      </c>
      <c r="U95">
        <v>7.91</v>
      </c>
      <c r="V95">
        <v>0</v>
      </c>
      <c r="W95">
        <v>8.4499999999999993</v>
      </c>
      <c r="X95">
        <v>70</v>
      </c>
      <c r="Y95">
        <v>23.34</v>
      </c>
      <c r="Z95">
        <v>23.33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20.66</v>
      </c>
      <c r="AH95">
        <v>54.33</v>
      </c>
      <c r="AI95">
        <v>54.33</v>
      </c>
      <c r="AJ95">
        <v>30.78</v>
      </c>
      <c r="AK95">
        <v>0</v>
      </c>
      <c r="AL95">
        <v>0</v>
      </c>
    </row>
    <row r="96" spans="1:38">
      <c r="A96" t="s">
        <v>138</v>
      </c>
      <c r="B96" s="34">
        <v>262.20999999999998</v>
      </c>
      <c r="C96" s="34">
        <v>87.12</v>
      </c>
      <c r="D96" s="93">
        <f t="shared" si="1"/>
        <v>0</v>
      </c>
      <c r="E96" s="34">
        <v>16.11</v>
      </c>
      <c r="F96" s="34"/>
      <c r="G96" s="34"/>
      <c r="H96" s="34"/>
      <c r="I96" s="34"/>
      <c r="J96" s="37">
        <v>0</v>
      </c>
      <c r="K96" s="37">
        <v>0</v>
      </c>
      <c r="L96" s="37">
        <v>0</v>
      </c>
      <c r="M96">
        <v>115.47</v>
      </c>
      <c r="N96">
        <v>273.08</v>
      </c>
      <c r="O96">
        <v>100.62</v>
      </c>
      <c r="P96">
        <v>7.22</v>
      </c>
      <c r="Q96">
        <v>9.01</v>
      </c>
      <c r="R96" s="93">
        <v>0</v>
      </c>
      <c r="S96" s="93">
        <v>0</v>
      </c>
      <c r="T96" s="93">
        <v>0</v>
      </c>
      <c r="U96">
        <v>7.91</v>
      </c>
      <c r="V96">
        <v>0</v>
      </c>
      <c r="W96">
        <v>8.4499999999999993</v>
      </c>
      <c r="X96">
        <v>69</v>
      </c>
      <c r="Y96">
        <v>23</v>
      </c>
      <c r="Z96">
        <v>23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19.34</v>
      </c>
      <c r="AH96">
        <v>54</v>
      </c>
      <c r="AI96">
        <v>54</v>
      </c>
      <c r="AJ96">
        <v>30.78</v>
      </c>
      <c r="AK96">
        <v>0</v>
      </c>
      <c r="AL96">
        <v>0</v>
      </c>
    </row>
    <row r="97" spans="1:50">
      <c r="A97" t="s">
        <v>139</v>
      </c>
      <c r="B97" s="34">
        <v>262.20999999999998</v>
      </c>
      <c r="C97" s="34">
        <v>87.12</v>
      </c>
      <c r="D97" s="93">
        <f t="shared" si="1"/>
        <v>0</v>
      </c>
      <c r="E97" s="34">
        <v>16.11</v>
      </c>
      <c r="F97" s="34"/>
      <c r="G97" s="34"/>
      <c r="H97" s="34"/>
      <c r="I97" s="34"/>
      <c r="J97" s="37">
        <v>0</v>
      </c>
      <c r="K97" s="37">
        <v>0</v>
      </c>
      <c r="L97" s="37">
        <v>0</v>
      </c>
      <c r="M97">
        <v>115.47</v>
      </c>
      <c r="N97">
        <v>273.08</v>
      </c>
      <c r="O97">
        <v>100.62</v>
      </c>
      <c r="P97">
        <v>7.22</v>
      </c>
      <c r="Q97">
        <v>9.01</v>
      </c>
      <c r="R97" s="93">
        <v>0</v>
      </c>
      <c r="S97" s="93">
        <v>0</v>
      </c>
      <c r="T97" s="93">
        <v>0</v>
      </c>
      <c r="U97">
        <v>7.91</v>
      </c>
      <c r="V97">
        <v>0</v>
      </c>
      <c r="W97">
        <v>8.4499999999999993</v>
      </c>
      <c r="X97">
        <v>67.5</v>
      </c>
      <c r="Y97">
        <v>22.5</v>
      </c>
      <c r="Z97">
        <v>22.5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18.66</v>
      </c>
      <c r="AH97">
        <v>53</v>
      </c>
      <c r="AI97">
        <v>53</v>
      </c>
      <c r="AJ97">
        <v>30.78</v>
      </c>
      <c r="AK97">
        <v>0</v>
      </c>
      <c r="AL97">
        <v>0</v>
      </c>
    </row>
    <row r="98" spans="1:50">
      <c r="A98" t="s">
        <v>140</v>
      </c>
      <c r="B98" s="34">
        <v>262.20999999999998</v>
      </c>
      <c r="C98" s="34">
        <v>87.12</v>
      </c>
      <c r="D98" s="93">
        <f t="shared" si="1"/>
        <v>0</v>
      </c>
      <c r="E98" s="34">
        <v>16.11</v>
      </c>
      <c r="F98" s="34"/>
      <c r="G98" s="34"/>
      <c r="H98" s="34"/>
      <c r="I98" s="34"/>
      <c r="J98" s="37">
        <v>0</v>
      </c>
      <c r="K98" s="37">
        <v>0</v>
      </c>
      <c r="L98" s="37">
        <v>0</v>
      </c>
      <c r="M98">
        <v>115.47</v>
      </c>
      <c r="N98">
        <v>273.08</v>
      </c>
      <c r="O98">
        <v>100.62</v>
      </c>
      <c r="P98">
        <v>7.22</v>
      </c>
      <c r="Q98">
        <v>9.01</v>
      </c>
      <c r="R98" s="93">
        <v>0</v>
      </c>
      <c r="S98" s="93">
        <v>0</v>
      </c>
      <c r="T98" s="93">
        <v>0</v>
      </c>
      <c r="U98">
        <v>7.91</v>
      </c>
      <c r="V98">
        <v>0</v>
      </c>
      <c r="W98">
        <v>8.4499999999999993</v>
      </c>
      <c r="X98">
        <v>66.5</v>
      </c>
      <c r="Y98">
        <v>22.16</v>
      </c>
      <c r="Z98">
        <v>22.17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18.34</v>
      </c>
      <c r="AH98">
        <v>52</v>
      </c>
      <c r="AI98">
        <v>52</v>
      </c>
      <c r="AJ98">
        <v>30.78</v>
      </c>
      <c r="AK98">
        <v>0</v>
      </c>
      <c r="AL98">
        <v>0</v>
      </c>
    </row>
    <row r="99" spans="1:50">
      <c r="A99" t="s">
        <v>141</v>
      </c>
      <c r="B99" s="34">
        <f>SUM(B3:B98)/4000</f>
        <v>5.8721899999999909</v>
      </c>
      <c r="C99" s="34">
        <f t="shared" ref="C99:P99" si="2">SUM(C3:C98)/4000</f>
        <v>1.8952149999999979</v>
      </c>
      <c r="D99" s="93">
        <f t="shared" ref="D99" si="3">SUM(D3:D98)/4000</f>
        <v>0.97921999999999942</v>
      </c>
      <c r="E99" s="34">
        <f>SUM(E3:E98)/4000</f>
        <v>0.22422750000000016</v>
      </c>
      <c r="F99" s="34">
        <f t="shared" ref="F99:I99" si="4">SUM(F3:F98)/4000</f>
        <v>0</v>
      </c>
      <c r="G99" s="34">
        <f t="shared" si="4"/>
        <v>0</v>
      </c>
      <c r="H99" s="34">
        <f t="shared" si="4"/>
        <v>0</v>
      </c>
      <c r="I99" s="34">
        <f t="shared" si="4"/>
        <v>0</v>
      </c>
      <c r="J99" s="37">
        <f t="shared" si="2"/>
        <v>0.12394250000000001</v>
      </c>
      <c r="K99" s="37">
        <f t="shared" si="2"/>
        <v>0.12394250000000001</v>
      </c>
      <c r="L99" s="37">
        <f t="shared" si="2"/>
        <v>0.12703249999999996</v>
      </c>
      <c r="M99">
        <f t="shared" si="2"/>
        <v>2.3978849999999992</v>
      </c>
      <c r="N99">
        <f t="shared" si="2"/>
        <v>6.5539200000000157</v>
      </c>
      <c r="O99">
        <f t="shared" si="2"/>
        <v>2.3421250000000002</v>
      </c>
      <c r="P99">
        <f t="shared" si="2"/>
        <v>0.17801749999999997</v>
      </c>
      <c r="Q99">
        <f t="shared" ref="Q99:AF99" si="5">SUM(Q3:Q98)/4000</f>
        <v>0.27998749999999983</v>
      </c>
      <c r="R99" s="93">
        <f t="shared" si="5"/>
        <v>0.35916500000000001</v>
      </c>
      <c r="S99" s="93">
        <f t="shared" si="5"/>
        <v>0.31006499999999987</v>
      </c>
      <c r="T99" s="93">
        <f t="shared" si="5"/>
        <v>0.30998999999999982</v>
      </c>
      <c r="U99">
        <f t="shared" si="5"/>
        <v>0.19263999999999962</v>
      </c>
      <c r="V99">
        <f t="shared" si="5"/>
        <v>1.0047192505</v>
      </c>
      <c r="W99">
        <f t="shared" si="5"/>
        <v>0.18412999999999999</v>
      </c>
      <c r="X99">
        <f t="shared" si="5"/>
        <v>2.19225</v>
      </c>
      <c r="Y99">
        <f t="shared" si="5"/>
        <v>0.73075500000000015</v>
      </c>
      <c r="Z99">
        <f t="shared" si="5"/>
        <v>0.73074749999999999</v>
      </c>
      <c r="AA99">
        <f t="shared" si="5"/>
        <v>1.9996425</v>
      </c>
      <c r="AB99">
        <f t="shared" si="5"/>
        <v>0.39992750000000005</v>
      </c>
      <c r="AC99">
        <f t="shared" si="5"/>
        <v>0.7511675000000001</v>
      </c>
      <c r="AD99">
        <f t="shared" si="5"/>
        <v>0.37999500000000008</v>
      </c>
      <c r="AE99">
        <f t="shared" si="5"/>
        <v>0.72724999999999995</v>
      </c>
      <c r="AF99">
        <f t="shared" si="5"/>
        <v>0.36499999999999999</v>
      </c>
      <c r="AG99">
        <f t="shared" ref="AG99:AM99" si="6">SUM(AG3:AG98)/4000</f>
        <v>0.66822999999999999</v>
      </c>
      <c r="AH99">
        <f t="shared" si="6"/>
        <v>1.6863124999999994</v>
      </c>
      <c r="AI99">
        <f t="shared" si="6"/>
        <v>1.6863124999999994</v>
      </c>
      <c r="AJ99">
        <f t="shared" si="6"/>
        <v>0.69434750000000123</v>
      </c>
      <c r="AK99">
        <f t="shared" si="6"/>
        <v>1.5287500000000001</v>
      </c>
      <c r="AL99">
        <f t="shared" si="6"/>
        <v>0.65149999999999997</v>
      </c>
      <c r="AM99">
        <f t="shared" si="6"/>
        <v>0</v>
      </c>
    </row>
    <row r="101" spans="1:50">
      <c r="A101" t="s">
        <v>282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48">
        <v>1</v>
      </c>
      <c r="AE101" s="148">
        <v>1</v>
      </c>
      <c r="AF101" s="148">
        <v>1</v>
      </c>
      <c r="AG101" s="66">
        <v>1</v>
      </c>
      <c r="AH101" s="66">
        <v>1</v>
      </c>
      <c r="AI101" s="66">
        <v>1</v>
      </c>
      <c r="AJ101" s="148">
        <v>0</v>
      </c>
      <c r="AK101" s="148">
        <v>1</v>
      </c>
      <c r="AL101" s="148">
        <v>1</v>
      </c>
      <c r="AM101" s="148">
        <v>0</v>
      </c>
      <c r="AN101" s="148"/>
      <c r="AO101" s="148"/>
      <c r="AP101" s="148"/>
      <c r="AQ101" s="148"/>
      <c r="AR101" s="148"/>
      <c r="AS101" s="148"/>
      <c r="AT101" s="148"/>
      <c r="AU101" s="148"/>
      <c r="AV101" s="148"/>
      <c r="AW101" s="148"/>
      <c r="AX101" s="148"/>
    </row>
    <row r="102" spans="1:50">
      <c r="A102" t="s">
        <v>285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6">
        <v>0</v>
      </c>
      <c r="AH102" s="66">
        <v>0</v>
      </c>
      <c r="AI102" s="66">
        <v>0</v>
      </c>
      <c r="AJ102">
        <v>1</v>
      </c>
      <c r="AK102">
        <v>0</v>
      </c>
      <c r="AL102">
        <v>0</v>
      </c>
      <c r="AM102">
        <v>0</v>
      </c>
    </row>
    <row r="103" spans="1:50" s="35" customFormat="1">
      <c r="A103" s="35" t="s">
        <v>145</v>
      </c>
      <c r="B103" s="34"/>
      <c r="C103" s="34"/>
      <c r="D103" s="34"/>
      <c r="E103" s="34"/>
      <c r="F103" s="34"/>
      <c r="G103" s="34"/>
      <c r="H103" s="34"/>
      <c r="I103" s="34"/>
      <c r="J103" s="37">
        <v>0</v>
      </c>
      <c r="K103" s="37">
        <v>0</v>
      </c>
      <c r="L103" s="37">
        <v>1</v>
      </c>
      <c r="M103" s="35">
        <v>0</v>
      </c>
      <c r="N103" s="35">
        <v>0</v>
      </c>
      <c r="O103" s="35">
        <v>0</v>
      </c>
      <c r="P103" s="35">
        <v>0</v>
      </c>
      <c r="Q103" s="35">
        <v>1</v>
      </c>
      <c r="U103" s="35">
        <v>0</v>
      </c>
      <c r="V103" s="35">
        <v>0</v>
      </c>
      <c r="W103" s="35">
        <v>0</v>
      </c>
      <c r="X103" s="35">
        <v>1</v>
      </c>
      <c r="Y103" s="35">
        <v>0</v>
      </c>
      <c r="Z103" s="35">
        <v>0</v>
      </c>
      <c r="AA103" s="35">
        <v>1</v>
      </c>
      <c r="AB103" s="35">
        <v>0</v>
      </c>
      <c r="AC103" s="35">
        <v>1</v>
      </c>
      <c r="AD103" s="35">
        <v>0</v>
      </c>
      <c r="AE103">
        <v>0</v>
      </c>
      <c r="AF103" s="35">
        <v>0</v>
      </c>
      <c r="AG103" s="66">
        <v>1</v>
      </c>
      <c r="AH103" s="66">
        <v>0</v>
      </c>
      <c r="AI103" s="66">
        <v>1</v>
      </c>
      <c r="AJ103" s="35">
        <v>1</v>
      </c>
      <c r="AK103" s="35">
        <v>1</v>
      </c>
      <c r="AL103" s="35">
        <v>0</v>
      </c>
      <c r="AM103" s="35">
        <v>0</v>
      </c>
    </row>
    <row r="104" spans="1:50" s="35" customFormat="1">
      <c r="A104" s="35" t="s">
        <v>146</v>
      </c>
      <c r="B104" s="34"/>
      <c r="C104" s="34"/>
      <c r="D104" s="34"/>
      <c r="E104" s="34"/>
      <c r="F104" s="34"/>
      <c r="G104" s="34"/>
      <c r="H104" s="34"/>
      <c r="I104" s="34"/>
      <c r="J104" s="37">
        <v>0</v>
      </c>
      <c r="K104" s="37">
        <v>1</v>
      </c>
      <c r="L104" s="37">
        <v>0</v>
      </c>
      <c r="M104" s="35">
        <v>0</v>
      </c>
      <c r="N104" s="35">
        <v>0</v>
      </c>
      <c r="O104" s="35">
        <v>1</v>
      </c>
      <c r="P104" s="35">
        <v>0</v>
      </c>
      <c r="Q104" s="35">
        <v>0</v>
      </c>
      <c r="U104" s="35">
        <v>0</v>
      </c>
      <c r="V104" s="35">
        <v>0</v>
      </c>
      <c r="W104" s="35">
        <v>0</v>
      </c>
      <c r="X104" s="35">
        <v>0</v>
      </c>
      <c r="Y104" s="35">
        <v>1</v>
      </c>
      <c r="Z104" s="35">
        <v>0</v>
      </c>
      <c r="AA104" s="35">
        <v>0</v>
      </c>
      <c r="AB104" s="35">
        <v>1</v>
      </c>
      <c r="AC104" s="35">
        <v>0</v>
      </c>
      <c r="AD104" s="35">
        <v>1</v>
      </c>
      <c r="AE104">
        <v>0</v>
      </c>
      <c r="AF104" s="35">
        <v>1</v>
      </c>
      <c r="AG104" s="66">
        <v>0</v>
      </c>
      <c r="AH104" s="66">
        <v>1</v>
      </c>
      <c r="AI104" s="66">
        <v>0</v>
      </c>
      <c r="AJ104" s="35">
        <v>0</v>
      </c>
      <c r="AK104" s="35">
        <v>0</v>
      </c>
      <c r="AL104" s="35">
        <v>1</v>
      </c>
      <c r="AM104" s="35">
        <v>0</v>
      </c>
    </row>
    <row r="105" spans="1:50" s="35" customFormat="1">
      <c r="A105" s="35" t="s">
        <v>149</v>
      </c>
      <c r="B105" s="34"/>
      <c r="C105" s="34"/>
      <c r="D105" s="34"/>
      <c r="E105" s="34"/>
      <c r="F105" s="34"/>
      <c r="G105" s="34"/>
      <c r="H105" s="34"/>
      <c r="I105" s="34"/>
      <c r="J105" s="37">
        <v>1</v>
      </c>
      <c r="K105" s="37">
        <v>0</v>
      </c>
      <c r="L105" s="37">
        <v>0</v>
      </c>
      <c r="M105" s="35">
        <v>1</v>
      </c>
      <c r="N105" s="35">
        <v>1</v>
      </c>
      <c r="O105" s="35">
        <v>0</v>
      </c>
      <c r="P105" s="35">
        <v>1</v>
      </c>
      <c r="Q105" s="35">
        <v>0</v>
      </c>
      <c r="U105" s="35">
        <v>1</v>
      </c>
      <c r="V105" s="35">
        <v>1</v>
      </c>
      <c r="W105" s="35">
        <v>1</v>
      </c>
      <c r="X105" s="35">
        <v>0</v>
      </c>
      <c r="Y105" s="35">
        <v>0</v>
      </c>
      <c r="Z105" s="35">
        <v>1</v>
      </c>
      <c r="AA105" s="35">
        <v>0</v>
      </c>
      <c r="AB105" s="35">
        <v>0</v>
      </c>
      <c r="AC105" s="35">
        <v>0</v>
      </c>
      <c r="AD105" s="35">
        <v>0</v>
      </c>
      <c r="AE105" s="35">
        <v>1</v>
      </c>
      <c r="AF105" s="35">
        <v>0</v>
      </c>
      <c r="AG105" s="35">
        <v>0</v>
      </c>
      <c r="AH105" s="35">
        <v>0</v>
      </c>
      <c r="AI105" s="35">
        <v>0</v>
      </c>
      <c r="AJ105" s="35">
        <v>0</v>
      </c>
      <c r="AK105" s="35">
        <v>0</v>
      </c>
      <c r="AL105" s="35">
        <v>0</v>
      </c>
      <c r="AM105" s="35">
        <v>0</v>
      </c>
    </row>
    <row r="106" spans="1:50" s="35" customFormat="1">
      <c r="A106" s="35" t="s">
        <v>148</v>
      </c>
      <c r="B106" s="34"/>
      <c r="C106" s="34"/>
      <c r="D106" s="34"/>
      <c r="E106" s="34"/>
      <c r="F106" s="34"/>
      <c r="G106" s="34"/>
      <c r="H106" s="34"/>
      <c r="I106" s="34"/>
      <c r="J106" s="37">
        <v>0</v>
      </c>
      <c r="K106" s="37">
        <v>0</v>
      </c>
      <c r="L106" s="37">
        <v>0</v>
      </c>
      <c r="M106" s="35">
        <v>0</v>
      </c>
      <c r="N106" s="35">
        <v>0</v>
      </c>
      <c r="O106" s="35">
        <v>0</v>
      </c>
      <c r="P106" s="35">
        <v>0</v>
      </c>
      <c r="Q106" s="35">
        <v>0</v>
      </c>
      <c r="U106" s="35">
        <v>0</v>
      </c>
      <c r="V106" s="35">
        <v>0</v>
      </c>
      <c r="W106" s="35">
        <v>0</v>
      </c>
      <c r="X106" s="35">
        <v>0</v>
      </c>
      <c r="Y106" s="35">
        <v>0</v>
      </c>
      <c r="Z106" s="35">
        <v>0</v>
      </c>
      <c r="AA106" s="35">
        <v>0</v>
      </c>
      <c r="AB106" s="35">
        <v>0</v>
      </c>
      <c r="AC106" s="35">
        <v>0</v>
      </c>
      <c r="AD106" s="35">
        <v>0</v>
      </c>
      <c r="AE106" s="35">
        <v>0</v>
      </c>
      <c r="AF106" s="35">
        <v>0</v>
      </c>
      <c r="AG106" s="35">
        <v>0</v>
      </c>
      <c r="AH106" s="35">
        <v>0</v>
      </c>
      <c r="AI106" s="35">
        <v>0</v>
      </c>
      <c r="AJ106" s="35">
        <v>0</v>
      </c>
      <c r="AK106" s="35">
        <v>0</v>
      </c>
      <c r="AL106" s="35">
        <v>0</v>
      </c>
      <c r="AM106" s="35">
        <v>0</v>
      </c>
    </row>
    <row r="107" spans="1:50" s="35" customFormat="1">
      <c r="A107" s="35" t="s">
        <v>147</v>
      </c>
      <c r="B107" s="34"/>
      <c r="C107" s="34"/>
      <c r="D107" s="34"/>
      <c r="E107" s="34"/>
      <c r="F107" s="34"/>
      <c r="G107" s="34"/>
      <c r="H107" s="34"/>
      <c r="I107" s="34"/>
      <c r="J107" s="37">
        <v>0</v>
      </c>
      <c r="K107" s="37">
        <v>0</v>
      </c>
      <c r="L107" s="37">
        <v>0</v>
      </c>
      <c r="M107" s="35">
        <v>0</v>
      </c>
      <c r="N107" s="35">
        <v>0</v>
      </c>
      <c r="O107" s="35">
        <v>0</v>
      </c>
      <c r="P107" s="35">
        <v>0</v>
      </c>
      <c r="Q107" s="35">
        <v>0</v>
      </c>
      <c r="U107" s="35">
        <v>0</v>
      </c>
      <c r="V107" s="35">
        <v>0</v>
      </c>
      <c r="W107" s="35">
        <v>0</v>
      </c>
      <c r="X107" s="35">
        <v>0</v>
      </c>
      <c r="Y107" s="35">
        <v>0</v>
      </c>
      <c r="Z107" s="35">
        <v>0</v>
      </c>
      <c r="AA107" s="35">
        <v>0</v>
      </c>
      <c r="AB107" s="35">
        <v>0</v>
      </c>
      <c r="AC107" s="35">
        <v>0</v>
      </c>
      <c r="AD107" s="35">
        <v>0</v>
      </c>
      <c r="AE107" s="35">
        <v>0</v>
      </c>
      <c r="AF107" s="35">
        <v>0</v>
      </c>
      <c r="AG107" s="35">
        <v>0</v>
      </c>
      <c r="AH107" s="35">
        <v>0</v>
      </c>
      <c r="AI107" s="35">
        <v>0</v>
      </c>
      <c r="AJ107" s="35">
        <v>0</v>
      </c>
      <c r="AK107" s="35">
        <v>0</v>
      </c>
      <c r="AL107" s="35">
        <v>0</v>
      </c>
      <c r="AM107" s="35">
        <v>0</v>
      </c>
    </row>
    <row r="108" spans="1:50" s="35" customFormat="1">
      <c r="A108" s="35" t="s">
        <v>271</v>
      </c>
      <c r="B108" s="34"/>
      <c r="C108" s="34"/>
      <c r="D108" s="34"/>
      <c r="E108" s="34"/>
      <c r="F108" s="34"/>
      <c r="G108" s="34"/>
      <c r="H108" s="34"/>
      <c r="I108" s="34"/>
      <c r="J108" s="37">
        <v>0</v>
      </c>
      <c r="K108" s="37">
        <v>0</v>
      </c>
      <c r="L108" s="37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U108" s="35">
        <v>0</v>
      </c>
      <c r="V108" s="35">
        <v>0</v>
      </c>
      <c r="W108" s="35">
        <v>0</v>
      </c>
      <c r="X108" s="35">
        <v>0</v>
      </c>
      <c r="Y108" s="35">
        <v>0</v>
      </c>
      <c r="Z108" s="35">
        <v>0</v>
      </c>
      <c r="AA108" s="35">
        <v>0</v>
      </c>
      <c r="AB108" s="35">
        <v>0</v>
      </c>
      <c r="AC108" s="35">
        <v>0</v>
      </c>
      <c r="AD108" s="35">
        <v>0</v>
      </c>
      <c r="AE108" s="35">
        <v>0</v>
      </c>
      <c r="AF108" s="35">
        <v>0</v>
      </c>
      <c r="AG108" s="35">
        <v>0</v>
      </c>
      <c r="AH108" s="35">
        <v>0</v>
      </c>
      <c r="AI108" s="35">
        <v>0</v>
      </c>
      <c r="AJ108" s="35">
        <v>0</v>
      </c>
      <c r="AK108" s="35">
        <v>0</v>
      </c>
      <c r="AL108" s="35">
        <v>0</v>
      </c>
      <c r="AM108" s="35">
        <v>0</v>
      </c>
    </row>
    <row r="109" spans="1:50">
      <c r="A109" s="35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1</v>
      </c>
      <c r="AL109">
        <f t="shared" si="12"/>
        <v>1</v>
      </c>
      <c r="AM109">
        <f t="shared" si="12"/>
        <v>0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2"/>
      <c r="AH115" s="152"/>
      <c r="AI115" s="152"/>
    </row>
    <row r="116" spans="33:35">
      <c r="AG116" s="152"/>
      <c r="AH116" s="152"/>
      <c r="AI116" s="152"/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0">
        <f>Allocation_SG!A1</f>
        <v>45448</v>
      </c>
      <c r="B1" t="s">
        <v>351</v>
      </c>
    </row>
    <row r="2" spans="1:2">
      <c r="A2" s="25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285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6" t="s">
        <v>145</v>
      </c>
      <c r="B103" s="66">
        <v>0</v>
      </c>
      <c r="C103" s="66">
        <v>0</v>
      </c>
      <c r="D103" s="66">
        <v>0</v>
      </c>
      <c r="E103" s="66">
        <v>0</v>
      </c>
      <c r="F103" s="66">
        <v>0</v>
      </c>
      <c r="G103" s="66">
        <v>0</v>
      </c>
    </row>
    <row r="104" spans="1:13">
      <c r="A104" s="66" t="s">
        <v>146</v>
      </c>
      <c r="B104" s="66">
        <v>0</v>
      </c>
      <c r="C104" s="66">
        <v>0</v>
      </c>
      <c r="D104" s="66">
        <v>0</v>
      </c>
      <c r="E104" s="66">
        <v>0</v>
      </c>
      <c r="F104" s="66">
        <v>0</v>
      </c>
      <c r="G104" s="66">
        <v>0</v>
      </c>
    </row>
    <row r="105" spans="1:13">
      <c r="A105" s="66" t="s">
        <v>149</v>
      </c>
      <c r="B105" s="66">
        <v>0</v>
      </c>
      <c r="C105" s="66">
        <v>0</v>
      </c>
      <c r="D105" s="66">
        <v>0</v>
      </c>
      <c r="E105" s="66">
        <v>0</v>
      </c>
      <c r="F105" s="66">
        <v>0</v>
      </c>
      <c r="G105" s="66">
        <v>0</v>
      </c>
    </row>
    <row r="106" spans="1:13">
      <c r="A106" s="66" t="s">
        <v>148</v>
      </c>
      <c r="B106" s="66">
        <v>0</v>
      </c>
      <c r="C106" s="66">
        <v>0</v>
      </c>
      <c r="D106" s="66">
        <v>0</v>
      </c>
      <c r="E106" s="66">
        <v>0</v>
      </c>
      <c r="F106" s="66">
        <v>0</v>
      </c>
      <c r="G106" s="66">
        <v>0</v>
      </c>
    </row>
    <row r="107" spans="1:13">
      <c r="A107" s="66" t="s">
        <v>147</v>
      </c>
      <c r="B107" s="66">
        <v>0</v>
      </c>
      <c r="C107" s="66">
        <v>0</v>
      </c>
      <c r="D107" s="66">
        <v>0</v>
      </c>
      <c r="E107" s="66">
        <v>0</v>
      </c>
      <c r="F107" s="66">
        <v>0</v>
      </c>
      <c r="G107" s="66">
        <v>0</v>
      </c>
    </row>
    <row r="108" spans="1:13">
      <c r="A108" s="66" t="s">
        <v>271</v>
      </c>
      <c r="B108" s="66">
        <v>1</v>
      </c>
      <c r="C108" s="66">
        <v>0</v>
      </c>
      <c r="D108" s="66">
        <v>0</v>
      </c>
      <c r="E108" s="66">
        <v>0</v>
      </c>
      <c r="F108" s="66">
        <v>0</v>
      </c>
      <c r="G108" s="66">
        <v>0</v>
      </c>
    </row>
    <row r="109" spans="1:13">
      <c r="A109" s="38" t="s">
        <v>142</v>
      </c>
      <c r="B109" s="38">
        <f>SUM(B103:B108)</f>
        <v>1</v>
      </c>
      <c r="C109" s="38">
        <f t="shared" ref="C109" si="2">SUM(C103:C108)</f>
        <v>0</v>
      </c>
      <c r="D109" s="38">
        <f t="shared" ref="D109" si="3">SUM(D103:D108)</f>
        <v>0</v>
      </c>
      <c r="E109" s="38">
        <f t="shared" ref="E109" si="4">SUM(E103:E108)</f>
        <v>0</v>
      </c>
      <c r="F109" s="38">
        <f t="shared" ref="F109" si="5">SUM(F103:F108)</f>
        <v>0</v>
      </c>
      <c r="G109" s="38">
        <f t="shared" ref="G109" si="6">SUM(G103:G108)</f>
        <v>0</v>
      </c>
    </row>
    <row r="111" spans="1:13">
      <c r="B111" s="66">
        <v>0</v>
      </c>
      <c r="C111" s="66">
        <v>1</v>
      </c>
      <c r="D111" s="66">
        <v>2</v>
      </c>
      <c r="E111" s="66">
        <v>3</v>
      </c>
      <c r="F111" s="66">
        <v>4</v>
      </c>
      <c r="G111" s="66">
        <v>5</v>
      </c>
      <c r="H111" s="66">
        <v>6</v>
      </c>
      <c r="I111" s="66">
        <v>7</v>
      </c>
      <c r="J111" s="66">
        <v>8</v>
      </c>
      <c r="K111" s="66">
        <v>9</v>
      </c>
      <c r="L111" s="66">
        <v>10</v>
      </c>
      <c r="M111" s="66"/>
    </row>
  </sheetData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3" activePane="bottomRight" state="frozen"/>
      <selection sqref="A1:XFD1048576"/>
      <selection pane="topRight" sqref="A1:XFD1048576"/>
      <selection pane="bottomLeft" sqref="A1:XFD1048576"/>
      <selection pane="bottomRight" activeCell="DM3" sqref="DM2:DM3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21.818701480463719</v>
      </c>
      <c r="E3">
        <v>0</v>
      </c>
      <c r="F3">
        <v>0</v>
      </c>
      <c r="G3">
        <v>27.643068852941177</v>
      </c>
      <c r="H3">
        <v>0</v>
      </c>
      <c r="I3">
        <v>0</v>
      </c>
      <c r="J3">
        <v>32.718781837400904</v>
      </c>
      <c r="K3">
        <v>494.741898709282</v>
      </c>
      <c r="L3">
        <v>17.469799211513386</v>
      </c>
      <c r="M3">
        <v>52.107089013478138</v>
      </c>
      <c r="N3">
        <v>52.963917312135848</v>
      </c>
      <c r="O3">
        <v>74.026631318030439</v>
      </c>
      <c r="P3">
        <v>31.390389882698152</v>
      </c>
      <c r="Q3">
        <v>9.6287999538461548</v>
      </c>
      <c r="R3">
        <v>19.132514292200234</v>
      </c>
      <c r="S3">
        <v>11.766889806451614</v>
      </c>
      <c r="T3">
        <v>1.4713524</v>
      </c>
      <c r="U3">
        <v>59.301903721163761</v>
      </c>
      <c r="V3">
        <v>8.8294022498755602</v>
      </c>
      <c r="W3">
        <v>18.800806556464813</v>
      </c>
      <c r="X3">
        <v>62.903574961597542</v>
      </c>
      <c r="Y3">
        <v>0</v>
      </c>
      <c r="Z3">
        <v>5.5317484079090899</v>
      </c>
      <c r="AA3">
        <v>17.879994622784814</v>
      </c>
      <c r="AB3">
        <v>20.892252622160846</v>
      </c>
      <c r="AC3">
        <v>14.981279352715411</v>
      </c>
      <c r="AD3">
        <v>9.3586858722608266</v>
      </c>
      <c r="AE3">
        <v>25.449146881611547</v>
      </c>
      <c r="AF3">
        <v>0</v>
      </c>
      <c r="AG3">
        <v>30.710283848012139</v>
      </c>
      <c r="AH3">
        <v>77.30135434897926</v>
      </c>
      <c r="AI3">
        <v>0</v>
      </c>
      <c r="AJ3">
        <v>0</v>
      </c>
      <c r="AK3">
        <v>28.700749574940904</v>
      </c>
      <c r="AL3">
        <v>60.282145290791725</v>
      </c>
      <c r="AM3">
        <v>5.3875154355914638</v>
      </c>
      <c r="AN3">
        <v>6.1606984241464956E-2</v>
      </c>
      <c r="AO3">
        <v>0</v>
      </c>
      <c r="AP3">
        <v>0.48902317903893949</v>
      </c>
      <c r="AQ3">
        <v>0</v>
      </c>
      <c r="AR3">
        <v>14.049492599999994</v>
      </c>
      <c r="AS3">
        <v>16.286212061357482</v>
      </c>
      <c r="AT3">
        <v>0</v>
      </c>
      <c r="AU3">
        <v>0</v>
      </c>
      <c r="AV3">
        <v>0</v>
      </c>
      <c r="AW3">
        <v>0</v>
      </c>
      <c r="AX3">
        <v>0</v>
      </c>
      <c r="AY3">
        <v>2.4601223128491618</v>
      </c>
      <c r="AZ3">
        <v>4.0989040736607132</v>
      </c>
      <c r="BA3">
        <v>3.1022947619047621</v>
      </c>
      <c r="BB3">
        <v>2.6324631450676983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1336.3707969354209</v>
      </c>
    </row>
    <row r="4" spans="1:117">
      <c r="A4" t="s">
        <v>46</v>
      </c>
      <c r="B4">
        <v>0</v>
      </c>
      <c r="C4">
        <v>0</v>
      </c>
      <c r="D4">
        <v>14.350973749999998</v>
      </c>
      <c r="E4">
        <v>0</v>
      </c>
      <c r="F4">
        <v>0</v>
      </c>
      <c r="G4">
        <v>4.2391221532091095</v>
      </c>
      <c r="H4">
        <v>0</v>
      </c>
      <c r="I4">
        <v>0</v>
      </c>
      <c r="J4">
        <v>32.718930184939524</v>
      </c>
      <c r="K4">
        <v>494.741898709282</v>
      </c>
      <c r="L4">
        <v>17.469799211513386</v>
      </c>
      <c r="M4">
        <v>40.303294792689115</v>
      </c>
      <c r="N4">
        <v>52.963917312135848</v>
      </c>
      <c r="O4">
        <v>74.026631318030439</v>
      </c>
      <c r="P4">
        <v>31.390389882698152</v>
      </c>
      <c r="Q4">
        <v>9.6287999538461548</v>
      </c>
      <c r="R4">
        <v>19.132514292200234</v>
      </c>
      <c r="S4">
        <v>11.766889806451614</v>
      </c>
      <c r="T4">
        <v>1.4713524</v>
      </c>
      <c r="U4">
        <v>59.301903721163761</v>
      </c>
      <c r="V4">
        <v>8.8294022498755602</v>
      </c>
      <c r="W4">
        <v>18.800806556464813</v>
      </c>
      <c r="X4">
        <v>62.903574961597542</v>
      </c>
      <c r="Y4">
        <v>0</v>
      </c>
      <c r="Z4">
        <v>5.5317484079090899</v>
      </c>
      <c r="AA4">
        <v>17.879994622784814</v>
      </c>
      <c r="AB4">
        <v>20.892252622160846</v>
      </c>
      <c r="AC4">
        <v>14.981279352715411</v>
      </c>
      <c r="AD4">
        <v>9.3586858722608266</v>
      </c>
      <c r="AE4">
        <v>25.449146881611547</v>
      </c>
      <c r="AF4">
        <v>0</v>
      </c>
      <c r="AG4">
        <v>30.710283848012139</v>
      </c>
      <c r="AH4">
        <v>77.30135434897926</v>
      </c>
      <c r="AI4">
        <v>0</v>
      </c>
      <c r="AJ4">
        <v>0</v>
      </c>
      <c r="AK4">
        <v>28.700749574940904</v>
      </c>
      <c r="AL4">
        <v>60.282145290791725</v>
      </c>
      <c r="AM4">
        <v>5.3875154355914638</v>
      </c>
      <c r="AN4">
        <v>6.1606984241464956E-2</v>
      </c>
      <c r="AO4">
        <v>0</v>
      </c>
      <c r="AP4">
        <v>0.48902317903893949</v>
      </c>
      <c r="AQ4">
        <v>0</v>
      </c>
      <c r="AR4">
        <v>14.049492599999994</v>
      </c>
      <c r="AS4">
        <v>16.286212061357482</v>
      </c>
      <c r="AT4">
        <v>0</v>
      </c>
      <c r="AU4">
        <v>0</v>
      </c>
      <c r="AV4">
        <v>0</v>
      </c>
      <c r="AW4">
        <v>0</v>
      </c>
      <c r="AX4">
        <v>0</v>
      </c>
      <c r="AY4">
        <v>2.4601223128491618</v>
      </c>
      <c r="AZ4">
        <v>4.0989040736607132</v>
      </c>
      <c r="BA4">
        <v>3.1022947619047621</v>
      </c>
      <c r="BB4">
        <v>2.6324631450676983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1293.695476631975</v>
      </c>
    </row>
    <row r="5" spans="1:117">
      <c r="A5" t="s">
        <v>47</v>
      </c>
      <c r="B5">
        <v>0</v>
      </c>
      <c r="C5">
        <v>0</v>
      </c>
      <c r="D5">
        <v>17.641196999999998</v>
      </c>
      <c r="E5">
        <v>0</v>
      </c>
      <c r="F5">
        <v>0</v>
      </c>
      <c r="G5">
        <v>6.1654739999999997</v>
      </c>
      <c r="H5">
        <v>0</v>
      </c>
      <c r="I5">
        <v>0</v>
      </c>
      <c r="J5">
        <v>32.720190853576568</v>
      </c>
      <c r="K5">
        <v>494.741898709282</v>
      </c>
      <c r="L5">
        <v>17.469799211513386</v>
      </c>
      <c r="M5">
        <v>40.298327028261973</v>
      </c>
      <c r="N5">
        <v>52.963917312135848</v>
      </c>
      <c r="O5">
        <v>74.026631318030439</v>
      </c>
      <c r="P5">
        <v>31.390389882698152</v>
      </c>
      <c r="Q5">
        <v>9.6287999538461548</v>
      </c>
      <c r="R5">
        <v>19.132514292200234</v>
      </c>
      <c r="S5">
        <v>11.766889806451614</v>
      </c>
      <c r="T5">
        <v>1.4713524</v>
      </c>
      <c r="U5">
        <v>59.301903721163761</v>
      </c>
      <c r="V5">
        <v>8.8294022498755602</v>
      </c>
      <c r="W5">
        <v>18.800806556464813</v>
      </c>
      <c r="X5">
        <v>62.903574961597542</v>
      </c>
      <c r="Y5">
        <v>0</v>
      </c>
      <c r="Z5">
        <v>5.5317484079090899</v>
      </c>
      <c r="AA5">
        <v>17.879994622784814</v>
      </c>
      <c r="AB5">
        <v>20.892252622160846</v>
      </c>
      <c r="AC5">
        <v>14.981279352715411</v>
      </c>
      <c r="AD5">
        <v>9.3586858722608266</v>
      </c>
      <c r="AE5">
        <v>25.449146881611547</v>
      </c>
      <c r="AF5">
        <v>0</v>
      </c>
      <c r="AG5">
        <v>30.710283848012139</v>
      </c>
      <c r="AH5">
        <v>77.30135434897926</v>
      </c>
      <c r="AI5">
        <v>0</v>
      </c>
      <c r="AJ5">
        <v>0</v>
      </c>
      <c r="AK5">
        <v>28.700749574940904</v>
      </c>
      <c r="AL5">
        <v>60.282145290791725</v>
      </c>
      <c r="AM5">
        <v>5.3875154355914638</v>
      </c>
      <c r="AN5">
        <v>6.1606984241464956E-2</v>
      </c>
      <c r="AO5">
        <v>0</v>
      </c>
      <c r="AP5">
        <v>0.48902317903893949</v>
      </c>
      <c r="AQ5">
        <v>0</v>
      </c>
      <c r="AR5">
        <v>14.049492599999994</v>
      </c>
      <c r="AS5">
        <v>16.286212061357482</v>
      </c>
      <c r="AT5">
        <v>0</v>
      </c>
      <c r="AU5">
        <v>0</v>
      </c>
      <c r="AV5">
        <v>0</v>
      </c>
      <c r="AW5">
        <v>0</v>
      </c>
      <c r="AX5">
        <v>0</v>
      </c>
      <c r="AY5">
        <v>2.4601223128491618</v>
      </c>
      <c r="AZ5">
        <v>4.0989040736607132</v>
      </c>
      <c r="BA5">
        <v>3.1022947619047621</v>
      </c>
      <c r="BB5">
        <v>2.6324631450676983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1298.9083446329757</v>
      </c>
    </row>
    <row r="6" spans="1:117">
      <c r="A6" t="s">
        <v>48</v>
      </c>
      <c r="B6">
        <v>0</v>
      </c>
      <c r="C6">
        <v>0</v>
      </c>
      <c r="D6">
        <v>21.069506000000001</v>
      </c>
      <c r="E6">
        <v>0</v>
      </c>
      <c r="F6">
        <v>0</v>
      </c>
      <c r="G6">
        <v>34.582979999999999</v>
      </c>
      <c r="H6">
        <v>0</v>
      </c>
      <c r="I6">
        <v>0</v>
      </c>
      <c r="J6">
        <v>32.725132530550269</v>
      </c>
      <c r="K6">
        <v>494.741898709282</v>
      </c>
      <c r="L6">
        <v>17.469799211513386</v>
      </c>
      <c r="M6">
        <v>40.298327028261973</v>
      </c>
      <c r="N6">
        <v>52.963917312135848</v>
      </c>
      <c r="O6">
        <v>74.026631318030439</v>
      </c>
      <c r="P6">
        <v>31.390389882698152</v>
      </c>
      <c r="Q6">
        <v>9.6287999538461548</v>
      </c>
      <c r="R6">
        <v>19.132514292200234</v>
      </c>
      <c r="S6">
        <v>11.766889806451614</v>
      </c>
      <c r="T6">
        <v>1.4713524</v>
      </c>
      <c r="U6">
        <v>59.301903721163761</v>
      </c>
      <c r="V6">
        <v>8.8294022498755602</v>
      </c>
      <c r="W6">
        <v>18.800806556464813</v>
      </c>
      <c r="X6">
        <v>62.903574961597542</v>
      </c>
      <c r="Y6">
        <v>0</v>
      </c>
      <c r="Z6">
        <v>5.5317484079090899</v>
      </c>
      <c r="AA6">
        <v>17.879994622784814</v>
      </c>
      <c r="AB6">
        <v>20.892252622160846</v>
      </c>
      <c r="AC6">
        <v>14.981279352715411</v>
      </c>
      <c r="AD6">
        <v>9.3586858722608266</v>
      </c>
      <c r="AE6">
        <v>25.449146881611547</v>
      </c>
      <c r="AF6">
        <v>0</v>
      </c>
      <c r="AG6">
        <v>30.710283848012139</v>
      </c>
      <c r="AH6">
        <v>77.30135434897926</v>
      </c>
      <c r="AI6">
        <v>0</v>
      </c>
      <c r="AJ6">
        <v>0</v>
      </c>
      <c r="AK6">
        <v>28.700749574940904</v>
      </c>
      <c r="AL6">
        <v>60.282145290791725</v>
      </c>
      <c r="AM6">
        <v>5.3875154355914638</v>
      </c>
      <c r="AN6">
        <v>6.1606984241464956E-2</v>
      </c>
      <c r="AO6">
        <v>0</v>
      </c>
      <c r="AP6">
        <v>0.48902317903893949</v>
      </c>
      <c r="AQ6">
        <v>0</v>
      </c>
      <c r="AR6">
        <v>14.049492599999994</v>
      </c>
      <c r="AS6">
        <v>16.286212061357482</v>
      </c>
      <c r="AT6">
        <v>0</v>
      </c>
      <c r="AU6">
        <v>0</v>
      </c>
      <c r="AV6">
        <v>0</v>
      </c>
      <c r="AW6">
        <v>0</v>
      </c>
      <c r="AX6">
        <v>0</v>
      </c>
      <c r="AY6">
        <v>2.4601223128491618</v>
      </c>
      <c r="AZ6">
        <v>4.0989040736607132</v>
      </c>
      <c r="BA6">
        <v>3.1022947619047621</v>
      </c>
      <c r="BB6">
        <v>2.6324631450676983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1330.7591013099493</v>
      </c>
    </row>
    <row r="7" spans="1:117">
      <c r="A7" t="s">
        <v>49</v>
      </c>
      <c r="B7">
        <v>0</v>
      </c>
      <c r="C7">
        <v>0</v>
      </c>
      <c r="D7">
        <v>21.069506000000001</v>
      </c>
      <c r="E7">
        <v>0</v>
      </c>
      <c r="F7">
        <v>0</v>
      </c>
      <c r="G7">
        <v>35.160432</v>
      </c>
      <c r="H7">
        <v>0</v>
      </c>
      <c r="I7">
        <v>0</v>
      </c>
      <c r="J7">
        <v>32.725132530550269</v>
      </c>
      <c r="K7">
        <v>494.741898709282</v>
      </c>
      <c r="L7">
        <v>17.469799211513386</v>
      </c>
      <c r="M7">
        <v>40.298327028261973</v>
      </c>
      <c r="N7">
        <v>52.963917312135848</v>
      </c>
      <c r="O7">
        <v>74.026631318030439</v>
      </c>
      <c r="P7">
        <v>31.390389882698152</v>
      </c>
      <c r="Q7">
        <v>9.6287999538461548</v>
      </c>
      <c r="R7">
        <v>19.132514292200234</v>
      </c>
      <c r="S7">
        <v>11.766889806451614</v>
      </c>
      <c r="T7">
        <v>1.4713524</v>
      </c>
      <c r="U7">
        <v>59.301903721163761</v>
      </c>
      <c r="V7">
        <v>8.8294022498755602</v>
      </c>
      <c r="W7">
        <v>18.800806556464813</v>
      </c>
      <c r="X7">
        <v>62.903574961597542</v>
      </c>
      <c r="Y7">
        <v>0</v>
      </c>
      <c r="Z7">
        <v>5.5317484079090899</v>
      </c>
      <c r="AA7">
        <v>17.879994622784814</v>
      </c>
      <c r="AB7">
        <v>20.892252622160846</v>
      </c>
      <c r="AC7">
        <v>14.981279352715411</v>
      </c>
      <c r="AD7">
        <v>9.3586858722608266</v>
      </c>
      <c r="AE7">
        <v>25.449146881611547</v>
      </c>
      <c r="AF7">
        <v>0</v>
      </c>
      <c r="AG7">
        <v>30.710283848012139</v>
      </c>
      <c r="AH7">
        <v>77.30135434897926</v>
      </c>
      <c r="AI7">
        <v>0</v>
      </c>
      <c r="AJ7">
        <v>0</v>
      </c>
      <c r="AK7">
        <v>28.700749574940904</v>
      </c>
      <c r="AL7">
        <v>60.282145290791725</v>
      </c>
      <c r="AM7">
        <v>5.3875154355914638</v>
      </c>
      <c r="AN7">
        <v>6.1606984241464956E-2</v>
      </c>
      <c r="AO7">
        <v>0</v>
      </c>
      <c r="AP7">
        <v>0.48902317903893949</v>
      </c>
      <c r="AQ7">
        <v>0</v>
      </c>
      <c r="AR7">
        <v>14.049492599999994</v>
      </c>
      <c r="AS7">
        <v>16.286212061357482</v>
      </c>
      <c r="AT7">
        <v>0</v>
      </c>
      <c r="AU7">
        <v>0</v>
      </c>
      <c r="AV7">
        <v>0</v>
      </c>
      <c r="AW7">
        <v>0</v>
      </c>
      <c r="AX7">
        <v>0</v>
      </c>
      <c r="AY7">
        <v>2.4601223128491618</v>
      </c>
      <c r="AZ7">
        <v>4.0989040736607132</v>
      </c>
      <c r="BA7">
        <v>3.1022947619047621</v>
      </c>
      <c r="BB7">
        <v>2.6324631450676983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1331.3365533099493</v>
      </c>
    </row>
    <row r="8" spans="1:117">
      <c r="A8" t="s">
        <v>50</v>
      </c>
      <c r="B8">
        <v>0</v>
      </c>
      <c r="C8">
        <v>0</v>
      </c>
      <c r="D8">
        <v>21.069506000000001</v>
      </c>
      <c r="E8">
        <v>0</v>
      </c>
      <c r="F8">
        <v>0</v>
      </c>
      <c r="G8">
        <v>35.160432</v>
      </c>
      <c r="H8">
        <v>0</v>
      </c>
      <c r="I8">
        <v>0</v>
      </c>
      <c r="J8">
        <v>32.717798678096365</v>
      </c>
      <c r="K8">
        <v>494.741898709282</v>
      </c>
      <c r="L8">
        <v>17.469799211513386</v>
      </c>
      <c r="M8">
        <v>40.298327028261973</v>
      </c>
      <c r="N8">
        <v>52.963917312135848</v>
      </c>
      <c r="O8">
        <v>74.026631318030439</v>
      </c>
      <c r="P8">
        <v>31.390389882698152</v>
      </c>
      <c r="Q8">
        <v>9.6287999538461548</v>
      </c>
      <c r="R8">
        <v>19.132514292200234</v>
      </c>
      <c r="S8">
        <v>11.766889806451614</v>
      </c>
      <c r="T8">
        <v>1.4713524</v>
      </c>
      <c r="U8">
        <v>59.301903721163761</v>
      </c>
      <c r="V8">
        <v>8.8294022498755602</v>
      </c>
      <c r="W8">
        <v>18.800806556464813</v>
      </c>
      <c r="X8">
        <v>62.903574961597542</v>
      </c>
      <c r="Y8">
        <v>0</v>
      </c>
      <c r="Z8">
        <v>5.5317484079090899</v>
      </c>
      <c r="AA8">
        <v>17.879994622784814</v>
      </c>
      <c r="AB8">
        <v>20.892252622160846</v>
      </c>
      <c r="AC8">
        <v>14.981279352715411</v>
      </c>
      <c r="AD8">
        <v>9.3586858722608266</v>
      </c>
      <c r="AE8">
        <v>25.449146881611547</v>
      </c>
      <c r="AF8">
        <v>0</v>
      </c>
      <c r="AG8">
        <v>30.710283848012139</v>
      </c>
      <c r="AH8">
        <v>77.30135434897926</v>
      </c>
      <c r="AI8">
        <v>0</v>
      </c>
      <c r="AJ8">
        <v>0</v>
      </c>
      <c r="AK8">
        <v>28.700749574940904</v>
      </c>
      <c r="AL8">
        <v>60.282145290791725</v>
      </c>
      <c r="AM8">
        <v>5.3875154355914638</v>
      </c>
      <c r="AN8">
        <v>6.1606984241464956E-2</v>
      </c>
      <c r="AO8">
        <v>0</v>
      </c>
      <c r="AP8">
        <v>0.48902317903893949</v>
      </c>
      <c r="AQ8">
        <v>0</v>
      </c>
      <c r="AR8">
        <v>14.049492599999994</v>
      </c>
      <c r="AS8">
        <v>16.286212061357482</v>
      </c>
      <c r="AT8">
        <v>0</v>
      </c>
      <c r="AU8">
        <v>0</v>
      </c>
      <c r="AV8">
        <v>0</v>
      </c>
      <c r="AW8">
        <v>0</v>
      </c>
      <c r="AX8">
        <v>0</v>
      </c>
      <c r="AY8">
        <v>2.4601223128491618</v>
      </c>
      <c r="AZ8">
        <v>4.0989040736607132</v>
      </c>
      <c r="BA8">
        <v>3.1022947619047621</v>
      </c>
      <c r="BB8">
        <v>2.6324631450676983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1331.3292194574954</v>
      </c>
    </row>
    <row r="9" spans="1:117">
      <c r="A9" t="s">
        <v>51</v>
      </c>
      <c r="B9">
        <v>0</v>
      </c>
      <c r="C9">
        <v>0</v>
      </c>
      <c r="D9">
        <v>2.5635522447916665</v>
      </c>
      <c r="E9">
        <v>0</v>
      </c>
      <c r="F9">
        <v>0</v>
      </c>
      <c r="G9">
        <v>4.3243009886714727</v>
      </c>
      <c r="H9">
        <v>0</v>
      </c>
      <c r="I9">
        <v>0</v>
      </c>
      <c r="J9">
        <v>0</v>
      </c>
      <c r="K9">
        <v>494.741898709282</v>
      </c>
      <c r="L9">
        <v>17.469799211513386</v>
      </c>
      <c r="M9">
        <v>40.298327028261973</v>
      </c>
      <c r="N9">
        <v>52.963917312135848</v>
      </c>
      <c r="O9">
        <v>74.026631318030439</v>
      </c>
      <c r="P9">
        <v>31.390389882698152</v>
      </c>
      <c r="Q9">
        <v>9.6287999538461548</v>
      </c>
      <c r="R9">
        <v>19.132514292200234</v>
      </c>
      <c r="S9">
        <v>11.766889806451614</v>
      </c>
      <c r="T9">
        <v>1.4713524</v>
      </c>
      <c r="U9">
        <v>59.301903721163761</v>
      </c>
      <c r="V9">
        <v>8.8294022498755602</v>
      </c>
      <c r="W9">
        <v>18.800806556464813</v>
      </c>
      <c r="X9">
        <v>62.903574961597542</v>
      </c>
      <c r="Y9">
        <v>0</v>
      </c>
      <c r="Z9">
        <v>5.5317484079090899</v>
      </c>
      <c r="AA9">
        <v>17.879994622784814</v>
      </c>
      <c r="AB9">
        <v>20.892252622160846</v>
      </c>
      <c r="AC9">
        <v>14.981279352715411</v>
      </c>
      <c r="AD9">
        <v>9.3586858722608266</v>
      </c>
      <c r="AE9">
        <v>25.449146881611547</v>
      </c>
      <c r="AF9">
        <v>0</v>
      </c>
      <c r="AG9">
        <v>30.710283848012139</v>
      </c>
      <c r="AH9">
        <v>77.30135434897926</v>
      </c>
      <c r="AI9">
        <v>0</v>
      </c>
      <c r="AJ9">
        <v>0</v>
      </c>
      <c r="AK9">
        <v>28.700749574940904</v>
      </c>
      <c r="AL9">
        <v>60.282145290791725</v>
      </c>
      <c r="AM9">
        <v>5.3875154355914638</v>
      </c>
      <c r="AN9">
        <v>6.1606984241464956E-2</v>
      </c>
      <c r="AO9">
        <v>0</v>
      </c>
      <c r="AP9">
        <v>0.48902317903893949</v>
      </c>
      <c r="AQ9">
        <v>0</v>
      </c>
      <c r="AR9">
        <v>14.049492599999994</v>
      </c>
      <c r="AS9">
        <v>16.286212061357482</v>
      </c>
      <c r="AT9">
        <v>0</v>
      </c>
      <c r="AU9">
        <v>0</v>
      </c>
      <c r="AV9">
        <v>0</v>
      </c>
      <c r="AW9">
        <v>0</v>
      </c>
      <c r="AX9">
        <v>0</v>
      </c>
      <c r="AY9">
        <v>2.4601223128491618</v>
      </c>
      <c r="AZ9">
        <v>4.0989040736607132</v>
      </c>
      <c r="BA9">
        <v>3.1022947619047621</v>
      </c>
      <c r="BB9">
        <v>2.6324631450676983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1249.2693360128624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494.741898709282</v>
      </c>
      <c r="L10">
        <v>17.469799211513386</v>
      </c>
      <c r="M10">
        <v>40.298327028261973</v>
      </c>
      <c r="N10">
        <v>52.963917312135848</v>
      </c>
      <c r="O10">
        <v>74.026631318030439</v>
      </c>
      <c r="P10">
        <v>31.390389882698152</v>
      </c>
      <c r="Q10">
        <v>9.6287999538461548</v>
      </c>
      <c r="R10">
        <v>19.132514292200234</v>
      </c>
      <c r="S10">
        <v>11.766889806451614</v>
      </c>
      <c r="T10">
        <v>1.4713524</v>
      </c>
      <c r="U10">
        <v>59.301903721163761</v>
      </c>
      <c r="V10">
        <v>8.8294022498755602</v>
      </c>
      <c r="W10">
        <v>18.800806556464813</v>
      </c>
      <c r="X10">
        <v>62.903574961597542</v>
      </c>
      <c r="Y10">
        <v>0</v>
      </c>
      <c r="Z10">
        <v>5.5317484079090899</v>
      </c>
      <c r="AA10">
        <v>17.879994622784814</v>
      </c>
      <c r="AB10">
        <v>20.892252622160846</v>
      </c>
      <c r="AC10">
        <v>14.981279352715411</v>
      </c>
      <c r="AD10">
        <v>9.3586858722608266</v>
      </c>
      <c r="AE10">
        <v>25.449146881611547</v>
      </c>
      <c r="AF10">
        <v>0</v>
      </c>
      <c r="AG10">
        <v>30.710283848012139</v>
      </c>
      <c r="AH10">
        <v>77.30135434897926</v>
      </c>
      <c r="AI10">
        <v>0</v>
      </c>
      <c r="AJ10">
        <v>0</v>
      </c>
      <c r="AK10">
        <v>28.700749574940904</v>
      </c>
      <c r="AL10">
        <v>60.282145290791725</v>
      </c>
      <c r="AM10">
        <v>5.3875154355914638</v>
      </c>
      <c r="AN10">
        <v>6.1606984241464956E-2</v>
      </c>
      <c r="AO10">
        <v>0</v>
      </c>
      <c r="AP10">
        <v>0.48902317903893949</v>
      </c>
      <c r="AQ10">
        <v>0</v>
      </c>
      <c r="AR10">
        <v>14.049492599999994</v>
      </c>
      <c r="AS10">
        <v>16.286212061357482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2.4601223128491618</v>
      </c>
      <c r="AZ10">
        <v>4.0989040736607132</v>
      </c>
      <c r="BA10">
        <v>3.1022947619047621</v>
      </c>
      <c r="BB10">
        <v>2.6324631450676983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1242.3814827793992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494.741898709282</v>
      </c>
      <c r="L11">
        <v>17.469799211513386</v>
      </c>
      <c r="M11">
        <v>40.298327028261973</v>
      </c>
      <c r="N11">
        <v>52.963917312135848</v>
      </c>
      <c r="O11">
        <v>74.026631318030439</v>
      </c>
      <c r="P11">
        <v>31.390389882698152</v>
      </c>
      <c r="Q11">
        <v>9.6287999538461548</v>
      </c>
      <c r="R11">
        <v>19.132514292200234</v>
      </c>
      <c r="S11">
        <v>11.766889806451614</v>
      </c>
      <c r="T11">
        <v>1.4713524</v>
      </c>
      <c r="U11">
        <v>59.301903721163761</v>
      </c>
      <c r="V11">
        <v>8.8294022498755602</v>
      </c>
      <c r="W11">
        <v>18.800806556464813</v>
      </c>
      <c r="X11">
        <v>62.903574961597542</v>
      </c>
      <c r="Y11">
        <v>0</v>
      </c>
      <c r="Z11">
        <v>5.5317484079090899</v>
      </c>
      <c r="AA11">
        <v>17.879994622784814</v>
      </c>
      <c r="AB11">
        <v>20.892252622160846</v>
      </c>
      <c r="AC11">
        <v>14.981279352715411</v>
      </c>
      <c r="AD11">
        <v>9.3586858722608266</v>
      </c>
      <c r="AE11">
        <v>25.449146881611547</v>
      </c>
      <c r="AF11">
        <v>0</v>
      </c>
      <c r="AG11">
        <v>30.710283848012139</v>
      </c>
      <c r="AH11">
        <v>77.30135434897926</v>
      </c>
      <c r="AI11">
        <v>0</v>
      </c>
      <c r="AJ11">
        <v>0</v>
      </c>
      <c r="AK11">
        <v>28.700749574940904</v>
      </c>
      <c r="AL11">
        <v>60.282145290791725</v>
      </c>
      <c r="AM11">
        <v>5.3875154355914638</v>
      </c>
      <c r="AN11">
        <v>6.1606984241464956E-2</v>
      </c>
      <c r="AO11">
        <v>0</v>
      </c>
      <c r="AP11">
        <v>0.76070272294946151</v>
      </c>
      <c r="AQ11">
        <v>0</v>
      </c>
      <c r="AR11">
        <v>14.049492599999994</v>
      </c>
      <c r="AS11">
        <v>16.286212061357482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2.4601223128491618</v>
      </c>
      <c r="AZ11">
        <v>4.0989040736607132</v>
      </c>
      <c r="BA11">
        <v>3.1022947619047621</v>
      </c>
      <c r="BB11">
        <v>2.6324631450676983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1242.6531623233097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494.741898709282</v>
      </c>
      <c r="L12">
        <v>17.469799211513386</v>
      </c>
      <c r="M12">
        <v>40.298327028261973</v>
      </c>
      <c r="N12">
        <v>52.963917312135848</v>
      </c>
      <c r="O12">
        <v>74.026631318030439</v>
      </c>
      <c r="P12">
        <v>31.390389882698152</v>
      </c>
      <c r="Q12">
        <v>9.6287999538461548</v>
      </c>
      <c r="R12">
        <v>19.132514292200234</v>
      </c>
      <c r="S12">
        <v>11.766889806451614</v>
      </c>
      <c r="T12">
        <v>1.4713524</v>
      </c>
      <c r="U12">
        <v>59.301903721163761</v>
      </c>
      <c r="V12">
        <v>8.8294022498755602</v>
      </c>
      <c r="W12">
        <v>18.800806556464813</v>
      </c>
      <c r="X12">
        <v>62.903574961597542</v>
      </c>
      <c r="Y12">
        <v>0</v>
      </c>
      <c r="Z12">
        <v>5.5317484079090899</v>
      </c>
      <c r="AA12">
        <v>17.879994622784814</v>
      </c>
      <c r="AB12">
        <v>20.892252622160846</v>
      </c>
      <c r="AC12">
        <v>14.981279352715411</v>
      </c>
      <c r="AD12">
        <v>9.3586858722608266</v>
      </c>
      <c r="AE12">
        <v>25.449146881611547</v>
      </c>
      <c r="AF12">
        <v>0</v>
      </c>
      <c r="AG12">
        <v>30.710283848012139</v>
      </c>
      <c r="AH12">
        <v>77.30135434897926</v>
      </c>
      <c r="AI12">
        <v>0</v>
      </c>
      <c r="AJ12">
        <v>0</v>
      </c>
      <c r="AK12">
        <v>28.700749574940904</v>
      </c>
      <c r="AL12">
        <v>60.282145290791725</v>
      </c>
      <c r="AM12">
        <v>5.3875154355914638</v>
      </c>
      <c r="AN12">
        <v>6.1606984241464956E-2</v>
      </c>
      <c r="AO12">
        <v>0</v>
      </c>
      <c r="AP12">
        <v>0.76070272294946151</v>
      </c>
      <c r="AQ12">
        <v>0</v>
      </c>
      <c r="AR12">
        <v>14.049492599999994</v>
      </c>
      <c r="AS12">
        <v>16.286212061357482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2.4601223128491618</v>
      </c>
      <c r="AZ12">
        <v>4.0989040736607132</v>
      </c>
      <c r="BA12">
        <v>3.1022947619047621</v>
      </c>
      <c r="BB12">
        <v>2.6324631450676983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1242.6531623233097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494.741898709282</v>
      </c>
      <c r="L13">
        <v>15.89</v>
      </c>
      <c r="M13">
        <v>40.298327028261973</v>
      </c>
      <c r="N13">
        <v>52.963917312135848</v>
      </c>
      <c r="O13">
        <v>74.026631318030439</v>
      </c>
      <c r="P13">
        <v>31.390389882698152</v>
      </c>
      <c r="Q13">
        <v>9.6287999538461548</v>
      </c>
      <c r="R13">
        <v>19.132514292200234</v>
      </c>
      <c r="S13">
        <v>11.766889806451614</v>
      </c>
      <c r="T13">
        <v>1.4713524</v>
      </c>
      <c r="U13">
        <v>59.301903721163761</v>
      </c>
      <c r="V13">
        <v>8.8294022498755602</v>
      </c>
      <c r="W13">
        <v>18.800806556464813</v>
      </c>
      <c r="X13">
        <v>62.903574961597542</v>
      </c>
      <c r="Y13">
        <v>0</v>
      </c>
      <c r="Z13">
        <v>5.5317484079090899</v>
      </c>
      <c r="AA13">
        <v>17.879994622784814</v>
      </c>
      <c r="AB13">
        <v>20.892252622160846</v>
      </c>
      <c r="AC13">
        <v>14.981279352715411</v>
      </c>
      <c r="AD13">
        <v>9.3586858722608266</v>
      </c>
      <c r="AE13">
        <v>25.449146881611547</v>
      </c>
      <c r="AF13">
        <v>0</v>
      </c>
      <c r="AG13">
        <v>30.710283848012139</v>
      </c>
      <c r="AH13">
        <v>77.30135434897926</v>
      </c>
      <c r="AI13">
        <v>0</v>
      </c>
      <c r="AJ13">
        <v>0</v>
      </c>
      <c r="AK13">
        <v>28.700749574940904</v>
      </c>
      <c r="AL13">
        <v>60.282145290791725</v>
      </c>
      <c r="AM13">
        <v>5.3875154355914638</v>
      </c>
      <c r="AN13">
        <v>6.1606984241464956E-2</v>
      </c>
      <c r="AO13">
        <v>0</v>
      </c>
      <c r="AP13">
        <v>1.0323822668599834</v>
      </c>
      <c r="AQ13">
        <v>0</v>
      </c>
      <c r="AR13">
        <v>14.049492599999994</v>
      </c>
      <c r="AS13">
        <v>16.286212061357482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2.4601223128491618</v>
      </c>
      <c r="AZ13">
        <v>4.0989040736607132</v>
      </c>
      <c r="BA13">
        <v>3.1022947619047621</v>
      </c>
      <c r="BB13">
        <v>2.6324631450676983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1241.3450426557069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494.741898709282</v>
      </c>
      <c r="L14">
        <v>15.85</v>
      </c>
      <c r="M14">
        <v>40.298327028261973</v>
      </c>
      <c r="N14">
        <v>52.963917312135848</v>
      </c>
      <c r="O14">
        <v>74.026631318030439</v>
      </c>
      <c r="P14">
        <v>31.390389882698152</v>
      </c>
      <c r="Q14">
        <v>9.6287999538461548</v>
      </c>
      <c r="R14">
        <v>19.132514292200234</v>
      </c>
      <c r="S14">
        <v>11.766889806451614</v>
      </c>
      <c r="T14">
        <v>1.4713524</v>
      </c>
      <c r="U14">
        <v>59.301903721163761</v>
      </c>
      <c r="V14">
        <v>8.8294022498755602</v>
      </c>
      <c r="W14">
        <v>18.800806556464813</v>
      </c>
      <c r="X14">
        <v>62.903574961597542</v>
      </c>
      <c r="Y14">
        <v>0</v>
      </c>
      <c r="Z14">
        <v>5.5317484079090899</v>
      </c>
      <c r="AA14">
        <v>17.879994622784814</v>
      </c>
      <c r="AB14">
        <v>20.892252622160846</v>
      </c>
      <c r="AC14">
        <v>14.981279352715411</v>
      </c>
      <c r="AD14">
        <v>9.3586858722608266</v>
      </c>
      <c r="AE14">
        <v>25.449146881611547</v>
      </c>
      <c r="AF14">
        <v>0</v>
      </c>
      <c r="AG14">
        <v>30.710283848012139</v>
      </c>
      <c r="AH14">
        <v>77.30135434897926</v>
      </c>
      <c r="AI14">
        <v>0</v>
      </c>
      <c r="AJ14">
        <v>0</v>
      </c>
      <c r="AK14">
        <v>28.700749574940904</v>
      </c>
      <c r="AL14">
        <v>60.282145290791725</v>
      </c>
      <c r="AM14">
        <v>5.3875154355914638</v>
      </c>
      <c r="AN14">
        <v>6.1606984241464956E-2</v>
      </c>
      <c r="AO14">
        <v>0</v>
      </c>
      <c r="AP14">
        <v>1.0323822668599834</v>
      </c>
      <c r="AQ14">
        <v>0</v>
      </c>
      <c r="AR14">
        <v>14.049492599999994</v>
      </c>
      <c r="AS14">
        <v>16.286212061357482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2.4601223128491618</v>
      </c>
      <c r="AZ14">
        <v>4.0989040736607132</v>
      </c>
      <c r="BA14">
        <v>3.1022947619047621</v>
      </c>
      <c r="BB14">
        <v>2.6324631450676983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1241.305042655707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494.741898709282</v>
      </c>
      <c r="L15">
        <v>16.48</v>
      </c>
      <c r="M15">
        <v>40.298327028261973</v>
      </c>
      <c r="N15">
        <v>52.963917312135848</v>
      </c>
      <c r="O15">
        <v>74.026631318030439</v>
      </c>
      <c r="P15">
        <v>31.390389882698152</v>
      </c>
      <c r="Q15">
        <v>9.6287999538461548</v>
      </c>
      <c r="R15">
        <v>19.132514292200234</v>
      </c>
      <c r="S15">
        <v>11.766889806451614</v>
      </c>
      <c r="T15">
        <v>1.4713524</v>
      </c>
      <c r="U15">
        <v>59.301903721163761</v>
      </c>
      <c r="V15">
        <v>8.8294022498755602</v>
      </c>
      <c r="W15">
        <v>18.800806556464813</v>
      </c>
      <c r="X15">
        <v>62.903574961597542</v>
      </c>
      <c r="Y15">
        <v>0</v>
      </c>
      <c r="Z15">
        <v>5.5317484079090899</v>
      </c>
      <c r="AA15">
        <v>17.879994622784814</v>
      </c>
      <c r="AB15">
        <v>20.892252622160846</v>
      </c>
      <c r="AC15">
        <v>14.981279352715411</v>
      </c>
      <c r="AD15">
        <v>9.3586858722608266</v>
      </c>
      <c r="AE15">
        <v>25.449146881611547</v>
      </c>
      <c r="AF15">
        <v>0</v>
      </c>
      <c r="AG15">
        <v>30.710283848012139</v>
      </c>
      <c r="AH15">
        <v>77.30135434897926</v>
      </c>
      <c r="AI15">
        <v>0</v>
      </c>
      <c r="AJ15">
        <v>0</v>
      </c>
      <c r="AK15">
        <v>28.700749574940904</v>
      </c>
      <c r="AL15">
        <v>57.770389081583474</v>
      </c>
      <c r="AM15">
        <v>5.3875154355914638</v>
      </c>
      <c r="AN15">
        <v>6.1606984241464956E-2</v>
      </c>
      <c r="AO15">
        <v>0</v>
      </c>
      <c r="AP15">
        <v>1.3040618107705051</v>
      </c>
      <c r="AQ15">
        <v>0</v>
      </c>
      <c r="AR15">
        <v>14.049492599999994</v>
      </c>
      <c r="AS15">
        <v>16.286212061357482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2.4601223128491618</v>
      </c>
      <c r="AZ15">
        <v>4.0989040736607132</v>
      </c>
      <c r="BA15">
        <v>3.1022947619047621</v>
      </c>
      <c r="BB15">
        <v>2.6324631450676983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1239.6949659904092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494.741898709282</v>
      </c>
      <c r="L16">
        <v>16.429936993696547</v>
      </c>
      <c r="M16">
        <v>40.293132342439534</v>
      </c>
      <c r="N16">
        <v>52.969647258100267</v>
      </c>
      <c r="O16">
        <v>74.029249765107764</v>
      </c>
      <c r="P16">
        <v>31.389131627255804</v>
      </c>
      <c r="Q16">
        <v>9.6287999538461548</v>
      </c>
      <c r="R16">
        <v>19.132514292200234</v>
      </c>
      <c r="S16">
        <v>11.766889806451614</v>
      </c>
      <c r="T16">
        <v>1.4713524</v>
      </c>
      <c r="U16">
        <v>59.301903721163761</v>
      </c>
      <c r="V16">
        <v>8.8294022498755602</v>
      </c>
      <c r="W16">
        <v>18.800806556464813</v>
      </c>
      <c r="X16">
        <v>62.903574961597542</v>
      </c>
      <c r="Y16">
        <v>0</v>
      </c>
      <c r="Z16">
        <v>5.5317484079090899</v>
      </c>
      <c r="AA16">
        <v>17.879994622784814</v>
      </c>
      <c r="AB16">
        <v>20.892252622160846</v>
      </c>
      <c r="AC16">
        <v>14.981279352715411</v>
      </c>
      <c r="AD16">
        <v>9.3586858722608266</v>
      </c>
      <c r="AE16">
        <v>25.449146881611547</v>
      </c>
      <c r="AF16">
        <v>0</v>
      </c>
      <c r="AG16">
        <v>30.710283848012139</v>
      </c>
      <c r="AH16">
        <v>77.30135434897926</v>
      </c>
      <c r="AI16">
        <v>0</v>
      </c>
      <c r="AJ16">
        <v>0</v>
      </c>
      <c r="AK16">
        <v>28.700749574940904</v>
      </c>
      <c r="AL16">
        <v>57.770389081583474</v>
      </c>
      <c r="AM16">
        <v>5.3875154355914638</v>
      </c>
      <c r="AN16">
        <v>6.1606984241464956E-2</v>
      </c>
      <c r="AO16">
        <v>0</v>
      </c>
      <c r="AP16">
        <v>1.3040618107705051</v>
      </c>
      <c r="AQ16">
        <v>0</v>
      </c>
      <c r="AR16">
        <v>14.049492599999994</v>
      </c>
      <c r="AS16">
        <v>16.286212061357482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2.4601223128491618</v>
      </c>
      <c r="AZ16">
        <v>4.0989040736607132</v>
      </c>
      <c r="BA16">
        <v>3.1022947619047621</v>
      </c>
      <c r="BB16">
        <v>2.6324631450676983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1239.6467984358826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494.741898709282</v>
      </c>
      <c r="L17">
        <v>16.399999999999999</v>
      </c>
      <c r="M17">
        <v>40.293132342439534</v>
      </c>
      <c r="N17">
        <v>52.969647258100267</v>
      </c>
      <c r="O17">
        <v>74.029249765107764</v>
      </c>
      <c r="P17">
        <v>31.389131627255804</v>
      </c>
      <c r="Q17">
        <v>9.6287999538461548</v>
      </c>
      <c r="R17">
        <v>19.132514292200234</v>
      </c>
      <c r="S17">
        <v>11.766889806451614</v>
      </c>
      <c r="T17">
        <v>1.4713524</v>
      </c>
      <c r="U17">
        <v>59.301903721163761</v>
      </c>
      <c r="V17">
        <v>8.8294022498755602</v>
      </c>
      <c r="W17">
        <v>18.800806556464813</v>
      </c>
      <c r="X17">
        <v>62.903574961597542</v>
      </c>
      <c r="Y17">
        <v>0</v>
      </c>
      <c r="Z17">
        <v>5.5317484079090899</v>
      </c>
      <c r="AA17">
        <v>17.879994622784814</v>
      </c>
      <c r="AB17">
        <v>20.892252622160846</v>
      </c>
      <c r="AC17">
        <v>14.981279352715411</v>
      </c>
      <c r="AD17">
        <v>9.3586858722608266</v>
      </c>
      <c r="AE17">
        <v>25.449146881611547</v>
      </c>
      <c r="AF17">
        <v>0</v>
      </c>
      <c r="AG17">
        <v>30.710283848012139</v>
      </c>
      <c r="AH17">
        <v>77.30135434897926</v>
      </c>
      <c r="AI17">
        <v>0</v>
      </c>
      <c r="AJ17">
        <v>0</v>
      </c>
      <c r="AK17">
        <v>28.700749574940904</v>
      </c>
      <c r="AL17">
        <v>57.770389081583474</v>
      </c>
      <c r="AM17">
        <v>5.3875154355914638</v>
      </c>
      <c r="AN17">
        <v>6.1606984241464956E-2</v>
      </c>
      <c r="AO17">
        <v>0</v>
      </c>
      <c r="AP17">
        <v>1.3040618107705051</v>
      </c>
      <c r="AQ17">
        <v>0</v>
      </c>
      <c r="AR17">
        <v>14.049492599999994</v>
      </c>
      <c r="AS17">
        <v>16.286212061357482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2.4601223128491618</v>
      </c>
      <c r="AZ17">
        <v>4.0989040736607132</v>
      </c>
      <c r="BA17">
        <v>3.1022947619047621</v>
      </c>
      <c r="BB17">
        <v>2.6324631450676983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1239.6168614421861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494.741898709282</v>
      </c>
      <c r="L18">
        <v>16.399999999999999</v>
      </c>
      <c r="M18">
        <v>40.293132342439534</v>
      </c>
      <c r="N18">
        <v>52.969647258100267</v>
      </c>
      <c r="O18">
        <v>74.029249765107764</v>
      </c>
      <c r="P18">
        <v>31.389131627255804</v>
      </c>
      <c r="Q18">
        <v>9.6287999538461548</v>
      </c>
      <c r="R18">
        <v>19.132514292200234</v>
      </c>
      <c r="S18">
        <v>11.766889806451614</v>
      </c>
      <c r="T18">
        <v>1.4713524</v>
      </c>
      <c r="U18">
        <v>59.301903721163761</v>
      </c>
      <c r="V18">
        <v>8.8294022498755602</v>
      </c>
      <c r="W18">
        <v>18.800806556464813</v>
      </c>
      <c r="X18">
        <v>62.903574961597542</v>
      </c>
      <c r="Y18">
        <v>0</v>
      </c>
      <c r="Z18">
        <v>5.5317484079090899</v>
      </c>
      <c r="AA18">
        <v>17.879994622784814</v>
      </c>
      <c r="AB18">
        <v>20.892252622160846</v>
      </c>
      <c r="AC18">
        <v>14.981279352715411</v>
      </c>
      <c r="AD18">
        <v>9.3586858722608266</v>
      </c>
      <c r="AE18">
        <v>25.449146881611547</v>
      </c>
      <c r="AF18">
        <v>0</v>
      </c>
      <c r="AG18">
        <v>30.710283848012139</v>
      </c>
      <c r="AH18">
        <v>77.30135434897926</v>
      </c>
      <c r="AI18">
        <v>0</v>
      </c>
      <c r="AJ18">
        <v>0</v>
      </c>
      <c r="AK18">
        <v>28.700749574940904</v>
      </c>
      <c r="AL18">
        <v>57.770389081583474</v>
      </c>
      <c r="AM18">
        <v>5.3875154355914638</v>
      </c>
      <c r="AN18">
        <v>6.1606984241464956E-2</v>
      </c>
      <c r="AO18">
        <v>0</v>
      </c>
      <c r="AP18">
        <v>1.3040618107705051</v>
      </c>
      <c r="AQ18">
        <v>0</v>
      </c>
      <c r="AR18">
        <v>14.049492599999994</v>
      </c>
      <c r="AS18">
        <v>16.286212061357482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2.4601223128491618</v>
      </c>
      <c r="AZ18">
        <v>4.0989040736607132</v>
      </c>
      <c r="BA18">
        <v>3.1022947619047621</v>
      </c>
      <c r="BB18">
        <v>2.6324631450676983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1239.6168614421861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494.73823135020791</v>
      </c>
      <c r="L19">
        <v>17.469937165623719</v>
      </c>
      <c r="M19">
        <v>40.302825487125958</v>
      </c>
      <c r="N19">
        <v>52.969647258100267</v>
      </c>
      <c r="O19">
        <v>74.029249765107764</v>
      </c>
      <c r="P19">
        <v>31.389131627255804</v>
      </c>
      <c r="Q19">
        <v>9.6287999538461548</v>
      </c>
      <c r="R19">
        <v>19.132514292200234</v>
      </c>
      <c r="S19">
        <v>11.766889806451614</v>
      </c>
      <c r="T19">
        <v>1.4713524</v>
      </c>
      <c r="U19">
        <v>59.301903721163761</v>
      </c>
      <c r="V19">
        <v>8.8294022498755602</v>
      </c>
      <c r="W19">
        <v>18.800806556464813</v>
      </c>
      <c r="X19">
        <v>62.903574961597542</v>
      </c>
      <c r="Y19">
        <v>0</v>
      </c>
      <c r="Z19">
        <v>5.5317484079090899</v>
      </c>
      <c r="AA19">
        <v>17.879994622784814</v>
      </c>
      <c r="AB19">
        <v>20.892252622160846</v>
      </c>
      <c r="AC19">
        <v>14.981279352715411</v>
      </c>
      <c r="AD19">
        <v>9.3586858722608266</v>
      </c>
      <c r="AE19">
        <v>25.449146881611547</v>
      </c>
      <c r="AF19">
        <v>0</v>
      </c>
      <c r="AG19">
        <v>30.710283848012139</v>
      </c>
      <c r="AH19">
        <v>77.30135434897926</v>
      </c>
      <c r="AI19">
        <v>0</v>
      </c>
      <c r="AJ19">
        <v>0</v>
      </c>
      <c r="AK19">
        <v>28.700749574940904</v>
      </c>
      <c r="AL19">
        <v>57.770389081583474</v>
      </c>
      <c r="AM19">
        <v>5.3875154355914638</v>
      </c>
      <c r="AN19">
        <v>6.1606984241464956E-2</v>
      </c>
      <c r="AO19">
        <v>0</v>
      </c>
      <c r="AP19">
        <v>4.020856810687655</v>
      </c>
      <c r="AQ19">
        <v>0</v>
      </c>
      <c r="AR19">
        <v>14.049492599999994</v>
      </c>
      <c r="AS19">
        <v>16.286212061357482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3.6878945024813894</v>
      </c>
      <c r="AZ19">
        <v>4.0989040736607132</v>
      </c>
      <c r="BA19">
        <v>3.1022947619047621</v>
      </c>
      <c r="BB19">
        <v>2.6324631450676983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1244.6373915829718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494.73823135020791</v>
      </c>
      <c r="L20">
        <v>17.469937165623719</v>
      </c>
      <c r="M20">
        <v>40.302825487125958</v>
      </c>
      <c r="N20">
        <v>52.969647258100267</v>
      </c>
      <c r="O20">
        <v>74.029249765107764</v>
      </c>
      <c r="P20">
        <v>31.389131627255804</v>
      </c>
      <c r="Q20">
        <v>9.6287999538461548</v>
      </c>
      <c r="R20">
        <v>19.132514292200234</v>
      </c>
      <c r="S20">
        <v>11.766889806451614</v>
      </c>
      <c r="T20">
        <v>1.4713524</v>
      </c>
      <c r="U20">
        <v>59.301903721163761</v>
      </c>
      <c r="V20">
        <v>8.8294022498755602</v>
      </c>
      <c r="W20">
        <v>18.800806556464813</v>
      </c>
      <c r="X20">
        <v>62.903574961597542</v>
      </c>
      <c r="Y20">
        <v>0</v>
      </c>
      <c r="Z20">
        <v>5.5317484079090899</v>
      </c>
      <c r="AA20">
        <v>17.879994622784814</v>
      </c>
      <c r="AB20">
        <v>20.892252622160846</v>
      </c>
      <c r="AC20">
        <v>14.981279352715411</v>
      </c>
      <c r="AD20">
        <v>9.3586858722608266</v>
      </c>
      <c r="AE20">
        <v>25.449146881611547</v>
      </c>
      <c r="AF20">
        <v>0</v>
      </c>
      <c r="AG20">
        <v>30.710283848012139</v>
      </c>
      <c r="AH20">
        <v>77.30135434897926</v>
      </c>
      <c r="AI20">
        <v>1.9686548272335733</v>
      </c>
      <c r="AJ20">
        <v>0</v>
      </c>
      <c r="AK20">
        <v>28.700749574940904</v>
      </c>
      <c r="AL20">
        <v>57.770389081583474</v>
      </c>
      <c r="AM20">
        <v>5.3875154355914638</v>
      </c>
      <c r="AN20">
        <v>6.1606984241464956E-2</v>
      </c>
      <c r="AO20">
        <v>0</v>
      </c>
      <c r="AP20">
        <v>4.020856810687655</v>
      </c>
      <c r="AQ20">
        <v>0</v>
      </c>
      <c r="AR20">
        <v>14.049492599999994</v>
      </c>
      <c r="AS20">
        <v>16.286212061357482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3.6878945024813894</v>
      </c>
      <c r="AZ20">
        <v>4.2688586328124991</v>
      </c>
      <c r="BA20">
        <v>3.1022947619047621</v>
      </c>
      <c r="BB20">
        <v>2.6324631450676983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1246.7760009693573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494.73823135020791</v>
      </c>
      <c r="L21">
        <v>17.469784387039471</v>
      </c>
      <c r="M21">
        <v>40.302825487125958</v>
      </c>
      <c r="N21">
        <v>52.969647258100267</v>
      </c>
      <c r="O21">
        <v>74.029249765107764</v>
      </c>
      <c r="P21">
        <v>31.389131627255804</v>
      </c>
      <c r="Q21">
        <v>9.6287999538461548</v>
      </c>
      <c r="R21">
        <v>19.132514292200234</v>
      </c>
      <c r="S21">
        <v>11.766889806451614</v>
      </c>
      <c r="T21">
        <v>1.4713524</v>
      </c>
      <c r="U21">
        <v>59.301903721163761</v>
      </c>
      <c r="V21">
        <v>8.8294022498755602</v>
      </c>
      <c r="W21">
        <v>18.800806556464813</v>
      </c>
      <c r="X21">
        <v>62.903574961597542</v>
      </c>
      <c r="Y21">
        <v>0</v>
      </c>
      <c r="Z21">
        <v>5.5317484079090899</v>
      </c>
      <c r="AA21">
        <v>17.879994622784814</v>
      </c>
      <c r="AB21">
        <v>20.892252622160846</v>
      </c>
      <c r="AC21">
        <v>14.981279352715411</v>
      </c>
      <c r="AD21">
        <v>9.3586858722608266</v>
      </c>
      <c r="AE21">
        <v>25.449146881611547</v>
      </c>
      <c r="AF21">
        <v>0</v>
      </c>
      <c r="AG21">
        <v>30.710283848012139</v>
      </c>
      <c r="AH21">
        <v>77.30135434897926</v>
      </c>
      <c r="AI21">
        <v>7.2184016269585607</v>
      </c>
      <c r="AJ21">
        <v>0</v>
      </c>
      <c r="AK21">
        <v>28.700749574940904</v>
      </c>
      <c r="AL21">
        <v>57.770389081583474</v>
      </c>
      <c r="AM21">
        <v>5.3875154355914638</v>
      </c>
      <c r="AN21">
        <v>6.1606984241464956E-2</v>
      </c>
      <c r="AO21">
        <v>0</v>
      </c>
      <c r="AP21">
        <v>1.3040618107705051</v>
      </c>
      <c r="AQ21">
        <v>0</v>
      </c>
      <c r="AR21">
        <v>14.049492599999994</v>
      </c>
      <c r="AS21">
        <v>16.286212061357482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3.6878945024813894</v>
      </c>
      <c r="AZ21">
        <v>4.2688586328124991</v>
      </c>
      <c r="BA21">
        <v>3.1022947619047621</v>
      </c>
      <c r="BB21">
        <v>2.6324631450676983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1249.3087999905806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494.73823135020791</v>
      </c>
      <c r="L22">
        <v>17.469784387039471</v>
      </c>
      <c r="M22">
        <v>40.302825487125958</v>
      </c>
      <c r="N22">
        <v>52.969647258100267</v>
      </c>
      <c r="O22">
        <v>74.029249765107764</v>
      </c>
      <c r="P22">
        <v>31.389131627255804</v>
      </c>
      <c r="Q22">
        <v>9.6287999538461548</v>
      </c>
      <c r="R22">
        <v>19.132514292200234</v>
      </c>
      <c r="S22">
        <v>11.766889806451614</v>
      </c>
      <c r="T22">
        <v>1.4713524</v>
      </c>
      <c r="U22">
        <v>59.301903721163761</v>
      </c>
      <c r="V22">
        <v>8.8294022498755602</v>
      </c>
      <c r="W22">
        <v>18.800806556464813</v>
      </c>
      <c r="X22">
        <v>62.903574961597542</v>
      </c>
      <c r="Y22">
        <v>0</v>
      </c>
      <c r="Z22">
        <v>5.5317484079090899</v>
      </c>
      <c r="AA22">
        <v>17.879994622784814</v>
      </c>
      <c r="AB22">
        <v>20.892252622160846</v>
      </c>
      <c r="AC22">
        <v>14.981279352715411</v>
      </c>
      <c r="AD22">
        <v>9.3586858722608266</v>
      </c>
      <c r="AE22">
        <v>25.449146881611547</v>
      </c>
      <c r="AF22">
        <v>0</v>
      </c>
      <c r="AG22">
        <v>30.710283848012139</v>
      </c>
      <c r="AH22">
        <v>77.30135434897926</v>
      </c>
      <c r="AI22">
        <v>7.2184016269585607</v>
      </c>
      <c r="AJ22">
        <v>0</v>
      </c>
      <c r="AK22">
        <v>28.700749574940904</v>
      </c>
      <c r="AL22">
        <v>57.770389081583474</v>
      </c>
      <c r="AM22">
        <v>4.7713320071405736</v>
      </c>
      <c r="AN22">
        <v>6.1606984241464956E-2</v>
      </c>
      <c r="AO22">
        <v>0</v>
      </c>
      <c r="AP22">
        <v>1.3040618107705051</v>
      </c>
      <c r="AQ22">
        <v>0</v>
      </c>
      <c r="AR22">
        <v>14.049492599999994</v>
      </c>
      <c r="AS22">
        <v>16.286212061357482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3.6878945024813894</v>
      </c>
      <c r="AZ22">
        <v>4.2688586328124991</v>
      </c>
      <c r="BA22">
        <v>3.1022947619047621</v>
      </c>
      <c r="BB22">
        <v>2.6324631450676983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1248.6926165621296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494.73823135020791</v>
      </c>
      <c r="L23">
        <v>17.47</v>
      </c>
      <c r="M23">
        <v>40.302825487125958</v>
      </c>
      <c r="N23">
        <v>52.969647258100267</v>
      </c>
      <c r="O23">
        <v>74.029249765107764</v>
      </c>
      <c r="P23">
        <v>31.389131627255804</v>
      </c>
      <c r="Q23">
        <v>9.6287999538461548</v>
      </c>
      <c r="R23">
        <v>19.132514292200234</v>
      </c>
      <c r="S23">
        <v>11.766889806451614</v>
      </c>
      <c r="T23">
        <v>1.4713524</v>
      </c>
      <c r="U23">
        <v>59.301903721163761</v>
      </c>
      <c r="V23">
        <v>8.8294022498755602</v>
      </c>
      <c r="W23">
        <v>18.800806556464813</v>
      </c>
      <c r="X23">
        <v>62.903574961597542</v>
      </c>
      <c r="Y23">
        <v>0</v>
      </c>
      <c r="Z23">
        <v>5.5317484079090899</v>
      </c>
      <c r="AA23">
        <v>17.879994622784814</v>
      </c>
      <c r="AB23">
        <v>20.892252622160846</v>
      </c>
      <c r="AC23">
        <v>14.981279352715411</v>
      </c>
      <c r="AD23">
        <v>9.3586858722608266</v>
      </c>
      <c r="AE23">
        <v>25.449146881611547</v>
      </c>
      <c r="AF23">
        <v>0</v>
      </c>
      <c r="AG23">
        <v>30.710283848012139</v>
      </c>
      <c r="AH23">
        <v>77.30135434897926</v>
      </c>
      <c r="AI23">
        <v>7.2184016269585607</v>
      </c>
      <c r="AJ23">
        <v>0</v>
      </c>
      <c r="AK23">
        <v>28.700749574940904</v>
      </c>
      <c r="AL23">
        <v>57.770389081583474</v>
      </c>
      <c r="AM23">
        <v>0</v>
      </c>
      <c r="AN23">
        <v>6.1606984241464956E-2</v>
      </c>
      <c r="AO23">
        <v>0</v>
      </c>
      <c r="AP23">
        <v>1.3040618107705051</v>
      </c>
      <c r="AQ23">
        <v>0</v>
      </c>
      <c r="AR23">
        <v>14.049492599999994</v>
      </c>
      <c r="AS23">
        <v>16.286212061357482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3.6878945024813894</v>
      </c>
      <c r="AZ23">
        <v>4.2688586328124991</v>
      </c>
      <c r="BA23">
        <v>3.1022947619047621</v>
      </c>
      <c r="BB23">
        <v>2.6324631450676983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1243.9215001679497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494.73823135020791</v>
      </c>
      <c r="L24">
        <v>17.47</v>
      </c>
      <c r="M24">
        <v>40.302825487125958</v>
      </c>
      <c r="N24">
        <v>52.969647258100267</v>
      </c>
      <c r="O24">
        <v>74.029249765107764</v>
      </c>
      <c r="P24">
        <v>31.389131627255804</v>
      </c>
      <c r="Q24">
        <v>9.6287999538461548</v>
      </c>
      <c r="R24">
        <v>19.132514292200234</v>
      </c>
      <c r="S24">
        <v>11.766889806451614</v>
      </c>
      <c r="T24">
        <v>1.4713524</v>
      </c>
      <c r="U24">
        <v>59.301903721163761</v>
      </c>
      <c r="V24">
        <v>8.8294022498755602</v>
      </c>
      <c r="W24">
        <v>18.800806556464813</v>
      </c>
      <c r="X24">
        <v>62.903574961597542</v>
      </c>
      <c r="Y24">
        <v>0</v>
      </c>
      <c r="Z24">
        <v>5.5317484079090899</v>
      </c>
      <c r="AA24">
        <v>17.879994622784814</v>
      </c>
      <c r="AB24">
        <v>20.892252622160846</v>
      </c>
      <c r="AC24">
        <v>14.981279352715411</v>
      </c>
      <c r="AD24">
        <v>9.3586858722608266</v>
      </c>
      <c r="AE24">
        <v>25.449146881611547</v>
      </c>
      <c r="AF24">
        <v>0</v>
      </c>
      <c r="AG24">
        <v>30.710283848012139</v>
      </c>
      <c r="AH24">
        <v>77.30135434897926</v>
      </c>
      <c r="AI24">
        <v>1.8374108455118332</v>
      </c>
      <c r="AJ24">
        <v>0</v>
      </c>
      <c r="AK24">
        <v>28.700749574940904</v>
      </c>
      <c r="AL24">
        <v>57.770389081583474</v>
      </c>
      <c r="AM24">
        <v>0</v>
      </c>
      <c r="AN24">
        <v>6.1606984241464956E-2</v>
      </c>
      <c r="AO24">
        <v>0</v>
      </c>
      <c r="AP24">
        <v>1.3040618107705051</v>
      </c>
      <c r="AQ24">
        <v>0</v>
      </c>
      <c r="AR24">
        <v>14.049492599999994</v>
      </c>
      <c r="AS24">
        <v>16.286212061357482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3.6878945024813894</v>
      </c>
      <c r="AZ24">
        <v>4.2688586328124991</v>
      </c>
      <c r="BA24">
        <v>3.1022947619047621</v>
      </c>
      <c r="BB24">
        <v>2.6324631450676983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1238.5405093865029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494.73823135020791</v>
      </c>
      <c r="L25">
        <v>17.47</v>
      </c>
      <c r="M25">
        <v>40.302825487125958</v>
      </c>
      <c r="N25">
        <v>52.969647258100267</v>
      </c>
      <c r="O25">
        <v>74.029249765107764</v>
      </c>
      <c r="P25">
        <v>31.389131627255804</v>
      </c>
      <c r="Q25">
        <v>9.6287999538461548</v>
      </c>
      <c r="R25">
        <v>19.132514292200234</v>
      </c>
      <c r="S25">
        <v>11.766889806451614</v>
      </c>
      <c r="T25">
        <v>1.4713524</v>
      </c>
      <c r="U25">
        <v>59.301903721163761</v>
      </c>
      <c r="V25">
        <v>8.8294022498755602</v>
      </c>
      <c r="W25">
        <v>18.800806556464813</v>
      </c>
      <c r="X25">
        <v>62.903574961597542</v>
      </c>
      <c r="Y25">
        <v>0</v>
      </c>
      <c r="Z25">
        <v>5.5317484079090899</v>
      </c>
      <c r="AA25">
        <v>17.879994622784814</v>
      </c>
      <c r="AB25">
        <v>20.892252622160846</v>
      </c>
      <c r="AC25">
        <v>14.981279352715411</v>
      </c>
      <c r="AD25">
        <v>9.3586858722608266</v>
      </c>
      <c r="AE25">
        <v>25.449146881611547</v>
      </c>
      <c r="AF25">
        <v>0</v>
      </c>
      <c r="AG25">
        <v>30.710283848012139</v>
      </c>
      <c r="AH25">
        <v>77.30135434897926</v>
      </c>
      <c r="AI25">
        <v>1.8374108455118332</v>
      </c>
      <c r="AJ25">
        <v>0</v>
      </c>
      <c r="AK25">
        <v>28.700749574940904</v>
      </c>
      <c r="AL25">
        <v>57.770389081583474</v>
      </c>
      <c r="AM25">
        <v>0</v>
      </c>
      <c r="AN25">
        <v>6.1606984241464956E-2</v>
      </c>
      <c r="AO25">
        <v>0</v>
      </c>
      <c r="AP25">
        <v>1.3040618107705051</v>
      </c>
      <c r="AQ25">
        <v>0</v>
      </c>
      <c r="AR25">
        <v>14.049492599999994</v>
      </c>
      <c r="AS25">
        <v>16.286212061357482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3.6878945024813894</v>
      </c>
      <c r="AZ25">
        <v>4.2688586328124991</v>
      </c>
      <c r="BA25">
        <v>3.1022947619047621</v>
      </c>
      <c r="BB25">
        <v>2.6324631450676983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1238.5405093865029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494.73823135020791</v>
      </c>
      <c r="L26">
        <v>17.47</v>
      </c>
      <c r="M26">
        <v>46.373140175839126</v>
      </c>
      <c r="N26">
        <v>52.969647258100267</v>
      </c>
      <c r="O26">
        <v>74.029249765107764</v>
      </c>
      <c r="P26">
        <v>31.389131627255804</v>
      </c>
      <c r="Q26">
        <v>9.6287999538461548</v>
      </c>
      <c r="R26">
        <v>19.132514292200234</v>
      </c>
      <c r="S26">
        <v>11.766889806451614</v>
      </c>
      <c r="T26">
        <v>1.4713524</v>
      </c>
      <c r="U26">
        <v>59.301903721163761</v>
      </c>
      <c r="V26">
        <v>8.8294022498755602</v>
      </c>
      <c r="W26">
        <v>18.800806556464813</v>
      </c>
      <c r="X26">
        <v>62.903574961597542</v>
      </c>
      <c r="Y26">
        <v>0</v>
      </c>
      <c r="Z26">
        <v>5.5317484079090899</v>
      </c>
      <c r="AA26">
        <v>17.879994622784814</v>
      </c>
      <c r="AB26">
        <v>20.892252622160846</v>
      </c>
      <c r="AC26">
        <v>14.981279352715411</v>
      </c>
      <c r="AD26">
        <v>9.3586858722608266</v>
      </c>
      <c r="AE26">
        <v>25.449146881611547</v>
      </c>
      <c r="AF26">
        <v>0</v>
      </c>
      <c r="AG26">
        <v>30.710283848012139</v>
      </c>
      <c r="AH26">
        <v>77.30135434897926</v>
      </c>
      <c r="AI26">
        <v>1.8374108455118332</v>
      </c>
      <c r="AJ26">
        <v>0</v>
      </c>
      <c r="AK26">
        <v>28.700749574940904</v>
      </c>
      <c r="AL26">
        <v>57.770389081583474</v>
      </c>
      <c r="AM26">
        <v>0</v>
      </c>
      <c r="AN26">
        <v>6.1606984241464956E-2</v>
      </c>
      <c r="AO26">
        <v>0</v>
      </c>
      <c r="AP26">
        <v>1.3040618107705051</v>
      </c>
      <c r="AQ26">
        <v>0</v>
      </c>
      <c r="AR26">
        <v>14.049492599999994</v>
      </c>
      <c r="AS26">
        <v>16.286212061357482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3.6878945024813894</v>
      </c>
      <c r="AZ26">
        <v>4.2688586328124991</v>
      </c>
      <c r="BA26">
        <v>3.1022947619047621</v>
      </c>
      <c r="BB26">
        <v>2.6324631450676983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1244.6108240752162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494.74369871182716</v>
      </c>
      <c r="L27">
        <v>17.469932829371906</v>
      </c>
      <c r="M27">
        <v>58.516759561039898</v>
      </c>
      <c r="N27">
        <v>52.969647258100267</v>
      </c>
      <c r="O27">
        <v>74.029249765107764</v>
      </c>
      <c r="P27">
        <v>31.389131627255804</v>
      </c>
      <c r="Q27">
        <v>9.6287999538461548</v>
      </c>
      <c r="R27">
        <v>19.132514292200234</v>
      </c>
      <c r="S27">
        <v>11.766889806451614</v>
      </c>
      <c r="T27">
        <v>1.4713524</v>
      </c>
      <c r="U27">
        <v>59.301903721163761</v>
      </c>
      <c r="V27">
        <v>8.8294022498755602</v>
      </c>
      <c r="W27">
        <v>18.800806556464813</v>
      </c>
      <c r="X27">
        <v>62.903574961597542</v>
      </c>
      <c r="Y27">
        <v>0</v>
      </c>
      <c r="Z27">
        <v>5.5317484079090899</v>
      </c>
      <c r="AA27">
        <v>17.879994622784814</v>
      </c>
      <c r="AB27">
        <v>20.892252622160846</v>
      </c>
      <c r="AC27">
        <v>14.981279352715411</v>
      </c>
      <c r="AD27">
        <v>9.3586858722608266</v>
      </c>
      <c r="AE27">
        <v>25.449146881611547</v>
      </c>
      <c r="AF27">
        <v>0</v>
      </c>
      <c r="AG27">
        <v>30.710283848012139</v>
      </c>
      <c r="AH27">
        <v>77.30135434897926</v>
      </c>
      <c r="AI27">
        <v>2.6248733998624938</v>
      </c>
      <c r="AJ27">
        <v>0</v>
      </c>
      <c r="AK27">
        <v>28.700749574940904</v>
      </c>
      <c r="AL27">
        <v>57.770389081583474</v>
      </c>
      <c r="AM27">
        <v>0</v>
      </c>
      <c r="AN27">
        <v>6.1606984241464956E-2</v>
      </c>
      <c r="AO27">
        <v>0</v>
      </c>
      <c r="AP27">
        <v>1.3040618107705051</v>
      </c>
      <c r="AQ27">
        <v>0</v>
      </c>
      <c r="AR27">
        <v>14.049492599999994</v>
      </c>
      <c r="AS27">
        <v>16.286212061357482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3.6878945024813894</v>
      </c>
      <c r="AZ27">
        <v>4.2688586328124991</v>
      </c>
      <c r="BA27">
        <v>3.1022947619047621</v>
      </c>
      <c r="BB27">
        <v>2.6324631450676983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1257.5473062057588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494.74369871182716</v>
      </c>
      <c r="L28">
        <v>17.469937165623719</v>
      </c>
      <c r="M28">
        <v>63.921404318964576</v>
      </c>
      <c r="N28">
        <v>52.969647258100267</v>
      </c>
      <c r="O28">
        <v>74.029249765107764</v>
      </c>
      <c r="P28">
        <v>31.389131627255804</v>
      </c>
      <c r="Q28">
        <v>9.6287999538461548</v>
      </c>
      <c r="R28">
        <v>19.132514292200234</v>
      </c>
      <c r="S28">
        <v>11.766889806451614</v>
      </c>
      <c r="T28">
        <v>1.4713524</v>
      </c>
      <c r="U28">
        <v>59.301903721163761</v>
      </c>
      <c r="V28">
        <v>8.8294022498755602</v>
      </c>
      <c r="W28">
        <v>18.800806556464813</v>
      </c>
      <c r="X28">
        <v>62.903574961597542</v>
      </c>
      <c r="Y28">
        <v>0</v>
      </c>
      <c r="Z28">
        <v>5.5317484079090899</v>
      </c>
      <c r="AA28">
        <v>17.879994622784814</v>
      </c>
      <c r="AB28">
        <v>20.892252622160846</v>
      </c>
      <c r="AC28">
        <v>14.981279352715411</v>
      </c>
      <c r="AD28">
        <v>9.3586858722608266</v>
      </c>
      <c r="AE28">
        <v>25.449146881611547</v>
      </c>
      <c r="AF28">
        <v>0</v>
      </c>
      <c r="AG28">
        <v>30.710283848012139</v>
      </c>
      <c r="AH28">
        <v>77.30135434897926</v>
      </c>
      <c r="AI28">
        <v>3.93731009979374</v>
      </c>
      <c r="AJ28">
        <v>0</v>
      </c>
      <c r="AK28">
        <v>28.700749574940904</v>
      </c>
      <c r="AL28">
        <v>57.770389081583474</v>
      </c>
      <c r="AM28">
        <v>0</v>
      </c>
      <c r="AN28">
        <v>6.1606984241464956E-2</v>
      </c>
      <c r="AO28">
        <v>0</v>
      </c>
      <c r="AP28">
        <v>1.3040618107705051</v>
      </c>
      <c r="AQ28">
        <v>0</v>
      </c>
      <c r="AR28">
        <v>14.049492599999994</v>
      </c>
      <c r="AS28">
        <v>16.286212061357482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3.6878945024813894</v>
      </c>
      <c r="AZ28">
        <v>4.2688586328124991</v>
      </c>
      <c r="BA28">
        <v>3.1022947619047621</v>
      </c>
      <c r="BB28">
        <v>2.6324631450676983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1264.2643919998663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428.65649040774559</v>
      </c>
      <c r="L29">
        <v>5.6000142289979351</v>
      </c>
      <c r="M29">
        <v>63.921404318964576</v>
      </c>
      <c r="N29">
        <v>52.969647258100267</v>
      </c>
      <c r="O29">
        <v>74.029249765107764</v>
      </c>
      <c r="P29">
        <v>31.390130154755081</v>
      </c>
      <c r="Q29">
        <v>9.631705695859873</v>
      </c>
      <c r="R29">
        <v>19.140192981818181</v>
      </c>
      <c r="S29">
        <v>11.773557096380092</v>
      </c>
      <c r="T29">
        <v>1.4713524</v>
      </c>
      <c r="U29">
        <v>59.301903721163761</v>
      </c>
      <c r="V29">
        <v>8.8294022498755602</v>
      </c>
      <c r="W29">
        <v>18.800806556464813</v>
      </c>
      <c r="X29">
        <v>62.903574961597542</v>
      </c>
      <c r="Y29">
        <v>0</v>
      </c>
      <c r="Z29">
        <v>5.5317484079090899</v>
      </c>
      <c r="AA29">
        <v>17.879994622784814</v>
      </c>
      <c r="AB29">
        <v>20.892252622160846</v>
      </c>
      <c r="AC29">
        <v>14.981279352715411</v>
      </c>
      <c r="AD29">
        <v>9.3586858722608266</v>
      </c>
      <c r="AE29">
        <v>25.449146881611547</v>
      </c>
      <c r="AF29">
        <v>0</v>
      </c>
      <c r="AG29">
        <v>30.710283848012139</v>
      </c>
      <c r="AH29">
        <v>77.30135434897926</v>
      </c>
      <c r="AI29">
        <v>25.592514980669424</v>
      </c>
      <c r="AJ29">
        <v>0</v>
      </c>
      <c r="AK29">
        <v>28.700749574940904</v>
      </c>
      <c r="AL29">
        <v>57.770389081583474</v>
      </c>
      <c r="AM29">
        <v>0</v>
      </c>
      <c r="AN29">
        <v>6.1606984241464956E-2</v>
      </c>
      <c r="AO29">
        <v>0</v>
      </c>
      <c r="AP29">
        <v>1.3040618107705051</v>
      </c>
      <c r="AQ29">
        <v>0</v>
      </c>
      <c r="AR29">
        <v>14.049492599999994</v>
      </c>
      <c r="AS29">
        <v>16.286212061357482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3.6878945024813894</v>
      </c>
      <c r="AZ29">
        <v>4.2688586328124991</v>
      </c>
      <c r="BA29">
        <v>3.1022947619047621</v>
      </c>
      <c r="BB29">
        <v>2.6324631450676983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1207.9807158890942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362.17108694477793</v>
      </c>
      <c r="L30">
        <v>5.6000762336925689</v>
      </c>
      <c r="M30">
        <v>63.921404318964576</v>
      </c>
      <c r="N30">
        <v>52.969647258100267</v>
      </c>
      <c r="O30">
        <v>74.029249765107764</v>
      </c>
      <c r="P30">
        <v>31.390130154755081</v>
      </c>
      <c r="Q30">
        <v>9.631705695859873</v>
      </c>
      <c r="R30">
        <v>19.140192981818181</v>
      </c>
      <c r="S30">
        <v>11.773557096380092</v>
      </c>
      <c r="T30">
        <v>1.4713524</v>
      </c>
      <c r="U30">
        <v>59.301903721163761</v>
      </c>
      <c r="V30">
        <v>8.8294022498755602</v>
      </c>
      <c r="W30">
        <v>18.800806556464813</v>
      </c>
      <c r="X30">
        <v>62.903574961597542</v>
      </c>
      <c r="Y30">
        <v>0</v>
      </c>
      <c r="Z30">
        <v>5.5317484079090899</v>
      </c>
      <c r="AA30">
        <v>17.879994622784814</v>
      </c>
      <c r="AB30">
        <v>20.892252622160846</v>
      </c>
      <c r="AC30">
        <v>14.981279352715411</v>
      </c>
      <c r="AD30">
        <v>9.3586858722608266</v>
      </c>
      <c r="AE30">
        <v>25.449146881611547</v>
      </c>
      <c r="AF30">
        <v>0</v>
      </c>
      <c r="AG30">
        <v>30.710283848012139</v>
      </c>
      <c r="AH30">
        <v>77.30135434897926</v>
      </c>
      <c r="AI30">
        <v>25.592514980669424</v>
      </c>
      <c r="AJ30">
        <v>0</v>
      </c>
      <c r="AK30">
        <v>28.700749574940904</v>
      </c>
      <c r="AL30">
        <v>57.770389081583474</v>
      </c>
      <c r="AM30">
        <v>0</v>
      </c>
      <c r="AN30">
        <v>6.1606984241464956E-2</v>
      </c>
      <c r="AO30">
        <v>0</v>
      </c>
      <c r="AP30">
        <v>1.3040618107705051</v>
      </c>
      <c r="AQ30">
        <v>0</v>
      </c>
      <c r="AR30">
        <v>14.049492599999994</v>
      </c>
      <c r="AS30">
        <v>16.286212061357482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3.6878945024813894</v>
      </c>
      <c r="AZ30">
        <v>4.2688586328124991</v>
      </c>
      <c r="BA30">
        <v>3.1022947619047621</v>
      </c>
      <c r="BB30">
        <v>2.6324631450676983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1141.4953744308211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273.65628986305865</v>
      </c>
      <c r="L31">
        <v>5.7299713005181356</v>
      </c>
      <c r="M31">
        <v>63.921404318964576</v>
      </c>
      <c r="N31">
        <v>52.969647258100267</v>
      </c>
      <c r="O31">
        <v>74.029249765107764</v>
      </c>
      <c r="P31">
        <v>31.390130154755081</v>
      </c>
      <c r="Q31">
        <v>5.3105114711033279</v>
      </c>
      <c r="R31">
        <v>10.620644594970985</v>
      </c>
      <c r="S31">
        <v>6.3743383864406784</v>
      </c>
      <c r="T31">
        <v>0.81074520000000017</v>
      </c>
      <c r="U31">
        <v>59.301903721163761</v>
      </c>
      <c r="V31">
        <v>8.8294022498755602</v>
      </c>
      <c r="W31">
        <v>18.800806556464813</v>
      </c>
      <c r="X31">
        <v>62.903574961597542</v>
      </c>
      <c r="Y31">
        <v>0</v>
      </c>
      <c r="Z31">
        <v>5.5317484079090899</v>
      </c>
      <c r="AA31">
        <v>17.879994622784814</v>
      </c>
      <c r="AB31">
        <v>20.892252622160846</v>
      </c>
      <c r="AC31">
        <v>14.981279352715411</v>
      </c>
      <c r="AD31">
        <v>9.3586858722608266</v>
      </c>
      <c r="AE31">
        <v>25.449146881611547</v>
      </c>
      <c r="AF31">
        <v>0</v>
      </c>
      <c r="AG31">
        <v>30.710283848012139</v>
      </c>
      <c r="AH31">
        <v>77.30135434897926</v>
      </c>
      <c r="AI31">
        <v>25.592514980669424</v>
      </c>
      <c r="AJ31">
        <v>0</v>
      </c>
      <c r="AK31">
        <v>28.700749574940904</v>
      </c>
      <c r="AL31">
        <v>57.770389081583474</v>
      </c>
      <c r="AM31">
        <v>0</v>
      </c>
      <c r="AN31">
        <v>6.1606984241464956E-2</v>
      </c>
      <c r="AO31">
        <v>0</v>
      </c>
      <c r="AP31">
        <v>0.48902317903893949</v>
      </c>
      <c r="AQ31">
        <v>0</v>
      </c>
      <c r="AR31">
        <v>14.049492599999994</v>
      </c>
      <c r="AS31">
        <v>16.286212061357482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3.6878945024813894</v>
      </c>
      <c r="AZ31">
        <v>4.2688586328124991</v>
      </c>
      <c r="BA31">
        <v>3.1022947619047621</v>
      </c>
      <c r="BB31">
        <v>2.6324631450676983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1033.394865262653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273.65628986305865</v>
      </c>
      <c r="L32">
        <v>5.7299713005181356</v>
      </c>
      <c r="M32">
        <v>63.921404318964576</v>
      </c>
      <c r="N32">
        <v>52.969647258100267</v>
      </c>
      <c r="O32">
        <v>74.029249765107764</v>
      </c>
      <c r="P32">
        <v>31.390130154755081</v>
      </c>
      <c r="Q32">
        <v>5.3105114711033279</v>
      </c>
      <c r="R32">
        <v>10.620644594970985</v>
      </c>
      <c r="S32">
        <v>6.3743383864406784</v>
      </c>
      <c r="T32">
        <v>0.81074520000000017</v>
      </c>
      <c r="U32">
        <v>59.301903721163761</v>
      </c>
      <c r="V32">
        <v>8.8294022498755602</v>
      </c>
      <c r="W32">
        <v>18.800806556464813</v>
      </c>
      <c r="X32">
        <v>62.903574961597542</v>
      </c>
      <c r="Y32">
        <v>0</v>
      </c>
      <c r="Z32">
        <v>5.5317484079090899</v>
      </c>
      <c r="AA32">
        <v>17.879994622784814</v>
      </c>
      <c r="AB32">
        <v>20.892252622160846</v>
      </c>
      <c r="AC32">
        <v>14.981279352715411</v>
      </c>
      <c r="AD32">
        <v>9.3586858722608266</v>
      </c>
      <c r="AE32">
        <v>25.449146881611547</v>
      </c>
      <c r="AF32">
        <v>0</v>
      </c>
      <c r="AG32">
        <v>30.710283848012139</v>
      </c>
      <c r="AH32">
        <v>77.30135434897926</v>
      </c>
      <c r="AI32">
        <v>25.592514980669424</v>
      </c>
      <c r="AJ32">
        <v>0</v>
      </c>
      <c r="AK32">
        <v>28.700749574940904</v>
      </c>
      <c r="AL32">
        <v>57.770389081583474</v>
      </c>
      <c r="AM32">
        <v>0</v>
      </c>
      <c r="AN32">
        <v>6.1606984241464956E-2</v>
      </c>
      <c r="AO32">
        <v>0</v>
      </c>
      <c r="AP32">
        <v>0.48902317903893949</v>
      </c>
      <c r="AQ32">
        <v>0</v>
      </c>
      <c r="AR32">
        <v>14.049492599999994</v>
      </c>
      <c r="AS32">
        <v>16.286212061357482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3.6878945024813894</v>
      </c>
      <c r="AZ32">
        <v>4.2688586328124991</v>
      </c>
      <c r="BA32">
        <v>3.1022947619047621</v>
      </c>
      <c r="BB32">
        <v>2.6324631450676983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1033.394865262653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273.65628986305865</v>
      </c>
      <c r="L33">
        <v>5.7299713005181356</v>
      </c>
      <c r="M33">
        <v>63.390360345719969</v>
      </c>
      <c r="N33">
        <v>52.538332665635203</v>
      </c>
      <c r="O33">
        <v>73.401824915101315</v>
      </c>
      <c r="P33">
        <v>31.140729492492063</v>
      </c>
      <c r="Q33">
        <v>5.3105114711033279</v>
      </c>
      <c r="R33">
        <v>10.620644594970985</v>
      </c>
      <c r="S33">
        <v>6.3743383864406784</v>
      </c>
      <c r="T33">
        <v>0.81074520000000017</v>
      </c>
      <c r="U33">
        <v>59.301903721163761</v>
      </c>
      <c r="V33">
        <v>8.8294022498755602</v>
      </c>
      <c r="W33">
        <v>18.800806556464813</v>
      </c>
      <c r="X33">
        <v>62.903574961597542</v>
      </c>
      <c r="Y33">
        <v>0</v>
      </c>
      <c r="Z33">
        <v>5.5317484079090899</v>
      </c>
      <c r="AA33">
        <v>17.879994622784814</v>
      </c>
      <c r="AB33">
        <v>20.892252622160846</v>
      </c>
      <c r="AC33">
        <v>14.981279352715411</v>
      </c>
      <c r="AD33">
        <v>9.3586858722608266</v>
      </c>
      <c r="AE33">
        <v>25.449146881611547</v>
      </c>
      <c r="AF33">
        <v>0</v>
      </c>
      <c r="AG33">
        <v>30.710283848012139</v>
      </c>
      <c r="AH33">
        <v>77.30135434897926</v>
      </c>
      <c r="AI33">
        <v>25.592514980669424</v>
      </c>
      <c r="AJ33">
        <v>0</v>
      </c>
      <c r="AK33">
        <v>28.700749574940904</v>
      </c>
      <c r="AL33">
        <v>57.770389081583474</v>
      </c>
      <c r="AM33">
        <v>0</v>
      </c>
      <c r="AN33">
        <v>6.1606984241464956E-2</v>
      </c>
      <c r="AO33">
        <v>0</v>
      </c>
      <c r="AP33">
        <v>0.48902317903893949</v>
      </c>
      <c r="AQ33">
        <v>0</v>
      </c>
      <c r="AR33">
        <v>14.049492599999994</v>
      </c>
      <c r="AS33">
        <v>16.286212061357482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3.6878945024813894</v>
      </c>
      <c r="AZ33">
        <v>4.2688586328124991</v>
      </c>
      <c r="BA33">
        <v>3.1022947619047621</v>
      </c>
      <c r="BB33">
        <v>2.6303855282651072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1031.5536035678713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273.65628986305865</v>
      </c>
      <c r="L34">
        <v>5.7299713005181356</v>
      </c>
      <c r="M34">
        <v>60.887518161216029</v>
      </c>
      <c r="N34">
        <v>50.453685386914877</v>
      </c>
      <c r="O34">
        <v>70.51064603560755</v>
      </c>
      <c r="P34">
        <v>29.90228397158322</v>
      </c>
      <c r="Q34">
        <v>5.3087303746594001</v>
      </c>
      <c r="R34">
        <v>11.002267309304274</v>
      </c>
      <c r="S34">
        <v>6.3747690254988916</v>
      </c>
      <c r="T34">
        <v>0.81074520000000017</v>
      </c>
      <c r="U34">
        <v>59.301903721163761</v>
      </c>
      <c r="V34">
        <v>8.8294022498755602</v>
      </c>
      <c r="W34">
        <v>18.800806556464813</v>
      </c>
      <c r="X34">
        <v>62.903574961597542</v>
      </c>
      <c r="Y34">
        <v>0</v>
      </c>
      <c r="Z34">
        <v>5.5317484079090899</v>
      </c>
      <c r="AA34">
        <v>17.879994622784814</v>
      </c>
      <c r="AB34">
        <v>20.892252622160846</v>
      </c>
      <c r="AC34">
        <v>14.981279352715411</v>
      </c>
      <c r="AD34">
        <v>9.3586858722608266</v>
      </c>
      <c r="AE34">
        <v>25.449146881611547</v>
      </c>
      <c r="AF34">
        <v>0</v>
      </c>
      <c r="AG34">
        <v>30.710283848012139</v>
      </c>
      <c r="AH34">
        <v>77.30135434897926</v>
      </c>
      <c r="AI34">
        <v>25.592514980669424</v>
      </c>
      <c r="AJ34">
        <v>0</v>
      </c>
      <c r="AK34">
        <v>28.700749574940904</v>
      </c>
      <c r="AL34">
        <v>57.770389081583474</v>
      </c>
      <c r="AM34">
        <v>0</v>
      </c>
      <c r="AN34">
        <v>6.1606984241464956E-2</v>
      </c>
      <c r="AO34">
        <v>0</v>
      </c>
      <c r="AP34">
        <v>0.48902317903893949</v>
      </c>
      <c r="AQ34">
        <v>0</v>
      </c>
      <c r="AR34">
        <v>14.049492599999994</v>
      </c>
      <c r="AS34">
        <v>16.286212061357482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3.6878945024813894</v>
      </c>
      <c r="AZ34">
        <v>4.2688586328124991</v>
      </c>
      <c r="BA34">
        <v>3.1022947619047621</v>
      </c>
      <c r="BB34">
        <v>2.6287287444219065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1023.215105177349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273.65628986305865</v>
      </c>
      <c r="L35">
        <v>5.7299713005181356</v>
      </c>
      <c r="M35">
        <v>59.63694053179735</v>
      </c>
      <c r="N35">
        <v>49.426862418783116</v>
      </c>
      <c r="O35">
        <v>69.098329099860578</v>
      </c>
      <c r="P35">
        <v>29.292307553944138</v>
      </c>
      <c r="Q35">
        <v>5.3087303746594001</v>
      </c>
      <c r="R35">
        <v>11.002267309304274</v>
      </c>
      <c r="S35">
        <v>6.3747690254988916</v>
      </c>
      <c r="T35">
        <v>0.81074520000000017</v>
      </c>
      <c r="U35">
        <v>59.301903721163761</v>
      </c>
      <c r="V35">
        <v>8.8294022498755602</v>
      </c>
      <c r="W35">
        <v>18.800806556464813</v>
      </c>
      <c r="X35">
        <v>62.903574961597542</v>
      </c>
      <c r="Y35">
        <v>0</v>
      </c>
      <c r="Z35">
        <v>5.5317484079090899</v>
      </c>
      <c r="AA35">
        <v>17.879994622784814</v>
      </c>
      <c r="AB35">
        <v>20.892252622160846</v>
      </c>
      <c r="AC35">
        <v>14.981279352715411</v>
      </c>
      <c r="AD35">
        <v>8.8363532068832278</v>
      </c>
      <c r="AE35">
        <v>25.449146881611547</v>
      </c>
      <c r="AF35">
        <v>0</v>
      </c>
      <c r="AG35">
        <v>30.710283848012139</v>
      </c>
      <c r="AH35">
        <v>77.30135434897926</v>
      </c>
      <c r="AI35">
        <v>2.6248733998624938</v>
      </c>
      <c r="AJ35">
        <v>0</v>
      </c>
      <c r="AK35">
        <v>28.700749574940904</v>
      </c>
      <c r="AL35">
        <v>57.770389081583474</v>
      </c>
      <c r="AM35">
        <v>0</v>
      </c>
      <c r="AN35">
        <v>6.1606984241464956E-2</v>
      </c>
      <c r="AO35">
        <v>0</v>
      </c>
      <c r="AP35">
        <v>1.3583972803645401</v>
      </c>
      <c r="AQ35">
        <v>0</v>
      </c>
      <c r="AR35">
        <v>14.049492599999994</v>
      </c>
      <c r="AS35">
        <v>16.286212061357482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3.6878945024813894</v>
      </c>
      <c r="AZ35">
        <v>4.2688586328124991</v>
      </c>
      <c r="BA35">
        <v>3.1022947619047621</v>
      </c>
      <c r="BB35">
        <v>2.2988780952380949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995.96496043236982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273.65628986305865</v>
      </c>
      <c r="L36">
        <v>5.7299713005181356</v>
      </c>
      <c r="M36">
        <v>57.401149121778424</v>
      </c>
      <c r="N36">
        <v>47.561926338081669</v>
      </c>
      <c r="O36">
        <v>66.437125328045695</v>
      </c>
      <c r="P36">
        <v>28.162832407374889</v>
      </c>
      <c r="Q36">
        <v>5.3087303746594001</v>
      </c>
      <c r="R36">
        <v>11.002267309304274</v>
      </c>
      <c r="S36">
        <v>6.3747690254988916</v>
      </c>
      <c r="T36">
        <v>0.81074520000000017</v>
      </c>
      <c r="U36">
        <v>59.301903721163761</v>
      </c>
      <c r="V36">
        <v>8.8294022498755602</v>
      </c>
      <c r="W36">
        <v>18.800806556464813</v>
      </c>
      <c r="X36">
        <v>62.903574961597542</v>
      </c>
      <c r="Y36">
        <v>0</v>
      </c>
      <c r="Z36">
        <v>5.5317484079090899</v>
      </c>
      <c r="AA36">
        <v>17.879994622784814</v>
      </c>
      <c r="AB36">
        <v>20.892252622160846</v>
      </c>
      <c r="AC36">
        <v>14.981279352715411</v>
      </c>
      <c r="AD36">
        <v>4.6793427135547025</v>
      </c>
      <c r="AE36">
        <v>25.449146881611547</v>
      </c>
      <c r="AF36">
        <v>0</v>
      </c>
      <c r="AG36">
        <v>30.710283848012139</v>
      </c>
      <c r="AH36">
        <v>77.30135434897926</v>
      </c>
      <c r="AI36">
        <v>1.8374108455118332</v>
      </c>
      <c r="AJ36">
        <v>0</v>
      </c>
      <c r="AK36">
        <v>28.700749574940904</v>
      </c>
      <c r="AL36">
        <v>57.770389081583474</v>
      </c>
      <c r="AM36">
        <v>0</v>
      </c>
      <c r="AN36">
        <v>6.1606984241464956E-2</v>
      </c>
      <c r="AO36">
        <v>0</v>
      </c>
      <c r="AP36">
        <v>1.3583972803645401</v>
      </c>
      <c r="AQ36">
        <v>0</v>
      </c>
      <c r="AR36">
        <v>14.049492599999994</v>
      </c>
      <c r="AS36">
        <v>16.286212061357482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3.6878945024813894</v>
      </c>
      <c r="AZ36">
        <v>4.2688586328124991</v>
      </c>
      <c r="BA36">
        <v>3.1022947619047621</v>
      </c>
      <c r="BB36">
        <v>2.2115793879310344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983.04178226827901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273.65628986305865</v>
      </c>
      <c r="L37">
        <v>5.7299713005181356</v>
      </c>
      <c r="M37">
        <v>55.550898726653202</v>
      </c>
      <c r="N37">
        <v>46.019894783043867</v>
      </c>
      <c r="O37">
        <v>64.328853679737946</v>
      </c>
      <c r="P37">
        <v>27.267586815184238</v>
      </c>
      <c r="Q37">
        <v>5.3110998342999176</v>
      </c>
      <c r="R37">
        <v>10.937670838709677</v>
      </c>
      <c r="S37">
        <v>6.5999182300884955</v>
      </c>
      <c r="T37">
        <v>0.81074520000000017</v>
      </c>
      <c r="U37">
        <v>59.301903721163761</v>
      </c>
      <c r="V37">
        <v>8.4294293280238932</v>
      </c>
      <c r="W37">
        <v>11.584613186789539</v>
      </c>
      <c r="X37">
        <v>48.290864346318322</v>
      </c>
      <c r="Y37">
        <v>0</v>
      </c>
      <c r="Z37">
        <v>5.5317484079090899</v>
      </c>
      <c r="AA37">
        <v>17.879994622784814</v>
      </c>
      <c r="AB37">
        <v>20.892252622160846</v>
      </c>
      <c r="AC37">
        <v>14.981279352715411</v>
      </c>
      <c r="AD37">
        <v>4.6793427135547025</v>
      </c>
      <c r="AE37">
        <v>25.449146881611547</v>
      </c>
      <c r="AF37">
        <v>0</v>
      </c>
      <c r="AG37">
        <v>30.710283848012139</v>
      </c>
      <c r="AH37">
        <v>77.30135434897926</v>
      </c>
      <c r="AI37">
        <v>1.8374108455118332</v>
      </c>
      <c r="AJ37">
        <v>0</v>
      </c>
      <c r="AK37">
        <v>28.700749574940904</v>
      </c>
      <c r="AL37">
        <v>57.770389081583474</v>
      </c>
      <c r="AM37">
        <v>0</v>
      </c>
      <c r="AN37">
        <v>6.1606984241464956E-2</v>
      </c>
      <c r="AO37">
        <v>0</v>
      </c>
      <c r="AP37">
        <v>1.3583972803645401</v>
      </c>
      <c r="AQ37">
        <v>0</v>
      </c>
      <c r="AR37">
        <v>14.049492599999994</v>
      </c>
      <c r="AS37">
        <v>16.286212061357482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3.6878945024813894</v>
      </c>
      <c r="AZ37">
        <v>4.2688586328124991</v>
      </c>
      <c r="BA37">
        <v>3.1022947619047621</v>
      </c>
      <c r="BB37">
        <v>2.1419355322939868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954.51038450880981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273.65628986305865</v>
      </c>
      <c r="L38">
        <v>5.7299713005181356</v>
      </c>
      <c r="M38">
        <v>52.912487078431376</v>
      </c>
      <c r="N38">
        <v>43.850430371266739</v>
      </c>
      <c r="O38">
        <v>61.278214696216224</v>
      </c>
      <c r="P38">
        <v>25.987724891637118</v>
      </c>
      <c r="Q38">
        <v>5.3110998342999176</v>
      </c>
      <c r="R38">
        <v>10.937670838709677</v>
      </c>
      <c r="S38">
        <v>6.5999182300884955</v>
      </c>
      <c r="T38">
        <v>0.81074520000000017</v>
      </c>
      <c r="U38">
        <v>59.301903721163761</v>
      </c>
      <c r="V38">
        <v>4.8889541583793736</v>
      </c>
      <c r="W38">
        <v>10.432970822777456</v>
      </c>
      <c r="X38">
        <v>34.579380629765012</v>
      </c>
      <c r="Y38">
        <v>0</v>
      </c>
      <c r="Z38">
        <v>5.5317484079090899</v>
      </c>
      <c r="AA38">
        <v>17.879994622784814</v>
      </c>
      <c r="AB38">
        <v>20.892252622160846</v>
      </c>
      <c r="AC38">
        <v>14.981279352715411</v>
      </c>
      <c r="AD38">
        <v>4.6793427135547025</v>
      </c>
      <c r="AE38">
        <v>25.449146881611547</v>
      </c>
      <c r="AF38">
        <v>0</v>
      </c>
      <c r="AG38">
        <v>30.710283848012139</v>
      </c>
      <c r="AH38">
        <v>77.30135434897926</v>
      </c>
      <c r="AI38">
        <v>1.8374108455118332</v>
      </c>
      <c r="AJ38">
        <v>0</v>
      </c>
      <c r="AK38">
        <v>28.700749574940904</v>
      </c>
      <c r="AL38">
        <v>57.770389081583474</v>
      </c>
      <c r="AM38">
        <v>0</v>
      </c>
      <c r="AN38">
        <v>6.1606984241464956E-2</v>
      </c>
      <c r="AO38">
        <v>0</v>
      </c>
      <c r="AP38">
        <v>1.3583972803645401</v>
      </c>
      <c r="AQ38">
        <v>0</v>
      </c>
      <c r="AR38">
        <v>16.391074699999994</v>
      </c>
      <c r="AS38">
        <v>16.286212061357482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3.6878945024813894</v>
      </c>
      <c r="AZ38">
        <v>4.2688586328124991</v>
      </c>
      <c r="BA38">
        <v>3.1022947619047621</v>
      </c>
      <c r="BB38">
        <v>2.0407411682242991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929.20879402746243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273.65628986305865</v>
      </c>
      <c r="L39">
        <v>5.7299713005181356</v>
      </c>
      <c r="M39">
        <v>55.742107072937614</v>
      </c>
      <c r="N39">
        <v>46.198605283018878</v>
      </c>
      <c r="O39">
        <v>64.562864917739233</v>
      </c>
      <c r="P39">
        <v>26.899860900750621</v>
      </c>
      <c r="Q39">
        <v>5.3087303746594001</v>
      </c>
      <c r="R39">
        <v>11.002267309304274</v>
      </c>
      <c r="S39">
        <v>6.3747690254988916</v>
      </c>
      <c r="T39">
        <v>0.81074520000000017</v>
      </c>
      <c r="U39">
        <v>59.301903721163761</v>
      </c>
      <c r="V39">
        <v>4.8314021709136119</v>
      </c>
      <c r="W39">
        <v>10.432970822777456</v>
      </c>
      <c r="X39">
        <v>34.579380629765012</v>
      </c>
      <c r="Y39">
        <v>0</v>
      </c>
      <c r="Z39">
        <v>5.5317484079090899</v>
      </c>
      <c r="AA39">
        <v>17.879994622784814</v>
      </c>
      <c r="AB39">
        <v>20.892252622160846</v>
      </c>
      <c r="AC39">
        <v>14.981279352715411</v>
      </c>
      <c r="AD39">
        <v>4.6793427135547025</v>
      </c>
      <c r="AE39">
        <v>25.449146881611547</v>
      </c>
      <c r="AF39">
        <v>0</v>
      </c>
      <c r="AG39">
        <v>30.710283848012139</v>
      </c>
      <c r="AH39">
        <v>77.30135434897926</v>
      </c>
      <c r="AI39">
        <v>1.8374108455118332</v>
      </c>
      <c r="AJ39">
        <v>0</v>
      </c>
      <c r="AK39">
        <v>28.700749574940904</v>
      </c>
      <c r="AL39">
        <v>57.770389081583474</v>
      </c>
      <c r="AM39">
        <v>0</v>
      </c>
      <c r="AN39">
        <v>6.1606984241464956E-2</v>
      </c>
      <c r="AO39">
        <v>0</v>
      </c>
      <c r="AP39">
        <v>1.3583972803645401</v>
      </c>
      <c r="AQ39">
        <v>0</v>
      </c>
      <c r="AR39">
        <v>16.391074699999994</v>
      </c>
      <c r="AS39">
        <v>16.286212061357482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3.6878945024813894</v>
      </c>
      <c r="AZ39">
        <v>4.2688586328124991</v>
      </c>
      <c r="BA39">
        <v>3.1022947619047621</v>
      </c>
      <c r="BB39">
        <v>2.1505062749445676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938.47266608997631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273.65628986305865</v>
      </c>
      <c r="L40">
        <v>5.7299713005181356</v>
      </c>
      <c r="M40">
        <v>53.572089664616584</v>
      </c>
      <c r="N40">
        <v>44.404014539963384</v>
      </c>
      <c r="O40">
        <v>62.061121029491652</v>
      </c>
      <c r="P40">
        <v>25.800852866892463</v>
      </c>
      <c r="Q40">
        <v>5.3087303746594001</v>
      </c>
      <c r="R40">
        <v>11.002267309304274</v>
      </c>
      <c r="S40">
        <v>6.3747690254988916</v>
      </c>
      <c r="T40">
        <v>0.81074520000000017</v>
      </c>
      <c r="U40">
        <v>59.301903721163761</v>
      </c>
      <c r="V40">
        <v>4.8314021709136119</v>
      </c>
      <c r="W40">
        <v>10.432970822777456</v>
      </c>
      <c r="X40">
        <v>34.579380629765012</v>
      </c>
      <c r="Y40">
        <v>0</v>
      </c>
      <c r="Z40">
        <v>5.5317484079090899</v>
      </c>
      <c r="AA40">
        <v>17.879994622784814</v>
      </c>
      <c r="AB40">
        <v>20.892252622160846</v>
      </c>
      <c r="AC40">
        <v>14.981279352715411</v>
      </c>
      <c r="AD40">
        <v>4.6793427135547025</v>
      </c>
      <c r="AE40">
        <v>25.449146881611547</v>
      </c>
      <c r="AF40">
        <v>0</v>
      </c>
      <c r="AG40">
        <v>30.710283848012139</v>
      </c>
      <c r="AH40">
        <v>77.30135434897926</v>
      </c>
      <c r="AI40">
        <v>1.8374108455118332</v>
      </c>
      <c r="AJ40">
        <v>0</v>
      </c>
      <c r="AK40">
        <v>28.700749574940904</v>
      </c>
      <c r="AL40">
        <v>57.770389081583474</v>
      </c>
      <c r="AM40">
        <v>0</v>
      </c>
      <c r="AN40">
        <v>6.1606984241464956E-2</v>
      </c>
      <c r="AO40">
        <v>0</v>
      </c>
      <c r="AP40">
        <v>1.3583972803645401</v>
      </c>
      <c r="AQ40">
        <v>0</v>
      </c>
      <c r="AR40">
        <v>16.391074699999994</v>
      </c>
      <c r="AS40">
        <v>16.286212061357482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3.6878945024813894</v>
      </c>
      <c r="AZ40">
        <v>4.2688586328124991</v>
      </c>
      <c r="BA40">
        <v>3.1022947619047621</v>
      </c>
      <c r="BB40">
        <v>2.0679166451612905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930.82471638671086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273.65628986305865</v>
      </c>
      <c r="L41">
        <v>5.7299713005181356</v>
      </c>
      <c r="M41">
        <v>51.603281086956528</v>
      </c>
      <c r="N41">
        <v>42.749713645007922</v>
      </c>
      <c r="O41">
        <v>59.740880866962307</v>
      </c>
      <c r="P41">
        <v>24.781019564700983</v>
      </c>
      <c r="Q41">
        <v>5.3110998342999176</v>
      </c>
      <c r="R41">
        <v>10.937670838709677</v>
      </c>
      <c r="S41">
        <v>6.5999182300884955</v>
      </c>
      <c r="T41">
        <v>0.81074520000000017</v>
      </c>
      <c r="U41">
        <v>59.301903721163761</v>
      </c>
      <c r="V41">
        <v>4.8314021709136119</v>
      </c>
      <c r="W41">
        <v>10.432970822777456</v>
      </c>
      <c r="X41">
        <v>34.579380629765012</v>
      </c>
      <c r="Y41">
        <v>0</v>
      </c>
      <c r="Z41">
        <v>5.5317484079090899</v>
      </c>
      <c r="AA41">
        <v>17.879994622784814</v>
      </c>
      <c r="AB41">
        <v>20.892252622160846</v>
      </c>
      <c r="AC41">
        <v>14.981279352715411</v>
      </c>
      <c r="AD41">
        <v>4.6793427135547025</v>
      </c>
      <c r="AE41">
        <v>25.449146881611547</v>
      </c>
      <c r="AF41">
        <v>0</v>
      </c>
      <c r="AG41">
        <v>30.710283848012139</v>
      </c>
      <c r="AH41">
        <v>77.30135434897926</v>
      </c>
      <c r="AI41">
        <v>7.2184016269585607</v>
      </c>
      <c r="AJ41">
        <v>0</v>
      </c>
      <c r="AK41">
        <v>28.700749574940904</v>
      </c>
      <c r="AL41">
        <v>57.770389081583474</v>
      </c>
      <c r="AM41">
        <v>0</v>
      </c>
      <c r="AN41">
        <v>6.1606984241464956E-2</v>
      </c>
      <c r="AO41">
        <v>0</v>
      </c>
      <c r="AP41">
        <v>1.3583972803645401</v>
      </c>
      <c r="AQ41">
        <v>0</v>
      </c>
      <c r="AR41">
        <v>14.049492599999994</v>
      </c>
      <c r="AS41">
        <v>16.286212061357482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3.6878945024813894</v>
      </c>
      <c r="AZ41">
        <v>4.2688586328124991</v>
      </c>
      <c r="BA41">
        <v>3.1022947619047621</v>
      </c>
      <c r="BB41">
        <v>1.9917986354916069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926.98774631478705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273.65628986305865</v>
      </c>
      <c r="L42">
        <v>5.7299713005181356</v>
      </c>
      <c r="M42">
        <v>49.433128463262413</v>
      </c>
      <c r="N42">
        <v>40.959638229573272</v>
      </c>
      <c r="O42">
        <v>57.249137155553221</v>
      </c>
      <c r="P42">
        <v>23.696755330429845</v>
      </c>
      <c r="Q42">
        <v>5.3110998342999176</v>
      </c>
      <c r="R42">
        <v>10.937670838709677</v>
      </c>
      <c r="S42">
        <v>6.5999182300884955</v>
      </c>
      <c r="T42">
        <v>0.81074520000000017</v>
      </c>
      <c r="U42">
        <v>59.301903721163761</v>
      </c>
      <c r="V42">
        <v>4.8314021709136119</v>
      </c>
      <c r="W42">
        <v>10.432970822777456</v>
      </c>
      <c r="X42">
        <v>34.579380629765012</v>
      </c>
      <c r="Y42">
        <v>0</v>
      </c>
      <c r="Z42">
        <v>5.5317484079090899</v>
      </c>
      <c r="AA42">
        <v>17.879994622784814</v>
      </c>
      <c r="AB42">
        <v>20.892252622160846</v>
      </c>
      <c r="AC42">
        <v>14.981279352715411</v>
      </c>
      <c r="AD42">
        <v>4.6793427135547025</v>
      </c>
      <c r="AE42">
        <v>25.449146881611547</v>
      </c>
      <c r="AF42">
        <v>0</v>
      </c>
      <c r="AG42">
        <v>30.710283848012139</v>
      </c>
      <c r="AH42">
        <v>77.30135434897926</v>
      </c>
      <c r="AI42">
        <v>7.2184016269585607</v>
      </c>
      <c r="AJ42">
        <v>0</v>
      </c>
      <c r="AK42">
        <v>28.700749574940904</v>
      </c>
      <c r="AL42">
        <v>57.770389081583474</v>
      </c>
      <c r="AM42">
        <v>0</v>
      </c>
      <c r="AN42">
        <v>6.1606984241464956E-2</v>
      </c>
      <c r="AO42">
        <v>0</v>
      </c>
      <c r="AP42">
        <v>1.3583972803645401</v>
      </c>
      <c r="AQ42">
        <v>0</v>
      </c>
      <c r="AR42">
        <v>14.049492599999994</v>
      </c>
      <c r="AS42">
        <v>16.286212061357482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3.6878945024813894</v>
      </c>
      <c r="AZ42">
        <v>4.2688586328124991</v>
      </c>
      <c r="BA42">
        <v>3.1022947619047621</v>
      </c>
      <c r="BB42">
        <v>1.90037715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919.36008884448643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272.36020265543743</v>
      </c>
      <c r="L43">
        <v>5.7299713005181356</v>
      </c>
      <c r="M43">
        <v>47.561533049612848</v>
      </c>
      <c r="N43">
        <v>39.414542490880613</v>
      </c>
      <c r="O43">
        <v>55.071413285303208</v>
      </c>
      <c r="P43">
        <v>21.982730165615141</v>
      </c>
      <c r="Q43">
        <v>5.3105220649038465</v>
      </c>
      <c r="R43">
        <v>10.624261036006544</v>
      </c>
      <c r="S43">
        <v>6.374534297554348</v>
      </c>
      <c r="T43">
        <v>0.74123333333333341</v>
      </c>
      <c r="U43">
        <v>59.301903721163761</v>
      </c>
      <c r="V43">
        <v>4.8314021709136119</v>
      </c>
      <c r="W43">
        <v>10.432970822777456</v>
      </c>
      <c r="X43">
        <v>57.950126570478041</v>
      </c>
      <c r="Y43">
        <v>0</v>
      </c>
      <c r="Z43">
        <v>5.5317484079090899</v>
      </c>
      <c r="AA43">
        <v>11.919996415189877</v>
      </c>
      <c r="AB43">
        <v>20.892252622160846</v>
      </c>
      <c r="AC43">
        <v>14.981279352715411</v>
      </c>
      <c r="AD43">
        <v>4.6793427135547025</v>
      </c>
      <c r="AE43">
        <v>25.449146881611547</v>
      </c>
      <c r="AF43">
        <v>0</v>
      </c>
      <c r="AG43">
        <v>30.710283848012139</v>
      </c>
      <c r="AH43">
        <v>77.30135434897926</v>
      </c>
      <c r="AI43">
        <v>1.8374108455118332</v>
      </c>
      <c r="AJ43">
        <v>0</v>
      </c>
      <c r="AK43">
        <v>28.700749574940904</v>
      </c>
      <c r="AL43">
        <v>57.770389081583474</v>
      </c>
      <c r="AM43">
        <v>0</v>
      </c>
      <c r="AN43">
        <v>6.1606984241464956E-2</v>
      </c>
      <c r="AO43">
        <v>0</v>
      </c>
      <c r="AP43">
        <v>1.3583972803645401</v>
      </c>
      <c r="AQ43">
        <v>0</v>
      </c>
      <c r="AR43">
        <v>16.391074699999994</v>
      </c>
      <c r="AS43">
        <v>16.286212061357482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3.6878945024813894</v>
      </c>
      <c r="AZ43">
        <v>4.2688586328124991</v>
      </c>
      <c r="BA43">
        <v>3.1022947619047621</v>
      </c>
      <c r="BB43">
        <v>1.2800678233766236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923.89770780320612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272.36020265543743</v>
      </c>
      <c r="L44">
        <v>5.7299713005181356</v>
      </c>
      <c r="M44">
        <v>45.879651386262267</v>
      </c>
      <c r="N44">
        <v>38.008780611691023</v>
      </c>
      <c r="O44">
        <v>53.131049568445469</v>
      </c>
      <c r="P44">
        <v>21.149869966185062</v>
      </c>
      <c r="Q44">
        <v>5.3105220649038465</v>
      </c>
      <c r="R44">
        <v>10.624261036006544</v>
      </c>
      <c r="S44">
        <v>6.374534297554348</v>
      </c>
      <c r="T44">
        <v>0.71832792558139535</v>
      </c>
      <c r="U44">
        <v>59.301903721163761</v>
      </c>
      <c r="V44">
        <v>8.5800470076804913</v>
      </c>
      <c r="W44">
        <v>17.603031135512854</v>
      </c>
      <c r="X44">
        <v>62.903574961597542</v>
      </c>
      <c r="Y44">
        <v>0</v>
      </c>
      <c r="Z44">
        <v>5.5317484079090899</v>
      </c>
      <c r="AA44">
        <v>11.919996415189877</v>
      </c>
      <c r="AB44">
        <v>20.892252622160846</v>
      </c>
      <c r="AC44">
        <v>14.981279352715411</v>
      </c>
      <c r="AD44">
        <v>4.6793427135547025</v>
      </c>
      <c r="AE44">
        <v>25.449146881611547</v>
      </c>
      <c r="AF44">
        <v>0</v>
      </c>
      <c r="AG44">
        <v>30.710283848012139</v>
      </c>
      <c r="AH44">
        <v>77.30135434897926</v>
      </c>
      <c r="AI44">
        <v>0</v>
      </c>
      <c r="AJ44">
        <v>0</v>
      </c>
      <c r="AK44">
        <v>28.700749574940904</v>
      </c>
      <c r="AL44">
        <v>57.770389081583474</v>
      </c>
      <c r="AM44">
        <v>0</v>
      </c>
      <c r="AN44">
        <v>6.1606984241464956E-2</v>
      </c>
      <c r="AO44">
        <v>0</v>
      </c>
      <c r="AP44">
        <v>1.3583972803645401</v>
      </c>
      <c r="AQ44">
        <v>0</v>
      </c>
      <c r="AR44">
        <v>16.391074699999994</v>
      </c>
      <c r="AS44">
        <v>16.286212061357482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3.6878945024813894</v>
      </c>
      <c r="AZ44">
        <v>3.1991442857142856</v>
      </c>
      <c r="BA44">
        <v>3.1022947619047621</v>
      </c>
      <c r="BB44">
        <v>1.7618738544474395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931.46076931570894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272.36020265543743</v>
      </c>
      <c r="L45">
        <v>5.5998641488628529</v>
      </c>
      <c r="M45">
        <v>45.448284969992507</v>
      </c>
      <c r="N45">
        <v>37.652996112840924</v>
      </c>
      <c r="O45">
        <v>52.639213951600311</v>
      </c>
      <c r="P45">
        <v>20.940780211136406</v>
      </c>
      <c r="Q45">
        <v>8.9100189208494207</v>
      </c>
      <c r="R45">
        <v>17.902449933549434</v>
      </c>
      <c r="S45">
        <v>11.105530690564049</v>
      </c>
      <c r="T45">
        <v>1.0076414366197184</v>
      </c>
      <c r="U45">
        <v>59.301903721163761</v>
      </c>
      <c r="V45">
        <v>8.8294022498755602</v>
      </c>
      <c r="W45">
        <v>18.800806556464813</v>
      </c>
      <c r="X45">
        <v>62.903574961597542</v>
      </c>
      <c r="Y45">
        <v>0</v>
      </c>
      <c r="Z45">
        <v>5.5317484079090899</v>
      </c>
      <c r="AA45">
        <v>11.919996415189877</v>
      </c>
      <c r="AB45">
        <v>20.892252622160846</v>
      </c>
      <c r="AC45">
        <v>14.981279352715411</v>
      </c>
      <c r="AD45">
        <v>0</v>
      </c>
      <c r="AE45">
        <v>25.449146881611547</v>
      </c>
      <c r="AF45">
        <v>0</v>
      </c>
      <c r="AG45">
        <v>30.710283848012139</v>
      </c>
      <c r="AH45">
        <v>77.30135434897926</v>
      </c>
      <c r="AI45">
        <v>0</v>
      </c>
      <c r="AJ45">
        <v>0</v>
      </c>
      <c r="AK45">
        <v>28.700749574940904</v>
      </c>
      <c r="AL45">
        <v>57.770389081583474</v>
      </c>
      <c r="AM45">
        <v>0</v>
      </c>
      <c r="AN45">
        <v>6.1606984241464956E-2</v>
      </c>
      <c r="AO45">
        <v>0</v>
      </c>
      <c r="AP45">
        <v>1.3583972803645401</v>
      </c>
      <c r="AQ45">
        <v>0</v>
      </c>
      <c r="AR45">
        <v>16.391074699999994</v>
      </c>
      <c r="AS45">
        <v>16.286212061357482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3.6878945024813894</v>
      </c>
      <c r="AZ45">
        <v>2.1294308906249997</v>
      </c>
      <c r="BA45">
        <v>3.1022947619047621</v>
      </c>
      <c r="BB45">
        <v>1.7496927989130435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941.42647503354544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272.36020265543743</v>
      </c>
      <c r="L46">
        <v>5.5998641488628529</v>
      </c>
      <c r="M46">
        <v>45.031529410811629</v>
      </c>
      <c r="N46">
        <v>37.319314800567106</v>
      </c>
      <c r="O46">
        <v>52.152557903207651</v>
      </c>
      <c r="P46">
        <v>20.727356475384131</v>
      </c>
      <c r="Q46">
        <v>8.8293744461038965</v>
      </c>
      <c r="R46">
        <v>17.74242678279359</v>
      </c>
      <c r="S46">
        <v>10.998301169590643</v>
      </c>
      <c r="T46">
        <v>0.99797535545023686</v>
      </c>
      <c r="U46">
        <v>59.301903721163761</v>
      </c>
      <c r="V46">
        <v>8.8294022498755602</v>
      </c>
      <c r="W46">
        <v>18.800806556464813</v>
      </c>
      <c r="X46">
        <v>62.903574961597542</v>
      </c>
      <c r="Y46">
        <v>0</v>
      </c>
      <c r="Z46">
        <v>5.5317484079090899</v>
      </c>
      <c r="AA46">
        <v>11.919996415189877</v>
      </c>
      <c r="AB46">
        <v>20.892252622160846</v>
      </c>
      <c r="AC46">
        <v>14.981279352715411</v>
      </c>
      <c r="AD46">
        <v>0</v>
      </c>
      <c r="AE46">
        <v>25.449146881611547</v>
      </c>
      <c r="AF46">
        <v>0</v>
      </c>
      <c r="AG46">
        <v>30.710283848012139</v>
      </c>
      <c r="AH46">
        <v>77.30135434897926</v>
      </c>
      <c r="AI46">
        <v>0</v>
      </c>
      <c r="AJ46">
        <v>0</v>
      </c>
      <c r="AK46">
        <v>28.700749574940904</v>
      </c>
      <c r="AL46">
        <v>57.770389081583474</v>
      </c>
      <c r="AM46">
        <v>0</v>
      </c>
      <c r="AN46">
        <v>6.1606984241464956E-2</v>
      </c>
      <c r="AO46">
        <v>0</v>
      </c>
      <c r="AP46">
        <v>1.3583972803645401</v>
      </c>
      <c r="AQ46">
        <v>0</v>
      </c>
      <c r="AR46">
        <v>14.049492599999994</v>
      </c>
      <c r="AS46">
        <v>16.286212061357482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3.6878945024813894</v>
      </c>
      <c r="AZ46">
        <v>2.1294308906249997</v>
      </c>
      <c r="BA46">
        <v>3.1022947619047621</v>
      </c>
      <c r="BB46">
        <v>1.7380650246575344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937.26518527604583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272.36020265543743</v>
      </c>
      <c r="L47">
        <v>5.5998641488628529</v>
      </c>
      <c r="M47">
        <v>44.492072426578787</v>
      </c>
      <c r="N47">
        <v>36.861852478411677</v>
      </c>
      <c r="O47">
        <v>51.529468145591252</v>
      </c>
      <c r="P47">
        <v>20.47191506826119</v>
      </c>
      <c r="Q47">
        <v>8.7214682393162413</v>
      </c>
      <c r="R47">
        <v>17.522554974172184</v>
      </c>
      <c r="S47">
        <v>10.863861578267889</v>
      </c>
      <c r="T47">
        <v>0.99011661057692313</v>
      </c>
      <c r="U47">
        <v>59.301903721163761</v>
      </c>
      <c r="V47">
        <v>8.8294022498755602</v>
      </c>
      <c r="W47">
        <v>18.800806556464813</v>
      </c>
      <c r="X47">
        <v>62.903574961597542</v>
      </c>
      <c r="Y47">
        <v>0</v>
      </c>
      <c r="Z47">
        <v>5.5317484079090899</v>
      </c>
      <c r="AA47">
        <v>0</v>
      </c>
      <c r="AB47">
        <v>20.892252622160846</v>
      </c>
      <c r="AC47">
        <v>14.981279352715411</v>
      </c>
      <c r="AD47">
        <v>0</v>
      </c>
      <c r="AE47">
        <v>25.449146881611547</v>
      </c>
      <c r="AF47">
        <v>0</v>
      </c>
      <c r="AG47">
        <v>30.710283848012139</v>
      </c>
      <c r="AH47">
        <v>70.935360649781856</v>
      </c>
      <c r="AI47">
        <v>0</v>
      </c>
      <c r="AJ47">
        <v>0</v>
      </c>
      <c r="AK47">
        <v>28.700749574940904</v>
      </c>
      <c r="AL47">
        <v>57.770389081583474</v>
      </c>
      <c r="AM47">
        <v>0</v>
      </c>
      <c r="AN47">
        <v>6.1606984241464956E-2</v>
      </c>
      <c r="AO47">
        <v>0</v>
      </c>
      <c r="AP47">
        <v>1.3583972803645401</v>
      </c>
      <c r="AQ47">
        <v>0</v>
      </c>
      <c r="AR47">
        <v>14.049492599999994</v>
      </c>
      <c r="AS47">
        <v>16.286212061357482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3.6878945024813894</v>
      </c>
      <c r="AZ47">
        <v>1.0697138705357143</v>
      </c>
      <c r="BA47">
        <v>2.7793578978583193</v>
      </c>
      <c r="BB47">
        <v>1.7108649750000002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915.22381440513254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272.36020265543743</v>
      </c>
      <c r="L48">
        <v>5.5998641488628529</v>
      </c>
      <c r="M48">
        <v>44.345346147578788</v>
      </c>
      <c r="N48">
        <v>36.744735894206549</v>
      </c>
      <c r="O48">
        <v>51.370112707576276</v>
      </c>
      <c r="P48">
        <v>20.398378750531236</v>
      </c>
      <c r="Q48">
        <v>8.6919527865612647</v>
      </c>
      <c r="R48">
        <v>17.472728199734128</v>
      </c>
      <c r="S48">
        <v>10.837363931928689</v>
      </c>
      <c r="T48">
        <v>0.98183359420289829</v>
      </c>
      <c r="U48">
        <v>59.301903721163761</v>
      </c>
      <c r="V48">
        <v>8.8294022498755602</v>
      </c>
      <c r="W48">
        <v>18.800806556464813</v>
      </c>
      <c r="X48">
        <v>62.903574961597542</v>
      </c>
      <c r="Y48">
        <v>0</v>
      </c>
      <c r="Z48">
        <v>5.5317484079090899</v>
      </c>
      <c r="AA48">
        <v>0</v>
      </c>
      <c r="AB48">
        <v>20.892252622160846</v>
      </c>
      <c r="AC48">
        <v>14.981279352715411</v>
      </c>
      <c r="AD48">
        <v>0</v>
      </c>
      <c r="AE48">
        <v>25.449146881611547</v>
      </c>
      <c r="AF48">
        <v>0</v>
      </c>
      <c r="AG48">
        <v>30.710283848012139</v>
      </c>
      <c r="AH48">
        <v>70.935360649781856</v>
      </c>
      <c r="AI48">
        <v>0</v>
      </c>
      <c r="AJ48">
        <v>0</v>
      </c>
      <c r="AK48">
        <v>28.700749574940904</v>
      </c>
      <c r="AL48">
        <v>57.770389081583474</v>
      </c>
      <c r="AM48">
        <v>0</v>
      </c>
      <c r="AN48">
        <v>6.1606984241464956E-2</v>
      </c>
      <c r="AO48">
        <v>0</v>
      </c>
      <c r="AP48">
        <v>1.3583972803645401</v>
      </c>
      <c r="AQ48">
        <v>0</v>
      </c>
      <c r="AR48">
        <v>14.049492599999994</v>
      </c>
      <c r="AS48">
        <v>16.286212061357482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3.6878945024813894</v>
      </c>
      <c r="AZ48">
        <v>0</v>
      </c>
      <c r="BA48">
        <v>2.7793578978583193</v>
      </c>
      <c r="BB48">
        <v>1.710373913649025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913.54275196438948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272.36020265543743</v>
      </c>
      <c r="L49">
        <v>5.5998641488628529</v>
      </c>
      <c r="M49">
        <v>44.050151614979889</v>
      </c>
      <c r="N49">
        <v>36.508771976449275</v>
      </c>
      <c r="O49">
        <v>51.02670052099873</v>
      </c>
      <c r="P49">
        <v>20.251400139141602</v>
      </c>
      <c r="Q49">
        <v>8.6379826066445187</v>
      </c>
      <c r="R49">
        <v>17.355482335785954</v>
      </c>
      <c r="S49">
        <v>10.764659741163676</v>
      </c>
      <c r="T49">
        <v>0.97996146601941736</v>
      </c>
      <c r="U49">
        <v>59.301903721163761</v>
      </c>
      <c r="V49">
        <v>8.8294022498755602</v>
      </c>
      <c r="W49">
        <v>18.800806556464813</v>
      </c>
      <c r="X49">
        <v>62.903574961597542</v>
      </c>
      <c r="Y49">
        <v>0</v>
      </c>
      <c r="Z49">
        <v>5.5317484079090899</v>
      </c>
      <c r="AA49">
        <v>0</v>
      </c>
      <c r="AB49">
        <v>20.892252622160846</v>
      </c>
      <c r="AC49">
        <v>14.981279352715411</v>
      </c>
      <c r="AD49">
        <v>0</v>
      </c>
      <c r="AE49">
        <v>25.449146881611547</v>
      </c>
      <c r="AF49">
        <v>0</v>
      </c>
      <c r="AG49">
        <v>30.710283848012139</v>
      </c>
      <c r="AH49">
        <v>70.935360649781856</v>
      </c>
      <c r="AI49">
        <v>0</v>
      </c>
      <c r="AJ49">
        <v>0</v>
      </c>
      <c r="AK49">
        <v>28.700749574940904</v>
      </c>
      <c r="AL49">
        <v>57.770389081583474</v>
      </c>
      <c r="AM49">
        <v>0</v>
      </c>
      <c r="AN49">
        <v>6.1606984241464956E-2</v>
      </c>
      <c r="AO49">
        <v>0</v>
      </c>
      <c r="AP49">
        <v>1.3583972803645401</v>
      </c>
      <c r="AQ49">
        <v>0</v>
      </c>
      <c r="AR49">
        <v>16.391074699999994</v>
      </c>
      <c r="AS49">
        <v>16.286212061357482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3.6878945024813894</v>
      </c>
      <c r="AZ49">
        <v>0</v>
      </c>
      <c r="BA49">
        <v>2.7793578978583193</v>
      </c>
      <c r="BB49">
        <v>1.6983938095238094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914.60501234912749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272.36020265543743</v>
      </c>
      <c r="L50">
        <v>5.5998641488628529</v>
      </c>
      <c r="M50">
        <v>43.882771224864015</v>
      </c>
      <c r="N50">
        <v>36.357754831716782</v>
      </c>
      <c r="O50">
        <v>50.821791437283437</v>
      </c>
      <c r="P50">
        <v>20.157863984526113</v>
      </c>
      <c r="Q50">
        <v>8.6072930986009339</v>
      </c>
      <c r="R50">
        <v>17.281790877475665</v>
      </c>
      <c r="S50">
        <v>10.717863018003273</v>
      </c>
      <c r="T50">
        <v>0.98090877073170735</v>
      </c>
      <c r="U50">
        <v>59.301903721163761</v>
      </c>
      <c r="V50">
        <v>8.8294022498755602</v>
      </c>
      <c r="W50">
        <v>18.800806556464813</v>
      </c>
      <c r="X50">
        <v>62.903574961597542</v>
      </c>
      <c r="Y50">
        <v>0</v>
      </c>
      <c r="Z50">
        <v>5.5317484079090899</v>
      </c>
      <c r="AA50">
        <v>0</v>
      </c>
      <c r="AB50">
        <v>20.892252622160846</v>
      </c>
      <c r="AC50">
        <v>14.981279352715411</v>
      </c>
      <c r="AD50">
        <v>0</v>
      </c>
      <c r="AE50">
        <v>25.449146881611547</v>
      </c>
      <c r="AF50">
        <v>0</v>
      </c>
      <c r="AG50">
        <v>30.710283848012139</v>
      </c>
      <c r="AH50">
        <v>70.935360649781856</v>
      </c>
      <c r="AI50">
        <v>0</v>
      </c>
      <c r="AJ50">
        <v>0</v>
      </c>
      <c r="AK50">
        <v>28.700749574940904</v>
      </c>
      <c r="AL50">
        <v>57.770389081583474</v>
      </c>
      <c r="AM50">
        <v>0</v>
      </c>
      <c r="AN50">
        <v>6.1606984241464956E-2</v>
      </c>
      <c r="AO50">
        <v>0</v>
      </c>
      <c r="AP50">
        <v>1.3583972803645401</v>
      </c>
      <c r="AQ50">
        <v>0</v>
      </c>
      <c r="AR50">
        <v>16.391074699999994</v>
      </c>
      <c r="AS50">
        <v>16.286212061357482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3.6878945024813894</v>
      </c>
      <c r="AZ50">
        <v>0</v>
      </c>
      <c r="BA50">
        <v>2.7793578978583193</v>
      </c>
      <c r="BB50">
        <v>1.6913062985915495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913.83085168021421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364.68093315948607</v>
      </c>
      <c r="L51">
        <v>5.5998641488628529</v>
      </c>
      <c r="M51">
        <v>44.050473912538699</v>
      </c>
      <c r="N51">
        <v>36.509254427932831</v>
      </c>
      <c r="O51">
        <v>51.022860665746173</v>
      </c>
      <c r="P51">
        <v>20.251400139141602</v>
      </c>
      <c r="Q51">
        <v>7.4763472664451829</v>
      </c>
      <c r="R51">
        <v>14.755048735785953</v>
      </c>
      <c r="S51">
        <v>8.9934394350896252</v>
      </c>
      <c r="T51">
        <v>0.97988820388349518</v>
      </c>
      <c r="U51">
        <v>59.301903721163761</v>
      </c>
      <c r="V51">
        <v>8.8294022498755602</v>
      </c>
      <c r="W51">
        <v>18.800806556464813</v>
      </c>
      <c r="X51">
        <v>62.903574961597542</v>
      </c>
      <c r="Y51">
        <v>0</v>
      </c>
      <c r="Z51">
        <v>5.5317484079090899</v>
      </c>
      <c r="AA51">
        <v>0</v>
      </c>
      <c r="AB51">
        <v>20.892252622160846</v>
      </c>
      <c r="AC51">
        <v>14.981279352715411</v>
      </c>
      <c r="AD51">
        <v>0</v>
      </c>
      <c r="AE51">
        <v>25.449146881611547</v>
      </c>
      <c r="AF51">
        <v>0</v>
      </c>
      <c r="AG51">
        <v>30.710283848012139</v>
      </c>
      <c r="AH51">
        <v>70.935360649781856</v>
      </c>
      <c r="AI51">
        <v>0</v>
      </c>
      <c r="AJ51">
        <v>0</v>
      </c>
      <c r="AK51">
        <v>28.700749574940904</v>
      </c>
      <c r="AL51">
        <v>57.770389081583474</v>
      </c>
      <c r="AM51">
        <v>0</v>
      </c>
      <c r="AN51">
        <v>6.1606984241464956E-2</v>
      </c>
      <c r="AO51">
        <v>0</v>
      </c>
      <c r="AP51">
        <v>1.3583972803645401</v>
      </c>
      <c r="AQ51">
        <v>0</v>
      </c>
      <c r="AR51">
        <v>16.391074699999994</v>
      </c>
      <c r="AS51">
        <v>16.286212061357482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3.6878945024813894</v>
      </c>
      <c r="AZ51">
        <v>0</v>
      </c>
      <c r="BA51">
        <v>2.7793578978583193</v>
      </c>
      <c r="BB51">
        <v>1.6982657142857143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1001.3892171433185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356.71036175760065</v>
      </c>
      <c r="L52">
        <v>5.5998641488628529</v>
      </c>
      <c r="M52">
        <v>44.341240265415962</v>
      </c>
      <c r="N52">
        <v>36.74154560163187</v>
      </c>
      <c r="O52">
        <v>51.362885881357876</v>
      </c>
      <c r="P52">
        <v>20.398378750531236</v>
      </c>
      <c r="Q52">
        <v>7.52164289182058</v>
      </c>
      <c r="R52">
        <v>14.854789619933555</v>
      </c>
      <c r="S52">
        <v>9.0547942892606574</v>
      </c>
      <c r="T52">
        <v>0.98166221256038622</v>
      </c>
      <c r="U52">
        <v>59.301903721163761</v>
      </c>
      <c r="V52">
        <v>8.8294022498755602</v>
      </c>
      <c r="W52">
        <v>18.800806556464813</v>
      </c>
      <c r="X52">
        <v>62.903574961597542</v>
      </c>
      <c r="Y52">
        <v>0</v>
      </c>
      <c r="Z52">
        <v>5.5317484079090899</v>
      </c>
      <c r="AA52">
        <v>0</v>
      </c>
      <c r="AB52">
        <v>20.892252622160846</v>
      </c>
      <c r="AC52">
        <v>14.981279352715411</v>
      </c>
      <c r="AD52">
        <v>0</v>
      </c>
      <c r="AE52">
        <v>25.449146881611547</v>
      </c>
      <c r="AF52">
        <v>0</v>
      </c>
      <c r="AG52">
        <v>30.710283848012139</v>
      </c>
      <c r="AH52">
        <v>70.935360649781856</v>
      </c>
      <c r="AI52">
        <v>0</v>
      </c>
      <c r="AJ52">
        <v>0</v>
      </c>
      <c r="AK52">
        <v>28.700749574940904</v>
      </c>
      <c r="AL52">
        <v>57.770389081583474</v>
      </c>
      <c r="AM52">
        <v>0</v>
      </c>
      <c r="AN52">
        <v>6.1606984241464956E-2</v>
      </c>
      <c r="AO52">
        <v>0</v>
      </c>
      <c r="AP52">
        <v>1.3583972803645401</v>
      </c>
      <c r="AQ52">
        <v>0</v>
      </c>
      <c r="AR52">
        <v>14.049492599999994</v>
      </c>
      <c r="AS52">
        <v>16.286212061357482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3.6878945024813894</v>
      </c>
      <c r="AZ52">
        <v>0</v>
      </c>
      <c r="BA52">
        <v>2.7793578978583193</v>
      </c>
      <c r="BB52">
        <v>1.7100762116991644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992.30710086479519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351.30551013943187</v>
      </c>
      <c r="L53">
        <v>5.6601352368335904</v>
      </c>
      <c r="M53">
        <v>44.23837807119741</v>
      </c>
      <c r="N53">
        <v>36.665019546471086</v>
      </c>
      <c r="O53">
        <v>51.240533529896915</v>
      </c>
      <c r="P53">
        <v>20.352028282398042</v>
      </c>
      <c r="Q53">
        <v>6.6698628968935889</v>
      </c>
      <c r="R53">
        <v>13.246790526140527</v>
      </c>
      <c r="S53">
        <v>8.1448375987020007</v>
      </c>
      <c r="T53">
        <v>0.97948585507246355</v>
      </c>
      <c r="U53">
        <v>59.301903721163761</v>
      </c>
      <c r="V53">
        <v>8.8294022498755602</v>
      </c>
      <c r="W53">
        <v>18.800806556464813</v>
      </c>
      <c r="X53">
        <v>62.903574961597542</v>
      </c>
      <c r="Y53">
        <v>0</v>
      </c>
      <c r="Z53">
        <v>2.7658744235454535</v>
      </c>
      <c r="AA53">
        <v>0</v>
      </c>
      <c r="AB53">
        <v>20.892252622160846</v>
      </c>
      <c r="AC53">
        <v>14.981279352715411</v>
      </c>
      <c r="AD53">
        <v>0</v>
      </c>
      <c r="AE53">
        <v>25.449146881611547</v>
      </c>
      <c r="AF53">
        <v>0</v>
      </c>
      <c r="AG53">
        <v>30.710283848012139</v>
      </c>
      <c r="AH53">
        <v>70.935360649781856</v>
      </c>
      <c r="AI53">
        <v>0</v>
      </c>
      <c r="AJ53">
        <v>0</v>
      </c>
      <c r="AK53">
        <v>28.700749574940904</v>
      </c>
      <c r="AL53">
        <v>57.35176366841651</v>
      </c>
      <c r="AM53">
        <v>0</v>
      </c>
      <c r="AN53">
        <v>6.1606984241464956E-2</v>
      </c>
      <c r="AO53">
        <v>0</v>
      </c>
      <c r="AP53">
        <v>4.890230912013255</v>
      </c>
      <c r="AQ53">
        <v>0</v>
      </c>
      <c r="AR53">
        <v>14.049492599999994</v>
      </c>
      <c r="AS53">
        <v>16.286212061357482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3.6878945024813894</v>
      </c>
      <c r="AZ53">
        <v>0</v>
      </c>
      <c r="BA53">
        <v>2.7793578978583193</v>
      </c>
      <c r="BB53">
        <v>1.701044217877095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983.58081936915312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346.95036263135592</v>
      </c>
      <c r="L54">
        <v>5.6601352368335904</v>
      </c>
      <c r="M54">
        <v>44.221943361603707</v>
      </c>
      <c r="N54">
        <v>36.646235413718415</v>
      </c>
      <c r="O54">
        <v>51.212422277020053</v>
      </c>
      <c r="P54">
        <v>20.33060240247282</v>
      </c>
      <c r="Q54">
        <v>6.6606968333333336</v>
      </c>
      <c r="R54">
        <v>13.23851673175608</v>
      </c>
      <c r="S54">
        <v>8.1492882539252847</v>
      </c>
      <c r="T54">
        <v>0.97896082125603845</v>
      </c>
      <c r="U54">
        <v>59.301903721163761</v>
      </c>
      <c r="V54">
        <v>8.8294022498755602</v>
      </c>
      <c r="W54">
        <v>18.800806556464813</v>
      </c>
      <c r="X54">
        <v>62.903574961597542</v>
      </c>
      <c r="Y54">
        <v>0</v>
      </c>
      <c r="Z54">
        <v>2.7658744235454535</v>
      </c>
      <c r="AA54">
        <v>0</v>
      </c>
      <c r="AB54">
        <v>20.892252622160846</v>
      </c>
      <c r="AC54">
        <v>14.981279352715411</v>
      </c>
      <c r="AD54">
        <v>0</v>
      </c>
      <c r="AE54">
        <v>25.449146881611547</v>
      </c>
      <c r="AF54">
        <v>0</v>
      </c>
      <c r="AG54">
        <v>30.710283848012139</v>
      </c>
      <c r="AH54">
        <v>70.935360649781856</v>
      </c>
      <c r="AI54">
        <v>0</v>
      </c>
      <c r="AJ54">
        <v>0</v>
      </c>
      <c r="AK54">
        <v>28.700749574940904</v>
      </c>
      <c r="AL54">
        <v>57.35176366841651</v>
      </c>
      <c r="AM54">
        <v>0</v>
      </c>
      <c r="AN54">
        <v>6.1606984241464956E-2</v>
      </c>
      <c r="AO54">
        <v>0</v>
      </c>
      <c r="AP54">
        <v>4.890230912013255</v>
      </c>
      <c r="AQ54">
        <v>0</v>
      </c>
      <c r="AR54">
        <v>14.049492599999994</v>
      </c>
      <c r="AS54">
        <v>16.286212061357482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3.6878945024813894</v>
      </c>
      <c r="AZ54">
        <v>0</v>
      </c>
      <c r="BA54">
        <v>2.7793578978583193</v>
      </c>
      <c r="BB54">
        <v>1.7001329608938547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979.1264903924075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352.91641500078782</v>
      </c>
      <c r="L55">
        <v>5.6601352368335904</v>
      </c>
      <c r="M55">
        <v>43.909916026716374</v>
      </c>
      <c r="N55">
        <v>36.384173808456502</v>
      </c>
      <c r="O55">
        <v>50.85854006440443</v>
      </c>
      <c r="P55">
        <v>20.179289421363393</v>
      </c>
      <c r="Q55">
        <v>8.9828238241172542</v>
      </c>
      <c r="R55">
        <v>15.117252523489933</v>
      </c>
      <c r="S55">
        <v>10.738754417666302</v>
      </c>
      <c r="T55">
        <v>0.98152545365853661</v>
      </c>
      <c r="U55">
        <v>59.301903721163761</v>
      </c>
      <c r="V55">
        <v>8.8294022498755602</v>
      </c>
      <c r="W55">
        <v>18.800806556464813</v>
      </c>
      <c r="X55">
        <v>62.903574961597542</v>
      </c>
      <c r="Y55">
        <v>0</v>
      </c>
      <c r="Z55">
        <v>2.7658744235454535</v>
      </c>
      <c r="AA55">
        <v>0</v>
      </c>
      <c r="AB55">
        <v>20.892252622160846</v>
      </c>
      <c r="AC55">
        <v>14.981279352715411</v>
      </c>
      <c r="AD55">
        <v>0</v>
      </c>
      <c r="AE55">
        <v>25.449146881611547</v>
      </c>
      <c r="AF55">
        <v>0</v>
      </c>
      <c r="AG55">
        <v>30.710283848012139</v>
      </c>
      <c r="AH55">
        <v>70.935360649781856</v>
      </c>
      <c r="AI55">
        <v>0</v>
      </c>
      <c r="AJ55">
        <v>0</v>
      </c>
      <c r="AK55">
        <v>28.700749574940904</v>
      </c>
      <c r="AL55">
        <v>57.35176366841651</v>
      </c>
      <c r="AM55">
        <v>0</v>
      </c>
      <c r="AN55">
        <v>6.1606984241464956E-2</v>
      </c>
      <c r="AO55">
        <v>0</v>
      </c>
      <c r="AP55">
        <v>1.3583972803645401</v>
      </c>
      <c r="AQ55">
        <v>0</v>
      </c>
      <c r="AR55">
        <v>16.391074699999994</v>
      </c>
      <c r="AS55">
        <v>16.286212061357482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3.6878945024813894</v>
      </c>
      <c r="AZ55">
        <v>0</v>
      </c>
      <c r="BA55">
        <v>2.7793578978583193</v>
      </c>
      <c r="BB55">
        <v>1.6923693323943663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989.6081370464783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350.04112202194216</v>
      </c>
      <c r="L56">
        <v>5.6601352368335904</v>
      </c>
      <c r="M56">
        <v>43.618629416914175</v>
      </c>
      <c r="N56">
        <v>36.143174870562397</v>
      </c>
      <c r="O56">
        <v>50.522126231001629</v>
      </c>
      <c r="P56">
        <v>20.037976064013836</v>
      </c>
      <c r="Q56">
        <v>8.9271641863270759</v>
      </c>
      <c r="R56">
        <v>15.013519232691658</v>
      </c>
      <c r="S56">
        <v>10.672033645639056</v>
      </c>
      <c r="T56">
        <v>0.96980552450980395</v>
      </c>
      <c r="U56">
        <v>59.301903721163761</v>
      </c>
      <c r="V56">
        <v>8.8294022498755602</v>
      </c>
      <c r="W56">
        <v>18.800806556464813</v>
      </c>
      <c r="X56">
        <v>62.903574961597542</v>
      </c>
      <c r="Y56">
        <v>0</v>
      </c>
      <c r="Z56">
        <v>2.7658744235454535</v>
      </c>
      <c r="AA56">
        <v>0</v>
      </c>
      <c r="AB56">
        <v>20.892252622160846</v>
      </c>
      <c r="AC56">
        <v>14.981279352715411</v>
      </c>
      <c r="AD56">
        <v>4.6793427135547025</v>
      </c>
      <c r="AE56">
        <v>25.449146881611547</v>
      </c>
      <c r="AF56">
        <v>0</v>
      </c>
      <c r="AG56">
        <v>30.710283848012139</v>
      </c>
      <c r="AH56">
        <v>70.935360649781856</v>
      </c>
      <c r="AI56">
        <v>0</v>
      </c>
      <c r="AJ56">
        <v>0</v>
      </c>
      <c r="AK56">
        <v>28.700749574940904</v>
      </c>
      <c r="AL56">
        <v>57.35176366841651</v>
      </c>
      <c r="AM56">
        <v>0</v>
      </c>
      <c r="AN56">
        <v>6.1606984241464956E-2</v>
      </c>
      <c r="AO56">
        <v>0</v>
      </c>
      <c r="AP56">
        <v>1.3583972803645401</v>
      </c>
      <c r="AQ56">
        <v>0</v>
      </c>
      <c r="AR56">
        <v>16.391074699999994</v>
      </c>
      <c r="AS56">
        <v>16.286212061357482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3.6878945024813894</v>
      </c>
      <c r="AZ56">
        <v>0</v>
      </c>
      <c r="BA56">
        <v>2.7793578978583193</v>
      </c>
      <c r="BB56">
        <v>1.680680090651558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990.15265117123135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327.28164151397505</v>
      </c>
      <c r="L57">
        <v>5.6601352368335904</v>
      </c>
      <c r="M57">
        <v>43.668817928772256</v>
      </c>
      <c r="N57">
        <v>36.185887131992686</v>
      </c>
      <c r="O57">
        <v>50.570584064422512</v>
      </c>
      <c r="P57">
        <v>20.061569083837512</v>
      </c>
      <c r="Q57">
        <v>6.580178052243804</v>
      </c>
      <c r="R57">
        <v>13.074383190283399</v>
      </c>
      <c r="S57">
        <v>8.037749769736843</v>
      </c>
      <c r="T57">
        <v>0.97079026470588237</v>
      </c>
      <c r="U57">
        <v>59.301903721163761</v>
      </c>
      <c r="V57">
        <v>8.8294022498755602</v>
      </c>
      <c r="W57">
        <v>18.800806556464813</v>
      </c>
      <c r="X57">
        <v>62.903574961597542</v>
      </c>
      <c r="Y57">
        <v>0</v>
      </c>
      <c r="Z57">
        <v>2.7658744235454535</v>
      </c>
      <c r="AA57">
        <v>0</v>
      </c>
      <c r="AB57">
        <v>20.892252622160846</v>
      </c>
      <c r="AC57">
        <v>14.981279352715411</v>
      </c>
      <c r="AD57">
        <v>4.6793427135547025</v>
      </c>
      <c r="AE57">
        <v>25.449146881611547</v>
      </c>
      <c r="AF57">
        <v>0</v>
      </c>
      <c r="AG57">
        <v>30.710283848012139</v>
      </c>
      <c r="AH57">
        <v>70.935360649781856</v>
      </c>
      <c r="AI57">
        <v>0</v>
      </c>
      <c r="AJ57">
        <v>0</v>
      </c>
      <c r="AK57">
        <v>28.700749574940904</v>
      </c>
      <c r="AL57">
        <v>57.35176366841651</v>
      </c>
      <c r="AM57">
        <v>0</v>
      </c>
      <c r="AN57">
        <v>6.1606984241464956E-2</v>
      </c>
      <c r="AO57">
        <v>0</v>
      </c>
      <c r="AP57">
        <v>4.890230912013255</v>
      </c>
      <c r="AQ57">
        <v>0</v>
      </c>
      <c r="AR57">
        <v>16.391074699999994</v>
      </c>
      <c r="AS57">
        <v>16.286212061357482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3.6878945024813894</v>
      </c>
      <c r="AZ57">
        <v>0</v>
      </c>
      <c r="BA57">
        <v>2.7793578978583193</v>
      </c>
      <c r="BB57">
        <v>1.6776337627118643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964.16748828130847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317.68363206769584</v>
      </c>
      <c r="L58">
        <v>5.5998983007845098</v>
      </c>
      <c r="M58">
        <v>43.637132325257895</v>
      </c>
      <c r="N58">
        <v>36.159523363492262</v>
      </c>
      <c r="O58">
        <v>50.542261942385871</v>
      </c>
      <c r="P58">
        <v>20.061569083837512</v>
      </c>
      <c r="Q58">
        <v>6.5702201742627349</v>
      </c>
      <c r="R58">
        <v>13.064537693112761</v>
      </c>
      <c r="S58">
        <v>8.0368245748765776</v>
      </c>
      <c r="T58">
        <v>0.97014645098039209</v>
      </c>
      <c r="U58">
        <v>59.301903721163761</v>
      </c>
      <c r="V58">
        <v>8.8294022498755602</v>
      </c>
      <c r="W58">
        <v>18.800806556464813</v>
      </c>
      <c r="X58">
        <v>62.903574961597542</v>
      </c>
      <c r="Y58">
        <v>0</v>
      </c>
      <c r="Z58">
        <v>2.7658744235454535</v>
      </c>
      <c r="AA58">
        <v>0</v>
      </c>
      <c r="AB58">
        <v>20.892252622160846</v>
      </c>
      <c r="AC58">
        <v>14.981279352715411</v>
      </c>
      <c r="AD58">
        <v>9.3586858722608266</v>
      </c>
      <c r="AE58">
        <v>25.449146881611547</v>
      </c>
      <c r="AF58">
        <v>0</v>
      </c>
      <c r="AG58">
        <v>30.710283848012139</v>
      </c>
      <c r="AH58">
        <v>70.935360649781856</v>
      </c>
      <c r="AI58">
        <v>0</v>
      </c>
      <c r="AJ58">
        <v>0</v>
      </c>
      <c r="AK58">
        <v>28.700749574940904</v>
      </c>
      <c r="AL58">
        <v>57.35176366841651</v>
      </c>
      <c r="AM58">
        <v>0</v>
      </c>
      <c r="AN58">
        <v>6.1606984241464956E-2</v>
      </c>
      <c r="AO58">
        <v>0</v>
      </c>
      <c r="AP58">
        <v>4.890230912013255</v>
      </c>
      <c r="AQ58">
        <v>0</v>
      </c>
      <c r="AR58">
        <v>14.049492599999994</v>
      </c>
      <c r="AS58">
        <v>16.286212061357482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3.6878945024813894</v>
      </c>
      <c r="AZ58">
        <v>0</v>
      </c>
      <c r="BA58">
        <v>2.7793578978583193</v>
      </c>
      <c r="BB58">
        <v>1.6812707082152973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956.74289602540091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305.14751871566438</v>
      </c>
      <c r="L59">
        <v>17.469659331925378</v>
      </c>
      <c r="M59">
        <v>44.009595631701259</v>
      </c>
      <c r="N59">
        <v>36.466667791827852</v>
      </c>
      <c r="O59">
        <v>50.971418800990435</v>
      </c>
      <c r="P59">
        <v>20.224307475353619</v>
      </c>
      <c r="Q59">
        <v>6.6293378810631234</v>
      </c>
      <c r="R59">
        <v>13.176299274857715</v>
      </c>
      <c r="S59">
        <v>8.1052050010875476</v>
      </c>
      <c r="T59">
        <v>0.9789586310679611</v>
      </c>
      <c r="U59">
        <v>59.301903721163761</v>
      </c>
      <c r="V59">
        <v>8.8294022498755602</v>
      </c>
      <c r="W59">
        <v>18.800806556464813</v>
      </c>
      <c r="X59">
        <v>62.903574961597542</v>
      </c>
      <c r="Y59">
        <v>0</v>
      </c>
      <c r="Z59">
        <v>2.7658744235454535</v>
      </c>
      <c r="AA59">
        <v>5.9254796139240522</v>
      </c>
      <c r="AB59">
        <v>20.892252622160846</v>
      </c>
      <c r="AC59">
        <v>14.981279352715411</v>
      </c>
      <c r="AD59">
        <v>9.3586858722608266</v>
      </c>
      <c r="AE59">
        <v>25.449146881611547</v>
      </c>
      <c r="AF59">
        <v>0</v>
      </c>
      <c r="AG59">
        <v>30.710283848012139</v>
      </c>
      <c r="AH59">
        <v>77.30135434897926</v>
      </c>
      <c r="AI59">
        <v>0</v>
      </c>
      <c r="AJ59">
        <v>0</v>
      </c>
      <c r="AK59">
        <v>28.700749574940904</v>
      </c>
      <c r="AL59">
        <v>57.35176366841651</v>
      </c>
      <c r="AM59">
        <v>0</v>
      </c>
      <c r="AN59">
        <v>6.1606984241464956E-2</v>
      </c>
      <c r="AO59">
        <v>0</v>
      </c>
      <c r="AP59">
        <v>4.890230912013255</v>
      </c>
      <c r="AQ59">
        <v>0</v>
      </c>
      <c r="AR59">
        <v>14.049492599999994</v>
      </c>
      <c r="AS59">
        <v>16.286212061357482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3.6878945024813894</v>
      </c>
      <c r="AZ59">
        <v>0</v>
      </c>
      <c r="BA59">
        <v>3.1022947619047621</v>
      </c>
      <c r="BB59">
        <v>1.6914122893258425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970.22067034253223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310.95608256733192</v>
      </c>
      <c r="L60">
        <v>17.47</v>
      </c>
      <c r="M60">
        <v>44.64270018123473</v>
      </c>
      <c r="N60">
        <v>36.990215176063899</v>
      </c>
      <c r="O60">
        <v>51.699496912683095</v>
      </c>
      <c r="P60">
        <v>20.539692300875618</v>
      </c>
      <c r="Q60">
        <v>6.721245357798165</v>
      </c>
      <c r="R60">
        <v>13.368641371409707</v>
      </c>
      <c r="S60">
        <v>8.2159869651474526</v>
      </c>
      <c r="T60">
        <v>0.98863578947368436</v>
      </c>
      <c r="U60">
        <v>59.301903721163761</v>
      </c>
      <c r="V60">
        <v>8.8294022498755602</v>
      </c>
      <c r="W60">
        <v>18.800806556464813</v>
      </c>
      <c r="X60">
        <v>62.903574961597542</v>
      </c>
      <c r="Y60">
        <v>0</v>
      </c>
      <c r="Z60">
        <v>2.7658744235454535</v>
      </c>
      <c r="AA60">
        <v>11.919996415189877</v>
      </c>
      <c r="AB60">
        <v>20.892252622160846</v>
      </c>
      <c r="AC60">
        <v>14.981279352715411</v>
      </c>
      <c r="AD60">
        <v>9.3586858722608266</v>
      </c>
      <c r="AE60">
        <v>25.449146881611547</v>
      </c>
      <c r="AF60">
        <v>0</v>
      </c>
      <c r="AG60">
        <v>30.710283848012139</v>
      </c>
      <c r="AH60">
        <v>77.30135434897926</v>
      </c>
      <c r="AI60">
        <v>0</v>
      </c>
      <c r="AJ60">
        <v>0</v>
      </c>
      <c r="AK60">
        <v>28.700749574940904</v>
      </c>
      <c r="AL60">
        <v>57.35176366841651</v>
      </c>
      <c r="AM60">
        <v>0</v>
      </c>
      <c r="AN60">
        <v>6.1606984241464956E-2</v>
      </c>
      <c r="AO60">
        <v>0</v>
      </c>
      <c r="AP60">
        <v>1.3583972803645401</v>
      </c>
      <c r="AQ60">
        <v>0</v>
      </c>
      <c r="AR60">
        <v>14.049492599999994</v>
      </c>
      <c r="AS60">
        <v>16.286212061357482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3.6878945024813894</v>
      </c>
      <c r="AZ60">
        <v>0</v>
      </c>
      <c r="BA60">
        <v>3.1022947619047621</v>
      </c>
      <c r="BB60">
        <v>1.7217728864265929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981.12744219572926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325.84855199291206</v>
      </c>
      <c r="L61">
        <v>17.47</v>
      </c>
      <c r="M61">
        <v>45.286902466797166</v>
      </c>
      <c r="N61">
        <v>37.521735355111637</v>
      </c>
      <c r="O61">
        <v>52.447651438038733</v>
      </c>
      <c r="P61">
        <v>20.84724455064935</v>
      </c>
      <c r="Q61">
        <v>6.8215860465116283</v>
      </c>
      <c r="R61">
        <v>13.557798982102183</v>
      </c>
      <c r="S61">
        <v>8.3402328672659962</v>
      </c>
      <c r="T61">
        <v>1.0087179669811321</v>
      </c>
      <c r="U61">
        <v>59.301903721163761</v>
      </c>
      <c r="V61">
        <v>8.8294022498755602</v>
      </c>
      <c r="W61">
        <v>18.800806556464813</v>
      </c>
      <c r="X61">
        <v>62.903574961597542</v>
      </c>
      <c r="Y61">
        <v>0</v>
      </c>
      <c r="Z61">
        <v>2.7658744235454535</v>
      </c>
      <c r="AA61">
        <v>11.919996415189877</v>
      </c>
      <c r="AB61">
        <v>20.892252622160846</v>
      </c>
      <c r="AC61">
        <v>14.981279352715411</v>
      </c>
      <c r="AD61">
        <v>9.3586858722608266</v>
      </c>
      <c r="AE61">
        <v>25.449146881611547</v>
      </c>
      <c r="AF61">
        <v>0</v>
      </c>
      <c r="AG61">
        <v>30.710283848012139</v>
      </c>
      <c r="AH61">
        <v>77.30135434897926</v>
      </c>
      <c r="AI61">
        <v>0</v>
      </c>
      <c r="AJ61">
        <v>0</v>
      </c>
      <c r="AK61">
        <v>28.700749574940904</v>
      </c>
      <c r="AL61">
        <v>57.35176366841651</v>
      </c>
      <c r="AM61">
        <v>0</v>
      </c>
      <c r="AN61">
        <v>6.1606984241464956E-2</v>
      </c>
      <c r="AO61">
        <v>0</v>
      </c>
      <c r="AP61">
        <v>1.3583972803645401</v>
      </c>
      <c r="AQ61">
        <v>0</v>
      </c>
      <c r="AR61">
        <v>14.049492599999994</v>
      </c>
      <c r="AS61">
        <v>16.286212061357482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3.6878945024813894</v>
      </c>
      <c r="AZ61">
        <v>0</v>
      </c>
      <c r="BA61">
        <v>3.1022947619047621</v>
      </c>
      <c r="BB61">
        <v>1.7480893051771116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998.71148365883141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331.72722006363364</v>
      </c>
      <c r="L62">
        <v>17.47</v>
      </c>
      <c r="M62">
        <v>44.50936375478927</v>
      </c>
      <c r="N62">
        <v>36.880316593017703</v>
      </c>
      <c r="O62">
        <v>51.548200064912876</v>
      </c>
      <c r="P62">
        <v>20.47191506826119</v>
      </c>
      <c r="Q62">
        <v>6.7044421109652008</v>
      </c>
      <c r="R62">
        <v>13.324152626282688</v>
      </c>
      <c r="S62">
        <v>8.1935612365591375</v>
      </c>
      <c r="T62">
        <v>0.99043122115384619</v>
      </c>
      <c r="U62">
        <v>59.301903721163761</v>
      </c>
      <c r="V62">
        <v>8.8294022498755602</v>
      </c>
      <c r="W62">
        <v>18.800806556464813</v>
      </c>
      <c r="X62">
        <v>62.903574961597542</v>
      </c>
      <c r="Y62">
        <v>0</v>
      </c>
      <c r="Z62">
        <v>2.7658744235454535</v>
      </c>
      <c r="AA62">
        <v>11.919996415189877</v>
      </c>
      <c r="AB62">
        <v>20.892252622160846</v>
      </c>
      <c r="AC62">
        <v>14.981279352715411</v>
      </c>
      <c r="AD62">
        <v>9.3586858722608266</v>
      </c>
      <c r="AE62">
        <v>25.449146881611547</v>
      </c>
      <c r="AF62">
        <v>0</v>
      </c>
      <c r="AG62">
        <v>30.710283848012139</v>
      </c>
      <c r="AH62">
        <v>77.30135434897926</v>
      </c>
      <c r="AI62">
        <v>0</v>
      </c>
      <c r="AJ62">
        <v>0</v>
      </c>
      <c r="AK62">
        <v>28.700749574940904</v>
      </c>
      <c r="AL62">
        <v>57.35176366841651</v>
      </c>
      <c r="AM62">
        <v>0</v>
      </c>
      <c r="AN62">
        <v>6.1606984241464956E-2</v>
      </c>
      <c r="AO62">
        <v>0</v>
      </c>
      <c r="AP62">
        <v>1.3583972803645401</v>
      </c>
      <c r="AQ62">
        <v>0</v>
      </c>
      <c r="AR62">
        <v>14.049492599999994</v>
      </c>
      <c r="AS62">
        <v>16.286212061357482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3.6878945024813894</v>
      </c>
      <c r="AZ62">
        <v>0</v>
      </c>
      <c r="BA62">
        <v>3.1022947619047621</v>
      </c>
      <c r="BB62">
        <v>1.721415177777778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1001.3539906046377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371.28296854411411</v>
      </c>
      <c r="L63">
        <v>17.47</v>
      </c>
      <c r="M63">
        <v>47.969346505900752</v>
      </c>
      <c r="N63">
        <v>39.754901941424457</v>
      </c>
      <c r="O63">
        <v>55.550949703085372</v>
      </c>
      <c r="P63">
        <v>22.172561327338478</v>
      </c>
      <c r="Q63">
        <v>7.2308248371951214</v>
      </c>
      <c r="R63">
        <v>14.368760339170509</v>
      </c>
      <c r="S63">
        <v>8.8308984293559654</v>
      </c>
      <c r="T63">
        <v>1.0713747589285714</v>
      </c>
      <c r="U63">
        <v>59.301903721163761</v>
      </c>
      <c r="V63">
        <v>8.8294022498755602</v>
      </c>
      <c r="W63">
        <v>18.800806556464813</v>
      </c>
      <c r="X63">
        <v>62.903574961597542</v>
      </c>
      <c r="Y63">
        <v>0</v>
      </c>
      <c r="Z63">
        <v>2.7658744235454535</v>
      </c>
      <c r="AA63">
        <v>11.919996415189877</v>
      </c>
      <c r="AB63">
        <v>20.892252622160846</v>
      </c>
      <c r="AC63">
        <v>14.981279352715411</v>
      </c>
      <c r="AD63">
        <v>9.3586858722608266</v>
      </c>
      <c r="AE63">
        <v>25.449146881611547</v>
      </c>
      <c r="AF63">
        <v>0</v>
      </c>
      <c r="AG63">
        <v>30.710283848012139</v>
      </c>
      <c r="AH63">
        <v>77.30135434897926</v>
      </c>
      <c r="AI63">
        <v>0</v>
      </c>
      <c r="AJ63">
        <v>0</v>
      </c>
      <c r="AK63">
        <v>28.700749574940904</v>
      </c>
      <c r="AL63">
        <v>57.35176366841651</v>
      </c>
      <c r="AM63">
        <v>0</v>
      </c>
      <c r="AN63">
        <v>6.1606984241464956E-2</v>
      </c>
      <c r="AO63">
        <v>0</v>
      </c>
      <c r="AP63">
        <v>1.3583972803645401</v>
      </c>
      <c r="AQ63">
        <v>0</v>
      </c>
      <c r="AR63">
        <v>14.049492599999994</v>
      </c>
      <c r="AS63">
        <v>16.286212061357482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3.6878945024813894</v>
      </c>
      <c r="AZ63">
        <v>0</v>
      </c>
      <c r="BA63">
        <v>3.1022947619047621</v>
      </c>
      <c r="BB63">
        <v>1.8516249484536085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1055.3671840222512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383.14784667795851</v>
      </c>
      <c r="L64">
        <v>17.47</v>
      </c>
      <c r="M64">
        <v>49.508093365941029</v>
      </c>
      <c r="N64">
        <v>41.015429350139755</v>
      </c>
      <c r="O64">
        <v>57.327848143954135</v>
      </c>
      <c r="P64">
        <v>22.927551186088266</v>
      </c>
      <c r="Q64">
        <v>7.4626762529550836</v>
      </c>
      <c r="R64">
        <v>14.818848460851445</v>
      </c>
      <c r="S64">
        <v>9.1154042671829636</v>
      </c>
      <c r="T64">
        <v>1.1021714285714288</v>
      </c>
      <c r="U64">
        <v>59.301903721163761</v>
      </c>
      <c r="V64">
        <v>8.8294022498755602</v>
      </c>
      <c r="W64">
        <v>18.800806556464813</v>
      </c>
      <c r="X64">
        <v>62.903574961597542</v>
      </c>
      <c r="Y64">
        <v>0</v>
      </c>
      <c r="Z64">
        <v>2.7658744235454535</v>
      </c>
      <c r="AA64">
        <v>11.919996415189877</v>
      </c>
      <c r="AB64">
        <v>20.892252622160846</v>
      </c>
      <c r="AC64">
        <v>14.981279352715411</v>
      </c>
      <c r="AD64">
        <v>9.3586858722608266</v>
      </c>
      <c r="AE64">
        <v>25.449146881611547</v>
      </c>
      <c r="AF64">
        <v>0</v>
      </c>
      <c r="AG64">
        <v>30.710283848012139</v>
      </c>
      <c r="AH64">
        <v>77.30135434897926</v>
      </c>
      <c r="AI64">
        <v>0</v>
      </c>
      <c r="AJ64">
        <v>0</v>
      </c>
      <c r="AK64">
        <v>28.700749574940904</v>
      </c>
      <c r="AL64">
        <v>57.35176366841651</v>
      </c>
      <c r="AM64">
        <v>0</v>
      </c>
      <c r="AN64">
        <v>6.1606984241464956E-2</v>
      </c>
      <c r="AO64">
        <v>0</v>
      </c>
      <c r="AP64">
        <v>1.3583972803645401</v>
      </c>
      <c r="AQ64">
        <v>0</v>
      </c>
      <c r="AR64">
        <v>14.049492599999994</v>
      </c>
      <c r="AS64">
        <v>16.286212061357482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3.6878945024813894</v>
      </c>
      <c r="AZ64">
        <v>1.0697138705357143</v>
      </c>
      <c r="BA64">
        <v>3.1022947619047621</v>
      </c>
      <c r="BB64">
        <v>1.9088187531172072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1074.6873744445795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395.19522186814214</v>
      </c>
      <c r="L65">
        <v>17.47</v>
      </c>
      <c r="M65">
        <v>51.057089689102568</v>
      </c>
      <c r="N65">
        <v>42.305270820360533</v>
      </c>
      <c r="O65">
        <v>59.129462347826085</v>
      </c>
      <c r="P65">
        <v>23.69830126165661</v>
      </c>
      <c r="Q65">
        <v>7.6893803075601372</v>
      </c>
      <c r="R65">
        <v>15.291812377020785</v>
      </c>
      <c r="S65">
        <v>9.4055755983106515</v>
      </c>
      <c r="T65">
        <v>1.1387502928870292</v>
      </c>
      <c r="U65">
        <v>59.301903721163761</v>
      </c>
      <c r="V65">
        <v>8.8294022498755602</v>
      </c>
      <c r="W65">
        <v>18.800806556464813</v>
      </c>
      <c r="X65">
        <v>62.903574961597542</v>
      </c>
      <c r="Y65">
        <v>0</v>
      </c>
      <c r="Z65">
        <v>2.7658744235454535</v>
      </c>
      <c r="AA65">
        <v>11.919996415189877</v>
      </c>
      <c r="AB65">
        <v>20.892252622160846</v>
      </c>
      <c r="AC65">
        <v>14.981279352715411</v>
      </c>
      <c r="AD65">
        <v>9.3586858722608266</v>
      </c>
      <c r="AE65">
        <v>25.449146881611547</v>
      </c>
      <c r="AF65">
        <v>0</v>
      </c>
      <c r="AG65">
        <v>30.710283848012139</v>
      </c>
      <c r="AH65">
        <v>77.30135434897926</v>
      </c>
      <c r="AI65">
        <v>0</v>
      </c>
      <c r="AJ65">
        <v>0</v>
      </c>
      <c r="AK65">
        <v>28.700749574940904</v>
      </c>
      <c r="AL65">
        <v>57.35176366841651</v>
      </c>
      <c r="AM65">
        <v>0</v>
      </c>
      <c r="AN65">
        <v>6.1606984241464956E-2</v>
      </c>
      <c r="AO65">
        <v>0</v>
      </c>
      <c r="AP65">
        <v>1.3583972803645401</v>
      </c>
      <c r="AQ65">
        <v>0</v>
      </c>
      <c r="AR65">
        <v>14.049492599999994</v>
      </c>
      <c r="AS65">
        <v>16.286212061357482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3.6878945024813894</v>
      </c>
      <c r="AZ65">
        <v>2.1294308906249997</v>
      </c>
      <c r="BA65">
        <v>3.1022947619047621</v>
      </c>
      <c r="BB65">
        <v>1.9617108474576272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1094.284978988233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406.77939678445784</v>
      </c>
      <c r="L66">
        <v>17.469449430605081</v>
      </c>
      <c r="M66">
        <v>52.560473974309076</v>
      </c>
      <c r="N66">
        <v>43.551011478181628</v>
      </c>
      <c r="O66">
        <v>60.861305358665248</v>
      </c>
      <c r="P66">
        <v>24.430533018181819</v>
      </c>
      <c r="Q66">
        <v>7.9201705642737892</v>
      </c>
      <c r="R66">
        <v>15.729863255748739</v>
      </c>
      <c r="S66">
        <v>9.6745812276867049</v>
      </c>
      <c r="T66">
        <v>1.1687467682926829</v>
      </c>
      <c r="U66">
        <v>59.301903721163761</v>
      </c>
      <c r="V66">
        <v>8.8294022498755602</v>
      </c>
      <c r="W66">
        <v>18.800806556464813</v>
      </c>
      <c r="X66">
        <v>62.903574961597542</v>
      </c>
      <c r="Y66">
        <v>0</v>
      </c>
      <c r="Z66">
        <v>2.7658744235454535</v>
      </c>
      <c r="AA66">
        <v>11.919996415189877</v>
      </c>
      <c r="AB66">
        <v>20.892252622160846</v>
      </c>
      <c r="AC66">
        <v>14.981279352715411</v>
      </c>
      <c r="AD66">
        <v>9.3586858722608266</v>
      </c>
      <c r="AE66">
        <v>25.449146881611547</v>
      </c>
      <c r="AF66">
        <v>0</v>
      </c>
      <c r="AG66">
        <v>30.710283848012139</v>
      </c>
      <c r="AH66">
        <v>77.30135434897926</v>
      </c>
      <c r="AI66">
        <v>0</v>
      </c>
      <c r="AJ66">
        <v>0</v>
      </c>
      <c r="AK66">
        <v>28.700749574940904</v>
      </c>
      <c r="AL66">
        <v>57.35176366841651</v>
      </c>
      <c r="AM66">
        <v>0</v>
      </c>
      <c r="AN66">
        <v>6.1606984241464956E-2</v>
      </c>
      <c r="AO66">
        <v>0</v>
      </c>
      <c r="AP66">
        <v>1.3583972803645401</v>
      </c>
      <c r="AQ66">
        <v>0</v>
      </c>
      <c r="AR66">
        <v>14.049492599999994</v>
      </c>
      <c r="AS66">
        <v>16.286212061357482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3.6878945024813894</v>
      </c>
      <c r="AZ66">
        <v>3.1991442857142856</v>
      </c>
      <c r="BA66">
        <v>3.1022947619047621</v>
      </c>
      <c r="BB66">
        <v>2.0322836305882355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1113.1899324639892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374.75723362262312</v>
      </c>
      <c r="L67">
        <v>14.41</v>
      </c>
      <c r="M67">
        <v>48.410828424647882</v>
      </c>
      <c r="N67">
        <v>40.126070476148605</v>
      </c>
      <c r="O67">
        <v>56.079535598471359</v>
      </c>
      <c r="P67">
        <v>22.403077101673599</v>
      </c>
      <c r="Q67">
        <v>7.2878790326086955</v>
      </c>
      <c r="R67">
        <v>14.490623709589039</v>
      </c>
      <c r="S67">
        <v>8.9140908406729338</v>
      </c>
      <c r="T67">
        <v>1.081836</v>
      </c>
      <c r="U67">
        <v>59.301903721163761</v>
      </c>
      <c r="V67">
        <v>8.8294022498755602</v>
      </c>
      <c r="W67">
        <v>18.800806556464813</v>
      </c>
      <c r="X67">
        <v>62.903574961597542</v>
      </c>
      <c r="Y67">
        <v>0</v>
      </c>
      <c r="Z67">
        <v>2.7658744235454535</v>
      </c>
      <c r="AA67">
        <v>11.919996415189877</v>
      </c>
      <c r="AB67">
        <v>20.892252622160846</v>
      </c>
      <c r="AC67">
        <v>14.981279352715411</v>
      </c>
      <c r="AD67">
        <v>9.3586858722608266</v>
      </c>
      <c r="AE67">
        <v>25.449146881611547</v>
      </c>
      <c r="AF67">
        <v>0</v>
      </c>
      <c r="AG67">
        <v>30.710283848012139</v>
      </c>
      <c r="AH67">
        <v>77.30135434897926</v>
      </c>
      <c r="AI67">
        <v>0</v>
      </c>
      <c r="AJ67">
        <v>0</v>
      </c>
      <c r="AK67">
        <v>28.700749574940904</v>
      </c>
      <c r="AL67">
        <v>57.35176366841651</v>
      </c>
      <c r="AM67">
        <v>4.7713320071405736</v>
      </c>
      <c r="AN67">
        <v>6.1606984241464956E-2</v>
      </c>
      <c r="AO67">
        <v>0</v>
      </c>
      <c r="AP67">
        <v>1.3583972803645401</v>
      </c>
      <c r="AQ67">
        <v>0</v>
      </c>
      <c r="AR67">
        <v>14.049492599999994</v>
      </c>
      <c r="AS67">
        <v>16.286212061357482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3.6878945024813894</v>
      </c>
      <c r="AZ67">
        <v>3.1991442857142856</v>
      </c>
      <c r="BA67">
        <v>3.1022947619047621</v>
      </c>
      <c r="BB67">
        <v>1.8598614489795919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1065.6044852355537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390.14346353338163</v>
      </c>
      <c r="L68">
        <v>13.78</v>
      </c>
      <c r="M68">
        <v>50.408998210362562</v>
      </c>
      <c r="N68">
        <v>41.766711835972131</v>
      </c>
      <c r="O68">
        <v>58.380733198793365</v>
      </c>
      <c r="P68">
        <v>23.359324091625709</v>
      </c>
      <c r="Q68">
        <v>7.5891702201622255</v>
      </c>
      <c r="R68">
        <v>15.090538739473681</v>
      </c>
      <c r="S68">
        <v>9.2756173371320028</v>
      </c>
      <c r="T68">
        <v>1.1284965254237289</v>
      </c>
      <c r="U68">
        <v>59.301903721163761</v>
      </c>
      <c r="V68">
        <v>8.8294022498755602</v>
      </c>
      <c r="W68">
        <v>18.800806556464813</v>
      </c>
      <c r="X68">
        <v>62.903574961597542</v>
      </c>
      <c r="Y68">
        <v>0</v>
      </c>
      <c r="Z68">
        <v>2.7658744235454535</v>
      </c>
      <c r="AA68">
        <v>11.919996415189877</v>
      </c>
      <c r="AB68">
        <v>20.892252622160846</v>
      </c>
      <c r="AC68">
        <v>14.981279352715411</v>
      </c>
      <c r="AD68">
        <v>9.3586858722608266</v>
      </c>
      <c r="AE68">
        <v>25.449146881611547</v>
      </c>
      <c r="AF68">
        <v>0</v>
      </c>
      <c r="AG68">
        <v>30.710283848012139</v>
      </c>
      <c r="AH68">
        <v>77.30135434897926</v>
      </c>
      <c r="AI68">
        <v>0</v>
      </c>
      <c r="AJ68">
        <v>0</v>
      </c>
      <c r="AK68">
        <v>28.700749574940904</v>
      </c>
      <c r="AL68">
        <v>57.35176366841651</v>
      </c>
      <c r="AM68">
        <v>4.7713320071405736</v>
      </c>
      <c r="AN68">
        <v>6.1606984241464956E-2</v>
      </c>
      <c r="AO68">
        <v>0</v>
      </c>
      <c r="AP68">
        <v>1.3583972803645401</v>
      </c>
      <c r="AQ68">
        <v>0</v>
      </c>
      <c r="AR68">
        <v>14.049492599999994</v>
      </c>
      <c r="AS68">
        <v>16.286212061357482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3.6878945024813894</v>
      </c>
      <c r="AZ68">
        <v>3.1991442857142856</v>
      </c>
      <c r="BA68">
        <v>3.1022947619047621</v>
      </c>
      <c r="BB68">
        <v>1.9403618480392155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1088.646864520505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397.33085834407234</v>
      </c>
      <c r="L69">
        <v>14.029993063735967</v>
      </c>
      <c r="M69">
        <v>51.329924314160465</v>
      </c>
      <c r="N69">
        <v>42.538779532338303</v>
      </c>
      <c r="O69">
        <v>59.457539412955462</v>
      </c>
      <c r="P69">
        <v>23.820355296043658</v>
      </c>
      <c r="Q69">
        <v>7.7356542702394533</v>
      </c>
      <c r="R69">
        <v>15.370487621303472</v>
      </c>
      <c r="S69">
        <v>9.4545899384615382</v>
      </c>
      <c r="T69">
        <v>1.1501274583333332</v>
      </c>
      <c r="U69">
        <v>59.301903721163761</v>
      </c>
      <c r="V69">
        <v>8.8294022498755602</v>
      </c>
      <c r="W69">
        <v>18.800806556464813</v>
      </c>
      <c r="X69">
        <v>62.903574961597542</v>
      </c>
      <c r="Y69">
        <v>0</v>
      </c>
      <c r="Z69">
        <v>2.7658744235454535</v>
      </c>
      <c r="AA69">
        <v>11.919996415189877</v>
      </c>
      <c r="AB69">
        <v>20.892252622160846</v>
      </c>
      <c r="AC69">
        <v>14.981279352715411</v>
      </c>
      <c r="AD69">
        <v>9.3586858722608266</v>
      </c>
      <c r="AE69">
        <v>25.449146881611547</v>
      </c>
      <c r="AF69">
        <v>0</v>
      </c>
      <c r="AG69">
        <v>30.710283848012139</v>
      </c>
      <c r="AH69">
        <v>77.30135434897926</v>
      </c>
      <c r="AI69">
        <v>0</v>
      </c>
      <c r="AJ69">
        <v>0</v>
      </c>
      <c r="AK69">
        <v>28.700749574940904</v>
      </c>
      <c r="AL69">
        <v>57.35176366841651</v>
      </c>
      <c r="AM69">
        <v>5.3875154355914638</v>
      </c>
      <c r="AN69">
        <v>6.1606984241464956E-2</v>
      </c>
      <c r="AO69">
        <v>0</v>
      </c>
      <c r="AP69">
        <v>1.3583972803645401</v>
      </c>
      <c r="AQ69">
        <v>0</v>
      </c>
      <c r="AR69">
        <v>14.049492599999994</v>
      </c>
      <c r="AS69">
        <v>16.286212061357482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3.6878945024813894</v>
      </c>
      <c r="AZ69">
        <v>3.1481740206185562</v>
      </c>
      <c r="BA69">
        <v>3.1022947619047621</v>
      </c>
      <c r="BB69">
        <v>1.9780566490384612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1100.5450280441767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418.20742421436699</v>
      </c>
      <c r="L70">
        <v>14.769973674554411</v>
      </c>
      <c r="M70">
        <v>54.033340817493382</v>
      </c>
      <c r="N70">
        <v>44.768189801871003</v>
      </c>
      <c r="O70">
        <v>62.572336103189492</v>
      </c>
      <c r="P70">
        <v>25.147004971994825</v>
      </c>
      <c r="Q70">
        <v>8.1378015833333333</v>
      </c>
      <c r="R70">
        <v>16.174871295225103</v>
      </c>
      <c r="S70">
        <v>9.941769460992905</v>
      </c>
      <c r="T70">
        <v>1.198278260869565</v>
      </c>
      <c r="U70">
        <v>59.301903721163761</v>
      </c>
      <c r="V70">
        <v>8.8294022498755602</v>
      </c>
      <c r="W70">
        <v>18.800806556464813</v>
      </c>
      <c r="X70">
        <v>62.903574961597542</v>
      </c>
      <c r="Y70">
        <v>0</v>
      </c>
      <c r="Z70">
        <v>2.7658744235454535</v>
      </c>
      <c r="AA70">
        <v>11.919996415189877</v>
      </c>
      <c r="AB70">
        <v>20.892252622160846</v>
      </c>
      <c r="AC70">
        <v>14.981279352715411</v>
      </c>
      <c r="AD70">
        <v>9.3586858722608266</v>
      </c>
      <c r="AE70">
        <v>25.449146881611547</v>
      </c>
      <c r="AF70">
        <v>0</v>
      </c>
      <c r="AG70">
        <v>30.710283848012139</v>
      </c>
      <c r="AH70">
        <v>77.30135434897926</v>
      </c>
      <c r="AI70">
        <v>0</v>
      </c>
      <c r="AJ70">
        <v>0</v>
      </c>
      <c r="AK70">
        <v>28.700749574940904</v>
      </c>
      <c r="AL70">
        <v>57.35176366841651</v>
      </c>
      <c r="AM70">
        <v>5.3875154355914638</v>
      </c>
      <c r="AN70">
        <v>6.1606984241464956E-2</v>
      </c>
      <c r="AO70">
        <v>0</v>
      </c>
      <c r="AP70">
        <v>1.3583972803645401</v>
      </c>
      <c r="AQ70">
        <v>0</v>
      </c>
      <c r="AR70">
        <v>14.049492599999994</v>
      </c>
      <c r="AS70">
        <v>16.286212061357482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3.6878945024813894</v>
      </c>
      <c r="AZ70">
        <v>4.2688586328124991</v>
      </c>
      <c r="BA70">
        <v>3.1022947619047621</v>
      </c>
      <c r="BB70">
        <v>2.0820262151029749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1134.5023631546819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436.75844022255143</v>
      </c>
      <c r="L71">
        <v>15.22</v>
      </c>
      <c r="M71">
        <v>56.428842758791546</v>
      </c>
      <c r="N71">
        <v>46.759384469966996</v>
      </c>
      <c r="O71">
        <v>65.350571731788378</v>
      </c>
      <c r="P71">
        <v>26.340268731281885</v>
      </c>
      <c r="Q71">
        <v>8.4918577651632976</v>
      </c>
      <c r="R71">
        <v>16.892934130094048</v>
      </c>
      <c r="S71">
        <v>10.387594033941452</v>
      </c>
      <c r="T71">
        <v>1.259233022727273</v>
      </c>
      <c r="U71">
        <v>59.301903721163761</v>
      </c>
      <c r="V71">
        <v>8.8294022498755602</v>
      </c>
      <c r="W71">
        <v>18.800806556464813</v>
      </c>
      <c r="X71">
        <v>62.903574961597542</v>
      </c>
      <c r="Y71">
        <v>0</v>
      </c>
      <c r="Z71">
        <v>2.7658744235454535</v>
      </c>
      <c r="AA71">
        <v>11.919996415189877</v>
      </c>
      <c r="AB71">
        <v>20.892252622160846</v>
      </c>
      <c r="AC71">
        <v>14.981279352715411</v>
      </c>
      <c r="AD71">
        <v>4.6793427135547025</v>
      </c>
      <c r="AE71">
        <v>25.449146881611547</v>
      </c>
      <c r="AF71">
        <v>0</v>
      </c>
      <c r="AG71">
        <v>30.710283848012139</v>
      </c>
      <c r="AH71">
        <v>77.30135434897926</v>
      </c>
      <c r="AI71">
        <v>0</v>
      </c>
      <c r="AJ71">
        <v>0</v>
      </c>
      <c r="AK71">
        <v>28.700749574940904</v>
      </c>
      <c r="AL71">
        <v>57.770389081583474</v>
      </c>
      <c r="AM71">
        <v>5.3875154355914638</v>
      </c>
      <c r="AN71">
        <v>6.1606984241464956E-2</v>
      </c>
      <c r="AO71">
        <v>0</v>
      </c>
      <c r="AP71">
        <v>1.3583972803645401</v>
      </c>
      <c r="AQ71">
        <v>0</v>
      </c>
      <c r="AR71">
        <v>14.049492599999994</v>
      </c>
      <c r="AS71">
        <v>16.286212061357482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3.6878945024813894</v>
      </c>
      <c r="AZ71">
        <v>4.2688586328124991</v>
      </c>
      <c r="BA71">
        <v>3.1022947619047621</v>
      </c>
      <c r="BB71">
        <v>2.179150897155361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1159.2769067736103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458.35774777021942</v>
      </c>
      <c r="L72">
        <v>16.54</v>
      </c>
      <c r="M72">
        <v>59.218172657491635</v>
      </c>
      <c r="N72">
        <v>49.067790306918241</v>
      </c>
      <c r="O72">
        <v>68.583358773983747</v>
      </c>
      <c r="P72">
        <v>27.699770286340165</v>
      </c>
      <c r="Q72">
        <v>8.9194432158024703</v>
      </c>
      <c r="R72">
        <v>17.725918879572031</v>
      </c>
      <c r="S72">
        <v>10.904547839805826</v>
      </c>
      <c r="T72">
        <v>1.3194848664259928</v>
      </c>
      <c r="U72">
        <v>59.301903721163761</v>
      </c>
      <c r="V72">
        <v>8.8294022498755602</v>
      </c>
      <c r="W72">
        <v>18.800806556464813</v>
      </c>
      <c r="X72">
        <v>62.903574961597542</v>
      </c>
      <c r="Y72">
        <v>0</v>
      </c>
      <c r="Z72">
        <v>2.7658744235454535</v>
      </c>
      <c r="AA72">
        <v>11.919996415189877</v>
      </c>
      <c r="AB72">
        <v>20.892252622160846</v>
      </c>
      <c r="AC72">
        <v>14.981279352715411</v>
      </c>
      <c r="AD72">
        <v>4.6793427135547025</v>
      </c>
      <c r="AE72">
        <v>25.449146881611547</v>
      </c>
      <c r="AF72">
        <v>0</v>
      </c>
      <c r="AG72">
        <v>30.710283848012139</v>
      </c>
      <c r="AH72">
        <v>77.30135434897926</v>
      </c>
      <c r="AI72">
        <v>0</v>
      </c>
      <c r="AJ72">
        <v>0</v>
      </c>
      <c r="AK72">
        <v>28.700749574940904</v>
      </c>
      <c r="AL72">
        <v>57.770389081583474</v>
      </c>
      <c r="AM72">
        <v>5.3875154355914638</v>
      </c>
      <c r="AN72">
        <v>6.1606984241464956E-2</v>
      </c>
      <c r="AO72">
        <v>0</v>
      </c>
      <c r="AP72">
        <v>1.3583972803645401</v>
      </c>
      <c r="AQ72">
        <v>0</v>
      </c>
      <c r="AR72">
        <v>14.049492599999994</v>
      </c>
      <c r="AS72">
        <v>16.286212061357482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3.6878945024813894</v>
      </c>
      <c r="AZ72">
        <v>4.2688586328124991</v>
      </c>
      <c r="BA72">
        <v>3.1022947619047621</v>
      </c>
      <c r="BB72">
        <v>2.2820067807933193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1193.8268703875017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474.56278400401231</v>
      </c>
      <c r="L73">
        <v>16.959779708225184</v>
      </c>
      <c r="M73">
        <v>61.319310390656284</v>
      </c>
      <c r="N73">
        <v>50.805104249262278</v>
      </c>
      <c r="O73">
        <v>71.010797739852862</v>
      </c>
      <c r="P73">
        <v>28.722461590463247</v>
      </c>
      <c r="Q73">
        <v>9.2321789141221391</v>
      </c>
      <c r="R73">
        <v>18.355282629237799</v>
      </c>
      <c r="S73">
        <v>11.287815180007808</v>
      </c>
      <c r="T73">
        <v>1.3585111080139374</v>
      </c>
      <c r="U73">
        <v>59.301903721163761</v>
      </c>
      <c r="V73">
        <v>8.8294022498755602</v>
      </c>
      <c r="W73">
        <v>18.800806556464813</v>
      </c>
      <c r="X73">
        <v>62.903574961597542</v>
      </c>
      <c r="Y73">
        <v>0</v>
      </c>
      <c r="Z73">
        <v>5.5317484079090899</v>
      </c>
      <c r="AA73">
        <v>11.919996415189877</v>
      </c>
      <c r="AB73">
        <v>20.892252622160846</v>
      </c>
      <c r="AC73">
        <v>14.981279352715411</v>
      </c>
      <c r="AD73">
        <v>4.6793427135547025</v>
      </c>
      <c r="AE73">
        <v>25.449146881611547</v>
      </c>
      <c r="AF73">
        <v>0</v>
      </c>
      <c r="AG73">
        <v>30.710283848012139</v>
      </c>
      <c r="AH73">
        <v>77.30135434897926</v>
      </c>
      <c r="AI73">
        <v>0</v>
      </c>
      <c r="AJ73">
        <v>0</v>
      </c>
      <c r="AK73">
        <v>28.700749574940904</v>
      </c>
      <c r="AL73">
        <v>57.770389081583474</v>
      </c>
      <c r="AM73">
        <v>8.0812735984491848</v>
      </c>
      <c r="AN73">
        <v>6.1606984241464956E-2</v>
      </c>
      <c r="AO73">
        <v>0</v>
      </c>
      <c r="AP73">
        <v>1.3583972803645401</v>
      </c>
      <c r="AQ73">
        <v>0</v>
      </c>
      <c r="AR73">
        <v>14.049492599999994</v>
      </c>
      <c r="AS73">
        <v>16.286212061357482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3.6878945024813894</v>
      </c>
      <c r="AZ73">
        <v>4.2688586328124991</v>
      </c>
      <c r="BA73">
        <v>3.1022947619047621</v>
      </c>
      <c r="BB73">
        <v>2.3718114254032256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1224.6540980966267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493.41653069993225</v>
      </c>
      <c r="L74">
        <v>17.43</v>
      </c>
      <c r="M74">
        <v>63.751728778883177</v>
      </c>
      <c r="N74">
        <v>52.827965465153156</v>
      </c>
      <c r="O74">
        <v>73.821756137711702</v>
      </c>
      <c r="P74">
        <v>29.919224151818053</v>
      </c>
      <c r="Q74">
        <v>9.6031262781092241</v>
      </c>
      <c r="R74">
        <v>19.081434639537573</v>
      </c>
      <c r="S74">
        <v>11.736194529478032</v>
      </c>
      <c r="T74">
        <v>1.420309255033557</v>
      </c>
      <c r="U74">
        <v>59.301903721163761</v>
      </c>
      <c r="V74">
        <v>8.8294022498755602</v>
      </c>
      <c r="W74">
        <v>18.800806556464813</v>
      </c>
      <c r="X74">
        <v>62.903574961597542</v>
      </c>
      <c r="Y74">
        <v>0</v>
      </c>
      <c r="Z74">
        <v>5.5317484079090899</v>
      </c>
      <c r="AA74">
        <v>11.919996415189877</v>
      </c>
      <c r="AB74">
        <v>20.892252622160846</v>
      </c>
      <c r="AC74">
        <v>14.981279352715411</v>
      </c>
      <c r="AD74">
        <v>4.6793427135547025</v>
      </c>
      <c r="AE74">
        <v>25.449146881611547</v>
      </c>
      <c r="AF74">
        <v>0</v>
      </c>
      <c r="AG74">
        <v>30.710283848012139</v>
      </c>
      <c r="AH74">
        <v>77.30135434897926</v>
      </c>
      <c r="AI74">
        <v>1.8374108455118332</v>
      </c>
      <c r="AJ74">
        <v>0</v>
      </c>
      <c r="AK74">
        <v>28.700749574940904</v>
      </c>
      <c r="AL74">
        <v>57.770389081583474</v>
      </c>
      <c r="AM74">
        <v>8.0812735984491848</v>
      </c>
      <c r="AN74">
        <v>6.1606984241464956E-2</v>
      </c>
      <c r="AO74">
        <v>0</v>
      </c>
      <c r="AP74">
        <v>1.3583972803645401</v>
      </c>
      <c r="AQ74">
        <v>0</v>
      </c>
      <c r="AR74">
        <v>14.049492599999994</v>
      </c>
      <c r="AS74">
        <v>16.286212061357482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3.6878945024813894</v>
      </c>
      <c r="AZ74">
        <v>4.2688586328124991</v>
      </c>
      <c r="BA74">
        <v>3.1022947619047621</v>
      </c>
      <c r="BB74">
        <v>2.4503874418604652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1255.9643293803986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494.75138496677505</v>
      </c>
      <c r="L75">
        <v>17.47</v>
      </c>
      <c r="M75">
        <v>63.9276907725624</v>
      </c>
      <c r="N75">
        <v>52.963917312135848</v>
      </c>
      <c r="O75">
        <v>74.026631318030439</v>
      </c>
      <c r="P75">
        <v>30.000593759029179</v>
      </c>
      <c r="Q75">
        <v>9.6282616660567264</v>
      </c>
      <c r="R75">
        <v>19.140360998847129</v>
      </c>
      <c r="S75">
        <v>11.767235152059925</v>
      </c>
      <c r="T75">
        <v>1.4220594765100671</v>
      </c>
      <c r="U75">
        <v>59.301903721163761</v>
      </c>
      <c r="V75">
        <v>8.8294022498755602</v>
      </c>
      <c r="W75">
        <v>18.800806556464813</v>
      </c>
      <c r="X75">
        <v>62.903574961597542</v>
      </c>
      <c r="Y75">
        <v>0</v>
      </c>
      <c r="Z75">
        <v>5.5317484079090899</v>
      </c>
      <c r="AA75">
        <v>17.879994622784814</v>
      </c>
      <c r="AB75">
        <v>20.892252622160846</v>
      </c>
      <c r="AC75">
        <v>14.981279352715411</v>
      </c>
      <c r="AD75">
        <v>4.6793427135547025</v>
      </c>
      <c r="AE75">
        <v>25.449146881611547</v>
      </c>
      <c r="AF75">
        <v>0</v>
      </c>
      <c r="AG75">
        <v>30.710283848012139</v>
      </c>
      <c r="AH75">
        <v>77.30135434897926</v>
      </c>
      <c r="AI75">
        <v>1.8374108455118332</v>
      </c>
      <c r="AJ75">
        <v>0</v>
      </c>
      <c r="AK75">
        <v>28.700749574940904</v>
      </c>
      <c r="AL75">
        <v>57.770389081583474</v>
      </c>
      <c r="AM75">
        <v>8.0812735984491848</v>
      </c>
      <c r="AN75">
        <v>6.1606984241464956E-2</v>
      </c>
      <c r="AO75">
        <v>0</v>
      </c>
      <c r="AP75">
        <v>4.020856810687655</v>
      </c>
      <c r="AQ75">
        <v>0</v>
      </c>
      <c r="AR75">
        <v>14.049492599999994</v>
      </c>
      <c r="AS75">
        <v>16.286212061357482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3.6878945024813894</v>
      </c>
      <c r="AZ75">
        <v>4.0989040736607132</v>
      </c>
      <c r="BA75">
        <v>3.1022947619047621</v>
      </c>
      <c r="BB75">
        <v>2.4623039303675047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1266.5186145340222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494.75138496677505</v>
      </c>
      <c r="L76">
        <v>17.47</v>
      </c>
      <c r="M76">
        <v>63.92770168444634</v>
      </c>
      <c r="N76">
        <v>52.963917312135848</v>
      </c>
      <c r="O76">
        <v>74.026631318030439</v>
      </c>
      <c r="P76">
        <v>30.000593759029179</v>
      </c>
      <c r="Q76">
        <v>9.6282616660567264</v>
      </c>
      <c r="R76">
        <v>19.140360998847129</v>
      </c>
      <c r="S76">
        <v>11.767235152059925</v>
      </c>
      <c r="T76">
        <v>1.4220594765100671</v>
      </c>
      <c r="U76">
        <v>59.301903721163761</v>
      </c>
      <c r="V76">
        <v>8.8294022498755602</v>
      </c>
      <c r="W76">
        <v>18.800806556464813</v>
      </c>
      <c r="X76">
        <v>62.903574961597542</v>
      </c>
      <c r="Y76">
        <v>0</v>
      </c>
      <c r="Z76">
        <v>5.5317484079090899</v>
      </c>
      <c r="AA76">
        <v>17.879994622784814</v>
      </c>
      <c r="AB76">
        <v>20.892252622160846</v>
      </c>
      <c r="AC76">
        <v>14.981279352715411</v>
      </c>
      <c r="AD76">
        <v>9.3586858722608266</v>
      </c>
      <c r="AE76">
        <v>25.449146881611547</v>
      </c>
      <c r="AF76">
        <v>0</v>
      </c>
      <c r="AG76">
        <v>30.710283848012139</v>
      </c>
      <c r="AH76">
        <v>77.30135434897926</v>
      </c>
      <c r="AI76">
        <v>1.8374108455118332</v>
      </c>
      <c r="AJ76">
        <v>0</v>
      </c>
      <c r="AK76">
        <v>28.700749574940904</v>
      </c>
      <c r="AL76">
        <v>57.770389081583474</v>
      </c>
      <c r="AM76">
        <v>8.0812735984491848</v>
      </c>
      <c r="AN76">
        <v>6.1606984241464956E-2</v>
      </c>
      <c r="AO76">
        <v>0</v>
      </c>
      <c r="AP76">
        <v>4.020856810687655</v>
      </c>
      <c r="AQ76">
        <v>0</v>
      </c>
      <c r="AR76">
        <v>14.049492599999994</v>
      </c>
      <c r="AS76">
        <v>16.286212061357482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3.6878945024813894</v>
      </c>
      <c r="AZ76">
        <v>4.0989040736607132</v>
      </c>
      <c r="BA76">
        <v>3.1022947619047621</v>
      </c>
      <c r="BB76">
        <v>2.4623039303675047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1271.1979686046122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494.75138496677505</v>
      </c>
      <c r="L77">
        <v>17.47</v>
      </c>
      <c r="M77">
        <v>63.92770168444634</v>
      </c>
      <c r="N77">
        <v>52.963917312135848</v>
      </c>
      <c r="O77">
        <v>74.026631318030439</v>
      </c>
      <c r="P77">
        <v>30.000593759029179</v>
      </c>
      <c r="Q77">
        <v>9.6282616660567264</v>
      </c>
      <c r="R77">
        <v>19.140360998847129</v>
      </c>
      <c r="S77">
        <v>11.767235152059925</v>
      </c>
      <c r="T77">
        <v>1.4220594765100671</v>
      </c>
      <c r="U77">
        <v>59.301903721163761</v>
      </c>
      <c r="V77">
        <v>8.8294022498755602</v>
      </c>
      <c r="W77">
        <v>18.800806556464813</v>
      </c>
      <c r="X77">
        <v>62.903574961597542</v>
      </c>
      <c r="Y77">
        <v>0</v>
      </c>
      <c r="Z77">
        <v>5.5317484079090899</v>
      </c>
      <c r="AA77">
        <v>17.879994622784814</v>
      </c>
      <c r="AB77">
        <v>20.892252622160846</v>
      </c>
      <c r="AC77">
        <v>14.981279352715411</v>
      </c>
      <c r="AD77">
        <v>9.3586858722608266</v>
      </c>
      <c r="AE77">
        <v>25.449146881611547</v>
      </c>
      <c r="AF77">
        <v>0</v>
      </c>
      <c r="AG77">
        <v>30.710283848012139</v>
      </c>
      <c r="AH77">
        <v>77.30135434897926</v>
      </c>
      <c r="AI77">
        <v>2.6248733998624938</v>
      </c>
      <c r="AJ77">
        <v>0</v>
      </c>
      <c r="AK77">
        <v>28.700749574940904</v>
      </c>
      <c r="AL77">
        <v>48.141991149999996</v>
      </c>
      <c r="AM77">
        <v>8.0812735984491848</v>
      </c>
      <c r="AN77">
        <v>6.1606984241464956E-2</v>
      </c>
      <c r="AO77">
        <v>0</v>
      </c>
      <c r="AP77">
        <v>0.48902317903893949</v>
      </c>
      <c r="AQ77">
        <v>0</v>
      </c>
      <c r="AR77">
        <v>14.049492599999994</v>
      </c>
      <c r="AS77">
        <v>16.286212061357482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3.6878945024813894</v>
      </c>
      <c r="AZ77">
        <v>4.0989040736607132</v>
      </c>
      <c r="BA77">
        <v>3.1022947619047621</v>
      </c>
      <c r="BB77">
        <v>2.4623039303675047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1258.8251995957305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494.75138496677505</v>
      </c>
      <c r="L78">
        <v>17.47</v>
      </c>
      <c r="M78">
        <v>63.92770168444634</v>
      </c>
      <c r="N78">
        <v>52.963917312135848</v>
      </c>
      <c r="O78">
        <v>74.026631318030439</v>
      </c>
      <c r="P78">
        <v>30.000593759029179</v>
      </c>
      <c r="Q78">
        <v>9.6282616660567264</v>
      </c>
      <c r="R78">
        <v>19.140360998847129</v>
      </c>
      <c r="S78">
        <v>11.767235152059925</v>
      </c>
      <c r="T78">
        <v>1.4220594765100671</v>
      </c>
      <c r="U78">
        <v>59.301903721163761</v>
      </c>
      <c r="V78">
        <v>8.8294022498755602</v>
      </c>
      <c r="W78">
        <v>18.800806556464813</v>
      </c>
      <c r="X78">
        <v>62.903574961597542</v>
      </c>
      <c r="Y78">
        <v>0</v>
      </c>
      <c r="Z78">
        <v>8.3396147618181811</v>
      </c>
      <c r="AA78">
        <v>17.879994622784814</v>
      </c>
      <c r="AB78">
        <v>20.892252622160846</v>
      </c>
      <c r="AC78">
        <v>14.981279352715411</v>
      </c>
      <c r="AD78">
        <v>18.717371299370232</v>
      </c>
      <c r="AE78">
        <v>25.449146881611547</v>
      </c>
      <c r="AF78">
        <v>0</v>
      </c>
      <c r="AG78">
        <v>30.710283848012139</v>
      </c>
      <c r="AH78">
        <v>78.186849973985375</v>
      </c>
      <c r="AI78">
        <v>3.93731009979374</v>
      </c>
      <c r="AJ78">
        <v>0</v>
      </c>
      <c r="AK78">
        <v>28.700749574940904</v>
      </c>
      <c r="AL78">
        <v>47.555914527108428</v>
      </c>
      <c r="AM78">
        <v>8.0812735984491848</v>
      </c>
      <c r="AN78">
        <v>6.1606984241464956E-2</v>
      </c>
      <c r="AO78">
        <v>0</v>
      </c>
      <c r="AP78">
        <v>0.48902317903893949</v>
      </c>
      <c r="AQ78">
        <v>0</v>
      </c>
      <c r="AR78">
        <v>14.049492599999994</v>
      </c>
      <c r="AS78">
        <v>16.827437756641139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3.8308696902439028</v>
      </c>
      <c r="AZ78">
        <v>4.0989040736607132</v>
      </c>
      <c r="BA78">
        <v>3.1880306875934235</v>
      </c>
      <c r="BB78">
        <v>2.4623039303675047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1273.3735438875294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494.75138496677505</v>
      </c>
      <c r="L79">
        <v>17.47</v>
      </c>
      <c r="M79">
        <v>63.92770168444634</v>
      </c>
      <c r="N79">
        <v>52.963917312135848</v>
      </c>
      <c r="O79">
        <v>74.026631318030439</v>
      </c>
      <c r="P79">
        <v>30.000593759029179</v>
      </c>
      <c r="Q79">
        <v>9.6282616660567264</v>
      </c>
      <c r="R79">
        <v>19.140360998847129</v>
      </c>
      <c r="S79">
        <v>11.767235152059925</v>
      </c>
      <c r="T79">
        <v>1.4220594765100671</v>
      </c>
      <c r="U79">
        <v>59.301903721163761</v>
      </c>
      <c r="V79">
        <v>8.8294022498755602</v>
      </c>
      <c r="W79">
        <v>18.800806556464813</v>
      </c>
      <c r="X79">
        <v>62.903574961597542</v>
      </c>
      <c r="Y79">
        <v>0</v>
      </c>
      <c r="Z79">
        <v>8.3396147618181811</v>
      </c>
      <c r="AA79">
        <v>17.879994622784814</v>
      </c>
      <c r="AB79">
        <v>20.892252622160846</v>
      </c>
      <c r="AC79">
        <v>14.981279352715411</v>
      </c>
      <c r="AD79">
        <v>18.717371299370232</v>
      </c>
      <c r="AE79">
        <v>25.449146881611547</v>
      </c>
      <c r="AF79">
        <v>0</v>
      </c>
      <c r="AG79">
        <v>30.710283848012139</v>
      </c>
      <c r="AH79">
        <v>78.186849973985375</v>
      </c>
      <c r="AI79">
        <v>25.592514980669424</v>
      </c>
      <c r="AJ79">
        <v>0</v>
      </c>
      <c r="AK79">
        <v>28.700749574940904</v>
      </c>
      <c r="AL79">
        <v>45.797685404475033</v>
      </c>
      <c r="AM79">
        <v>8.0812735984491848</v>
      </c>
      <c r="AN79">
        <v>6.1606984241464956E-2</v>
      </c>
      <c r="AO79">
        <v>0</v>
      </c>
      <c r="AP79">
        <v>0.48902317903893949</v>
      </c>
      <c r="AQ79">
        <v>0</v>
      </c>
      <c r="AR79">
        <v>14.049492599999994</v>
      </c>
      <c r="AS79">
        <v>16.827437756641139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3.8308696902439028</v>
      </c>
      <c r="AZ79">
        <v>4.0989040736607132</v>
      </c>
      <c r="BA79">
        <v>3.1880306875934235</v>
      </c>
      <c r="BB79">
        <v>2.4623039303675047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1293.2705196457719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494.75138496677505</v>
      </c>
      <c r="L80">
        <v>17.47</v>
      </c>
      <c r="M80">
        <v>63.92770168444634</v>
      </c>
      <c r="N80">
        <v>52.963917312135848</v>
      </c>
      <c r="O80">
        <v>74.026631318030439</v>
      </c>
      <c r="P80">
        <v>30.000593759029179</v>
      </c>
      <c r="Q80">
        <v>9.6282616660567264</v>
      </c>
      <c r="R80">
        <v>19.140360998847129</v>
      </c>
      <c r="S80">
        <v>11.767235152059925</v>
      </c>
      <c r="T80">
        <v>1.4220594765100671</v>
      </c>
      <c r="U80">
        <v>59.301903721163761</v>
      </c>
      <c r="V80">
        <v>8.8294022498755602</v>
      </c>
      <c r="W80">
        <v>18.800806556464813</v>
      </c>
      <c r="X80">
        <v>62.903574961597542</v>
      </c>
      <c r="Y80">
        <v>0</v>
      </c>
      <c r="Z80">
        <v>8.3396147618181811</v>
      </c>
      <c r="AA80">
        <v>17.879994622784814</v>
      </c>
      <c r="AB80">
        <v>20.892252622160846</v>
      </c>
      <c r="AC80">
        <v>14.981279352715411</v>
      </c>
      <c r="AD80">
        <v>18.717371299370232</v>
      </c>
      <c r="AE80">
        <v>25.449146881611547</v>
      </c>
      <c r="AF80">
        <v>0</v>
      </c>
      <c r="AG80">
        <v>30.710283848012139</v>
      </c>
      <c r="AH80">
        <v>78.186849973985375</v>
      </c>
      <c r="AI80">
        <v>25.592514980669424</v>
      </c>
      <c r="AJ80">
        <v>0</v>
      </c>
      <c r="AK80">
        <v>28.700749574940904</v>
      </c>
      <c r="AL80">
        <v>45.462784477108428</v>
      </c>
      <c r="AM80">
        <v>8.0812735984491848</v>
      </c>
      <c r="AN80">
        <v>6.1606984241464956E-2</v>
      </c>
      <c r="AO80">
        <v>0</v>
      </c>
      <c r="AP80">
        <v>0.48902317903893949</v>
      </c>
      <c r="AQ80">
        <v>0</v>
      </c>
      <c r="AR80">
        <v>14.049492599999994</v>
      </c>
      <c r="AS80">
        <v>16.827437756641139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3.8308696902439028</v>
      </c>
      <c r="AZ80">
        <v>4.0989040736607132</v>
      </c>
      <c r="BA80">
        <v>3.1880306875934235</v>
      </c>
      <c r="BB80">
        <v>2.4623039303675047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1292.9356187184053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494.75138496677505</v>
      </c>
      <c r="L81">
        <v>17.47</v>
      </c>
      <c r="M81">
        <v>63.92770168444634</v>
      </c>
      <c r="N81">
        <v>52.963917312135848</v>
      </c>
      <c r="O81">
        <v>74.026631318030439</v>
      </c>
      <c r="P81">
        <v>30.000593759029179</v>
      </c>
      <c r="Q81">
        <v>9.6282616660567264</v>
      </c>
      <c r="R81">
        <v>19.140360998847129</v>
      </c>
      <c r="S81">
        <v>11.767235152059925</v>
      </c>
      <c r="T81">
        <v>1.4220594765100671</v>
      </c>
      <c r="U81">
        <v>59.301903721163761</v>
      </c>
      <c r="V81">
        <v>8.8294022498755602</v>
      </c>
      <c r="W81">
        <v>18.800806556464813</v>
      </c>
      <c r="X81">
        <v>62.903574961597542</v>
      </c>
      <c r="Y81">
        <v>0</v>
      </c>
      <c r="Z81">
        <v>8.3396147618181811</v>
      </c>
      <c r="AA81">
        <v>17.879994622784814</v>
      </c>
      <c r="AB81">
        <v>20.892252622160846</v>
      </c>
      <c r="AC81">
        <v>14.981279352715411</v>
      </c>
      <c r="AD81">
        <v>18.717371299370232</v>
      </c>
      <c r="AE81">
        <v>25.449146881611547</v>
      </c>
      <c r="AF81">
        <v>0</v>
      </c>
      <c r="AG81">
        <v>30.710283848012139</v>
      </c>
      <c r="AH81">
        <v>78.186849973985375</v>
      </c>
      <c r="AI81">
        <v>25.592514980669424</v>
      </c>
      <c r="AJ81">
        <v>0</v>
      </c>
      <c r="AK81">
        <v>28.700749574940904</v>
      </c>
      <c r="AL81">
        <v>48.225716381841636</v>
      </c>
      <c r="AM81">
        <v>8.0812735984491848</v>
      </c>
      <c r="AN81">
        <v>6.1606984241464956E-2</v>
      </c>
      <c r="AO81">
        <v>0</v>
      </c>
      <c r="AP81">
        <v>4.020856810687655</v>
      </c>
      <c r="AQ81">
        <v>0</v>
      </c>
      <c r="AR81">
        <v>14.049492599999994</v>
      </c>
      <c r="AS81">
        <v>16.827437756641139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3.8308696902439028</v>
      </c>
      <c r="AZ81">
        <v>4.0989040736607132</v>
      </c>
      <c r="BA81">
        <v>3.1880306875934235</v>
      </c>
      <c r="BB81">
        <v>2.4623039303675047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1299.2303842547874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494.75138496677505</v>
      </c>
      <c r="L82">
        <v>17.47</v>
      </c>
      <c r="M82">
        <v>63.92770168444634</v>
      </c>
      <c r="N82">
        <v>52.963917312135848</v>
      </c>
      <c r="O82">
        <v>74.026631318030439</v>
      </c>
      <c r="P82">
        <v>30.000593759029179</v>
      </c>
      <c r="Q82">
        <v>9.6282616660567264</v>
      </c>
      <c r="R82">
        <v>19.140360998847129</v>
      </c>
      <c r="S82">
        <v>11.767235152059925</v>
      </c>
      <c r="T82">
        <v>1.4220594765100671</v>
      </c>
      <c r="U82">
        <v>59.301903721163761</v>
      </c>
      <c r="V82">
        <v>8.8294022498755602</v>
      </c>
      <c r="W82">
        <v>18.800806556464813</v>
      </c>
      <c r="X82">
        <v>62.903574961597542</v>
      </c>
      <c r="Y82">
        <v>0</v>
      </c>
      <c r="Z82">
        <v>8.3396147618181811</v>
      </c>
      <c r="AA82">
        <v>17.879994622784814</v>
      </c>
      <c r="AB82">
        <v>20.892252622160846</v>
      </c>
      <c r="AC82">
        <v>14.981279352715411</v>
      </c>
      <c r="AD82">
        <v>18.717371299370232</v>
      </c>
      <c r="AE82">
        <v>25.449146881611547</v>
      </c>
      <c r="AF82">
        <v>0</v>
      </c>
      <c r="AG82">
        <v>30.710283848012139</v>
      </c>
      <c r="AH82">
        <v>78.186849973985375</v>
      </c>
      <c r="AI82">
        <v>25.592514980669424</v>
      </c>
      <c r="AJ82">
        <v>0</v>
      </c>
      <c r="AK82">
        <v>28.700749574940904</v>
      </c>
      <c r="AL82">
        <v>34.662233299741821</v>
      </c>
      <c r="AM82">
        <v>8.0812735984491848</v>
      </c>
      <c r="AN82">
        <v>6.1606984241464956E-2</v>
      </c>
      <c r="AO82">
        <v>0</v>
      </c>
      <c r="AP82">
        <v>4.020856810687655</v>
      </c>
      <c r="AQ82">
        <v>0</v>
      </c>
      <c r="AR82">
        <v>14.049492599999994</v>
      </c>
      <c r="AS82">
        <v>16.827437756641139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3.8308696902439028</v>
      </c>
      <c r="AZ82">
        <v>4.0989040736607132</v>
      </c>
      <c r="BA82">
        <v>3.1880306875934235</v>
      </c>
      <c r="BB82">
        <v>2.4623039303675047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1285.6669011726874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494.75138496677505</v>
      </c>
      <c r="L83">
        <v>17.47</v>
      </c>
      <c r="M83">
        <v>63.92770168444634</v>
      </c>
      <c r="N83">
        <v>52.963917312135848</v>
      </c>
      <c r="O83">
        <v>74.026631318030439</v>
      </c>
      <c r="P83">
        <v>30.000593759029179</v>
      </c>
      <c r="Q83">
        <v>9.6282616660567264</v>
      </c>
      <c r="R83">
        <v>19.140360998847129</v>
      </c>
      <c r="S83">
        <v>11.767235152059925</v>
      </c>
      <c r="T83">
        <v>1.4220594765100671</v>
      </c>
      <c r="U83">
        <v>58.499788639993909</v>
      </c>
      <c r="V83">
        <v>8.8294022498755602</v>
      </c>
      <c r="W83">
        <v>18.800806556464813</v>
      </c>
      <c r="X83">
        <v>62.903574961597542</v>
      </c>
      <c r="Y83">
        <v>0</v>
      </c>
      <c r="Z83">
        <v>8.3396147618181811</v>
      </c>
      <c r="AA83">
        <v>17.879994622784814</v>
      </c>
      <c r="AB83">
        <v>20.892252622160846</v>
      </c>
      <c r="AC83">
        <v>14.981279352715411</v>
      </c>
      <c r="AD83">
        <v>18.717371299370232</v>
      </c>
      <c r="AE83">
        <v>25.449146881611547</v>
      </c>
      <c r="AF83">
        <v>0</v>
      </c>
      <c r="AG83">
        <v>30.710283848012139</v>
      </c>
      <c r="AH83">
        <v>78.186849973985375</v>
      </c>
      <c r="AI83">
        <v>25.592514980669424</v>
      </c>
      <c r="AJ83">
        <v>0</v>
      </c>
      <c r="AK83">
        <v>28.700749574940904</v>
      </c>
      <c r="AL83">
        <v>37.676340899999992</v>
      </c>
      <c r="AM83">
        <v>8.0812735984491848</v>
      </c>
      <c r="AN83">
        <v>6.1606984241464956E-2</v>
      </c>
      <c r="AO83">
        <v>0</v>
      </c>
      <c r="AP83">
        <v>0.48902317903893949</v>
      </c>
      <c r="AQ83">
        <v>0</v>
      </c>
      <c r="AR83">
        <v>14.049492599999994</v>
      </c>
      <c r="AS83">
        <v>16.827437756641139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3.8308696902439028</v>
      </c>
      <c r="AZ83">
        <v>4.0989040736607132</v>
      </c>
      <c r="BA83">
        <v>3.1880306875934235</v>
      </c>
      <c r="BB83">
        <v>2.4623039303675047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1284.347060060127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494.75138496677505</v>
      </c>
      <c r="L84">
        <v>17.47</v>
      </c>
      <c r="M84">
        <v>63.92770168444634</v>
      </c>
      <c r="N84">
        <v>52.963917312135848</v>
      </c>
      <c r="O84">
        <v>74.026631318030439</v>
      </c>
      <c r="P84">
        <v>30.000593759029179</v>
      </c>
      <c r="Q84">
        <v>9.6282616660567264</v>
      </c>
      <c r="R84">
        <v>19.140360998847129</v>
      </c>
      <c r="S84">
        <v>11.767235152059925</v>
      </c>
      <c r="T84">
        <v>1.4220594765100671</v>
      </c>
      <c r="U84">
        <v>58.499788639993909</v>
      </c>
      <c r="V84">
        <v>8.8294022498755602</v>
      </c>
      <c r="W84">
        <v>18.800806556464813</v>
      </c>
      <c r="X84">
        <v>62.903574961597542</v>
      </c>
      <c r="Y84">
        <v>0</v>
      </c>
      <c r="Z84">
        <v>8.3396147618181811</v>
      </c>
      <c r="AA84">
        <v>17.879994622784814</v>
      </c>
      <c r="AB84">
        <v>20.892252622160846</v>
      </c>
      <c r="AC84">
        <v>14.981279352715411</v>
      </c>
      <c r="AD84">
        <v>18.717371299370232</v>
      </c>
      <c r="AE84">
        <v>25.449146881611547</v>
      </c>
      <c r="AF84">
        <v>0</v>
      </c>
      <c r="AG84">
        <v>30.710283848012139</v>
      </c>
      <c r="AH84">
        <v>78.186849973985375</v>
      </c>
      <c r="AI84">
        <v>25.592514980669424</v>
      </c>
      <c r="AJ84">
        <v>0</v>
      </c>
      <c r="AK84">
        <v>28.700749574940904</v>
      </c>
      <c r="AL84">
        <v>57.770389081583474</v>
      </c>
      <c r="AM84">
        <v>8.0812735984491848</v>
      </c>
      <c r="AN84">
        <v>6.1606984241464956E-2</v>
      </c>
      <c r="AO84">
        <v>0</v>
      </c>
      <c r="AP84">
        <v>0.48902317903893949</v>
      </c>
      <c r="AQ84">
        <v>0</v>
      </c>
      <c r="AR84">
        <v>14.049492599999994</v>
      </c>
      <c r="AS84">
        <v>16.827437756641139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3.8308696902439028</v>
      </c>
      <c r="AZ84">
        <v>4.0989040736607132</v>
      </c>
      <c r="BA84">
        <v>3.1880306875934235</v>
      </c>
      <c r="BB84">
        <v>2.4623039303675047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1304.4411082417105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494.75138496677505</v>
      </c>
      <c r="L85">
        <v>17.47</v>
      </c>
      <c r="M85">
        <v>63.92770168444634</v>
      </c>
      <c r="N85">
        <v>52.963917312135848</v>
      </c>
      <c r="O85">
        <v>74.026631318030439</v>
      </c>
      <c r="P85">
        <v>30.720411777360848</v>
      </c>
      <c r="Q85">
        <v>9.6282616660567264</v>
      </c>
      <c r="R85">
        <v>19.140360998847129</v>
      </c>
      <c r="S85">
        <v>11.767235152059925</v>
      </c>
      <c r="T85">
        <v>1.4220594765100671</v>
      </c>
      <c r="U85">
        <v>58.499788639993909</v>
      </c>
      <c r="V85">
        <v>8.8294022498755602</v>
      </c>
      <c r="W85">
        <v>18.800806556464813</v>
      </c>
      <c r="X85">
        <v>62.903574961597542</v>
      </c>
      <c r="Y85">
        <v>0</v>
      </c>
      <c r="Z85">
        <v>8.3396147618181811</v>
      </c>
      <c r="AA85">
        <v>17.879994622784814</v>
      </c>
      <c r="AB85">
        <v>20.892252622160846</v>
      </c>
      <c r="AC85">
        <v>14.981279352715411</v>
      </c>
      <c r="AD85">
        <v>18.717371299370232</v>
      </c>
      <c r="AE85">
        <v>25.449146881611547</v>
      </c>
      <c r="AF85">
        <v>0</v>
      </c>
      <c r="AG85">
        <v>30.710283848012139</v>
      </c>
      <c r="AH85">
        <v>78.186849973985375</v>
      </c>
      <c r="AI85">
        <v>2.6248733998624938</v>
      </c>
      <c r="AJ85">
        <v>0</v>
      </c>
      <c r="AK85">
        <v>28.700749574940904</v>
      </c>
      <c r="AL85">
        <v>57.770389081583474</v>
      </c>
      <c r="AM85">
        <v>8.0812735984491848</v>
      </c>
      <c r="AN85">
        <v>6.1606984241464956E-2</v>
      </c>
      <c r="AO85">
        <v>0</v>
      </c>
      <c r="AP85">
        <v>0.48902317903893949</v>
      </c>
      <c r="AQ85">
        <v>0</v>
      </c>
      <c r="AR85">
        <v>14.049492599999994</v>
      </c>
      <c r="AS85">
        <v>16.827437756641139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3.8308696902439028</v>
      </c>
      <c r="AZ85">
        <v>4.0989040736607132</v>
      </c>
      <c r="BA85">
        <v>3.1880306875934235</v>
      </c>
      <c r="BB85">
        <v>2.4623039303675047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1282.1932846792354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494.75138496677505</v>
      </c>
      <c r="L86">
        <v>17.47</v>
      </c>
      <c r="M86">
        <v>63.92770168444634</v>
      </c>
      <c r="N86">
        <v>52.963917312135848</v>
      </c>
      <c r="O86">
        <v>74.026631318030439</v>
      </c>
      <c r="P86">
        <v>30.927721509215157</v>
      </c>
      <c r="Q86">
        <v>9.6282616660567264</v>
      </c>
      <c r="R86">
        <v>19.140360998847129</v>
      </c>
      <c r="S86">
        <v>11.767235152059925</v>
      </c>
      <c r="T86">
        <v>1.4220594765100671</v>
      </c>
      <c r="U86">
        <v>58.499788639993909</v>
      </c>
      <c r="V86">
        <v>8.8294022498755602</v>
      </c>
      <c r="W86">
        <v>18.800806556464813</v>
      </c>
      <c r="X86">
        <v>62.903574961597542</v>
      </c>
      <c r="Y86">
        <v>0</v>
      </c>
      <c r="Z86">
        <v>5.5317484079090899</v>
      </c>
      <c r="AA86">
        <v>17.879994622784814</v>
      </c>
      <c r="AB86">
        <v>20.892252622160846</v>
      </c>
      <c r="AC86">
        <v>14.981279352715411</v>
      </c>
      <c r="AD86">
        <v>9.3586858722608266</v>
      </c>
      <c r="AE86">
        <v>25.449146881611547</v>
      </c>
      <c r="AF86">
        <v>0</v>
      </c>
      <c r="AG86">
        <v>30.710283848012139</v>
      </c>
      <c r="AH86">
        <v>77.30135434897926</v>
      </c>
      <c r="AI86">
        <v>1.8374108455118332</v>
      </c>
      <c r="AJ86">
        <v>0</v>
      </c>
      <c r="AK86">
        <v>28.700749574940904</v>
      </c>
      <c r="AL86">
        <v>57.770389081583474</v>
      </c>
      <c r="AM86">
        <v>8.0812735984491848</v>
      </c>
      <c r="AN86">
        <v>6.1606984241464956E-2</v>
      </c>
      <c r="AO86">
        <v>0</v>
      </c>
      <c r="AP86">
        <v>0.48902317903893949</v>
      </c>
      <c r="AQ86">
        <v>0</v>
      </c>
      <c r="AR86">
        <v>14.049492599999994</v>
      </c>
      <c r="AS86">
        <v>16.286212061357482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3.6878945024813894</v>
      </c>
      <c r="AZ86">
        <v>4.0989040736607132</v>
      </c>
      <c r="BA86">
        <v>3.1022947619047621</v>
      </c>
      <c r="BB86">
        <v>2.4623039303675047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1267.7911476419795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494.75138496677505</v>
      </c>
      <c r="L87">
        <v>17.47</v>
      </c>
      <c r="M87">
        <v>63.92770168444634</v>
      </c>
      <c r="N87">
        <v>52.963917312135848</v>
      </c>
      <c r="O87">
        <v>74.026631318030439</v>
      </c>
      <c r="P87">
        <v>30.927721509215157</v>
      </c>
      <c r="Q87">
        <v>9.6282616660567264</v>
      </c>
      <c r="R87">
        <v>19.140360998847129</v>
      </c>
      <c r="S87">
        <v>11.767235152059925</v>
      </c>
      <c r="T87">
        <v>1.4220594765100671</v>
      </c>
      <c r="U87">
        <v>58.499788639993909</v>
      </c>
      <c r="V87">
        <v>8.8294022498755602</v>
      </c>
      <c r="W87">
        <v>18.800806556464813</v>
      </c>
      <c r="X87">
        <v>62.903574961597542</v>
      </c>
      <c r="Y87">
        <v>0</v>
      </c>
      <c r="Z87">
        <v>5.5317484079090899</v>
      </c>
      <c r="AA87">
        <v>17.879994622784814</v>
      </c>
      <c r="AB87">
        <v>20.892252622160846</v>
      </c>
      <c r="AC87">
        <v>14.981279352715411</v>
      </c>
      <c r="AD87">
        <v>9.3586858722608266</v>
      </c>
      <c r="AE87">
        <v>25.449146881611547</v>
      </c>
      <c r="AF87">
        <v>0</v>
      </c>
      <c r="AG87">
        <v>30.710283848012139</v>
      </c>
      <c r="AH87">
        <v>77.30135434897926</v>
      </c>
      <c r="AI87">
        <v>1.8374108455118332</v>
      </c>
      <c r="AJ87">
        <v>0</v>
      </c>
      <c r="AK87">
        <v>28.700749574940904</v>
      </c>
      <c r="AL87">
        <v>57.770389081583474</v>
      </c>
      <c r="AM87">
        <v>8.0812735984491848</v>
      </c>
      <c r="AN87">
        <v>6.1606984241464956E-2</v>
      </c>
      <c r="AO87">
        <v>0</v>
      </c>
      <c r="AP87">
        <v>0.48902317903893949</v>
      </c>
      <c r="AQ87">
        <v>0</v>
      </c>
      <c r="AR87">
        <v>14.049492599999994</v>
      </c>
      <c r="AS87">
        <v>16.286212061357482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3.6878945024813894</v>
      </c>
      <c r="AZ87">
        <v>4.0989040736607132</v>
      </c>
      <c r="BA87">
        <v>3.1022947619047621</v>
      </c>
      <c r="BB87">
        <v>2.4623039303675047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1267.7911476419795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494.75138496677505</v>
      </c>
      <c r="L88">
        <v>17.47</v>
      </c>
      <c r="M88">
        <v>63.92770168444634</v>
      </c>
      <c r="N88">
        <v>52.963917312135848</v>
      </c>
      <c r="O88">
        <v>74.026631318030439</v>
      </c>
      <c r="P88">
        <v>30.927721509215157</v>
      </c>
      <c r="Q88">
        <v>9.6282616660567264</v>
      </c>
      <c r="R88">
        <v>19.140360998847129</v>
      </c>
      <c r="S88">
        <v>11.767235152059925</v>
      </c>
      <c r="T88">
        <v>1.4220594765100671</v>
      </c>
      <c r="U88">
        <v>58.499788639993909</v>
      </c>
      <c r="V88">
        <v>8.8294022498755602</v>
      </c>
      <c r="W88">
        <v>18.800806556464813</v>
      </c>
      <c r="X88">
        <v>62.903574961597542</v>
      </c>
      <c r="Y88">
        <v>0</v>
      </c>
      <c r="Z88">
        <v>5.5317484079090899</v>
      </c>
      <c r="AA88">
        <v>17.879994622784814</v>
      </c>
      <c r="AB88">
        <v>20.892252622160846</v>
      </c>
      <c r="AC88">
        <v>14.981279352715411</v>
      </c>
      <c r="AD88">
        <v>9.3586858722608266</v>
      </c>
      <c r="AE88">
        <v>25.449146881611547</v>
      </c>
      <c r="AF88">
        <v>0</v>
      </c>
      <c r="AG88">
        <v>30.710283848012139</v>
      </c>
      <c r="AH88">
        <v>77.30135434897926</v>
      </c>
      <c r="AI88">
        <v>1.8374108455118332</v>
      </c>
      <c r="AJ88">
        <v>0</v>
      </c>
      <c r="AK88">
        <v>28.700749574940904</v>
      </c>
      <c r="AL88">
        <v>57.770389081583474</v>
      </c>
      <c r="AM88">
        <v>8.0812735984491848</v>
      </c>
      <c r="AN88">
        <v>6.1606984241464956E-2</v>
      </c>
      <c r="AO88">
        <v>0</v>
      </c>
      <c r="AP88">
        <v>0.48902317903893949</v>
      </c>
      <c r="AQ88">
        <v>0</v>
      </c>
      <c r="AR88">
        <v>14.049492599999994</v>
      </c>
      <c r="AS88">
        <v>16.286212061357482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3.6878945024813894</v>
      </c>
      <c r="AZ88">
        <v>4.0989040736607132</v>
      </c>
      <c r="BA88">
        <v>3.1022947619047621</v>
      </c>
      <c r="BB88">
        <v>2.4623039303675047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1267.7911476419795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494.75138496677505</v>
      </c>
      <c r="L89">
        <v>17.47</v>
      </c>
      <c r="M89">
        <v>63.92770168444634</v>
      </c>
      <c r="N89">
        <v>52.963917312135848</v>
      </c>
      <c r="O89">
        <v>74.026631318030439</v>
      </c>
      <c r="P89">
        <v>30.927721509215157</v>
      </c>
      <c r="Q89">
        <v>9.6282616660567264</v>
      </c>
      <c r="R89">
        <v>19.140360998847129</v>
      </c>
      <c r="S89">
        <v>11.767235152059925</v>
      </c>
      <c r="T89">
        <v>1.4220594765100671</v>
      </c>
      <c r="U89">
        <v>58.499788639993909</v>
      </c>
      <c r="V89">
        <v>8.8294022498755602</v>
      </c>
      <c r="W89">
        <v>18.800806556464813</v>
      </c>
      <c r="X89">
        <v>62.903574961597542</v>
      </c>
      <c r="Y89">
        <v>0</v>
      </c>
      <c r="Z89">
        <v>5.5317484079090899</v>
      </c>
      <c r="AA89">
        <v>17.879994622784814</v>
      </c>
      <c r="AB89">
        <v>20.892252622160846</v>
      </c>
      <c r="AC89">
        <v>14.981279352715411</v>
      </c>
      <c r="AD89">
        <v>9.3586858722608266</v>
      </c>
      <c r="AE89">
        <v>25.449146881611547</v>
      </c>
      <c r="AF89">
        <v>0</v>
      </c>
      <c r="AG89">
        <v>30.710283848012139</v>
      </c>
      <c r="AH89">
        <v>77.30135434897926</v>
      </c>
      <c r="AI89">
        <v>7.2184016269585607</v>
      </c>
      <c r="AJ89">
        <v>0</v>
      </c>
      <c r="AK89">
        <v>28.700749574940904</v>
      </c>
      <c r="AL89">
        <v>57.770389081583474</v>
      </c>
      <c r="AM89">
        <v>8.0812735984491848</v>
      </c>
      <c r="AN89">
        <v>6.1606984241464956E-2</v>
      </c>
      <c r="AO89">
        <v>0</v>
      </c>
      <c r="AP89">
        <v>0.48902317903893949</v>
      </c>
      <c r="AQ89">
        <v>0</v>
      </c>
      <c r="AR89">
        <v>14.049492599999994</v>
      </c>
      <c r="AS89">
        <v>16.286212061357482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3.6878945024813894</v>
      </c>
      <c r="AZ89">
        <v>4.0989040736607132</v>
      </c>
      <c r="BA89">
        <v>3.1022947619047621</v>
      </c>
      <c r="BB89">
        <v>2.4623039303675047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1273.1721384234263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494.75138496677505</v>
      </c>
      <c r="L90">
        <v>17.47</v>
      </c>
      <c r="M90">
        <v>63.92770168444634</v>
      </c>
      <c r="N90">
        <v>52.963917312135848</v>
      </c>
      <c r="O90">
        <v>74.026631318030439</v>
      </c>
      <c r="P90">
        <v>30.927721509215157</v>
      </c>
      <c r="Q90">
        <v>9.6282616660567264</v>
      </c>
      <c r="R90">
        <v>19.140360998847129</v>
      </c>
      <c r="S90">
        <v>11.767235152059925</v>
      </c>
      <c r="T90">
        <v>1.4220594765100671</v>
      </c>
      <c r="U90">
        <v>58.499788639993909</v>
      </c>
      <c r="V90">
        <v>8.8294022498755602</v>
      </c>
      <c r="W90">
        <v>18.800806556464813</v>
      </c>
      <c r="X90">
        <v>62.903574961597542</v>
      </c>
      <c r="Y90">
        <v>0</v>
      </c>
      <c r="Z90">
        <v>8.3396147618181811</v>
      </c>
      <c r="AA90">
        <v>17.879994622784814</v>
      </c>
      <c r="AB90">
        <v>20.892252622160846</v>
      </c>
      <c r="AC90">
        <v>14.981279352715411</v>
      </c>
      <c r="AD90">
        <v>18.717371299370232</v>
      </c>
      <c r="AE90">
        <v>25.449146881611547</v>
      </c>
      <c r="AF90">
        <v>0</v>
      </c>
      <c r="AG90">
        <v>30.710283848012139</v>
      </c>
      <c r="AH90">
        <v>78.186849973985375</v>
      </c>
      <c r="AI90">
        <v>7.2184016269585607</v>
      </c>
      <c r="AJ90">
        <v>0</v>
      </c>
      <c r="AK90">
        <v>28.700749574940904</v>
      </c>
      <c r="AL90">
        <v>57.770389081583474</v>
      </c>
      <c r="AM90">
        <v>8.0812735984491848</v>
      </c>
      <c r="AN90">
        <v>6.1606984241464956E-2</v>
      </c>
      <c r="AO90">
        <v>0</v>
      </c>
      <c r="AP90">
        <v>0.48902317903893949</v>
      </c>
      <c r="AQ90">
        <v>0</v>
      </c>
      <c r="AR90">
        <v>14.049492599999994</v>
      </c>
      <c r="AS90">
        <v>16.827437756641139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3.8308696902439028</v>
      </c>
      <c r="AZ90">
        <v>4.0989040736607132</v>
      </c>
      <c r="BA90">
        <v>3.1880306875934235</v>
      </c>
      <c r="BB90">
        <v>2.4623039303675047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1286.9941226381859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494.75138496677505</v>
      </c>
      <c r="L91">
        <v>17.47</v>
      </c>
      <c r="M91">
        <v>63.92770168444634</v>
      </c>
      <c r="N91">
        <v>52.963917312135848</v>
      </c>
      <c r="O91">
        <v>74.026631318030439</v>
      </c>
      <c r="P91">
        <v>30.927721509215157</v>
      </c>
      <c r="Q91">
        <v>9.6282616660567264</v>
      </c>
      <c r="R91">
        <v>19.140360998847129</v>
      </c>
      <c r="S91">
        <v>11.767235152059925</v>
      </c>
      <c r="T91">
        <v>1.4220594765100671</v>
      </c>
      <c r="U91">
        <v>58.499788639993909</v>
      </c>
      <c r="V91">
        <v>8.8294022498755602</v>
      </c>
      <c r="W91">
        <v>18.800806556464813</v>
      </c>
      <c r="X91">
        <v>62.903574961597542</v>
      </c>
      <c r="Y91">
        <v>0</v>
      </c>
      <c r="Z91">
        <v>8.3396147618181811</v>
      </c>
      <c r="AA91">
        <v>17.879994622784814</v>
      </c>
      <c r="AB91">
        <v>20.892252622160846</v>
      </c>
      <c r="AC91">
        <v>14.981279352715411</v>
      </c>
      <c r="AD91">
        <v>18.717371299370232</v>
      </c>
      <c r="AE91">
        <v>25.449146881611547</v>
      </c>
      <c r="AF91">
        <v>0</v>
      </c>
      <c r="AG91">
        <v>30.710283848012139</v>
      </c>
      <c r="AH91">
        <v>78.186849973985375</v>
      </c>
      <c r="AI91">
        <v>7.2184016269585607</v>
      </c>
      <c r="AJ91">
        <v>0</v>
      </c>
      <c r="AK91">
        <v>28.700749574940904</v>
      </c>
      <c r="AL91">
        <v>57.770389081583474</v>
      </c>
      <c r="AM91">
        <v>8.0812735984491848</v>
      </c>
      <c r="AN91">
        <v>6.1606984241464956E-2</v>
      </c>
      <c r="AO91">
        <v>0</v>
      </c>
      <c r="AP91">
        <v>0.59769499660314818</v>
      </c>
      <c r="AQ91">
        <v>0</v>
      </c>
      <c r="AR91">
        <v>14.049492599999994</v>
      </c>
      <c r="AS91">
        <v>16.827437756641139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3.8308696902439028</v>
      </c>
      <c r="AZ91">
        <v>4.0989040736607132</v>
      </c>
      <c r="BA91">
        <v>3.1880306875934235</v>
      </c>
      <c r="BB91">
        <v>2.4623039303675047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1287.1027944557502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24.041835408435663</v>
      </c>
      <c r="H92">
        <v>0</v>
      </c>
      <c r="I92">
        <v>0</v>
      </c>
      <c r="J92">
        <v>31.019360823383089</v>
      </c>
      <c r="K92">
        <v>494.75138496677505</v>
      </c>
      <c r="L92">
        <v>17.47</v>
      </c>
      <c r="M92">
        <v>63.92770168444634</v>
      </c>
      <c r="N92">
        <v>52.963917312135848</v>
      </c>
      <c r="O92">
        <v>74.026631318030439</v>
      </c>
      <c r="P92">
        <v>30.927721509215157</v>
      </c>
      <c r="Q92">
        <v>9.6282616660567264</v>
      </c>
      <c r="R92">
        <v>19.140360998847129</v>
      </c>
      <c r="S92">
        <v>11.767235152059925</v>
      </c>
      <c r="T92">
        <v>1.4220594765100671</v>
      </c>
      <c r="U92">
        <v>58.499788639993909</v>
      </c>
      <c r="V92">
        <v>8.8294022498755602</v>
      </c>
      <c r="W92">
        <v>18.800806556464813</v>
      </c>
      <c r="X92">
        <v>62.903574961597542</v>
      </c>
      <c r="Y92">
        <v>0</v>
      </c>
      <c r="Z92">
        <v>8.3396147618181811</v>
      </c>
      <c r="AA92">
        <v>17.879994622784814</v>
      </c>
      <c r="AB92">
        <v>20.892252622160846</v>
      </c>
      <c r="AC92">
        <v>14.981279352715411</v>
      </c>
      <c r="AD92">
        <v>18.717371299370232</v>
      </c>
      <c r="AE92">
        <v>25.449146881611547</v>
      </c>
      <c r="AF92">
        <v>0</v>
      </c>
      <c r="AG92">
        <v>30.710283848012139</v>
      </c>
      <c r="AH92">
        <v>78.186849973985375</v>
      </c>
      <c r="AI92">
        <v>7.2184016269585607</v>
      </c>
      <c r="AJ92">
        <v>0</v>
      </c>
      <c r="AK92">
        <v>28.700749574940904</v>
      </c>
      <c r="AL92">
        <v>57.770389081583474</v>
      </c>
      <c r="AM92">
        <v>8.0812735984491848</v>
      </c>
      <c r="AN92">
        <v>6.1606984241464956E-2</v>
      </c>
      <c r="AO92">
        <v>0</v>
      </c>
      <c r="AP92">
        <v>0.59769499660314818</v>
      </c>
      <c r="AQ92">
        <v>0</v>
      </c>
      <c r="AR92">
        <v>14.049492599999994</v>
      </c>
      <c r="AS92">
        <v>16.827437756641139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3.8308696902439028</v>
      </c>
      <c r="AZ92">
        <v>4.0989040736607132</v>
      </c>
      <c r="BA92">
        <v>3.1880306875934235</v>
      </c>
      <c r="BB92">
        <v>2.4623039303675047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1342.1639906875687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24.041835408435663</v>
      </c>
      <c r="H93">
        <v>0</v>
      </c>
      <c r="I93">
        <v>0</v>
      </c>
      <c r="J93">
        <v>31.019360823383089</v>
      </c>
      <c r="K93">
        <v>494.75138496677505</v>
      </c>
      <c r="L93">
        <v>17.47</v>
      </c>
      <c r="M93">
        <v>63.92770168444634</v>
      </c>
      <c r="N93">
        <v>52.963917312135848</v>
      </c>
      <c r="O93">
        <v>74.026631318030439</v>
      </c>
      <c r="P93">
        <v>30.927721509215157</v>
      </c>
      <c r="Q93">
        <v>9.6282616660567264</v>
      </c>
      <c r="R93">
        <v>19.140360998847129</v>
      </c>
      <c r="S93">
        <v>11.767235152059925</v>
      </c>
      <c r="T93">
        <v>1.4220594765100671</v>
      </c>
      <c r="U93">
        <v>58.499788639993909</v>
      </c>
      <c r="V93">
        <v>8.8294022498755602</v>
      </c>
      <c r="W93">
        <v>18.800806556464813</v>
      </c>
      <c r="X93">
        <v>62.903574961597542</v>
      </c>
      <c r="Y93">
        <v>0</v>
      </c>
      <c r="Z93">
        <v>8.3396147618181811</v>
      </c>
      <c r="AA93">
        <v>17.879994622784814</v>
      </c>
      <c r="AB93">
        <v>20.892252622160846</v>
      </c>
      <c r="AC93">
        <v>14.981279352715411</v>
      </c>
      <c r="AD93">
        <v>18.717371299370232</v>
      </c>
      <c r="AE93">
        <v>25.449146881611547</v>
      </c>
      <c r="AF93">
        <v>0</v>
      </c>
      <c r="AG93">
        <v>30.710283848012139</v>
      </c>
      <c r="AH93">
        <v>78.186849973985375</v>
      </c>
      <c r="AI93">
        <v>7.2184016269585607</v>
      </c>
      <c r="AJ93">
        <v>0</v>
      </c>
      <c r="AK93">
        <v>28.700749574940904</v>
      </c>
      <c r="AL93">
        <v>57.770389081583474</v>
      </c>
      <c r="AM93">
        <v>8.0812735984491848</v>
      </c>
      <c r="AN93">
        <v>6.1606984241464956E-2</v>
      </c>
      <c r="AO93">
        <v>0</v>
      </c>
      <c r="AP93">
        <v>0.59769499660314818</v>
      </c>
      <c r="AQ93">
        <v>0</v>
      </c>
      <c r="AR93">
        <v>14.049492599999994</v>
      </c>
      <c r="AS93">
        <v>16.827437756641139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3.8308696902439028</v>
      </c>
      <c r="AZ93">
        <v>4.0989040736607132</v>
      </c>
      <c r="BA93">
        <v>3.1880306875934235</v>
      </c>
      <c r="BB93">
        <v>2.4623039303675047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1342.1639906875687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24.041835408435663</v>
      </c>
      <c r="H94">
        <v>0</v>
      </c>
      <c r="I94">
        <v>0</v>
      </c>
      <c r="J94">
        <v>31.019360823383089</v>
      </c>
      <c r="K94">
        <v>494.75138496677505</v>
      </c>
      <c r="L94">
        <v>17.47</v>
      </c>
      <c r="M94">
        <v>63.92770168444634</v>
      </c>
      <c r="N94">
        <v>52.963917312135848</v>
      </c>
      <c r="O94">
        <v>74.026631318030439</v>
      </c>
      <c r="P94">
        <v>30.927721509215157</v>
      </c>
      <c r="Q94">
        <v>9.6282616660567264</v>
      </c>
      <c r="R94">
        <v>19.140360998847129</v>
      </c>
      <c r="S94">
        <v>11.767235152059925</v>
      </c>
      <c r="T94">
        <v>1.4220594765100671</v>
      </c>
      <c r="U94">
        <v>58.499788639993909</v>
      </c>
      <c r="V94">
        <v>8.8294022498755602</v>
      </c>
      <c r="W94">
        <v>18.800806556464813</v>
      </c>
      <c r="X94">
        <v>62.903574961597542</v>
      </c>
      <c r="Y94">
        <v>0</v>
      </c>
      <c r="Z94">
        <v>5.5317484079090899</v>
      </c>
      <c r="AA94">
        <v>17.879994622784814</v>
      </c>
      <c r="AB94">
        <v>20.892252622160846</v>
      </c>
      <c r="AC94">
        <v>14.981279352715411</v>
      </c>
      <c r="AD94">
        <v>18.717371299370232</v>
      </c>
      <c r="AE94">
        <v>25.449146881611547</v>
      </c>
      <c r="AF94">
        <v>0</v>
      </c>
      <c r="AG94">
        <v>30.710283848012139</v>
      </c>
      <c r="AH94">
        <v>77.30135434897926</v>
      </c>
      <c r="AI94">
        <v>7.2184016269585607</v>
      </c>
      <c r="AJ94">
        <v>0</v>
      </c>
      <c r="AK94">
        <v>28.700749574940904</v>
      </c>
      <c r="AL94">
        <v>57.770389081583474</v>
      </c>
      <c r="AM94">
        <v>8.0812735984491848</v>
      </c>
      <c r="AN94">
        <v>6.1606984241464956E-2</v>
      </c>
      <c r="AO94">
        <v>0</v>
      </c>
      <c r="AP94">
        <v>0.59769499660314818</v>
      </c>
      <c r="AQ94">
        <v>0</v>
      </c>
      <c r="AR94">
        <v>14.049492599999994</v>
      </c>
      <c r="AS94">
        <v>16.286212061357482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3.6878945024813894</v>
      </c>
      <c r="AZ94">
        <v>4.0989040736607132</v>
      </c>
      <c r="BA94">
        <v>3.1022947619047621</v>
      </c>
      <c r="BB94">
        <v>2.4623039303675047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1337.7006918999184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1.7898079936421434</v>
      </c>
      <c r="H95">
        <v>0</v>
      </c>
      <c r="I95">
        <v>0</v>
      </c>
      <c r="J95">
        <v>12.433204671914131</v>
      </c>
      <c r="K95">
        <v>508.26119901161155</v>
      </c>
      <c r="L95">
        <v>17.469718091525241</v>
      </c>
      <c r="M95">
        <v>63.92770168444634</v>
      </c>
      <c r="N95">
        <v>52.963917312135848</v>
      </c>
      <c r="O95">
        <v>74.026631318030439</v>
      </c>
      <c r="P95">
        <v>30.927721509215157</v>
      </c>
      <c r="Q95">
        <v>9.9653331070184166</v>
      </c>
      <c r="R95">
        <v>19.813138500000001</v>
      </c>
      <c r="S95">
        <v>11.936183403192796</v>
      </c>
      <c r="T95">
        <v>1.4220594765100671</v>
      </c>
      <c r="U95">
        <v>58.499788639993909</v>
      </c>
      <c r="V95">
        <v>8.8294022498755602</v>
      </c>
      <c r="W95">
        <v>18.800806556464813</v>
      </c>
      <c r="X95">
        <v>62.903574961597542</v>
      </c>
      <c r="Y95">
        <v>0</v>
      </c>
      <c r="Z95">
        <v>2.7658744235454535</v>
      </c>
      <c r="AA95">
        <v>17.879994622784814</v>
      </c>
      <c r="AB95">
        <v>20.892252622160846</v>
      </c>
      <c r="AC95">
        <v>14.981279352715411</v>
      </c>
      <c r="AD95">
        <v>9.3586858722608266</v>
      </c>
      <c r="AE95">
        <v>25.449146881611547</v>
      </c>
      <c r="AF95">
        <v>0</v>
      </c>
      <c r="AG95">
        <v>30.710283848012139</v>
      </c>
      <c r="AH95">
        <v>77.30135434897926</v>
      </c>
      <c r="AI95">
        <v>7.2184016269585607</v>
      </c>
      <c r="AJ95">
        <v>0</v>
      </c>
      <c r="AK95">
        <v>28.700749574940904</v>
      </c>
      <c r="AL95">
        <v>57.770389081583474</v>
      </c>
      <c r="AM95">
        <v>8.0812735984491848</v>
      </c>
      <c r="AN95">
        <v>6.1606984241464956E-2</v>
      </c>
      <c r="AO95">
        <v>0</v>
      </c>
      <c r="AP95">
        <v>0.59769499660314818</v>
      </c>
      <c r="AQ95">
        <v>0</v>
      </c>
      <c r="AR95">
        <v>14.049492599999994</v>
      </c>
      <c r="AS95">
        <v>16.286212061357482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3.6878945024813894</v>
      </c>
      <c r="AZ95">
        <v>4.0989040736607132</v>
      </c>
      <c r="BA95">
        <v>3.1022947619047621</v>
      </c>
      <c r="BB95">
        <v>2.4623039303675047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1299.4262782517926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1.7511775575447572</v>
      </c>
      <c r="K96">
        <v>494.75175722902742</v>
      </c>
      <c r="L96">
        <v>17.469718091525241</v>
      </c>
      <c r="M96">
        <v>63.92770168444634</v>
      </c>
      <c r="N96">
        <v>52.963917312135848</v>
      </c>
      <c r="O96">
        <v>74.026631318030439</v>
      </c>
      <c r="P96">
        <v>30.927721509215157</v>
      </c>
      <c r="Q96">
        <v>9.625482185471407</v>
      </c>
      <c r="R96">
        <v>19.140861806349204</v>
      </c>
      <c r="S96">
        <v>11.770803566445183</v>
      </c>
      <c r="T96">
        <v>1.4220594765100671</v>
      </c>
      <c r="U96">
        <v>58.499788639993909</v>
      </c>
      <c r="V96">
        <v>8.8294022498755602</v>
      </c>
      <c r="W96">
        <v>18.800806556464813</v>
      </c>
      <c r="X96">
        <v>62.903574961597542</v>
      </c>
      <c r="Y96">
        <v>0</v>
      </c>
      <c r="Z96">
        <v>2.7658744235454535</v>
      </c>
      <c r="AA96">
        <v>17.879994622784814</v>
      </c>
      <c r="AB96">
        <v>20.892252622160846</v>
      </c>
      <c r="AC96">
        <v>14.981279352715411</v>
      </c>
      <c r="AD96">
        <v>9.3586858722608266</v>
      </c>
      <c r="AE96">
        <v>25.449146881611547</v>
      </c>
      <c r="AF96">
        <v>0</v>
      </c>
      <c r="AG96">
        <v>30.710283848012139</v>
      </c>
      <c r="AH96">
        <v>77.30135434897926</v>
      </c>
      <c r="AI96">
        <v>7.2184016269585607</v>
      </c>
      <c r="AJ96">
        <v>0</v>
      </c>
      <c r="AK96">
        <v>28.700749574940904</v>
      </c>
      <c r="AL96">
        <v>57.770389081583474</v>
      </c>
      <c r="AM96">
        <v>8.0812735984491848</v>
      </c>
      <c r="AN96">
        <v>6.1606984241464956E-2</v>
      </c>
      <c r="AO96">
        <v>0</v>
      </c>
      <c r="AP96">
        <v>0.59769499660314818</v>
      </c>
      <c r="AQ96">
        <v>0</v>
      </c>
      <c r="AR96">
        <v>14.049492599999994</v>
      </c>
      <c r="AS96">
        <v>16.286212061357482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3.6878945024813894</v>
      </c>
      <c r="AZ96">
        <v>4.0989040736607132</v>
      </c>
      <c r="BA96">
        <v>3.1022947619047621</v>
      </c>
      <c r="BB96">
        <v>2.4623039303675047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1272.2674939092515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456.40352862059967</v>
      </c>
      <c r="L97">
        <v>17.47</v>
      </c>
      <c r="M97">
        <v>63.92770168444634</v>
      </c>
      <c r="N97">
        <v>52.963917312135848</v>
      </c>
      <c r="O97">
        <v>74.026631318030439</v>
      </c>
      <c r="P97">
        <v>30.927721509215157</v>
      </c>
      <c r="Q97">
        <v>9.6282616660567264</v>
      </c>
      <c r="R97">
        <v>16.680751041269843</v>
      </c>
      <c r="S97">
        <v>10.611911173443984</v>
      </c>
      <c r="T97">
        <v>1.4220594765100671</v>
      </c>
      <c r="U97">
        <v>58.499788639993909</v>
      </c>
      <c r="V97">
        <v>8.8294022498755602</v>
      </c>
      <c r="W97">
        <v>18.800806556464813</v>
      </c>
      <c r="X97">
        <v>62.903574961597542</v>
      </c>
      <c r="Y97">
        <v>0</v>
      </c>
      <c r="Z97">
        <v>2.7658744235454535</v>
      </c>
      <c r="AA97">
        <v>17.879994622784814</v>
      </c>
      <c r="AB97">
        <v>20.892252622160846</v>
      </c>
      <c r="AC97">
        <v>14.981279352715411</v>
      </c>
      <c r="AD97">
        <v>9.3586858722608266</v>
      </c>
      <c r="AE97">
        <v>25.449146881611547</v>
      </c>
      <c r="AF97">
        <v>0</v>
      </c>
      <c r="AG97">
        <v>30.710283848012139</v>
      </c>
      <c r="AH97">
        <v>69.403692721968042</v>
      </c>
      <c r="AI97">
        <v>1.8374108455118332</v>
      </c>
      <c r="AJ97">
        <v>0</v>
      </c>
      <c r="AK97">
        <v>28.700749574940904</v>
      </c>
      <c r="AL97">
        <v>57.770389081583474</v>
      </c>
      <c r="AM97">
        <v>8.0812735984491848</v>
      </c>
      <c r="AN97">
        <v>6.1606984241464956E-2</v>
      </c>
      <c r="AO97">
        <v>0</v>
      </c>
      <c r="AP97">
        <v>0.59769499660314818</v>
      </c>
      <c r="AQ97">
        <v>0</v>
      </c>
      <c r="AR97">
        <v>14.049492599999994</v>
      </c>
      <c r="AS97">
        <v>16.286212061357482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3.6878945024813894</v>
      </c>
      <c r="AZ97">
        <v>3.0691790491071429</v>
      </c>
      <c r="BA97">
        <v>2.7539770000000008</v>
      </c>
      <c r="BB97">
        <v>2.4623039303675047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1213.8954507793426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494.75138496677505</v>
      </c>
      <c r="L98">
        <v>17.47</v>
      </c>
      <c r="M98">
        <v>63.92770168444634</v>
      </c>
      <c r="N98">
        <v>52.963917312135848</v>
      </c>
      <c r="O98">
        <v>74.026631318030439</v>
      </c>
      <c r="P98">
        <v>30.927721509215157</v>
      </c>
      <c r="Q98">
        <v>9.6282616660567264</v>
      </c>
      <c r="R98">
        <v>19.140360998847129</v>
      </c>
      <c r="S98">
        <v>11.767235152059925</v>
      </c>
      <c r="T98">
        <v>1.4220594765100671</v>
      </c>
      <c r="U98">
        <v>58.499788639993909</v>
      </c>
      <c r="V98">
        <v>8.8294022498755602</v>
      </c>
      <c r="W98">
        <v>18.800806556464813</v>
      </c>
      <c r="X98">
        <v>62.903574961597542</v>
      </c>
      <c r="Y98">
        <v>0</v>
      </c>
      <c r="Z98">
        <v>2.7658744235454535</v>
      </c>
      <c r="AA98">
        <v>17.879994622784814</v>
      </c>
      <c r="AB98">
        <v>20.892252622160846</v>
      </c>
      <c r="AC98">
        <v>14.981279352715411</v>
      </c>
      <c r="AD98">
        <v>9.3586858722608266</v>
      </c>
      <c r="AE98">
        <v>25.449146881611547</v>
      </c>
      <c r="AF98">
        <v>0</v>
      </c>
      <c r="AG98">
        <v>30.710283848012139</v>
      </c>
      <c r="AH98">
        <v>67.967754123033615</v>
      </c>
      <c r="AI98">
        <v>1.8374108455118332</v>
      </c>
      <c r="AJ98">
        <v>0</v>
      </c>
      <c r="AK98">
        <v>28.700749574940904</v>
      </c>
      <c r="AL98">
        <v>57.770389081583474</v>
      </c>
      <c r="AM98">
        <v>8.0812735984491848</v>
      </c>
      <c r="AN98">
        <v>6.1606984241464956E-2</v>
      </c>
      <c r="AO98">
        <v>0</v>
      </c>
      <c r="AP98">
        <v>2.3907795472245232</v>
      </c>
      <c r="AQ98">
        <v>0</v>
      </c>
      <c r="AR98">
        <v>14.049492599999994</v>
      </c>
      <c r="AS98">
        <v>16.286212061357482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3.6878945024813894</v>
      </c>
      <c r="AZ98">
        <v>3.0691790491071429</v>
      </c>
      <c r="BA98">
        <v>2.6900502376910014</v>
      </c>
      <c r="BB98">
        <v>2.4623039303675047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1256.1514602510888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2.9895735618813847E-2</v>
      </c>
      <c r="E99">
        <f t="shared" si="2"/>
        <v>0</v>
      </c>
      <c r="F99">
        <f t="shared" si="2"/>
        <v>0</v>
      </c>
      <c r="G99">
        <f t="shared" si="2"/>
        <v>5.5297781053442727E-2</v>
      </c>
      <c r="H99">
        <f t="shared" si="2"/>
        <v>0</v>
      </c>
      <c r="I99">
        <f t="shared" si="2"/>
        <v>0</v>
      </c>
      <c r="J99">
        <f t="shared" si="2"/>
        <v>7.5892107828680513E-2</v>
      </c>
      <c r="K99">
        <f t="shared" si="2"/>
        <v>10.001808285401923</v>
      </c>
      <c r="L99">
        <f t="shared" si="2"/>
        <v>0.32478617748676231</v>
      </c>
      <c r="M99">
        <f t="shared" si="2"/>
        <v>1.2486013627788766</v>
      </c>
      <c r="N99">
        <f t="shared" si="2"/>
        <v>1.1494402889006996</v>
      </c>
      <c r="O99">
        <f t="shared" si="2"/>
        <v>1.6065047715353518</v>
      </c>
      <c r="P99">
        <f t="shared" si="2"/>
        <v>0.6644724208572208</v>
      </c>
      <c r="Q99">
        <f t="shared" si="2"/>
        <v>0.20283230318811357</v>
      </c>
      <c r="R99">
        <f t="shared" si="2"/>
        <v>0.40241027633268012</v>
      </c>
      <c r="S99">
        <f t="shared" si="2"/>
        <v>0.24749041354165632</v>
      </c>
      <c r="T99">
        <f t="shared" si="2"/>
        <v>2.9657640917392022E-2</v>
      </c>
      <c r="U99">
        <f t="shared" si="2"/>
        <v>1.4200372289832524</v>
      </c>
      <c r="V99">
        <f t="shared" si="2"/>
        <v>0.20576070983442526</v>
      </c>
      <c r="W99">
        <f t="shared" si="2"/>
        <v>0.43656411155696723</v>
      </c>
      <c r="X99">
        <f t="shared" si="2"/>
        <v>1.4693890164119541</v>
      </c>
      <c r="Y99">
        <f t="shared" si="2"/>
        <v>0</v>
      </c>
      <c r="Z99">
        <f t="shared" si="2"/>
        <v>0.12459031694536335</v>
      </c>
      <c r="AA99">
        <f t="shared" si="2"/>
        <v>0.34418126684018985</v>
      </c>
      <c r="AB99">
        <f t="shared" si="2"/>
        <v>0.50141406293186075</v>
      </c>
      <c r="AC99">
        <f t="shared" si="2"/>
        <v>0.35955070446516946</v>
      </c>
      <c r="AD99">
        <f t="shared" si="2"/>
        <v>0.21043984662247933</v>
      </c>
      <c r="AE99">
        <f t="shared" si="2"/>
        <v>0.61077952515867662</v>
      </c>
      <c r="AF99">
        <f t="shared" si="2"/>
        <v>0</v>
      </c>
      <c r="AG99">
        <f t="shared" si="2"/>
        <v>0.73704681235229197</v>
      </c>
      <c r="AH99">
        <f t="shared" si="2"/>
        <v>1.8344831946896927</v>
      </c>
      <c r="AI99">
        <f t="shared" si="2"/>
        <v>0.11313203847961664</v>
      </c>
      <c r="AJ99">
        <f t="shared" si="2"/>
        <v>0</v>
      </c>
      <c r="AK99">
        <f t="shared" si="2"/>
        <v>0.68881798979858022</v>
      </c>
      <c r="AL99">
        <f t="shared" si="2"/>
        <v>1.3679232778686745</v>
      </c>
      <c r="AM99">
        <f t="shared" si="2"/>
        <v>8.7084991149925989E-2</v>
      </c>
      <c r="AN99">
        <f t="shared" si="2"/>
        <v>1.4785676217951571E-3</v>
      </c>
      <c r="AO99">
        <f t="shared" si="2"/>
        <v>0</v>
      </c>
      <c r="AP99">
        <f t="shared" si="2"/>
        <v>3.4068609096934557E-2</v>
      </c>
      <c r="AQ99">
        <f t="shared" si="2"/>
        <v>0</v>
      </c>
      <c r="AR99">
        <f t="shared" si="2"/>
        <v>0.34421256869999939</v>
      </c>
      <c r="AS99">
        <f t="shared" si="2"/>
        <v>0.39249276655842996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8.4027304864311966E-2</v>
      </c>
      <c r="AZ99">
        <f t="shared" si="2"/>
        <v>7.8566247224741745E-2</v>
      </c>
      <c r="BA99">
        <f t="shared" si="2"/>
        <v>7.3553330899111369E-2</v>
      </c>
      <c r="BB99">
        <f t="shared" si="2"/>
        <v>5.4698734471101913E-2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27.613382788967158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9.1494554787462441</v>
      </c>
      <c r="E3">
        <v>0</v>
      </c>
      <c r="F3">
        <v>0</v>
      </c>
      <c r="G3">
        <v>0</v>
      </c>
      <c r="H3">
        <v>0</v>
      </c>
      <c r="I3">
        <v>0</v>
      </c>
      <c r="J3">
        <v>9.0096645585263495</v>
      </c>
      <c r="K3">
        <v>158.57060855869921</v>
      </c>
      <c r="L3">
        <v>63.129274426035501</v>
      </c>
      <c r="M3">
        <v>0</v>
      </c>
      <c r="N3">
        <v>29.12665492358915</v>
      </c>
      <c r="O3">
        <v>48.917773930542339</v>
      </c>
      <c r="P3">
        <v>66.860830441452634</v>
      </c>
      <c r="Q3">
        <v>5.3493333076923077</v>
      </c>
      <c r="R3">
        <v>10.401366891734575</v>
      </c>
      <c r="S3">
        <v>6.4737905652841778</v>
      </c>
      <c r="T3">
        <v>0</v>
      </c>
      <c r="U3">
        <v>279.2</v>
      </c>
      <c r="V3">
        <v>5.0996547536087604</v>
      </c>
      <c r="W3">
        <v>10.866245833060557</v>
      </c>
      <c r="X3">
        <v>36.382067680491552</v>
      </c>
      <c r="Y3">
        <v>0</v>
      </c>
      <c r="Z3">
        <v>3.1992765579999998</v>
      </c>
      <c r="AA3">
        <v>10.33886976933896</v>
      </c>
      <c r="AB3">
        <v>9.6928692155730953</v>
      </c>
      <c r="AC3">
        <v>7.1285294022135464</v>
      </c>
      <c r="AD3">
        <v>4.4819263423536322</v>
      </c>
      <c r="AE3">
        <v>12.128109476105115</v>
      </c>
      <c r="AF3">
        <v>0</v>
      </c>
      <c r="AG3">
        <v>0</v>
      </c>
      <c r="AH3">
        <v>37.518635423046874</v>
      </c>
      <c r="AI3">
        <v>0</v>
      </c>
      <c r="AJ3">
        <v>0</v>
      </c>
      <c r="AK3">
        <v>16.595356275571316</v>
      </c>
      <c r="AL3">
        <v>20.520545709208264</v>
      </c>
      <c r="AM3">
        <v>2.5847650816933601</v>
      </c>
      <c r="AN3">
        <v>0</v>
      </c>
      <c r="AO3">
        <v>0</v>
      </c>
      <c r="AP3">
        <v>0.28277440142734062</v>
      </c>
      <c r="AQ3">
        <v>0</v>
      </c>
      <c r="AR3">
        <v>8.1243096000000001</v>
      </c>
      <c r="AS3">
        <v>7.8252885402957659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878.95797714429079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5.719812978540773</v>
      </c>
      <c r="K4">
        <v>158.57060855869921</v>
      </c>
      <c r="L4">
        <v>63.129274426035501</v>
      </c>
      <c r="M4">
        <v>0</v>
      </c>
      <c r="N4">
        <v>29.12665492358915</v>
      </c>
      <c r="O4">
        <v>48.917773930542339</v>
      </c>
      <c r="P4">
        <v>66.860830441452634</v>
      </c>
      <c r="Q4">
        <v>5.3493333076923077</v>
      </c>
      <c r="R4">
        <v>10.401366891734575</v>
      </c>
      <c r="S4">
        <v>6.4737905652841778</v>
      </c>
      <c r="T4">
        <v>0</v>
      </c>
      <c r="U4">
        <v>279.2</v>
      </c>
      <c r="V4">
        <v>5.0996547536087604</v>
      </c>
      <c r="W4">
        <v>10.866245833060557</v>
      </c>
      <c r="X4">
        <v>36.382067680491552</v>
      </c>
      <c r="Y4">
        <v>0</v>
      </c>
      <c r="Z4">
        <v>3.1992765579999998</v>
      </c>
      <c r="AA4">
        <v>10.33886976933896</v>
      </c>
      <c r="AB4">
        <v>9.6928692155730953</v>
      </c>
      <c r="AC4">
        <v>7.1285294022135464</v>
      </c>
      <c r="AD4">
        <v>4.4819263423536322</v>
      </c>
      <c r="AE4">
        <v>12.128109476105115</v>
      </c>
      <c r="AF4">
        <v>0</v>
      </c>
      <c r="AG4">
        <v>0</v>
      </c>
      <c r="AH4">
        <v>37.518635423046874</v>
      </c>
      <c r="AI4">
        <v>0</v>
      </c>
      <c r="AJ4">
        <v>0</v>
      </c>
      <c r="AK4">
        <v>16.595356275571316</v>
      </c>
      <c r="AL4">
        <v>20.520545709208264</v>
      </c>
      <c r="AM4">
        <v>2.5847650816933601</v>
      </c>
      <c r="AN4">
        <v>0</v>
      </c>
      <c r="AO4">
        <v>0</v>
      </c>
      <c r="AP4">
        <v>0.28277440142734062</v>
      </c>
      <c r="AQ4">
        <v>0</v>
      </c>
      <c r="AR4">
        <v>8.1243096000000001</v>
      </c>
      <c r="AS4">
        <v>7.8252885402957659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866.51867008555894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3.3100193070091213</v>
      </c>
      <c r="K5">
        <v>158.57060855869921</v>
      </c>
      <c r="L5">
        <v>63.129274426035501</v>
      </c>
      <c r="M5">
        <v>0</v>
      </c>
      <c r="N5">
        <v>29.12665492358915</v>
      </c>
      <c r="O5">
        <v>48.917773930542339</v>
      </c>
      <c r="P5">
        <v>66.860830441452634</v>
      </c>
      <c r="Q5">
        <v>5.3493333076923077</v>
      </c>
      <c r="R5">
        <v>10.401366891734575</v>
      </c>
      <c r="S5">
        <v>6.4737905652841778</v>
      </c>
      <c r="T5">
        <v>0</v>
      </c>
      <c r="U5">
        <v>279.2</v>
      </c>
      <c r="V5">
        <v>5.0996547536087604</v>
      </c>
      <c r="W5">
        <v>10.866245833060557</v>
      </c>
      <c r="X5">
        <v>36.382067680491552</v>
      </c>
      <c r="Y5">
        <v>0</v>
      </c>
      <c r="Z5">
        <v>3.1992765579999998</v>
      </c>
      <c r="AA5">
        <v>10.33886976933896</v>
      </c>
      <c r="AB5">
        <v>9.6928692155730953</v>
      </c>
      <c r="AC5">
        <v>7.1285294022135464</v>
      </c>
      <c r="AD5">
        <v>4.4819263423536322</v>
      </c>
      <c r="AE5">
        <v>12.128109476105115</v>
      </c>
      <c r="AF5">
        <v>0</v>
      </c>
      <c r="AG5">
        <v>0</v>
      </c>
      <c r="AH5">
        <v>37.518635423046874</v>
      </c>
      <c r="AI5">
        <v>0</v>
      </c>
      <c r="AJ5">
        <v>0</v>
      </c>
      <c r="AK5">
        <v>16.595356275571316</v>
      </c>
      <c r="AL5">
        <v>20.520545709208264</v>
      </c>
      <c r="AM5">
        <v>2.5847650816933601</v>
      </c>
      <c r="AN5">
        <v>0</v>
      </c>
      <c r="AO5">
        <v>0</v>
      </c>
      <c r="AP5">
        <v>0.28277440142734062</v>
      </c>
      <c r="AQ5">
        <v>0</v>
      </c>
      <c r="AR5">
        <v>8.1243096000000001</v>
      </c>
      <c r="AS5">
        <v>7.8252885402957659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864.10887641402712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8.1231392693590962E-2</v>
      </c>
      <c r="K6">
        <v>158.57060855869921</v>
      </c>
      <c r="L6">
        <v>63.129274426035501</v>
      </c>
      <c r="M6">
        <v>0</v>
      </c>
      <c r="N6">
        <v>29.12665492358915</v>
      </c>
      <c r="O6">
        <v>48.917773930542339</v>
      </c>
      <c r="P6">
        <v>66.860830441452634</v>
      </c>
      <c r="Q6">
        <v>5.3493333076923077</v>
      </c>
      <c r="R6">
        <v>10.401366891734575</v>
      </c>
      <c r="S6">
        <v>6.4737905652841778</v>
      </c>
      <c r="T6">
        <v>0</v>
      </c>
      <c r="U6">
        <v>279.2</v>
      </c>
      <c r="V6">
        <v>5.0996547536087604</v>
      </c>
      <c r="W6">
        <v>10.866245833060557</v>
      </c>
      <c r="X6">
        <v>36.382067680491552</v>
      </c>
      <c r="Y6">
        <v>0</v>
      </c>
      <c r="Z6">
        <v>3.1992765579999998</v>
      </c>
      <c r="AA6">
        <v>10.33886976933896</v>
      </c>
      <c r="AB6">
        <v>9.6928692155730953</v>
      </c>
      <c r="AC6">
        <v>7.1285294022135464</v>
      </c>
      <c r="AD6">
        <v>4.4819263423536322</v>
      </c>
      <c r="AE6">
        <v>12.128109476105115</v>
      </c>
      <c r="AF6">
        <v>0</v>
      </c>
      <c r="AG6">
        <v>0</v>
      </c>
      <c r="AH6">
        <v>37.518635423046874</v>
      </c>
      <c r="AI6">
        <v>0</v>
      </c>
      <c r="AJ6">
        <v>0</v>
      </c>
      <c r="AK6">
        <v>16.595356275571316</v>
      </c>
      <c r="AL6">
        <v>20.520545709208264</v>
      </c>
      <c r="AM6">
        <v>2.5847650816933601</v>
      </c>
      <c r="AN6">
        <v>0</v>
      </c>
      <c r="AO6">
        <v>0</v>
      </c>
      <c r="AP6">
        <v>0.28277440142734062</v>
      </c>
      <c r="AQ6">
        <v>0</v>
      </c>
      <c r="AR6">
        <v>8.1243096000000001</v>
      </c>
      <c r="AS6">
        <v>7.8252885402957659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860.88008849971163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8.1231392693590962E-2</v>
      </c>
      <c r="K7">
        <v>158.57060855869921</v>
      </c>
      <c r="L7">
        <v>63.129274426035501</v>
      </c>
      <c r="M7">
        <v>0</v>
      </c>
      <c r="N7">
        <v>29.12665492358915</v>
      </c>
      <c r="O7">
        <v>48.917773930542339</v>
      </c>
      <c r="P7">
        <v>66.860830441452634</v>
      </c>
      <c r="Q7">
        <v>5.3493333076923077</v>
      </c>
      <c r="R7">
        <v>10.401366891734575</v>
      </c>
      <c r="S7">
        <v>6.4737905652841778</v>
      </c>
      <c r="T7">
        <v>0</v>
      </c>
      <c r="U7">
        <v>279.2</v>
      </c>
      <c r="V7">
        <v>5.0996547536087604</v>
      </c>
      <c r="W7">
        <v>10.866245833060557</v>
      </c>
      <c r="X7">
        <v>36.382067680491552</v>
      </c>
      <c r="Y7">
        <v>0</v>
      </c>
      <c r="Z7">
        <v>3.1992765579999998</v>
      </c>
      <c r="AA7">
        <v>10.33886976933896</v>
      </c>
      <c r="AB7">
        <v>9.6928692155730953</v>
      </c>
      <c r="AC7">
        <v>7.1285294022135464</v>
      </c>
      <c r="AD7">
        <v>4.4819263423536322</v>
      </c>
      <c r="AE7">
        <v>12.128109476105115</v>
      </c>
      <c r="AF7">
        <v>0</v>
      </c>
      <c r="AG7">
        <v>0</v>
      </c>
      <c r="AH7">
        <v>37.518635423046874</v>
      </c>
      <c r="AI7">
        <v>0</v>
      </c>
      <c r="AJ7">
        <v>0</v>
      </c>
      <c r="AK7">
        <v>16.595356275571316</v>
      </c>
      <c r="AL7">
        <v>20.520545709208264</v>
      </c>
      <c r="AM7">
        <v>2.5847650816933601</v>
      </c>
      <c r="AN7">
        <v>0</v>
      </c>
      <c r="AO7">
        <v>0</v>
      </c>
      <c r="AP7">
        <v>0.28277440142734062</v>
      </c>
      <c r="AQ7">
        <v>0</v>
      </c>
      <c r="AR7">
        <v>8.1243096000000001</v>
      </c>
      <c r="AS7">
        <v>7.8252885402957659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860.88008849971163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0.40997241619864028</v>
      </c>
      <c r="K8">
        <v>158.57060855869921</v>
      </c>
      <c r="L8">
        <v>63.129274426035501</v>
      </c>
      <c r="M8">
        <v>0</v>
      </c>
      <c r="N8">
        <v>29.12665492358915</v>
      </c>
      <c r="O8">
        <v>48.917773930542339</v>
      </c>
      <c r="P8">
        <v>66.860830441452634</v>
      </c>
      <c r="Q8">
        <v>5.3493333076923077</v>
      </c>
      <c r="R8">
        <v>10.401366891734575</v>
      </c>
      <c r="S8">
        <v>6.4737905652841778</v>
      </c>
      <c r="T8">
        <v>0</v>
      </c>
      <c r="U8">
        <v>279.2</v>
      </c>
      <c r="V8">
        <v>5.0996547536087604</v>
      </c>
      <c r="W8">
        <v>10.866245833060557</v>
      </c>
      <c r="X8">
        <v>36.382067680491552</v>
      </c>
      <c r="Y8">
        <v>0</v>
      </c>
      <c r="Z8">
        <v>3.1992765579999998</v>
      </c>
      <c r="AA8">
        <v>10.33886976933896</v>
      </c>
      <c r="AB8">
        <v>9.6928692155730953</v>
      </c>
      <c r="AC8">
        <v>7.1285294022135464</v>
      </c>
      <c r="AD8">
        <v>4.4819263423536322</v>
      </c>
      <c r="AE8">
        <v>12.128109476105115</v>
      </c>
      <c r="AF8">
        <v>0</v>
      </c>
      <c r="AG8">
        <v>0</v>
      </c>
      <c r="AH8">
        <v>37.518635423046874</v>
      </c>
      <c r="AI8">
        <v>0</v>
      </c>
      <c r="AJ8">
        <v>0</v>
      </c>
      <c r="AK8">
        <v>16.595356275571316</v>
      </c>
      <c r="AL8">
        <v>20.520545709208264</v>
      </c>
      <c r="AM8">
        <v>2.5847650816933601</v>
      </c>
      <c r="AN8">
        <v>0</v>
      </c>
      <c r="AO8">
        <v>0</v>
      </c>
      <c r="AP8">
        <v>0.28277440142734062</v>
      </c>
      <c r="AQ8">
        <v>0</v>
      </c>
      <c r="AR8">
        <v>8.1243096000000001</v>
      </c>
      <c r="AS8">
        <v>7.8252885402957659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861.20882952321665</v>
      </c>
    </row>
    <row r="9" spans="1:117">
      <c r="A9" t="s">
        <v>51</v>
      </c>
      <c r="B9">
        <v>0</v>
      </c>
      <c r="C9">
        <v>0</v>
      </c>
      <c r="D9">
        <v>1.1770395520833332</v>
      </c>
      <c r="E9">
        <v>0</v>
      </c>
      <c r="F9">
        <v>0</v>
      </c>
      <c r="G9">
        <v>1.9973676622039132</v>
      </c>
      <c r="H9">
        <v>0</v>
      </c>
      <c r="I9">
        <v>0</v>
      </c>
      <c r="J9">
        <v>0</v>
      </c>
      <c r="K9">
        <v>158.57060855869921</v>
      </c>
      <c r="L9">
        <v>63.129274426035501</v>
      </c>
      <c r="M9">
        <v>0</v>
      </c>
      <c r="N9">
        <v>29.12665492358915</v>
      </c>
      <c r="O9">
        <v>48.917773930542339</v>
      </c>
      <c r="P9">
        <v>66.860830441452634</v>
      </c>
      <c r="Q9">
        <v>5.3493333076923077</v>
      </c>
      <c r="R9">
        <v>10.401366891734575</v>
      </c>
      <c r="S9">
        <v>6.4737905652841778</v>
      </c>
      <c r="T9">
        <v>0</v>
      </c>
      <c r="U9">
        <v>279.2</v>
      </c>
      <c r="V9">
        <v>5.0996547536087604</v>
      </c>
      <c r="W9">
        <v>10.866245833060557</v>
      </c>
      <c r="X9">
        <v>36.382067680491552</v>
      </c>
      <c r="Y9">
        <v>0</v>
      </c>
      <c r="Z9">
        <v>3.1992765579999998</v>
      </c>
      <c r="AA9">
        <v>10.33886976933896</v>
      </c>
      <c r="AB9">
        <v>9.6928692155730953</v>
      </c>
      <c r="AC9">
        <v>7.1285294022135464</v>
      </c>
      <c r="AD9">
        <v>4.4819263423536322</v>
      </c>
      <c r="AE9">
        <v>12.128109476105115</v>
      </c>
      <c r="AF9">
        <v>0</v>
      </c>
      <c r="AG9">
        <v>0</v>
      </c>
      <c r="AH9">
        <v>37.518635423046874</v>
      </c>
      <c r="AI9">
        <v>0</v>
      </c>
      <c r="AJ9">
        <v>0</v>
      </c>
      <c r="AK9">
        <v>16.595356275571316</v>
      </c>
      <c r="AL9">
        <v>20.520545709208264</v>
      </c>
      <c r="AM9">
        <v>2.5847650816933601</v>
      </c>
      <c r="AN9">
        <v>0</v>
      </c>
      <c r="AO9">
        <v>0</v>
      </c>
      <c r="AP9">
        <v>0.28277440142734062</v>
      </c>
      <c r="AQ9">
        <v>0</v>
      </c>
      <c r="AR9">
        <v>8.1243096000000001</v>
      </c>
      <c r="AS9">
        <v>7.8252885402957659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863.97326432130524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158.57060855869921</v>
      </c>
      <c r="L10">
        <v>63.129274426035501</v>
      </c>
      <c r="M10">
        <v>0</v>
      </c>
      <c r="N10">
        <v>29.12665492358915</v>
      </c>
      <c r="O10">
        <v>48.917773930542339</v>
      </c>
      <c r="P10">
        <v>66.860830441452634</v>
      </c>
      <c r="Q10">
        <v>5.3493333076923077</v>
      </c>
      <c r="R10">
        <v>10.401366891734575</v>
      </c>
      <c r="S10">
        <v>6.4737905652841778</v>
      </c>
      <c r="T10">
        <v>0</v>
      </c>
      <c r="U10">
        <v>279.2</v>
      </c>
      <c r="V10">
        <v>5.0996547536087604</v>
      </c>
      <c r="W10">
        <v>10.866245833060557</v>
      </c>
      <c r="X10">
        <v>36.382067680491552</v>
      </c>
      <c r="Y10">
        <v>0</v>
      </c>
      <c r="Z10">
        <v>3.1992765579999998</v>
      </c>
      <c r="AA10">
        <v>10.33886976933896</v>
      </c>
      <c r="AB10">
        <v>9.6928692155730953</v>
      </c>
      <c r="AC10">
        <v>7.1285294022135464</v>
      </c>
      <c r="AD10">
        <v>4.4819263423536322</v>
      </c>
      <c r="AE10">
        <v>12.128109476105115</v>
      </c>
      <c r="AF10">
        <v>0</v>
      </c>
      <c r="AG10">
        <v>0</v>
      </c>
      <c r="AH10">
        <v>37.518635423046874</v>
      </c>
      <c r="AI10">
        <v>0</v>
      </c>
      <c r="AJ10">
        <v>0</v>
      </c>
      <c r="AK10">
        <v>16.595356275571316</v>
      </c>
      <c r="AL10">
        <v>20.520545709208264</v>
      </c>
      <c r="AM10">
        <v>2.5847650816933601</v>
      </c>
      <c r="AN10">
        <v>0</v>
      </c>
      <c r="AO10">
        <v>0</v>
      </c>
      <c r="AP10">
        <v>0.28277440142734062</v>
      </c>
      <c r="AQ10">
        <v>0</v>
      </c>
      <c r="AR10">
        <v>8.1243096000000001</v>
      </c>
      <c r="AS10">
        <v>7.8252885402957659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860.79885710701808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158.57060855869921</v>
      </c>
      <c r="L11">
        <v>63.129274426035501</v>
      </c>
      <c r="M11">
        <v>0</v>
      </c>
      <c r="N11">
        <v>29.12665492358915</v>
      </c>
      <c r="O11">
        <v>48.917773930542339</v>
      </c>
      <c r="P11">
        <v>66.860830441452634</v>
      </c>
      <c r="Q11">
        <v>5.3493333076923077</v>
      </c>
      <c r="R11">
        <v>10.401366891734575</v>
      </c>
      <c r="S11">
        <v>6.4737905652841778</v>
      </c>
      <c r="T11">
        <v>0</v>
      </c>
      <c r="U11">
        <v>279.2</v>
      </c>
      <c r="V11">
        <v>5.0996547536087604</v>
      </c>
      <c r="W11">
        <v>10.866245833060557</v>
      </c>
      <c r="X11">
        <v>36.382067680491552</v>
      </c>
      <c r="Y11">
        <v>0</v>
      </c>
      <c r="Z11">
        <v>3.1992765579999998</v>
      </c>
      <c r="AA11">
        <v>10.33886976933896</v>
      </c>
      <c r="AB11">
        <v>9.6928692155730953</v>
      </c>
      <c r="AC11">
        <v>7.1285294022135464</v>
      </c>
      <c r="AD11">
        <v>4.4819263423536322</v>
      </c>
      <c r="AE11">
        <v>12.128109476105115</v>
      </c>
      <c r="AF11">
        <v>0</v>
      </c>
      <c r="AG11">
        <v>0</v>
      </c>
      <c r="AH11">
        <v>37.518635423046874</v>
      </c>
      <c r="AI11">
        <v>0</v>
      </c>
      <c r="AJ11">
        <v>0</v>
      </c>
      <c r="AK11">
        <v>16.595356275571316</v>
      </c>
      <c r="AL11">
        <v>20.520545709208264</v>
      </c>
      <c r="AM11">
        <v>2.5847650816933601</v>
      </c>
      <c r="AN11">
        <v>0</v>
      </c>
      <c r="AO11">
        <v>0</v>
      </c>
      <c r="AP11">
        <v>0.43987129110919648</v>
      </c>
      <c r="AQ11">
        <v>0</v>
      </c>
      <c r="AR11">
        <v>8.1243096000000001</v>
      </c>
      <c r="AS11">
        <v>7.8252885402957659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860.95595399669992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158.57060855869921</v>
      </c>
      <c r="L12">
        <v>63.129274426035501</v>
      </c>
      <c r="M12">
        <v>0</v>
      </c>
      <c r="N12">
        <v>29.12665492358915</v>
      </c>
      <c r="O12">
        <v>48.917773930542339</v>
      </c>
      <c r="P12">
        <v>66.860830441452634</v>
      </c>
      <c r="Q12">
        <v>5.3493333076923077</v>
      </c>
      <c r="R12">
        <v>10.401366891734575</v>
      </c>
      <c r="S12">
        <v>6.4737905652841778</v>
      </c>
      <c r="T12">
        <v>0</v>
      </c>
      <c r="U12">
        <v>279.2</v>
      </c>
      <c r="V12">
        <v>5.0996547536087604</v>
      </c>
      <c r="W12">
        <v>10.866245833060557</v>
      </c>
      <c r="X12">
        <v>36.382067680491552</v>
      </c>
      <c r="Y12">
        <v>0</v>
      </c>
      <c r="Z12">
        <v>3.1992765579999998</v>
      </c>
      <c r="AA12">
        <v>10.33886976933896</v>
      </c>
      <c r="AB12">
        <v>9.6928692155730953</v>
      </c>
      <c r="AC12">
        <v>7.1285294022135464</v>
      </c>
      <c r="AD12">
        <v>4.4819263423536322</v>
      </c>
      <c r="AE12">
        <v>12.128109476105115</v>
      </c>
      <c r="AF12">
        <v>0</v>
      </c>
      <c r="AG12">
        <v>0</v>
      </c>
      <c r="AH12">
        <v>37.518635423046874</v>
      </c>
      <c r="AI12">
        <v>0</v>
      </c>
      <c r="AJ12">
        <v>0</v>
      </c>
      <c r="AK12">
        <v>16.595356275571316</v>
      </c>
      <c r="AL12">
        <v>20.520545709208264</v>
      </c>
      <c r="AM12">
        <v>2.5847650816933601</v>
      </c>
      <c r="AN12">
        <v>0</v>
      </c>
      <c r="AO12">
        <v>0</v>
      </c>
      <c r="AP12">
        <v>0.43987129110919648</v>
      </c>
      <c r="AQ12">
        <v>0</v>
      </c>
      <c r="AR12">
        <v>8.1243096000000001</v>
      </c>
      <c r="AS12">
        <v>7.8252885402957659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860.95595399669992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158.57060855869921</v>
      </c>
      <c r="L13">
        <v>57.42</v>
      </c>
      <c r="M13">
        <v>0</v>
      </c>
      <c r="N13">
        <v>29.12665492358915</v>
      </c>
      <c r="O13">
        <v>48.917773930542339</v>
      </c>
      <c r="P13">
        <v>66.860830441452634</v>
      </c>
      <c r="Q13">
        <v>5.3493333076923077</v>
      </c>
      <c r="R13">
        <v>10.401366891734575</v>
      </c>
      <c r="S13">
        <v>6.4737905652841778</v>
      </c>
      <c r="T13">
        <v>0</v>
      </c>
      <c r="U13">
        <v>279.2</v>
      </c>
      <c r="V13">
        <v>5.0996547536087604</v>
      </c>
      <c r="W13">
        <v>10.866245833060557</v>
      </c>
      <c r="X13">
        <v>36.382067680491552</v>
      </c>
      <c r="Y13">
        <v>0</v>
      </c>
      <c r="Z13">
        <v>3.1992765579999998</v>
      </c>
      <c r="AA13">
        <v>10.33886976933896</v>
      </c>
      <c r="AB13">
        <v>9.6928692155730953</v>
      </c>
      <c r="AC13">
        <v>7.1285294022135464</v>
      </c>
      <c r="AD13">
        <v>4.4819263423536322</v>
      </c>
      <c r="AE13">
        <v>12.128109476105115</v>
      </c>
      <c r="AF13">
        <v>0</v>
      </c>
      <c r="AG13">
        <v>0</v>
      </c>
      <c r="AH13">
        <v>37.518635423046874</v>
      </c>
      <c r="AI13">
        <v>0</v>
      </c>
      <c r="AJ13">
        <v>0</v>
      </c>
      <c r="AK13">
        <v>16.595356275571316</v>
      </c>
      <c r="AL13">
        <v>20.520545709208264</v>
      </c>
      <c r="AM13">
        <v>2.5847650816933601</v>
      </c>
      <c r="AN13">
        <v>0</v>
      </c>
      <c r="AO13">
        <v>0</v>
      </c>
      <c r="AP13">
        <v>0.59696818079105229</v>
      </c>
      <c r="AQ13">
        <v>0</v>
      </c>
      <c r="AR13">
        <v>8.1243096000000001</v>
      </c>
      <c r="AS13">
        <v>7.8252885402957659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855.40377646034619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158.57060855869921</v>
      </c>
      <c r="L14">
        <v>57.25</v>
      </c>
      <c r="M14">
        <v>0</v>
      </c>
      <c r="N14">
        <v>29.12665492358915</v>
      </c>
      <c r="O14">
        <v>48.917773930542339</v>
      </c>
      <c r="P14">
        <v>66.860830441452634</v>
      </c>
      <c r="Q14">
        <v>5.3493333076923077</v>
      </c>
      <c r="R14">
        <v>10.401366891734575</v>
      </c>
      <c r="S14">
        <v>6.4737905652841778</v>
      </c>
      <c r="T14">
        <v>0</v>
      </c>
      <c r="U14">
        <v>279.2</v>
      </c>
      <c r="V14">
        <v>5.0996547536087604</v>
      </c>
      <c r="W14">
        <v>10.866245833060557</v>
      </c>
      <c r="X14">
        <v>36.382067680491552</v>
      </c>
      <c r="Y14">
        <v>0</v>
      </c>
      <c r="Z14">
        <v>3.1992765579999998</v>
      </c>
      <c r="AA14">
        <v>10.33886976933896</v>
      </c>
      <c r="AB14">
        <v>9.6928692155730953</v>
      </c>
      <c r="AC14">
        <v>7.1285294022135464</v>
      </c>
      <c r="AD14">
        <v>4.4819263423536322</v>
      </c>
      <c r="AE14">
        <v>12.128109476105115</v>
      </c>
      <c r="AF14">
        <v>0</v>
      </c>
      <c r="AG14">
        <v>0</v>
      </c>
      <c r="AH14">
        <v>37.518635423046874</v>
      </c>
      <c r="AI14">
        <v>0</v>
      </c>
      <c r="AJ14">
        <v>0</v>
      </c>
      <c r="AK14">
        <v>16.595356275571316</v>
      </c>
      <c r="AL14">
        <v>20.520545709208264</v>
      </c>
      <c r="AM14">
        <v>2.5847650816933601</v>
      </c>
      <c r="AN14">
        <v>0</v>
      </c>
      <c r="AO14">
        <v>0</v>
      </c>
      <c r="AP14">
        <v>0.59696818079105229</v>
      </c>
      <c r="AQ14">
        <v>0</v>
      </c>
      <c r="AR14">
        <v>8.1243096000000001</v>
      </c>
      <c r="AS14">
        <v>7.8252885402957659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855.23377646034635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158.57060855869921</v>
      </c>
      <c r="L15">
        <v>59.55</v>
      </c>
      <c r="M15">
        <v>0</v>
      </c>
      <c r="N15">
        <v>29.12665492358915</v>
      </c>
      <c r="O15">
        <v>48.917773930542339</v>
      </c>
      <c r="P15">
        <v>66.860830441452634</v>
      </c>
      <c r="Q15">
        <v>5.3493333076923077</v>
      </c>
      <c r="R15">
        <v>10.401366891734575</v>
      </c>
      <c r="S15">
        <v>6.4737905652841778</v>
      </c>
      <c r="T15">
        <v>0</v>
      </c>
      <c r="U15">
        <v>279.2</v>
      </c>
      <c r="V15">
        <v>5.0996547536087604</v>
      </c>
      <c r="W15">
        <v>10.866245833060557</v>
      </c>
      <c r="X15">
        <v>36.382067680491552</v>
      </c>
      <c r="Y15">
        <v>0</v>
      </c>
      <c r="Z15">
        <v>3.1992765579999998</v>
      </c>
      <c r="AA15">
        <v>10.33886976933896</v>
      </c>
      <c r="AB15">
        <v>9.6928692155730953</v>
      </c>
      <c r="AC15">
        <v>7.1285294022135464</v>
      </c>
      <c r="AD15">
        <v>4.4819263423536322</v>
      </c>
      <c r="AE15">
        <v>12.128109476105115</v>
      </c>
      <c r="AF15">
        <v>0</v>
      </c>
      <c r="AG15">
        <v>0</v>
      </c>
      <c r="AH15">
        <v>37.518635423046874</v>
      </c>
      <c r="AI15">
        <v>0</v>
      </c>
      <c r="AJ15">
        <v>0</v>
      </c>
      <c r="AK15">
        <v>16.595356275571316</v>
      </c>
      <c r="AL15">
        <v>19.665522918416528</v>
      </c>
      <c r="AM15">
        <v>2.5847650816933601</v>
      </c>
      <c r="AN15">
        <v>0</v>
      </c>
      <c r="AO15">
        <v>0</v>
      </c>
      <c r="AP15">
        <v>0.75406507047290816</v>
      </c>
      <c r="AQ15">
        <v>0</v>
      </c>
      <c r="AR15">
        <v>8.1243096000000001</v>
      </c>
      <c r="AS15">
        <v>7.8252885402957659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856.83585055923652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158.57060855869921</v>
      </c>
      <c r="L16">
        <v>59.369772325974672</v>
      </c>
      <c r="M16">
        <v>0</v>
      </c>
      <c r="N16">
        <v>29.129806015262616</v>
      </c>
      <c r="O16">
        <v>48.91950423489223</v>
      </c>
      <c r="P16">
        <v>66.858150385419648</v>
      </c>
      <c r="Q16">
        <v>5.3493333076923077</v>
      </c>
      <c r="R16">
        <v>10.401366891734575</v>
      </c>
      <c r="S16">
        <v>6.4737905652841778</v>
      </c>
      <c r="T16">
        <v>0</v>
      </c>
      <c r="U16">
        <v>279.2</v>
      </c>
      <c r="V16">
        <v>5.0996547536087604</v>
      </c>
      <c r="W16">
        <v>10.866245833060557</v>
      </c>
      <c r="X16">
        <v>36.382067680491552</v>
      </c>
      <c r="Y16">
        <v>0</v>
      </c>
      <c r="Z16">
        <v>3.1992765579999998</v>
      </c>
      <c r="AA16">
        <v>10.33886976933896</v>
      </c>
      <c r="AB16">
        <v>9.6928692155730953</v>
      </c>
      <c r="AC16">
        <v>7.1285294022135464</v>
      </c>
      <c r="AD16">
        <v>4.4819263423536322</v>
      </c>
      <c r="AE16">
        <v>12.128109476105115</v>
      </c>
      <c r="AF16">
        <v>0</v>
      </c>
      <c r="AG16">
        <v>0</v>
      </c>
      <c r="AH16">
        <v>37.518635423046874</v>
      </c>
      <c r="AI16">
        <v>0</v>
      </c>
      <c r="AJ16">
        <v>0</v>
      </c>
      <c r="AK16">
        <v>16.595356275571316</v>
      </c>
      <c r="AL16">
        <v>19.665522918416528</v>
      </c>
      <c r="AM16">
        <v>2.5847650816933601</v>
      </c>
      <c r="AN16">
        <v>0</v>
      </c>
      <c r="AO16">
        <v>0</v>
      </c>
      <c r="AP16">
        <v>0.75406507047290816</v>
      </c>
      <c r="AQ16">
        <v>0</v>
      </c>
      <c r="AR16">
        <v>8.1243096000000001</v>
      </c>
      <c r="AS16">
        <v>7.8252885402957659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856.65782422520158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158.57060855869921</v>
      </c>
      <c r="L17">
        <v>59.26</v>
      </c>
      <c r="M17">
        <v>0</v>
      </c>
      <c r="N17">
        <v>29.129806015262616</v>
      </c>
      <c r="O17">
        <v>48.91950423489223</v>
      </c>
      <c r="P17">
        <v>66.858150385419648</v>
      </c>
      <c r="Q17">
        <v>5.3493333076923077</v>
      </c>
      <c r="R17">
        <v>10.401366891734575</v>
      </c>
      <c r="S17">
        <v>6.4737905652841778</v>
      </c>
      <c r="T17">
        <v>0</v>
      </c>
      <c r="U17">
        <v>279.2</v>
      </c>
      <c r="V17">
        <v>5.0996547536087604</v>
      </c>
      <c r="W17">
        <v>10.866245833060557</v>
      </c>
      <c r="X17">
        <v>36.382067680491552</v>
      </c>
      <c r="Y17">
        <v>0</v>
      </c>
      <c r="Z17">
        <v>3.1992765579999998</v>
      </c>
      <c r="AA17">
        <v>10.33886976933896</v>
      </c>
      <c r="AB17">
        <v>9.6928692155730953</v>
      </c>
      <c r="AC17">
        <v>7.1285294022135464</v>
      </c>
      <c r="AD17">
        <v>4.4819263423536322</v>
      </c>
      <c r="AE17">
        <v>12.128109476105115</v>
      </c>
      <c r="AF17">
        <v>0</v>
      </c>
      <c r="AG17">
        <v>0</v>
      </c>
      <c r="AH17">
        <v>37.518635423046874</v>
      </c>
      <c r="AI17">
        <v>0</v>
      </c>
      <c r="AJ17">
        <v>0</v>
      </c>
      <c r="AK17">
        <v>16.595356275571316</v>
      </c>
      <c r="AL17">
        <v>19.665522918416528</v>
      </c>
      <c r="AM17">
        <v>2.5847650816933601</v>
      </c>
      <c r="AN17">
        <v>0</v>
      </c>
      <c r="AO17">
        <v>0</v>
      </c>
      <c r="AP17">
        <v>0.75406507047290816</v>
      </c>
      <c r="AQ17">
        <v>0</v>
      </c>
      <c r="AR17">
        <v>8.1243096000000001</v>
      </c>
      <c r="AS17">
        <v>7.8252885402957659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856.54805189922683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158.57060855869921</v>
      </c>
      <c r="L18">
        <v>59.26</v>
      </c>
      <c r="M18">
        <v>0</v>
      </c>
      <c r="N18">
        <v>29.129806015262616</v>
      </c>
      <c r="O18">
        <v>48.91950423489223</v>
      </c>
      <c r="P18">
        <v>66.858150385419648</v>
      </c>
      <c r="Q18">
        <v>5.3493333076923077</v>
      </c>
      <c r="R18">
        <v>10.401366891734575</v>
      </c>
      <c r="S18">
        <v>6.4737905652841778</v>
      </c>
      <c r="T18">
        <v>0</v>
      </c>
      <c r="U18">
        <v>279.2</v>
      </c>
      <c r="V18">
        <v>5.0996547536087604</v>
      </c>
      <c r="W18">
        <v>10.866245833060557</v>
      </c>
      <c r="X18">
        <v>36.382067680491552</v>
      </c>
      <c r="Y18">
        <v>0</v>
      </c>
      <c r="Z18">
        <v>3.1992765579999998</v>
      </c>
      <c r="AA18">
        <v>10.33886976933896</v>
      </c>
      <c r="AB18">
        <v>9.6928692155730953</v>
      </c>
      <c r="AC18">
        <v>7.1285294022135464</v>
      </c>
      <c r="AD18">
        <v>4.4819263423536322</v>
      </c>
      <c r="AE18">
        <v>12.128109476105115</v>
      </c>
      <c r="AF18">
        <v>0</v>
      </c>
      <c r="AG18">
        <v>0</v>
      </c>
      <c r="AH18">
        <v>37.518635423046874</v>
      </c>
      <c r="AI18">
        <v>0</v>
      </c>
      <c r="AJ18">
        <v>0</v>
      </c>
      <c r="AK18">
        <v>16.595356275571316</v>
      </c>
      <c r="AL18">
        <v>19.665522918416528</v>
      </c>
      <c r="AM18">
        <v>2.5847650816933601</v>
      </c>
      <c r="AN18">
        <v>0</v>
      </c>
      <c r="AO18">
        <v>0</v>
      </c>
      <c r="AP18">
        <v>0.75406507047290816</v>
      </c>
      <c r="AQ18">
        <v>0</v>
      </c>
      <c r="AR18">
        <v>8.1243096000000001</v>
      </c>
      <c r="AS18">
        <v>7.8252885402957659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856.54805189922683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142.9394890027059</v>
      </c>
      <c r="L19">
        <v>32.839881884320725</v>
      </c>
      <c r="M19">
        <v>0</v>
      </c>
      <c r="N19">
        <v>29.129806015262616</v>
      </c>
      <c r="O19">
        <v>48.91950423489223</v>
      </c>
      <c r="P19">
        <v>66.858150385419648</v>
      </c>
      <c r="Q19">
        <v>5.3493333076923077</v>
      </c>
      <c r="R19">
        <v>10.401366891734575</v>
      </c>
      <c r="S19">
        <v>6.4737905652841778</v>
      </c>
      <c r="T19">
        <v>0</v>
      </c>
      <c r="U19">
        <v>279.2</v>
      </c>
      <c r="V19">
        <v>5.0996547536087604</v>
      </c>
      <c r="W19">
        <v>10.866245833060557</v>
      </c>
      <c r="X19">
        <v>36.382067680491552</v>
      </c>
      <c r="Y19">
        <v>0</v>
      </c>
      <c r="Z19">
        <v>3.1992765579999998</v>
      </c>
      <c r="AA19">
        <v>10.33886976933896</v>
      </c>
      <c r="AB19">
        <v>9.6928692155730953</v>
      </c>
      <c r="AC19">
        <v>7.1285294022135464</v>
      </c>
      <c r="AD19">
        <v>4.4819263423536322</v>
      </c>
      <c r="AE19">
        <v>12.128109476105115</v>
      </c>
      <c r="AF19">
        <v>0</v>
      </c>
      <c r="AG19">
        <v>0</v>
      </c>
      <c r="AH19">
        <v>37.518635423046874</v>
      </c>
      <c r="AI19">
        <v>0</v>
      </c>
      <c r="AJ19">
        <v>0</v>
      </c>
      <c r="AK19">
        <v>16.595356275571316</v>
      </c>
      <c r="AL19">
        <v>19.665522918416528</v>
      </c>
      <c r="AM19">
        <v>2.5847650816933601</v>
      </c>
      <c r="AN19">
        <v>0</v>
      </c>
      <c r="AO19">
        <v>0</v>
      </c>
      <c r="AP19">
        <v>2.3250337133338861</v>
      </c>
      <c r="AQ19">
        <v>0</v>
      </c>
      <c r="AR19">
        <v>8.1243096000000001</v>
      </c>
      <c r="AS19">
        <v>7.8252885402957659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816.06778287041516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142.9394890027059</v>
      </c>
      <c r="L20">
        <v>32.839881884320725</v>
      </c>
      <c r="M20">
        <v>0</v>
      </c>
      <c r="N20">
        <v>29.129806015262616</v>
      </c>
      <c r="O20">
        <v>48.91950423489223</v>
      </c>
      <c r="P20">
        <v>66.858150385419648</v>
      </c>
      <c r="Q20">
        <v>5.3493333076923077</v>
      </c>
      <c r="R20">
        <v>10.401366891734575</v>
      </c>
      <c r="S20">
        <v>6.4737905652841778</v>
      </c>
      <c r="T20">
        <v>0</v>
      </c>
      <c r="U20">
        <v>279.2</v>
      </c>
      <c r="V20">
        <v>5.0996547536087604</v>
      </c>
      <c r="W20">
        <v>10.866245833060557</v>
      </c>
      <c r="X20">
        <v>36.382067680491552</v>
      </c>
      <c r="Y20">
        <v>0</v>
      </c>
      <c r="Z20">
        <v>3.1992765579999998</v>
      </c>
      <c r="AA20">
        <v>10.33886976933896</v>
      </c>
      <c r="AB20">
        <v>9.6928692155730953</v>
      </c>
      <c r="AC20">
        <v>7.1285294022135464</v>
      </c>
      <c r="AD20">
        <v>4.4819263423536322</v>
      </c>
      <c r="AE20">
        <v>12.128109476105115</v>
      </c>
      <c r="AF20">
        <v>0</v>
      </c>
      <c r="AG20">
        <v>0</v>
      </c>
      <c r="AH20">
        <v>37.518635423046874</v>
      </c>
      <c r="AI20">
        <v>0.93672934418353782</v>
      </c>
      <c r="AJ20">
        <v>0</v>
      </c>
      <c r="AK20">
        <v>16.595356275571316</v>
      </c>
      <c r="AL20">
        <v>19.665522918416528</v>
      </c>
      <c r="AM20">
        <v>2.5847650816933601</v>
      </c>
      <c r="AN20">
        <v>0</v>
      </c>
      <c r="AO20">
        <v>0</v>
      </c>
      <c r="AP20">
        <v>2.3250337133338861</v>
      </c>
      <c r="AQ20">
        <v>0</v>
      </c>
      <c r="AR20">
        <v>8.1243096000000001</v>
      </c>
      <c r="AS20">
        <v>7.8252885402957659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817.00451221459866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142.9394890027059</v>
      </c>
      <c r="L21">
        <v>32.839594692065049</v>
      </c>
      <c r="M21">
        <v>0</v>
      </c>
      <c r="N21">
        <v>29.129806015262616</v>
      </c>
      <c r="O21">
        <v>48.91950423489223</v>
      </c>
      <c r="P21">
        <v>66.858150385419648</v>
      </c>
      <c r="Q21">
        <v>5.3493333076923077</v>
      </c>
      <c r="R21">
        <v>10.401366891734575</v>
      </c>
      <c r="S21">
        <v>6.4737905652841778</v>
      </c>
      <c r="T21">
        <v>0</v>
      </c>
      <c r="U21">
        <v>279.2</v>
      </c>
      <c r="V21">
        <v>5.0996547536087604</v>
      </c>
      <c r="W21">
        <v>10.866245833060557</v>
      </c>
      <c r="X21">
        <v>36.382067680491552</v>
      </c>
      <c r="Y21">
        <v>0</v>
      </c>
      <c r="Z21">
        <v>3.1992765579999998</v>
      </c>
      <c r="AA21">
        <v>10.33886976933896</v>
      </c>
      <c r="AB21">
        <v>9.6928692155730953</v>
      </c>
      <c r="AC21">
        <v>7.1285294022135464</v>
      </c>
      <c r="AD21">
        <v>4.4819263423536322</v>
      </c>
      <c r="AE21">
        <v>12.128109476105115</v>
      </c>
      <c r="AF21">
        <v>0</v>
      </c>
      <c r="AG21">
        <v>0</v>
      </c>
      <c r="AH21">
        <v>37.518635423046874</v>
      </c>
      <c r="AI21">
        <v>3.4346745445345794</v>
      </c>
      <c r="AJ21">
        <v>0</v>
      </c>
      <c r="AK21">
        <v>16.595356275571316</v>
      </c>
      <c r="AL21">
        <v>19.665522918416528</v>
      </c>
      <c r="AM21">
        <v>2.5847650816933601</v>
      </c>
      <c r="AN21">
        <v>0</v>
      </c>
      <c r="AO21">
        <v>0</v>
      </c>
      <c r="AP21">
        <v>0.75406507047290816</v>
      </c>
      <c r="AQ21">
        <v>0</v>
      </c>
      <c r="AR21">
        <v>8.1243096000000001</v>
      </c>
      <c r="AS21">
        <v>7.8252885402957659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817.9312015798331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142.9394890027059</v>
      </c>
      <c r="L22">
        <v>32.839594692065049</v>
      </c>
      <c r="M22">
        <v>0</v>
      </c>
      <c r="N22">
        <v>29.129806015262616</v>
      </c>
      <c r="O22">
        <v>48.91950423489223</v>
      </c>
      <c r="P22">
        <v>66.858150385419648</v>
      </c>
      <c r="Q22">
        <v>5.3493333076923077</v>
      </c>
      <c r="R22">
        <v>10.401366891734575</v>
      </c>
      <c r="S22">
        <v>6.4737905652841778</v>
      </c>
      <c r="T22">
        <v>0</v>
      </c>
      <c r="U22">
        <v>279.2</v>
      </c>
      <c r="V22">
        <v>5.0996547536087604</v>
      </c>
      <c r="W22">
        <v>10.866245833060557</v>
      </c>
      <c r="X22">
        <v>36.382067680491552</v>
      </c>
      <c r="Y22">
        <v>0</v>
      </c>
      <c r="Z22">
        <v>3.1992765579999998</v>
      </c>
      <c r="AA22">
        <v>10.33886976933896</v>
      </c>
      <c r="AB22">
        <v>9.6928692155730953</v>
      </c>
      <c r="AC22">
        <v>7.1285294022135464</v>
      </c>
      <c r="AD22">
        <v>4.4819263423536322</v>
      </c>
      <c r="AE22">
        <v>12.128109476105115</v>
      </c>
      <c r="AF22">
        <v>0</v>
      </c>
      <c r="AG22">
        <v>0</v>
      </c>
      <c r="AH22">
        <v>37.518635423046874</v>
      </c>
      <c r="AI22">
        <v>3.4346745445345794</v>
      </c>
      <c r="AJ22">
        <v>0</v>
      </c>
      <c r="AK22">
        <v>16.595356275571316</v>
      </c>
      <c r="AL22">
        <v>19.665522918416528</v>
      </c>
      <c r="AM22">
        <v>2.2891391240847376</v>
      </c>
      <c r="AN22">
        <v>0</v>
      </c>
      <c r="AO22">
        <v>0</v>
      </c>
      <c r="AP22">
        <v>0.75406507047290816</v>
      </c>
      <c r="AQ22">
        <v>0</v>
      </c>
      <c r="AR22">
        <v>8.1243096000000001</v>
      </c>
      <c r="AS22">
        <v>7.8252885402957659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817.63557562222445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142.9394890027059</v>
      </c>
      <c r="L23">
        <v>32.840370148899815</v>
      </c>
      <c r="M23">
        <v>0</v>
      </c>
      <c r="N23">
        <v>29.129806015262616</v>
      </c>
      <c r="O23">
        <v>48.91950423489223</v>
      </c>
      <c r="P23">
        <v>66.858150385419648</v>
      </c>
      <c r="Q23">
        <v>5.3493333076923077</v>
      </c>
      <c r="R23">
        <v>10.401366891734575</v>
      </c>
      <c r="S23">
        <v>6.4737905652841778</v>
      </c>
      <c r="T23">
        <v>0</v>
      </c>
      <c r="U23">
        <v>279.2</v>
      </c>
      <c r="V23">
        <v>5.0996547536087604</v>
      </c>
      <c r="W23">
        <v>10.866245833060557</v>
      </c>
      <c r="X23">
        <v>36.382067680491552</v>
      </c>
      <c r="Y23">
        <v>0</v>
      </c>
      <c r="Z23">
        <v>3.1992765579999998</v>
      </c>
      <c r="AA23">
        <v>10.33886976933896</v>
      </c>
      <c r="AB23">
        <v>9.6928692155730953</v>
      </c>
      <c r="AC23">
        <v>7.1285294022135464</v>
      </c>
      <c r="AD23">
        <v>4.4819263423536322</v>
      </c>
      <c r="AE23">
        <v>12.128109476105115</v>
      </c>
      <c r="AF23">
        <v>0</v>
      </c>
      <c r="AG23">
        <v>0</v>
      </c>
      <c r="AH23">
        <v>37.518635423046874</v>
      </c>
      <c r="AI23">
        <v>3.4346745445345794</v>
      </c>
      <c r="AJ23">
        <v>0</v>
      </c>
      <c r="AK23">
        <v>16.595356275571316</v>
      </c>
      <c r="AL23">
        <v>19.665522918416528</v>
      </c>
      <c r="AM23">
        <v>0</v>
      </c>
      <c r="AN23">
        <v>0</v>
      </c>
      <c r="AO23">
        <v>0</v>
      </c>
      <c r="AP23">
        <v>0.75406507047290816</v>
      </c>
      <c r="AQ23">
        <v>0</v>
      </c>
      <c r="AR23">
        <v>8.1243096000000001</v>
      </c>
      <c r="AS23">
        <v>7.8252885402957659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815.34721195497457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142.9394890027059</v>
      </c>
      <c r="L24">
        <v>32.840370148899815</v>
      </c>
      <c r="M24">
        <v>0</v>
      </c>
      <c r="N24">
        <v>29.129806015262616</v>
      </c>
      <c r="O24">
        <v>48.91950423489223</v>
      </c>
      <c r="P24">
        <v>66.858150385419648</v>
      </c>
      <c r="Q24">
        <v>5.3493333076923077</v>
      </c>
      <c r="R24">
        <v>10.401366891734575</v>
      </c>
      <c r="S24">
        <v>6.4737905652841778</v>
      </c>
      <c r="T24">
        <v>0</v>
      </c>
      <c r="U24">
        <v>279.2</v>
      </c>
      <c r="V24">
        <v>5.0996547536087604</v>
      </c>
      <c r="W24">
        <v>10.866245833060557</v>
      </c>
      <c r="X24">
        <v>36.382067680491552</v>
      </c>
      <c r="Y24">
        <v>0</v>
      </c>
      <c r="Z24">
        <v>3.1992765579999998</v>
      </c>
      <c r="AA24">
        <v>10.33886976933896</v>
      </c>
      <c r="AB24">
        <v>9.6928692155730953</v>
      </c>
      <c r="AC24">
        <v>7.1285294022135464</v>
      </c>
      <c r="AD24">
        <v>4.4819263423536322</v>
      </c>
      <c r="AE24">
        <v>12.128109476105115</v>
      </c>
      <c r="AF24">
        <v>0</v>
      </c>
      <c r="AG24">
        <v>0</v>
      </c>
      <c r="AH24">
        <v>37.518635423046874</v>
      </c>
      <c r="AI24">
        <v>0.87428056584741787</v>
      </c>
      <c r="AJ24">
        <v>0</v>
      </c>
      <c r="AK24">
        <v>16.595356275571316</v>
      </c>
      <c r="AL24">
        <v>19.665522918416528</v>
      </c>
      <c r="AM24">
        <v>0</v>
      </c>
      <c r="AN24">
        <v>0</v>
      </c>
      <c r="AO24">
        <v>0</v>
      </c>
      <c r="AP24">
        <v>0.75406507047290816</v>
      </c>
      <c r="AQ24">
        <v>0</v>
      </c>
      <c r="AR24">
        <v>8.1243096000000001</v>
      </c>
      <c r="AS24">
        <v>7.8252885402957659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812.78681797628747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142.9394890027059</v>
      </c>
      <c r="L25">
        <v>32.840370148899815</v>
      </c>
      <c r="M25">
        <v>0</v>
      </c>
      <c r="N25">
        <v>29.129806015262616</v>
      </c>
      <c r="O25">
        <v>48.91950423489223</v>
      </c>
      <c r="P25">
        <v>66.858150385419648</v>
      </c>
      <c r="Q25">
        <v>5.3493333076923077</v>
      </c>
      <c r="R25">
        <v>10.401366891734575</v>
      </c>
      <c r="S25">
        <v>6.4737905652841778</v>
      </c>
      <c r="T25">
        <v>0</v>
      </c>
      <c r="U25">
        <v>279.2</v>
      </c>
      <c r="V25">
        <v>5.0996547536087604</v>
      </c>
      <c r="W25">
        <v>10.866245833060557</v>
      </c>
      <c r="X25">
        <v>36.382067680491552</v>
      </c>
      <c r="Y25">
        <v>0</v>
      </c>
      <c r="Z25">
        <v>3.1992765579999998</v>
      </c>
      <c r="AA25">
        <v>10.33886976933896</v>
      </c>
      <c r="AB25">
        <v>9.6928692155730953</v>
      </c>
      <c r="AC25">
        <v>7.1285294022135464</v>
      </c>
      <c r="AD25">
        <v>4.4819263423536322</v>
      </c>
      <c r="AE25">
        <v>12.128109476105115</v>
      </c>
      <c r="AF25">
        <v>0</v>
      </c>
      <c r="AG25">
        <v>0</v>
      </c>
      <c r="AH25">
        <v>37.518635423046874</v>
      </c>
      <c r="AI25">
        <v>0.87428056584741787</v>
      </c>
      <c r="AJ25">
        <v>0</v>
      </c>
      <c r="AK25">
        <v>16.595356275571316</v>
      </c>
      <c r="AL25">
        <v>19.665522918416528</v>
      </c>
      <c r="AM25">
        <v>0</v>
      </c>
      <c r="AN25">
        <v>0</v>
      </c>
      <c r="AO25">
        <v>0</v>
      </c>
      <c r="AP25">
        <v>0.75406507047290816</v>
      </c>
      <c r="AQ25">
        <v>0</v>
      </c>
      <c r="AR25">
        <v>8.1243096000000001</v>
      </c>
      <c r="AS25">
        <v>7.8252885402957659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812.78681797628747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142.9394890027059</v>
      </c>
      <c r="L26">
        <v>32.840370148899815</v>
      </c>
      <c r="M26">
        <v>0</v>
      </c>
      <c r="N26">
        <v>29.129806015262616</v>
      </c>
      <c r="O26">
        <v>48.91950423489223</v>
      </c>
      <c r="P26">
        <v>66.858150385419648</v>
      </c>
      <c r="Q26">
        <v>5.3493333076923077</v>
      </c>
      <c r="R26">
        <v>10.401366891734575</v>
      </c>
      <c r="S26">
        <v>6.4737905652841778</v>
      </c>
      <c r="T26">
        <v>0</v>
      </c>
      <c r="U26">
        <v>279.2</v>
      </c>
      <c r="V26">
        <v>5.0996547536087604</v>
      </c>
      <c r="W26">
        <v>10.866245833060557</v>
      </c>
      <c r="X26">
        <v>36.382067680491552</v>
      </c>
      <c r="Y26">
        <v>0</v>
      </c>
      <c r="Z26">
        <v>3.1992765579999998</v>
      </c>
      <c r="AA26">
        <v>10.33886976933896</v>
      </c>
      <c r="AB26">
        <v>9.6928692155730953</v>
      </c>
      <c r="AC26">
        <v>7.1285294022135464</v>
      </c>
      <c r="AD26">
        <v>4.4819263423536322</v>
      </c>
      <c r="AE26">
        <v>12.128109476105115</v>
      </c>
      <c r="AF26">
        <v>0</v>
      </c>
      <c r="AG26">
        <v>0</v>
      </c>
      <c r="AH26">
        <v>37.518635423046874</v>
      </c>
      <c r="AI26">
        <v>0.87428056584741787</v>
      </c>
      <c r="AJ26">
        <v>0</v>
      </c>
      <c r="AK26">
        <v>16.595356275571316</v>
      </c>
      <c r="AL26">
        <v>19.665522918416528</v>
      </c>
      <c r="AM26">
        <v>0</v>
      </c>
      <c r="AN26">
        <v>0</v>
      </c>
      <c r="AO26">
        <v>0</v>
      </c>
      <c r="AP26">
        <v>0.75406507047290816</v>
      </c>
      <c r="AQ26">
        <v>0</v>
      </c>
      <c r="AR26">
        <v>8.1243096000000001</v>
      </c>
      <c r="AS26">
        <v>7.8252885402957659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812.78681797628747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142.94106862972183</v>
      </c>
      <c r="L27">
        <v>32.839873733060877</v>
      </c>
      <c r="M27">
        <v>0</v>
      </c>
      <c r="N27">
        <v>29.129806015262616</v>
      </c>
      <c r="O27">
        <v>48.91950423489223</v>
      </c>
      <c r="P27">
        <v>66.858150385419648</v>
      </c>
      <c r="Q27">
        <v>5.3493333076923077</v>
      </c>
      <c r="R27">
        <v>10.401366891734575</v>
      </c>
      <c r="S27">
        <v>6.4737905652841778</v>
      </c>
      <c r="T27">
        <v>0</v>
      </c>
      <c r="U27">
        <v>279.2</v>
      </c>
      <c r="V27">
        <v>5.0996547536087604</v>
      </c>
      <c r="W27">
        <v>10.866245833060557</v>
      </c>
      <c r="X27">
        <v>36.382067680491552</v>
      </c>
      <c r="Y27">
        <v>0</v>
      </c>
      <c r="Z27">
        <v>3.1992765579999998</v>
      </c>
      <c r="AA27">
        <v>10.33886976933896</v>
      </c>
      <c r="AB27">
        <v>9.6928692155730953</v>
      </c>
      <c r="AC27">
        <v>7.1285294022135464</v>
      </c>
      <c r="AD27">
        <v>4.4819263423536322</v>
      </c>
      <c r="AE27">
        <v>12.128109476105115</v>
      </c>
      <c r="AF27">
        <v>0</v>
      </c>
      <c r="AG27">
        <v>0</v>
      </c>
      <c r="AH27">
        <v>37.518635423046874</v>
      </c>
      <c r="AI27">
        <v>1.2489726001755208</v>
      </c>
      <c r="AJ27">
        <v>0</v>
      </c>
      <c r="AK27">
        <v>16.595356275571316</v>
      </c>
      <c r="AL27">
        <v>19.665522918416528</v>
      </c>
      <c r="AM27">
        <v>0</v>
      </c>
      <c r="AN27">
        <v>0</v>
      </c>
      <c r="AO27">
        <v>0</v>
      </c>
      <c r="AP27">
        <v>0.75406507047290816</v>
      </c>
      <c r="AQ27">
        <v>0</v>
      </c>
      <c r="AR27">
        <v>8.1243096000000001</v>
      </c>
      <c r="AS27">
        <v>7.8252885402957659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813.16259322179235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142.94106862972183</v>
      </c>
      <c r="L28">
        <v>32.839881884320725</v>
      </c>
      <c r="M28">
        <v>0</v>
      </c>
      <c r="N28">
        <v>29.129806015262616</v>
      </c>
      <c r="O28">
        <v>48.91950423489223</v>
      </c>
      <c r="P28">
        <v>66.858150385419648</v>
      </c>
      <c r="Q28">
        <v>5.3493333076923077</v>
      </c>
      <c r="R28">
        <v>10.401366891734575</v>
      </c>
      <c r="S28">
        <v>6.4737905652841778</v>
      </c>
      <c r="T28">
        <v>0</v>
      </c>
      <c r="U28">
        <v>279.2</v>
      </c>
      <c r="V28">
        <v>5.0996547536087604</v>
      </c>
      <c r="W28">
        <v>10.866245833060557</v>
      </c>
      <c r="X28">
        <v>36.382067680491552</v>
      </c>
      <c r="Y28">
        <v>0</v>
      </c>
      <c r="Z28">
        <v>3.1992765579999998</v>
      </c>
      <c r="AA28">
        <v>10.33886976933896</v>
      </c>
      <c r="AB28">
        <v>9.6928692155730953</v>
      </c>
      <c r="AC28">
        <v>7.1285294022135464</v>
      </c>
      <c r="AD28">
        <v>4.4819263423536322</v>
      </c>
      <c r="AE28">
        <v>12.128109476105115</v>
      </c>
      <c r="AF28">
        <v>0</v>
      </c>
      <c r="AG28">
        <v>0</v>
      </c>
      <c r="AH28">
        <v>37.518635423046874</v>
      </c>
      <c r="AI28">
        <v>1.8734589002632811</v>
      </c>
      <c r="AJ28">
        <v>0</v>
      </c>
      <c r="AK28">
        <v>16.595356275571316</v>
      </c>
      <c r="AL28">
        <v>19.665522918416528</v>
      </c>
      <c r="AM28">
        <v>0</v>
      </c>
      <c r="AN28">
        <v>0</v>
      </c>
      <c r="AO28">
        <v>0</v>
      </c>
      <c r="AP28">
        <v>0.75406507047290816</v>
      </c>
      <c r="AQ28">
        <v>0</v>
      </c>
      <c r="AR28">
        <v>8.1243096000000001</v>
      </c>
      <c r="AS28">
        <v>7.8252885402957659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813.78708767313992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145.83880595592223</v>
      </c>
      <c r="L29">
        <v>32.840083442909325</v>
      </c>
      <c r="M29">
        <v>0</v>
      </c>
      <c r="N29">
        <v>29.129806015262616</v>
      </c>
      <c r="O29">
        <v>48.91950423489223</v>
      </c>
      <c r="P29">
        <v>66.870277268189625</v>
      </c>
      <c r="Q29">
        <v>5.3509476088110395</v>
      </c>
      <c r="R29">
        <v>10.400104859504133</v>
      </c>
      <c r="S29">
        <v>6.471955345248869</v>
      </c>
      <c r="T29">
        <v>0</v>
      </c>
      <c r="U29">
        <v>279.2</v>
      </c>
      <c r="V29">
        <v>5.0996547536087604</v>
      </c>
      <c r="W29">
        <v>10.866245833060557</v>
      </c>
      <c r="X29">
        <v>36.382067680491552</v>
      </c>
      <c r="Y29">
        <v>0</v>
      </c>
      <c r="Z29">
        <v>3.1992765579999998</v>
      </c>
      <c r="AA29">
        <v>10.33886976933896</v>
      </c>
      <c r="AB29">
        <v>9.6928692155730953</v>
      </c>
      <c r="AC29">
        <v>7.1285294022135464</v>
      </c>
      <c r="AD29">
        <v>4.4819263423536322</v>
      </c>
      <c r="AE29">
        <v>12.128109476105115</v>
      </c>
      <c r="AF29">
        <v>0</v>
      </c>
      <c r="AG29">
        <v>0</v>
      </c>
      <c r="AH29">
        <v>37.518635423046874</v>
      </c>
      <c r="AI29">
        <v>12.177482533867021</v>
      </c>
      <c r="AJ29">
        <v>0</v>
      </c>
      <c r="AK29">
        <v>16.595356275571316</v>
      </c>
      <c r="AL29">
        <v>19.665522918416528</v>
      </c>
      <c r="AM29">
        <v>0</v>
      </c>
      <c r="AN29">
        <v>0</v>
      </c>
      <c r="AO29">
        <v>0</v>
      </c>
      <c r="AP29">
        <v>0.75406507047290816</v>
      </c>
      <c r="AQ29">
        <v>0</v>
      </c>
      <c r="AR29">
        <v>8.1243096000000001</v>
      </c>
      <c r="AS29">
        <v>7.8252885402957659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826.99969412315602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99.480298559423773</v>
      </c>
      <c r="L30">
        <v>32.840447056154282</v>
      </c>
      <c r="M30">
        <v>0</v>
      </c>
      <c r="N30">
        <v>29.129806015262616</v>
      </c>
      <c r="O30">
        <v>48.91950423489223</v>
      </c>
      <c r="P30">
        <v>66.870277268189625</v>
      </c>
      <c r="Q30">
        <v>5.3509476088110395</v>
      </c>
      <c r="R30">
        <v>10.400104859504133</v>
      </c>
      <c r="S30">
        <v>6.471955345248869</v>
      </c>
      <c r="T30">
        <v>0</v>
      </c>
      <c r="U30">
        <v>279.2</v>
      </c>
      <c r="V30">
        <v>5.0996547536087604</v>
      </c>
      <c r="W30">
        <v>10.866245833060557</v>
      </c>
      <c r="X30">
        <v>36.382067680491552</v>
      </c>
      <c r="Y30">
        <v>0</v>
      </c>
      <c r="Z30">
        <v>3.1992765579999998</v>
      </c>
      <c r="AA30">
        <v>10.33886976933896</v>
      </c>
      <c r="AB30">
        <v>9.6928692155730953</v>
      </c>
      <c r="AC30">
        <v>7.1285294022135464</v>
      </c>
      <c r="AD30">
        <v>4.4819263423536322</v>
      </c>
      <c r="AE30">
        <v>12.128109476105115</v>
      </c>
      <c r="AF30">
        <v>0</v>
      </c>
      <c r="AG30">
        <v>0</v>
      </c>
      <c r="AH30">
        <v>37.518635423046874</v>
      </c>
      <c r="AI30">
        <v>12.177482533867021</v>
      </c>
      <c r="AJ30">
        <v>0</v>
      </c>
      <c r="AK30">
        <v>16.595356275571316</v>
      </c>
      <c r="AL30">
        <v>19.665522918416528</v>
      </c>
      <c r="AM30">
        <v>0</v>
      </c>
      <c r="AN30">
        <v>0</v>
      </c>
      <c r="AO30">
        <v>0</v>
      </c>
      <c r="AP30">
        <v>0.75406507047290816</v>
      </c>
      <c r="AQ30">
        <v>0</v>
      </c>
      <c r="AR30">
        <v>8.1243096000000001</v>
      </c>
      <c r="AS30">
        <v>7.8252885402957659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780.64155033990244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87.338815890665572</v>
      </c>
      <c r="L31">
        <v>33.589831759930924</v>
      </c>
      <c r="M31">
        <v>0</v>
      </c>
      <c r="N31">
        <v>29.129806015262616</v>
      </c>
      <c r="O31">
        <v>48.91950423489223</v>
      </c>
      <c r="P31">
        <v>66.870277268189625</v>
      </c>
      <c r="Q31">
        <v>5.3505153239929948</v>
      </c>
      <c r="R31">
        <v>10.400631241779497</v>
      </c>
      <c r="S31">
        <v>6.4744064929782086</v>
      </c>
      <c r="T31">
        <v>0</v>
      </c>
      <c r="U31">
        <v>279.2</v>
      </c>
      <c r="V31">
        <v>5.0996547536087604</v>
      </c>
      <c r="W31">
        <v>10.866245833060557</v>
      </c>
      <c r="X31">
        <v>36.382067680491552</v>
      </c>
      <c r="Y31">
        <v>0</v>
      </c>
      <c r="Z31">
        <v>3.1992765579999998</v>
      </c>
      <c r="AA31">
        <v>10.33886976933896</v>
      </c>
      <c r="AB31">
        <v>9.6928692155730953</v>
      </c>
      <c r="AC31">
        <v>7.1285294022135464</v>
      </c>
      <c r="AD31">
        <v>4.4819263423536322</v>
      </c>
      <c r="AE31">
        <v>12.128109476105115</v>
      </c>
      <c r="AF31">
        <v>0</v>
      </c>
      <c r="AG31">
        <v>0</v>
      </c>
      <c r="AH31">
        <v>37.518635423046874</v>
      </c>
      <c r="AI31">
        <v>12.177482533867021</v>
      </c>
      <c r="AJ31">
        <v>0</v>
      </c>
      <c r="AK31">
        <v>16.595356275571316</v>
      </c>
      <c r="AL31">
        <v>19.665522918416528</v>
      </c>
      <c r="AM31">
        <v>0</v>
      </c>
      <c r="AN31">
        <v>0</v>
      </c>
      <c r="AO31">
        <v>0</v>
      </c>
      <c r="AP31">
        <v>0.28277440142734062</v>
      </c>
      <c r="AQ31">
        <v>0</v>
      </c>
      <c r="AR31">
        <v>8.1243096000000001</v>
      </c>
      <c r="AS31">
        <v>7.8252885402957659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768.78070695106192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87.338815890665572</v>
      </c>
      <c r="L32">
        <v>33.589831759930924</v>
      </c>
      <c r="M32">
        <v>0</v>
      </c>
      <c r="N32">
        <v>29.129806015262616</v>
      </c>
      <c r="O32">
        <v>48.91950423489223</v>
      </c>
      <c r="P32">
        <v>66.870277268189625</v>
      </c>
      <c r="Q32">
        <v>5.3505153239929948</v>
      </c>
      <c r="R32">
        <v>10.400631241779497</v>
      </c>
      <c r="S32">
        <v>6.4744064929782086</v>
      </c>
      <c r="T32">
        <v>0</v>
      </c>
      <c r="U32">
        <v>279.2</v>
      </c>
      <c r="V32">
        <v>5.0996547536087604</v>
      </c>
      <c r="W32">
        <v>10.866245833060557</v>
      </c>
      <c r="X32">
        <v>36.382067680491552</v>
      </c>
      <c r="Y32">
        <v>0</v>
      </c>
      <c r="Z32">
        <v>3.1992765579999998</v>
      </c>
      <c r="AA32">
        <v>10.33886976933896</v>
      </c>
      <c r="AB32">
        <v>9.6928692155730953</v>
      </c>
      <c r="AC32">
        <v>7.1285294022135464</v>
      </c>
      <c r="AD32">
        <v>4.4819263423536322</v>
      </c>
      <c r="AE32">
        <v>12.128109476105115</v>
      </c>
      <c r="AF32">
        <v>0</v>
      </c>
      <c r="AG32">
        <v>0</v>
      </c>
      <c r="AH32">
        <v>37.518635423046874</v>
      </c>
      <c r="AI32">
        <v>12.177482533867021</v>
      </c>
      <c r="AJ32">
        <v>0</v>
      </c>
      <c r="AK32">
        <v>16.595356275571316</v>
      </c>
      <c r="AL32">
        <v>19.665522918416528</v>
      </c>
      <c r="AM32">
        <v>0</v>
      </c>
      <c r="AN32">
        <v>0</v>
      </c>
      <c r="AO32">
        <v>0</v>
      </c>
      <c r="AP32">
        <v>0.28277440142734062</v>
      </c>
      <c r="AQ32">
        <v>0</v>
      </c>
      <c r="AR32">
        <v>8.1243096000000001</v>
      </c>
      <c r="AS32">
        <v>7.8252885402957659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768.78070695106192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87.338815890665572</v>
      </c>
      <c r="L33">
        <v>33.589831759930924</v>
      </c>
      <c r="M33">
        <v>0</v>
      </c>
      <c r="N33">
        <v>28.899082870895651</v>
      </c>
      <c r="O33">
        <v>48.511206084898696</v>
      </c>
      <c r="P33">
        <v>66.331553861175294</v>
      </c>
      <c r="Q33">
        <v>5.3505153239929948</v>
      </c>
      <c r="R33">
        <v>10.400631241779497</v>
      </c>
      <c r="S33">
        <v>6.4744064929782086</v>
      </c>
      <c r="T33">
        <v>0</v>
      </c>
      <c r="U33">
        <v>279.2</v>
      </c>
      <c r="V33">
        <v>5.0996547536087604</v>
      </c>
      <c r="W33">
        <v>10.866245833060557</v>
      </c>
      <c r="X33">
        <v>36.382067680491552</v>
      </c>
      <c r="Y33">
        <v>0</v>
      </c>
      <c r="Z33">
        <v>3.1992765579999998</v>
      </c>
      <c r="AA33">
        <v>10.33886976933896</v>
      </c>
      <c r="AB33">
        <v>9.6928692155730953</v>
      </c>
      <c r="AC33">
        <v>7.1285294022135464</v>
      </c>
      <c r="AD33">
        <v>4.4819263423536322</v>
      </c>
      <c r="AE33">
        <v>12.128109476105115</v>
      </c>
      <c r="AF33">
        <v>0</v>
      </c>
      <c r="AG33">
        <v>0</v>
      </c>
      <c r="AH33">
        <v>37.518635423046874</v>
      </c>
      <c r="AI33">
        <v>12.177482533867021</v>
      </c>
      <c r="AJ33">
        <v>0</v>
      </c>
      <c r="AK33">
        <v>16.595356275571316</v>
      </c>
      <c r="AL33">
        <v>19.665522918416528</v>
      </c>
      <c r="AM33">
        <v>0</v>
      </c>
      <c r="AN33">
        <v>0</v>
      </c>
      <c r="AO33">
        <v>0</v>
      </c>
      <c r="AP33">
        <v>0.28277440142734062</v>
      </c>
      <c r="AQ33">
        <v>0</v>
      </c>
      <c r="AR33">
        <v>8.1243096000000001</v>
      </c>
      <c r="AS33">
        <v>7.8252885402957659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767.60296224968704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87.338815890665572</v>
      </c>
      <c r="L34">
        <v>33.589831759930924</v>
      </c>
      <c r="M34">
        <v>0</v>
      </c>
      <c r="N34">
        <v>27.746527338226077</v>
      </c>
      <c r="O34">
        <v>46.600426964392447</v>
      </c>
      <c r="P34">
        <v>63.704865852503389</v>
      </c>
      <c r="Q34">
        <v>2.8993066076294278</v>
      </c>
      <c r="R34">
        <v>6.0012367141659677</v>
      </c>
      <c r="S34">
        <v>3.8628898647450107</v>
      </c>
      <c r="T34">
        <v>0</v>
      </c>
      <c r="U34">
        <v>279.2</v>
      </c>
      <c r="V34">
        <v>5.0996547536087604</v>
      </c>
      <c r="W34">
        <v>10.866245833060557</v>
      </c>
      <c r="X34">
        <v>36.382067680491552</v>
      </c>
      <c r="Y34">
        <v>0</v>
      </c>
      <c r="Z34">
        <v>3.1992765579999998</v>
      </c>
      <c r="AA34">
        <v>10.33886976933896</v>
      </c>
      <c r="AB34">
        <v>9.6928692155730953</v>
      </c>
      <c r="AC34">
        <v>7.1285294022135464</v>
      </c>
      <c r="AD34">
        <v>4.4819263423536322</v>
      </c>
      <c r="AE34">
        <v>12.128109476105115</v>
      </c>
      <c r="AF34">
        <v>0</v>
      </c>
      <c r="AG34">
        <v>0</v>
      </c>
      <c r="AH34">
        <v>37.518635423046874</v>
      </c>
      <c r="AI34">
        <v>12.177482533867021</v>
      </c>
      <c r="AJ34">
        <v>0</v>
      </c>
      <c r="AK34">
        <v>16.595356275571316</v>
      </c>
      <c r="AL34">
        <v>19.665522918416528</v>
      </c>
      <c r="AM34">
        <v>0</v>
      </c>
      <c r="AN34">
        <v>0</v>
      </c>
      <c r="AO34">
        <v>0</v>
      </c>
      <c r="AP34">
        <v>0.28277440142734062</v>
      </c>
      <c r="AQ34">
        <v>0</v>
      </c>
      <c r="AR34">
        <v>8.1243096000000001</v>
      </c>
      <c r="AS34">
        <v>7.8252885402957659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752.45081971562888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87.338815890665572</v>
      </c>
      <c r="L35">
        <v>33.589831759930924</v>
      </c>
      <c r="M35">
        <v>0</v>
      </c>
      <c r="N35">
        <v>27.188274108167366</v>
      </c>
      <c r="O35">
        <v>45.658895900139427</v>
      </c>
      <c r="P35">
        <v>62.414916846761813</v>
      </c>
      <c r="Q35">
        <v>2.8993066076294278</v>
      </c>
      <c r="R35">
        <v>6.0012367141659677</v>
      </c>
      <c r="S35">
        <v>3.8628898647450107</v>
      </c>
      <c r="T35">
        <v>0</v>
      </c>
      <c r="U35">
        <v>279.2</v>
      </c>
      <c r="V35">
        <v>5.0996547536087604</v>
      </c>
      <c r="W35">
        <v>10.866245833060557</v>
      </c>
      <c r="X35">
        <v>36.382067680491552</v>
      </c>
      <c r="Y35">
        <v>0</v>
      </c>
      <c r="Z35">
        <v>3.1992765579999998</v>
      </c>
      <c r="AA35">
        <v>10.33886976933896</v>
      </c>
      <c r="AB35">
        <v>9.6928692155730953</v>
      </c>
      <c r="AC35">
        <v>7.1285294022135464</v>
      </c>
      <c r="AD35">
        <v>4.2317783446132076</v>
      </c>
      <c r="AE35">
        <v>12.128109476105115</v>
      </c>
      <c r="AF35">
        <v>0</v>
      </c>
      <c r="AG35">
        <v>0</v>
      </c>
      <c r="AH35">
        <v>37.518635423046874</v>
      </c>
      <c r="AI35">
        <v>1.2489726001755208</v>
      </c>
      <c r="AJ35">
        <v>0</v>
      </c>
      <c r="AK35">
        <v>16.595356275571316</v>
      </c>
      <c r="AL35">
        <v>19.665522918416528</v>
      </c>
      <c r="AM35">
        <v>0</v>
      </c>
      <c r="AN35">
        <v>0</v>
      </c>
      <c r="AO35">
        <v>0</v>
      </c>
      <c r="AP35">
        <v>0.78548419445169859</v>
      </c>
      <c r="AQ35">
        <v>0</v>
      </c>
      <c r="AR35">
        <v>8.1243096000000001</v>
      </c>
      <c r="AS35">
        <v>7.8252885402957659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738.98513827716795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87.338815890665572</v>
      </c>
      <c r="L36">
        <v>33.589831759930924</v>
      </c>
      <c r="M36">
        <v>0</v>
      </c>
      <c r="N36">
        <v>26.151059161918326</v>
      </c>
      <c r="O36">
        <v>43.894707671954315</v>
      </c>
      <c r="P36">
        <v>60.006034958895363</v>
      </c>
      <c r="Q36">
        <v>2.8993066076294278</v>
      </c>
      <c r="R36">
        <v>6.0012367141659677</v>
      </c>
      <c r="S36">
        <v>3.8628898647450107</v>
      </c>
      <c r="T36">
        <v>0</v>
      </c>
      <c r="U36">
        <v>279.2</v>
      </c>
      <c r="V36">
        <v>5.0996547536087604</v>
      </c>
      <c r="W36">
        <v>10.866245833060557</v>
      </c>
      <c r="X36">
        <v>36.382067680491552</v>
      </c>
      <c r="Y36">
        <v>0</v>
      </c>
      <c r="Z36">
        <v>3.1992765579999998</v>
      </c>
      <c r="AA36">
        <v>10.33886976933896</v>
      </c>
      <c r="AB36">
        <v>9.6928692155730953</v>
      </c>
      <c r="AC36">
        <v>7.1285294022135464</v>
      </c>
      <c r="AD36">
        <v>2.2409630645840788</v>
      </c>
      <c r="AE36">
        <v>12.128109476105115</v>
      </c>
      <c r="AF36">
        <v>0</v>
      </c>
      <c r="AG36">
        <v>0</v>
      </c>
      <c r="AH36">
        <v>37.518635423046874</v>
      </c>
      <c r="AI36">
        <v>0.87428056584741787</v>
      </c>
      <c r="AJ36">
        <v>0</v>
      </c>
      <c r="AK36">
        <v>16.595356275571316</v>
      </c>
      <c r="AL36">
        <v>19.665522918416528</v>
      </c>
      <c r="AM36">
        <v>0</v>
      </c>
      <c r="AN36">
        <v>0</v>
      </c>
      <c r="AO36">
        <v>0</v>
      </c>
      <c r="AP36">
        <v>0.78548419445169859</v>
      </c>
      <c r="AQ36">
        <v>0</v>
      </c>
      <c r="AR36">
        <v>8.1243096000000001</v>
      </c>
      <c r="AS36">
        <v>7.8252885402957659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731.40934590051017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87.338815890665572</v>
      </c>
      <c r="L37">
        <v>33.589831759930924</v>
      </c>
      <c r="M37">
        <v>0</v>
      </c>
      <c r="N37">
        <v>25.309942132960455</v>
      </c>
      <c r="O37">
        <v>42.519242320262052</v>
      </c>
      <c r="P37">
        <v>58.084859482730202</v>
      </c>
      <c r="Q37">
        <v>2.9006006628003318</v>
      </c>
      <c r="R37">
        <v>5.9687289677419351</v>
      </c>
      <c r="S37">
        <v>3.9999504424778762</v>
      </c>
      <c r="T37">
        <v>0</v>
      </c>
      <c r="U37">
        <v>279.2</v>
      </c>
      <c r="V37">
        <v>5.2796425684420116</v>
      </c>
      <c r="W37">
        <v>11.25322481321046</v>
      </c>
      <c r="X37">
        <v>36.380651168338389</v>
      </c>
      <c r="Y37">
        <v>0</v>
      </c>
      <c r="Z37">
        <v>3.1992765579999998</v>
      </c>
      <c r="AA37">
        <v>10.33886976933896</v>
      </c>
      <c r="AB37">
        <v>9.6928692155730953</v>
      </c>
      <c r="AC37">
        <v>7.1285294022135464</v>
      </c>
      <c r="AD37">
        <v>2.2409630645840788</v>
      </c>
      <c r="AE37">
        <v>12.128109476105115</v>
      </c>
      <c r="AF37">
        <v>0</v>
      </c>
      <c r="AG37">
        <v>0</v>
      </c>
      <c r="AH37">
        <v>37.518635423046874</v>
      </c>
      <c r="AI37">
        <v>0.87428056584741787</v>
      </c>
      <c r="AJ37">
        <v>0</v>
      </c>
      <c r="AK37">
        <v>16.595356275571316</v>
      </c>
      <c r="AL37">
        <v>19.665522918416528</v>
      </c>
      <c r="AM37">
        <v>0</v>
      </c>
      <c r="AN37">
        <v>0</v>
      </c>
      <c r="AO37">
        <v>0</v>
      </c>
      <c r="AP37">
        <v>0.78548419445169859</v>
      </c>
      <c r="AQ37">
        <v>0</v>
      </c>
      <c r="AR37">
        <v>8.1243096000000001</v>
      </c>
      <c r="AS37">
        <v>7.8252885402957659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727.94298521300459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87.338815890665572</v>
      </c>
      <c r="L38">
        <v>33.589831759930924</v>
      </c>
      <c r="M38">
        <v>0</v>
      </c>
      <c r="N38">
        <v>24.120236728733268</v>
      </c>
      <c r="O38">
        <v>40.48542730378378</v>
      </c>
      <c r="P38">
        <v>55.365153030009516</v>
      </c>
      <c r="Q38">
        <v>2.9006006628003318</v>
      </c>
      <c r="R38">
        <v>5.9687289677419351</v>
      </c>
      <c r="S38">
        <v>3.9999504424778762</v>
      </c>
      <c r="T38">
        <v>0</v>
      </c>
      <c r="U38">
        <v>279.2</v>
      </c>
      <c r="V38">
        <v>5.1588964125230206</v>
      </c>
      <c r="W38">
        <v>10.873096149912842</v>
      </c>
      <c r="X38">
        <v>36.379348389556135</v>
      </c>
      <c r="Y38">
        <v>0</v>
      </c>
      <c r="Z38">
        <v>3.1992765579999998</v>
      </c>
      <c r="AA38">
        <v>10.33886976933896</v>
      </c>
      <c r="AB38">
        <v>9.6928692155730953</v>
      </c>
      <c r="AC38">
        <v>7.1285294022135464</v>
      </c>
      <c r="AD38">
        <v>2.2409630645840788</v>
      </c>
      <c r="AE38">
        <v>12.128109476105115</v>
      </c>
      <c r="AF38">
        <v>0</v>
      </c>
      <c r="AG38">
        <v>0</v>
      </c>
      <c r="AH38">
        <v>37.518635423046874</v>
      </c>
      <c r="AI38">
        <v>0.87428056584741787</v>
      </c>
      <c r="AJ38">
        <v>0</v>
      </c>
      <c r="AK38">
        <v>16.595356275571316</v>
      </c>
      <c r="AL38">
        <v>19.665522918416528</v>
      </c>
      <c r="AM38">
        <v>0</v>
      </c>
      <c r="AN38">
        <v>0</v>
      </c>
      <c r="AO38">
        <v>0</v>
      </c>
      <c r="AP38">
        <v>0.78548419445169859</v>
      </c>
      <c r="AQ38">
        <v>0</v>
      </c>
      <c r="AR38">
        <v>9.4783612000000002</v>
      </c>
      <c r="AS38">
        <v>7.8252885402957659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722.8516323415796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87.338815890665572</v>
      </c>
      <c r="L39">
        <v>33.589831759930924</v>
      </c>
      <c r="M39">
        <v>0</v>
      </c>
      <c r="N39">
        <v>25.409232905660378</v>
      </c>
      <c r="O39">
        <v>42.661893082260768</v>
      </c>
      <c r="P39">
        <v>57.309703651376147</v>
      </c>
      <c r="Q39">
        <v>2.8993066076294278</v>
      </c>
      <c r="R39">
        <v>6.0012367141659677</v>
      </c>
      <c r="S39">
        <v>3.8628898647450107</v>
      </c>
      <c r="T39">
        <v>0</v>
      </c>
      <c r="U39">
        <v>279.2</v>
      </c>
      <c r="V39">
        <v>5.1014805531385958</v>
      </c>
      <c r="W39">
        <v>10.873096149912842</v>
      </c>
      <c r="X39">
        <v>36.379348389556135</v>
      </c>
      <c r="Y39">
        <v>0</v>
      </c>
      <c r="Z39">
        <v>3.1992765579999998</v>
      </c>
      <c r="AA39">
        <v>10.33886976933896</v>
      </c>
      <c r="AB39">
        <v>9.6928692155730953</v>
      </c>
      <c r="AC39">
        <v>7.1285294022135464</v>
      </c>
      <c r="AD39">
        <v>2.2409630645840788</v>
      </c>
      <c r="AE39">
        <v>12.128109476105115</v>
      </c>
      <c r="AF39">
        <v>0</v>
      </c>
      <c r="AG39">
        <v>0</v>
      </c>
      <c r="AH39">
        <v>37.518635423046874</v>
      </c>
      <c r="AI39">
        <v>0.87428056584741787</v>
      </c>
      <c r="AJ39">
        <v>0</v>
      </c>
      <c r="AK39">
        <v>16.595356275571316</v>
      </c>
      <c r="AL39">
        <v>19.665522918416528</v>
      </c>
      <c r="AM39">
        <v>0</v>
      </c>
      <c r="AN39">
        <v>0</v>
      </c>
      <c r="AO39">
        <v>0</v>
      </c>
      <c r="AP39">
        <v>0.78548419445169859</v>
      </c>
      <c r="AQ39">
        <v>0</v>
      </c>
      <c r="AR39">
        <v>9.4783612000000002</v>
      </c>
      <c r="AS39">
        <v>7.8252885402957659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728.09838217248614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87.338815890665572</v>
      </c>
      <c r="L40">
        <v>33.589831759930924</v>
      </c>
      <c r="M40">
        <v>0</v>
      </c>
      <c r="N40">
        <v>24.426707390482001</v>
      </c>
      <c r="O40">
        <v>41.020740970508342</v>
      </c>
      <c r="P40">
        <v>54.95</v>
      </c>
      <c r="Q40">
        <v>2.8993066076294278</v>
      </c>
      <c r="R40">
        <v>6.0012367141659677</v>
      </c>
      <c r="S40">
        <v>3.8628898647450107</v>
      </c>
      <c r="T40">
        <v>0</v>
      </c>
      <c r="U40">
        <v>279.2</v>
      </c>
      <c r="V40">
        <v>5.1014805531385958</v>
      </c>
      <c r="W40">
        <v>10.873096149912842</v>
      </c>
      <c r="X40">
        <v>36.379348389556135</v>
      </c>
      <c r="Y40">
        <v>0</v>
      </c>
      <c r="Z40">
        <v>3.1992765579999998</v>
      </c>
      <c r="AA40">
        <v>10.33886976933896</v>
      </c>
      <c r="AB40">
        <v>9.6928692155730953</v>
      </c>
      <c r="AC40">
        <v>7.1285294022135464</v>
      </c>
      <c r="AD40">
        <v>2.2409630645840788</v>
      </c>
      <c r="AE40">
        <v>12.128109476105115</v>
      </c>
      <c r="AF40">
        <v>0</v>
      </c>
      <c r="AG40">
        <v>0</v>
      </c>
      <c r="AH40">
        <v>37.518635423046874</v>
      </c>
      <c r="AI40">
        <v>0.87428056584741787</v>
      </c>
      <c r="AJ40">
        <v>0</v>
      </c>
      <c r="AK40">
        <v>16.595356275571316</v>
      </c>
      <c r="AL40">
        <v>19.665522918416528</v>
      </c>
      <c r="AM40">
        <v>0</v>
      </c>
      <c r="AN40">
        <v>0</v>
      </c>
      <c r="AO40">
        <v>0</v>
      </c>
      <c r="AP40">
        <v>0.78548419445169859</v>
      </c>
      <c r="AQ40">
        <v>0</v>
      </c>
      <c r="AR40">
        <v>9.4783612000000002</v>
      </c>
      <c r="AS40">
        <v>7.8252885402957659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723.11500089417916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87.338815890665572</v>
      </c>
      <c r="L41">
        <v>33.589831759930924</v>
      </c>
      <c r="M41">
        <v>0</v>
      </c>
      <c r="N41">
        <v>23.509842521500264</v>
      </c>
      <c r="O41">
        <v>39.480582133037693</v>
      </c>
      <c r="P41">
        <v>52.78</v>
      </c>
      <c r="Q41">
        <v>2.9006006628003318</v>
      </c>
      <c r="R41">
        <v>5.9687289677419351</v>
      </c>
      <c r="S41">
        <v>3.9999504424778762</v>
      </c>
      <c r="T41">
        <v>0</v>
      </c>
      <c r="U41">
        <v>279.2</v>
      </c>
      <c r="V41">
        <v>5.1014805531385958</v>
      </c>
      <c r="W41">
        <v>10.873096149912842</v>
      </c>
      <c r="X41">
        <v>36.379348389556135</v>
      </c>
      <c r="Y41">
        <v>0</v>
      </c>
      <c r="Z41">
        <v>3.1992765579999998</v>
      </c>
      <c r="AA41">
        <v>10.33886976933896</v>
      </c>
      <c r="AB41">
        <v>9.6928692155730953</v>
      </c>
      <c r="AC41">
        <v>7.1285294022135464</v>
      </c>
      <c r="AD41">
        <v>2.2409630645840788</v>
      </c>
      <c r="AE41">
        <v>12.128109476105115</v>
      </c>
      <c r="AF41">
        <v>0</v>
      </c>
      <c r="AG41">
        <v>0</v>
      </c>
      <c r="AH41">
        <v>37.518635423046874</v>
      </c>
      <c r="AI41">
        <v>3.4346745445345794</v>
      </c>
      <c r="AJ41">
        <v>0</v>
      </c>
      <c r="AK41">
        <v>16.595356275571316</v>
      </c>
      <c r="AL41">
        <v>19.665522918416528</v>
      </c>
      <c r="AM41">
        <v>0</v>
      </c>
      <c r="AN41">
        <v>0</v>
      </c>
      <c r="AO41">
        <v>0</v>
      </c>
      <c r="AP41">
        <v>0.78548419445169859</v>
      </c>
      <c r="AQ41">
        <v>0</v>
      </c>
      <c r="AR41">
        <v>8.1243096000000001</v>
      </c>
      <c r="AS41">
        <v>7.8252885402957659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719.80016645289379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87.338815890665572</v>
      </c>
      <c r="L42">
        <v>33.589831759930924</v>
      </c>
      <c r="M42">
        <v>0</v>
      </c>
      <c r="N42">
        <v>22.519801096923587</v>
      </c>
      <c r="O42">
        <v>37.829429844446786</v>
      </c>
      <c r="P42">
        <v>50.473088990721457</v>
      </c>
      <c r="Q42">
        <v>2.9006006628003318</v>
      </c>
      <c r="R42">
        <v>5.9687289677419351</v>
      </c>
      <c r="S42">
        <v>3.9999504424778762</v>
      </c>
      <c r="T42">
        <v>0</v>
      </c>
      <c r="U42">
        <v>279.2</v>
      </c>
      <c r="V42">
        <v>5.1014805531385958</v>
      </c>
      <c r="W42">
        <v>10.873096149912842</v>
      </c>
      <c r="X42">
        <v>36.379348389556135</v>
      </c>
      <c r="Y42">
        <v>0</v>
      </c>
      <c r="Z42">
        <v>3.1992765579999998</v>
      </c>
      <c r="AA42">
        <v>10.33886976933896</v>
      </c>
      <c r="AB42">
        <v>9.6928692155730953</v>
      </c>
      <c r="AC42">
        <v>7.1285294022135464</v>
      </c>
      <c r="AD42">
        <v>2.2409630645840788</v>
      </c>
      <c r="AE42">
        <v>12.128109476105115</v>
      </c>
      <c r="AF42">
        <v>0</v>
      </c>
      <c r="AG42">
        <v>0</v>
      </c>
      <c r="AH42">
        <v>37.518635423046874</v>
      </c>
      <c r="AI42">
        <v>3.4346745445345794</v>
      </c>
      <c r="AJ42">
        <v>0</v>
      </c>
      <c r="AK42">
        <v>16.595356275571316</v>
      </c>
      <c r="AL42">
        <v>19.665522918416528</v>
      </c>
      <c r="AM42">
        <v>0</v>
      </c>
      <c r="AN42">
        <v>0</v>
      </c>
      <c r="AO42">
        <v>0</v>
      </c>
      <c r="AP42">
        <v>0.78548419445169859</v>
      </c>
      <c r="AQ42">
        <v>0</v>
      </c>
      <c r="AR42">
        <v>8.1243096000000001</v>
      </c>
      <c r="AS42">
        <v>7.8252885402957659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714.85206173044753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86.920064674734263</v>
      </c>
      <c r="L43">
        <v>33.589831759930924</v>
      </c>
      <c r="M43">
        <v>0</v>
      </c>
      <c r="N43">
        <v>21.672497736041183</v>
      </c>
      <c r="O43">
        <v>36.40093414899286</v>
      </c>
      <c r="P43">
        <v>46.835816817823336</v>
      </c>
      <c r="Q43">
        <v>2.9002851201923079</v>
      </c>
      <c r="R43">
        <v>5.7923231072013088</v>
      </c>
      <c r="S43">
        <v>3.8627476277173911</v>
      </c>
      <c r="T43">
        <v>0</v>
      </c>
      <c r="U43">
        <v>279.2</v>
      </c>
      <c r="V43">
        <v>5.1014805531385958</v>
      </c>
      <c r="W43">
        <v>10.873096149912842</v>
      </c>
      <c r="X43">
        <v>36.380079458740141</v>
      </c>
      <c r="Y43">
        <v>0</v>
      </c>
      <c r="Z43">
        <v>3.1992765579999998</v>
      </c>
      <c r="AA43">
        <v>6.8925798462259751</v>
      </c>
      <c r="AB43">
        <v>9.6928692155730953</v>
      </c>
      <c r="AC43">
        <v>7.1285294022135464</v>
      </c>
      <c r="AD43">
        <v>2.2409630645840788</v>
      </c>
      <c r="AE43">
        <v>12.128109476105115</v>
      </c>
      <c r="AF43">
        <v>0</v>
      </c>
      <c r="AG43">
        <v>0</v>
      </c>
      <c r="AH43">
        <v>37.518635423046874</v>
      </c>
      <c r="AI43">
        <v>0.87428056584741787</v>
      </c>
      <c r="AJ43">
        <v>0</v>
      </c>
      <c r="AK43">
        <v>16.595356275571316</v>
      </c>
      <c r="AL43">
        <v>19.665522918416528</v>
      </c>
      <c r="AM43">
        <v>0</v>
      </c>
      <c r="AN43">
        <v>0</v>
      </c>
      <c r="AO43">
        <v>0</v>
      </c>
      <c r="AP43">
        <v>0.78548419445169859</v>
      </c>
      <c r="AQ43">
        <v>0</v>
      </c>
      <c r="AR43">
        <v>9.4783612000000002</v>
      </c>
      <c r="AS43">
        <v>7.8252885402957659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703.55441383475647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86.920064674734263</v>
      </c>
      <c r="L44">
        <v>33.589831759930924</v>
      </c>
      <c r="M44">
        <v>0</v>
      </c>
      <c r="N44">
        <v>20.909329192066807</v>
      </c>
      <c r="O44">
        <v>35.110693588332779</v>
      </c>
      <c r="P44">
        <v>45.039723086381805</v>
      </c>
      <c r="Q44">
        <v>2.9002851201923079</v>
      </c>
      <c r="R44">
        <v>5.7923231072013088</v>
      </c>
      <c r="S44">
        <v>3.8627476277173911</v>
      </c>
      <c r="T44">
        <v>0</v>
      </c>
      <c r="U44">
        <v>279.2</v>
      </c>
      <c r="V44">
        <v>4.9600271746031748</v>
      </c>
      <c r="W44">
        <v>10.18175323633641</v>
      </c>
      <c r="X44">
        <v>36.382067680491552</v>
      </c>
      <c r="Y44">
        <v>0</v>
      </c>
      <c r="Z44">
        <v>3.1992765579999998</v>
      </c>
      <c r="AA44">
        <v>6.8925798462259751</v>
      </c>
      <c r="AB44">
        <v>9.6928692155730953</v>
      </c>
      <c r="AC44">
        <v>7.1285294022135464</v>
      </c>
      <c r="AD44">
        <v>2.2409630645840788</v>
      </c>
      <c r="AE44">
        <v>12.128109476105115</v>
      </c>
      <c r="AF44">
        <v>0</v>
      </c>
      <c r="AG44">
        <v>0</v>
      </c>
      <c r="AH44">
        <v>37.518635423046874</v>
      </c>
      <c r="AI44">
        <v>0</v>
      </c>
      <c r="AJ44">
        <v>0</v>
      </c>
      <c r="AK44">
        <v>16.595356275571316</v>
      </c>
      <c r="AL44">
        <v>19.665522918416528</v>
      </c>
      <c r="AM44">
        <v>0</v>
      </c>
      <c r="AN44">
        <v>0</v>
      </c>
      <c r="AO44">
        <v>0</v>
      </c>
      <c r="AP44">
        <v>0.78548419445169859</v>
      </c>
      <c r="AQ44">
        <v>0</v>
      </c>
      <c r="AR44">
        <v>9.4783612000000002</v>
      </c>
      <c r="AS44">
        <v>7.8252885402957659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697.99982236247251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86.920064674734263</v>
      </c>
      <c r="L45">
        <v>32.839203330117165</v>
      </c>
      <c r="M45">
        <v>0</v>
      </c>
      <c r="N45">
        <v>20.716146560224747</v>
      </c>
      <c r="O45">
        <v>34.779480646593065</v>
      </c>
      <c r="P45">
        <v>44.601661767749938</v>
      </c>
      <c r="Q45">
        <v>2.6800056911196912</v>
      </c>
      <c r="R45">
        <v>5.4177151669367918</v>
      </c>
      <c r="S45">
        <v>3.6418136678966788</v>
      </c>
      <c r="T45">
        <v>0</v>
      </c>
      <c r="U45">
        <v>279.2</v>
      </c>
      <c r="V45">
        <v>5.0996547536087604</v>
      </c>
      <c r="W45">
        <v>10.866245833060557</v>
      </c>
      <c r="X45">
        <v>36.382067680491552</v>
      </c>
      <c r="Y45">
        <v>0</v>
      </c>
      <c r="Z45">
        <v>3.1992765579999998</v>
      </c>
      <c r="AA45">
        <v>6.8925798462259751</v>
      </c>
      <c r="AB45">
        <v>9.6928692155730953</v>
      </c>
      <c r="AC45">
        <v>7.1285294022135464</v>
      </c>
      <c r="AD45">
        <v>0</v>
      </c>
      <c r="AE45">
        <v>12.128109476105115</v>
      </c>
      <c r="AF45">
        <v>0</v>
      </c>
      <c r="AG45">
        <v>0</v>
      </c>
      <c r="AH45">
        <v>37.518635423046874</v>
      </c>
      <c r="AI45">
        <v>0</v>
      </c>
      <c r="AJ45">
        <v>0</v>
      </c>
      <c r="AK45">
        <v>16.595356275571316</v>
      </c>
      <c r="AL45">
        <v>19.665522918416528</v>
      </c>
      <c r="AM45">
        <v>0</v>
      </c>
      <c r="AN45">
        <v>0</v>
      </c>
      <c r="AO45">
        <v>0</v>
      </c>
      <c r="AP45">
        <v>0.78548419445169859</v>
      </c>
      <c r="AQ45">
        <v>0</v>
      </c>
      <c r="AR45">
        <v>9.4783612000000002</v>
      </c>
      <c r="AS45">
        <v>7.8252885402957659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694.05407282243323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86.920064674734263</v>
      </c>
      <c r="L46">
        <v>32.839203330117165</v>
      </c>
      <c r="M46">
        <v>0</v>
      </c>
      <c r="N46">
        <v>20.519623250472591</v>
      </c>
      <c r="O46">
        <v>34.471690717613953</v>
      </c>
      <c r="P46">
        <v>44.154368642207579</v>
      </c>
      <c r="Q46">
        <v>2.6598115545454544</v>
      </c>
      <c r="R46">
        <v>5.3677088351324826</v>
      </c>
      <c r="S46">
        <v>3.6094424747474751</v>
      </c>
      <c r="T46">
        <v>0</v>
      </c>
      <c r="U46">
        <v>279.2</v>
      </c>
      <c r="V46">
        <v>5.0996547536087604</v>
      </c>
      <c r="W46">
        <v>10.866245833060557</v>
      </c>
      <c r="X46">
        <v>36.382067680491552</v>
      </c>
      <c r="Y46">
        <v>0</v>
      </c>
      <c r="Z46">
        <v>3.1992765579999998</v>
      </c>
      <c r="AA46">
        <v>6.8925798462259751</v>
      </c>
      <c r="AB46">
        <v>9.6928692155730953</v>
      </c>
      <c r="AC46">
        <v>7.1285294022135464</v>
      </c>
      <c r="AD46">
        <v>0</v>
      </c>
      <c r="AE46">
        <v>12.128109476105115</v>
      </c>
      <c r="AF46">
        <v>0</v>
      </c>
      <c r="AG46">
        <v>0</v>
      </c>
      <c r="AH46">
        <v>37.518635423046874</v>
      </c>
      <c r="AI46">
        <v>0</v>
      </c>
      <c r="AJ46">
        <v>0</v>
      </c>
      <c r="AK46">
        <v>16.595356275571316</v>
      </c>
      <c r="AL46">
        <v>19.665522918416528</v>
      </c>
      <c r="AM46">
        <v>0</v>
      </c>
      <c r="AN46">
        <v>0</v>
      </c>
      <c r="AO46">
        <v>0</v>
      </c>
      <c r="AP46">
        <v>0.78548419445169859</v>
      </c>
      <c r="AQ46">
        <v>0</v>
      </c>
      <c r="AR46">
        <v>8.1243096000000001</v>
      </c>
      <c r="AS46">
        <v>7.8252885402957659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691.64584319663163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86.920064674734263</v>
      </c>
      <c r="L47">
        <v>32.839203330117165</v>
      </c>
      <c r="M47">
        <v>0</v>
      </c>
      <c r="N47">
        <v>20.281019214926445</v>
      </c>
      <c r="O47">
        <v>34.049648561175665</v>
      </c>
      <c r="P47">
        <v>43.624080863583444</v>
      </c>
      <c r="Q47">
        <v>2.6204411452991456</v>
      </c>
      <c r="R47">
        <v>5.3077448324503305</v>
      </c>
      <c r="S47">
        <v>3.5679839774072089</v>
      </c>
      <c r="T47">
        <v>0</v>
      </c>
      <c r="U47">
        <v>279.2</v>
      </c>
      <c r="V47">
        <v>5.0996547536087604</v>
      </c>
      <c r="W47">
        <v>10.866245833060557</v>
      </c>
      <c r="X47">
        <v>36.382067680491552</v>
      </c>
      <c r="Y47">
        <v>0</v>
      </c>
      <c r="Z47">
        <v>3.1992765579999998</v>
      </c>
      <c r="AA47">
        <v>0</v>
      </c>
      <c r="AB47">
        <v>9.6928692155730953</v>
      </c>
      <c r="AC47">
        <v>7.1285294022135464</v>
      </c>
      <c r="AD47">
        <v>0</v>
      </c>
      <c r="AE47">
        <v>12.128109476105115</v>
      </c>
      <c r="AF47">
        <v>0</v>
      </c>
      <c r="AG47">
        <v>0</v>
      </c>
      <c r="AH47">
        <v>34.428865538455518</v>
      </c>
      <c r="AI47">
        <v>0</v>
      </c>
      <c r="AJ47">
        <v>0</v>
      </c>
      <c r="AK47">
        <v>16.595356275571316</v>
      </c>
      <c r="AL47">
        <v>19.665522918416528</v>
      </c>
      <c r="AM47">
        <v>0</v>
      </c>
      <c r="AN47">
        <v>0</v>
      </c>
      <c r="AO47">
        <v>0</v>
      </c>
      <c r="AP47">
        <v>0.78548419445169859</v>
      </c>
      <c r="AQ47">
        <v>0</v>
      </c>
      <c r="AR47">
        <v>8.1243096000000001</v>
      </c>
      <c r="AS47">
        <v>7.8252885402957659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680.33176658593709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86.920064674734263</v>
      </c>
      <c r="L48">
        <v>32.839203330117165</v>
      </c>
      <c r="M48">
        <v>0</v>
      </c>
      <c r="N48">
        <v>20.217103667506294</v>
      </c>
      <c r="O48">
        <v>33.940074465546793</v>
      </c>
      <c r="P48">
        <v>43.436547692307698</v>
      </c>
      <c r="Q48">
        <v>2.6175765862977607</v>
      </c>
      <c r="R48">
        <v>5.2908261119973412</v>
      </c>
      <c r="S48">
        <v>3.5524138465694222</v>
      </c>
      <c r="T48">
        <v>0</v>
      </c>
      <c r="U48">
        <v>279.2</v>
      </c>
      <c r="V48">
        <v>5.0996547536087604</v>
      </c>
      <c r="W48">
        <v>10.866245833060557</v>
      </c>
      <c r="X48">
        <v>36.382067680491552</v>
      </c>
      <c r="Y48">
        <v>0</v>
      </c>
      <c r="Z48">
        <v>3.1992765579999998</v>
      </c>
      <c r="AA48">
        <v>0</v>
      </c>
      <c r="AB48">
        <v>9.6928692155730953</v>
      </c>
      <c r="AC48">
        <v>7.1285294022135464</v>
      </c>
      <c r="AD48">
        <v>0</v>
      </c>
      <c r="AE48">
        <v>12.128109476105115</v>
      </c>
      <c r="AF48">
        <v>0</v>
      </c>
      <c r="AG48">
        <v>0</v>
      </c>
      <c r="AH48">
        <v>34.428865538455518</v>
      </c>
      <c r="AI48">
        <v>0</v>
      </c>
      <c r="AJ48">
        <v>0</v>
      </c>
      <c r="AK48">
        <v>16.595356275571316</v>
      </c>
      <c r="AL48">
        <v>19.665522918416528</v>
      </c>
      <c r="AM48">
        <v>0</v>
      </c>
      <c r="AN48">
        <v>0</v>
      </c>
      <c r="AO48">
        <v>0</v>
      </c>
      <c r="AP48">
        <v>0.78548419445169859</v>
      </c>
      <c r="AQ48">
        <v>0</v>
      </c>
      <c r="AR48">
        <v>8.1243096000000001</v>
      </c>
      <c r="AS48">
        <v>7.8252885402957659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679.93539036132006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86.920064674734263</v>
      </c>
      <c r="L49">
        <v>32.839203330117165</v>
      </c>
      <c r="M49">
        <v>0</v>
      </c>
      <c r="N49">
        <v>20.07932460386473</v>
      </c>
      <c r="O49">
        <v>33.714427176849611</v>
      </c>
      <c r="P49">
        <v>43.132982123514928</v>
      </c>
      <c r="Q49">
        <v>2.6024049568106311</v>
      </c>
      <c r="R49">
        <v>5.2486337709030106</v>
      </c>
      <c r="S49">
        <v>3.5315287069059274</v>
      </c>
      <c r="T49">
        <v>0</v>
      </c>
      <c r="U49">
        <v>279.2</v>
      </c>
      <c r="V49">
        <v>5.0996547536087604</v>
      </c>
      <c r="W49">
        <v>10.866245833060557</v>
      </c>
      <c r="X49">
        <v>36.382067680491552</v>
      </c>
      <c r="Y49">
        <v>0</v>
      </c>
      <c r="Z49">
        <v>3.1992765579999998</v>
      </c>
      <c r="AA49">
        <v>0</v>
      </c>
      <c r="AB49">
        <v>9.6928692155730953</v>
      </c>
      <c r="AC49">
        <v>7.1285294022135464</v>
      </c>
      <c r="AD49">
        <v>0</v>
      </c>
      <c r="AE49">
        <v>12.128109476105115</v>
      </c>
      <c r="AF49">
        <v>0</v>
      </c>
      <c r="AG49">
        <v>0</v>
      </c>
      <c r="AH49">
        <v>34.428865538455518</v>
      </c>
      <c r="AI49">
        <v>0</v>
      </c>
      <c r="AJ49">
        <v>0</v>
      </c>
      <c r="AK49">
        <v>16.595356275571316</v>
      </c>
      <c r="AL49">
        <v>19.665522918416528</v>
      </c>
      <c r="AM49">
        <v>0</v>
      </c>
      <c r="AN49">
        <v>0</v>
      </c>
      <c r="AO49">
        <v>0</v>
      </c>
      <c r="AP49">
        <v>0.78548419445169859</v>
      </c>
      <c r="AQ49">
        <v>0</v>
      </c>
      <c r="AR49">
        <v>9.4783612000000002</v>
      </c>
      <c r="AS49">
        <v>7.8252885402957659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680.54420092994371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86.920064674734263</v>
      </c>
      <c r="L50">
        <v>32.839203330117165</v>
      </c>
      <c r="M50">
        <v>0</v>
      </c>
      <c r="N50">
        <v>19.998765033947628</v>
      </c>
      <c r="O50">
        <v>33.591184068838068</v>
      </c>
      <c r="P50">
        <v>42.955448252740169</v>
      </c>
      <c r="Q50">
        <v>2.5891857288474354</v>
      </c>
      <c r="R50">
        <v>5.2375120993622026</v>
      </c>
      <c r="S50">
        <v>3.5192983044189852</v>
      </c>
      <c r="T50">
        <v>0</v>
      </c>
      <c r="U50">
        <v>279.2</v>
      </c>
      <c r="V50">
        <v>5.0996547536087604</v>
      </c>
      <c r="W50">
        <v>10.866245833060557</v>
      </c>
      <c r="X50">
        <v>36.382067680491552</v>
      </c>
      <c r="Y50">
        <v>0</v>
      </c>
      <c r="Z50">
        <v>3.1992765579999998</v>
      </c>
      <c r="AA50">
        <v>0</v>
      </c>
      <c r="AB50">
        <v>9.6928692155730953</v>
      </c>
      <c r="AC50">
        <v>7.1285294022135464</v>
      </c>
      <c r="AD50">
        <v>0</v>
      </c>
      <c r="AE50">
        <v>12.128109476105115</v>
      </c>
      <c r="AF50">
        <v>0</v>
      </c>
      <c r="AG50">
        <v>0</v>
      </c>
      <c r="AH50">
        <v>34.428865538455518</v>
      </c>
      <c r="AI50">
        <v>0</v>
      </c>
      <c r="AJ50">
        <v>0</v>
      </c>
      <c r="AK50">
        <v>16.595356275571316</v>
      </c>
      <c r="AL50">
        <v>19.665522918416528</v>
      </c>
      <c r="AM50">
        <v>0</v>
      </c>
      <c r="AN50">
        <v>0</v>
      </c>
      <c r="AO50">
        <v>0</v>
      </c>
      <c r="AP50">
        <v>0.78548419445169859</v>
      </c>
      <c r="AQ50">
        <v>0</v>
      </c>
      <c r="AR50">
        <v>9.4783612000000002</v>
      </c>
      <c r="AS50">
        <v>7.8252885402957659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680.12629307924931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86.170220495647996</v>
      </c>
      <c r="L51">
        <v>32.839203330117165</v>
      </c>
      <c r="M51">
        <v>0</v>
      </c>
      <c r="N51">
        <v>20.075088667633203</v>
      </c>
      <c r="O51">
        <v>33.711890102749969</v>
      </c>
      <c r="P51">
        <v>43.132982123514928</v>
      </c>
      <c r="Q51">
        <v>2.2519118272425249</v>
      </c>
      <c r="R51">
        <v>4.468500531772575</v>
      </c>
      <c r="S51">
        <v>2.9478495926127106</v>
      </c>
      <c r="T51">
        <v>0</v>
      </c>
      <c r="U51">
        <v>279.2</v>
      </c>
      <c r="V51">
        <v>5.0996547536087604</v>
      </c>
      <c r="W51">
        <v>10.866245833060557</v>
      </c>
      <c r="X51">
        <v>36.382067680491552</v>
      </c>
      <c r="Y51">
        <v>0</v>
      </c>
      <c r="Z51">
        <v>3.1992765579999998</v>
      </c>
      <c r="AA51">
        <v>0</v>
      </c>
      <c r="AB51">
        <v>9.6928692155730953</v>
      </c>
      <c r="AC51">
        <v>7.1285294022135464</v>
      </c>
      <c r="AD51">
        <v>0</v>
      </c>
      <c r="AE51">
        <v>12.128109476105115</v>
      </c>
      <c r="AF51">
        <v>0</v>
      </c>
      <c r="AG51">
        <v>0</v>
      </c>
      <c r="AH51">
        <v>34.428865538455518</v>
      </c>
      <c r="AI51">
        <v>0</v>
      </c>
      <c r="AJ51">
        <v>0</v>
      </c>
      <c r="AK51">
        <v>16.595356275571316</v>
      </c>
      <c r="AL51">
        <v>19.665522918416528</v>
      </c>
      <c r="AM51">
        <v>0</v>
      </c>
      <c r="AN51">
        <v>0</v>
      </c>
      <c r="AO51">
        <v>0</v>
      </c>
      <c r="AP51">
        <v>0.78548419445169859</v>
      </c>
      <c r="AQ51">
        <v>0</v>
      </c>
      <c r="AR51">
        <v>9.4783612000000002</v>
      </c>
      <c r="AS51">
        <v>7.8252885402957659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678.07327825753453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97.310098686978563</v>
      </c>
      <c r="L52">
        <v>32.839203330117165</v>
      </c>
      <c r="M52">
        <v>0</v>
      </c>
      <c r="N52">
        <v>20.210850207103434</v>
      </c>
      <c r="O52">
        <v>33.931906502228827</v>
      </c>
      <c r="P52">
        <v>43.436547692307698</v>
      </c>
      <c r="Q52">
        <v>2.2604937414248019</v>
      </c>
      <c r="R52">
        <v>4.498422159468439</v>
      </c>
      <c r="S52">
        <v>2.9682934921748516</v>
      </c>
      <c r="T52">
        <v>0</v>
      </c>
      <c r="U52">
        <v>279.2</v>
      </c>
      <c r="V52">
        <v>5.0996547536087604</v>
      </c>
      <c r="W52">
        <v>10.866245833060557</v>
      </c>
      <c r="X52">
        <v>36.382067680491552</v>
      </c>
      <c r="Y52">
        <v>0</v>
      </c>
      <c r="Z52">
        <v>3.1992765579999998</v>
      </c>
      <c r="AA52">
        <v>0</v>
      </c>
      <c r="AB52">
        <v>9.6928692155730953</v>
      </c>
      <c r="AC52">
        <v>7.1285294022135464</v>
      </c>
      <c r="AD52">
        <v>0</v>
      </c>
      <c r="AE52">
        <v>12.128109476105115</v>
      </c>
      <c r="AF52">
        <v>0</v>
      </c>
      <c r="AG52">
        <v>0</v>
      </c>
      <c r="AH52">
        <v>34.428865538455518</v>
      </c>
      <c r="AI52">
        <v>0</v>
      </c>
      <c r="AJ52">
        <v>0</v>
      </c>
      <c r="AK52">
        <v>16.595356275571316</v>
      </c>
      <c r="AL52">
        <v>19.665522918416528</v>
      </c>
      <c r="AM52">
        <v>0</v>
      </c>
      <c r="AN52">
        <v>0</v>
      </c>
      <c r="AO52">
        <v>0</v>
      </c>
      <c r="AP52">
        <v>0.78548419445169859</v>
      </c>
      <c r="AQ52">
        <v>0</v>
      </c>
      <c r="AR52">
        <v>8.1243096000000001</v>
      </c>
      <c r="AS52">
        <v>7.8252885402957659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688.57739579804718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101.96159924228998</v>
      </c>
      <c r="L53">
        <v>32.0507476088112</v>
      </c>
      <c r="M53">
        <v>0</v>
      </c>
      <c r="N53">
        <v>20.167260546831791</v>
      </c>
      <c r="O53">
        <v>33.870352667010309</v>
      </c>
      <c r="P53">
        <v>43.354320690022362</v>
      </c>
      <c r="Q53">
        <v>3.6999239458030404</v>
      </c>
      <c r="R53">
        <v>7.1982559840159848</v>
      </c>
      <c r="S53">
        <v>4.4871559286100586</v>
      </c>
      <c r="T53">
        <v>0</v>
      </c>
      <c r="U53">
        <v>279.2</v>
      </c>
      <c r="V53">
        <v>5.0996547536087604</v>
      </c>
      <c r="W53">
        <v>10.866245833060557</v>
      </c>
      <c r="X53">
        <v>36.382067680491552</v>
      </c>
      <c r="Y53">
        <v>0</v>
      </c>
      <c r="Z53">
        <v>1.599638406</v>
      </c>
      <c r="AA53">
        <v>0</v>
      </c>
      <c r="AB53">
        <v>9.6928692155730953</v>
      </c>
      <c r="AC53">
        <v>7.1285294022135464</v>
      </c>
      <c r="AD53">
        <v>0</v>
      </c>
      <c r="AE53">
        <v>12.128109476105115</v>
      </c>
      <c r="AF53">
        <v>0</v>
      </c>
      <c r="AG53">
        <v>0</v>
      </c>
      <c r="AH53">
        <v>34.428865538455518</v>
      </c>
      <c r="AI53">
        <v>0</v>
      </c>
      <c r="AJ53">
        <v>0</v>
      </c>
      <c r="AK53">
        <v>16.595356275571316</v>
      </c>
      <c r="AL53">
        <v>19.523019331583477</v>
      </c>
      <c r="AM53">
        <v>0</v>
      </c>
      <c r="AN53">
        <v>0</v>
      </c>
      <c r="AO53">
        <v>0</v>
      </c>
      <c r="AP53">
        <v>2.8277435063582441</v>
      </c>
      <c r="AQ53">
        <v>0</v>
      </c>
      <c r="AR53">
        <v>8.1243096000000001</v>
      </c>
      <c r="AS53">
        <v>7.8252885402957659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698.2113141727117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106.15011094774012</v>
      </c>
      <c r="L54">
        <v>32.0507476088112</v>
      </c>
      <c r="M54">
        <v>0</v>
      </c>
      <c r="N54">
        <v>20.153429137184116</v>
      </c>
      <c r="O54">
        <v>33.851601134097422</v>
      </c>
      <c r="P54">
        <v>43.301283031336602</v>
      </c>
      <c r="Q54">
        <v>3.7003871296296302</v>
      </c>
      <c r="R54">
        <v>7.1991933888703761</v>
      </c>
      <c r="S54">
        <v>4.4796087579859236</v>
      </c>
      <c r="T54">
        <v>0</v>
      </c>
      <c r="U54">
        <v>279.2</v>
      </c>
      <c r="V54">
        <v>5.0996547536087604</v>
      </c>
      <c r="W54">
        <v>10.866245833060557</v>
      </c>
      <c r="X54">
        <v>36.382067680491552</v>
      </c>
      <c r="Y54">
        <v>0</v>
      </c>
      <c r="Z54">
        <v>1.599638406</v>
      </c>
      <c r="AA54">
        <v>0</v>
      </c>
      <c r="AB54">
        <v>9.6928692155730953</v>
      </c>
      <c r="AC54">
        <v>7.1285294022135464</v>
      </c>
      <c r="AD54">
        <v>0</v>
      </c>
      <c r="AE54">
        <v>12.128109476105115</v>
      </c>
      <c r="AF54">
        <v>0</v>
      </c>
      <c r="AG54">
        <v>0</v>
      </c>
      <c r="AH54">
        <v>34.428865538455518</v>
      </c>
      <c r="AI54">
        <v>0</v>
      </c>
      <c r="AJ54">
        <v>0</v>
      </c>
      <c r="AK54">
        <v>16.595356275571316</v>
      </c>
      <c r="AL54">
        <v>19.523019331583477</v>
      </c>
      <c r="AM54">
        <v>0</v>
      </c>
      <c r="AN54">
        <v>0</v>
      </c>
      <c r="AO54">
        <v>0</v>
      </c>
      <c r="AP54">
        <v>2.8277435063582441</v>
      </c>
      <c r="AQ54">
        <v>0</v>
      </c>
      <c r="AR54">
        <v>8.1243096000000001</v>
      </c>
      <c r="AS54">
        <v>7.8252885402957659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702.30805869497237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96.761758849214331</v>
      </c>
      <c r="L55">
        <v>32.0507476088112</v>
      </c>
      <c r="M55">
        <v>0</v>
      </c>
      <c r="N55">
        <v>20.006796315119942</v>
      </c>
      <c r="O55">
        <v>33.609035225415511</v>
      </c>
      <c r="P55">
        <v>42.99848588298444</v>
      </c>
      <c r="Q55">
        <v>2.3307326848767489</v>
      </c>
      <c r="R55">
        <v>8.2085081493288605</v>
      </c>
      <c r="S55">
        <v>3.0996404743729551</v>
      </c>
      <c r="T55">
        <v>0</v>
      </c>
      <c r="U55">
        <v>279.2</v>
      </c>
      <c r="V55">
        <v>5.0996547536087604</v>
      </c>
      <c r="W55">
        <v>10.866245833060557</v>
      </c>
      <c r="X55">
        <v>36.382067680491552</v>
      </c>
      <c r="Y55">
        <v>0</v>
      </c>
      <c r="Z55">
        <v>1.599638406</v>
      </c>
      <c r="AA55">
        <v>0</v>
      </c>
      <c r="AB55">
        <v>9.6928692155730953</v>
      </c>
      <c r="AC55">
        <v>7.1285294022135464</v>
      </c>
      <c r="AD55">
        <v>0</v>
      </c>
      <c r="AE55">
        <v>12.128109476105115</v>
      </c>
      <c r="AF55">
        <v>0</v>
      </c>
      <c r="AG55">
        <v>0</v>
      </c>
      <c r="AH55">
        <v>34.428865538455518</v>
      </c>
      <c r="AI55">
        <v>0</v>
      </c>
      <c r="AJ55">
        <v>0</v>
      </c>
      <c r="AK55">
        <v>16.595356275571316</v>
      </c>
      <c r="AL55">
        <v>19.523019331583477</v>
      </c>
      <c r="AM55">
        <v>0</v>
      </c>
      <c r="AN55">
        <v>0</v>
      </c>
      <c r="AO55">
        <v>0</v>
      </c>
      <c r="AP55">
        <v>0.78548419445169859</v>
      </c>
      <c r="AQ55">
        <v>0</v>
      </c>
      <c r="AR55">
        <v>9.4783612000000002</v>
      </c>
      <c r="AS55">
        <v>7.8252885402957659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689.79919503753445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96.62030970677651</v>
      </c>
      <c r="L56">
        <v>32.0507476088112</v>
      </c>
      <c r="M56">
        <v>0</v>
      </c>
      <c r="N56">
        <v>19.881746442356956</v>
      </c>
      <c r="O56">
        <v>33.381404861259583</v>
      </c>
      <c r="P56">
        <v>42.685688531574385</v>
      </c>
      <c r="Q56">
        <v>2.299269611260053</v>
      </c>
      <c r="R56">
        <v>8.1564791570415398</v>
      </c>
      <c r="S56">
        <v>3.067710046077893</v>
      </c>
      <c r="T56">
        <v>0</v>
      </c>
      <c r="U56">
        <v>279.2</v>
      </c>
      <c r="V56">
        <v>5.0996547536087604</v>
      </c>
      <c r="W56">
        <v>10.866245833060557</v>
      </c>
      <c r="X56">
        <v>36.382067680491552</v>
      </c>
      <c r="Y56">
        <v>0</v>
      </c>
      <c r="Z56">
        <v>1.599638406</v>
      </c>
      <c r="AA56">
        <v>0</v>
      </c>
      <c r="AB56">
        <v>9.6928692155730953</v>
      </c>
      <c r="AC56">
        <v>7.1285294022135464</v>
      </c>
      <c r="AD56">
        <v>2.2409630645840788</v>
      </c>
      <c r="AE56">
        <v>12.128109476105115</v>
      </c>
      <c r="AF56">
        <v>0</v>
      </c>
      <c r="AG56">
        <v>0</v>
      </c>
      <c r="AH56">
        <v>34.428865538455518</v>
      </c>
      <c r="AI56">
        <v>0</v>
      </c>
      <c r="AJ56">
        <v>0</v>
      </c>
      <c r="AK56">
        <v>16.595356275571316</v>
      </c>
      <c r="AL56">
        <v>19.523019331583477</v>
      </c>
      <c r="AM56">
        <v>0</v>
      </c>
      <c r="AN56">
        <v>0</v>
      </c>
      <c r="AO56">
        <v>0</v>
      </c>
      <c r="AP56">
        <v>0.78548419445169859</v>
      </c>
      <c r="AQ56">
        <v>0</v>
      </c>
      <c r="AR56">
        <v>9.4783612000000002</v>
      </c>
      <c r="AS56">
        <v>7.8252885402957659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691.1178088771527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120.32060348008274</v>
      </c>
      <c r="L57">
        <v>32.0507476088112</v>
      </c>
      <c r="M57">
        <v>0</v>
      </c>
      <c r="N57">
        <v>19.903238085313831</v>
      </c>
      <c r="O57">
        <v>33.420385988392333</v>
      </c>
      <c r="P57">
        <v>42.733342320656874</v>
      </c>
      <c r="Q57">
        <v>3.6500987675820493</v>
      </c>
      <c r="R57">
        <v>7.1069468259109305</v>
      </c>
      <c r="S57">
        <v>4.4287601343201759</v>
      </c>
      <c r="T57">
        <v>0</v>
      </c>
      <c r="U57">
        <v>279.2</v>
      </c>
      <c r="V57">
        <v>5.0996547536087604</v>
      </c>
      <c r="W57">
        <v>10.866245833060557</v>
      </c>
      <c r="X57">
        <v>36.382067680491552</v>
      </c>
      <c r="Y57">
        <v>0</v>
      </c>
      <c r="Z57">
        <v>1.599638406</v>
      </c>
      <c r="AA57">
        <v>0</v>
      </c>
      <c r="AB57">
        <v>9.6928692155730953</v>
      </c>
      <c r="AC57">
        <v>7.1285294022135464</v>
      </c>
      <c r="AD57">
        <v>2.2409630645840788</v>
      </c>
      <c r="AE57">
        <v>12.128109476105115</v>
      </c>
      <c r="AF57">
        <v>0</v>
      </c>
      <c r="AG57">
        <v>0</v>
      </c>
      <c r="AH57">
        <v>34.428865538455518</v>
      </c>
      <c r="AI57">
        <v>0</v>
      </c>
      <c r="AJ57">
        <v>0</v>
      </c>
      <c r="AK57">
        <v>16.595356275571316</v>
      </c>
      <c r="AL57">
        <v>19.523019331583477</v>
      </c>
      <c r="AM57">
        <v>0</v>
      </c>
      <c r="AN57">
        <v>0</v>
      </c>
      <c r="AO57">
        <v>0</v>
      </c>
      <c r="AP57">
        <v>2.8277435063582441</v>
      </c>
      <c r="AQ57">
        <v>0</v>
      </c>
      <c r="AR57">
        <v>9.4783612000000002</v>
      </c>
      <c r="AS57">
        <v>7.8252885402957659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718.63083543497123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126.08747259094012</v>
      </c>
      <c r="L58">
        <v>31.719423946586549</v>
      </c>
      <c r="M58">
        <v>0</v>
      </c>
      <c r="N58">
        <v>19.889737823558107</v>
      </c>
      <c r="O58">
        <v>33.391494385759088</v>
      </c>
      <c r="P58">
        <v>42.733342320656874</v>
      </c>
      <c r="Q58">
        <v>3.6501223190348524</v>
      </c>
      <c r="R58">
        <v>7.097032717758271</v>
      </c>
      <c r="S58">
        <v>4.4182543060888655</v>
      </c>
      <c r="T58">
        <v>0</v>
      </c>
      <c r="U58">
        <v>279.2</v>
      </c>
      <c r="V58">
        <v>5.0996547536087604</v>
      </c>
      <c r="W58">
        <v>10.866245833060557</v>
      </c>
      <c r="X58">
        <v>36.382067680491552</v>
      </c>
      <c r="Y58">
        <v>0</v>
      </c>
      <c r="Z58">
        <v>1.599638406</v>
      </c>
      <c r="AA58">
        <v>0</v>
      </c>
      <c r="AB58">
        <v>9.6928692155730953</v>
      </c>
      <c r="AC58">
        <v>7.1285294022135464</v>
      </c>
      <c r="AD58">
        <v>4.4819263423536322</v>
      </c>
      <c r="AE58">
        <v>12.128109476105115</v>
      </c>
      <c r="AF58">
        <v>0</v>
      </c>
      <c r="AG58">
        <v>0</v>
      </c>
      <c r="AH58">
        <v>34.428865538455518</v>
      </c>
      <c r="AI58">
        <v>0</v>
      </c>
      <c r="AJ58">
        <v>0</v>
      </c>
      <c r="AK58">
        <v>16.595356275571316</v>
      </c>
      <c r="AL58">
        <v>19.523019331583477</v>
      </c>
      <c r="AM58">
        <v>0</v>
      </c>
      <c r="AN58">
        <v>0</v>
      </c>
      <c r="AO58">
        <v>0</v>
      </c>
      <c r="AP58">
        <v>2.8277435063582441</v>
      </c>
      <c r="AQ58">
        <v>0</v>
      </c>
      <c r="AR58">
        <v>8.1243096000000001</v>
      </c>
      <c r="AS58">
        <v>7.8252885402957659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724.89050431205339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142.2088436393729</v>
      </c>
      <c r="L59">
        <v>44.429133607180567</v>
      </c>
      <c r="M59">
        <v>0</v>
      </c>
      <c r="N59">
        <v>20.058167148452608</v>
      </c>
      <c r="O59">
        <v>33.680937516526541</v>
      </c>
      <c r="P59">
        <v>43.089177351050147</v>
      </c>
      <c r="Q59">
        <v>3.6796324890365453</v>
      </c>
      <c r="R59">
        <v>7.1579895908938731</v>
      </c>
      <c r="S59">
        <v>4.4573630462207721</v>
      </c>
      <c r="T59">
        <v>0</v>
      </c>
      <c r="U59">
        <v>279.2</v>
      </c>
      <c r="V59">
        <v>5.0996547536087604</v>
      </c>
      <c r="W59">
        <v>10.866245833060557</v>
      </c>
      <c r="X59">
        <v>36.382067680491552</v>
      </c>
      <c r="Y59">
        <v>0</v>
      </c>
      <c r="Z59">
        <v>1.599638406</v>
      </c>
      <c r="AA59">
        <v>3.4263300041022045</v>
      </c>
      <c r="AB59">
        <v>9.6928692155730953</v>
      </c>
      <c r="AC59">
        <v>7.1285294022135464</v>
      </c>
      <c r="AD59">
        <v>4.4819263423536322</v>
      </c>
      <c r="AE59">
        <v>12.128109476105115</v>
      </c>
      <c r="AF59">
        <v>0</v>
      </c>
      <c r="AG59">
        <v>0</v>
      </c>
      <c r="AH59">
        <v>37.518635423046874</v>
      </c>
      <c r="AI59">
        <v>0</v>
      </c>
      <c r="AJ59">
        <v>0</v>
      </c>
      <c r="AK59">
        <v>16.595356275571316</v>
      </c>
      <c r="AL59">
        <v>19.523019331583477</v>
      </c>
      <c r="AM59">
        <v>0</v>
      </c>
      <c r="AN59">
        <v>0</v>
      </c>
      <c r="AO59">
        <v>0</v>
      </c>
      <c r="AP59">
        <v>2.8277435063582441</v>
      </c>
      <c r="AQ59">
        <v>0</v>
      </c>
      <c r="AR59">
        <v>8.1243096000000001</v>
      </c>
      <c r="AS59">
        <v>7.8252885402957659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761.18096817909816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142.88279490985812</v>
      </c>
      <c r="L60">
        <v>63.12</v>
      </c>
      <c r="M60">
        <v>0</v>
      </c>
      <c r="N60">
        <v>20.340118320658007</v>
      </c>
      <c r="O60">
        <v>34.159667592596797</v>
      </c>
      <c r="P60">
        <v>43.759344454056333</v>
      </c>
      <c r="Q60">
        <v>3.7406931009174316</v>
      </c>
      <c r="R60">
        <v>7.2592622555298778</v>
      </c>
      <c r="S60">
        <v>4.5277884369973185</v>
      </c>
      <c r="T60">
        <v>0</v>
      </c>
      <c r="U60">
        <v>279.2</v>
      </c>
      <c r="V60">
        <v>5.0996547536087604</v>
      </c>
      <c r="W60">
        <v>10.866245833060557</v>
      </c>
      <c r="X60">
        <v>36.382067680491552</v>
      </c>
      <c r="Y60">
        <v>0</v>
      </c>
      <c r="Z60">
        <v>1.599638406</v>
      </c>
      <c r="AA60">
        <v>6.8925798462259751</v>
      </c>
      <c r="AB60">
        <v>9.6928692155730953</v>
      </c>
      <c r="AC60">
        <v>7.1285294022135464</v>
      </c>
      <c r="AD60">
        <v>4.4819263423536322</v>
      </c>
      <c r="AE60">
        <v>12.128109476105115</v>
      </c>
      <c r="AF60">
        <v>0</v>
      </c>
      <c r="AG60">
        <v>0</v>
      </c>
      <c r="AH60">
        <v>37.518635423046874</v>
      </c>
      <c r="AI60">
        <v>0</v>
      </c>
      <c r="AJ60">
        <v>0</v>
      </c>
      <c r="AK60">
        <v>16.595356275571316</v>
      </c>
      <c r="AL60">
        <v>19.523019331583477</v>
      </c>
      <c r="AM60">
        <v>0</v>
      </c>
      <c r="AN60">
        <v>0</v>
      </c>
      <c r="AO60">
        <v>0</v>
      </c>
      <c r="AP60">
        <v>0.78548419445169859</v>
      </c>
      <c r="AQ60">
        <v>0</v>
      </c>
      <c r="AR60">
        <v>8.1243096000000001</v>
      </c>
      <c r="AS60">
        <v>7.8252885402957659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783.63338339119537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135.2693988893086</v>
      </c>
      <c r="L61">
        <v>63.12</v>
      </c>
      <c r="M61">
        <v>0</v>
      </c>
      <c r="N61">
        <v>20.630954167802582</v>
      </c>
      <c r="O61">
        <v>34.655055727079372</v>
      </c>
      <c r="P61">
        <v>44.424128315844158</v>
      </c>
      <c r="Q61">
        <v>3.7908813953488374</v>
      </c>
      <c r="R61">
        <v>7.3688037240481625</v>
      </c>
      <c r="S61">
        <v>4.5901281607615019</v>
      </c>
      <c r="T61">
        <v>0</v>
      </c>
      <c r="U61">
        <v>279.2</v>
      </c>
      <c r="V61">
        <v>5.0996547536087604</v>
      </c>
      <c r="W61">
        <v>10.866245833060557</v>
      </c>
      <c r="X61">
        <v>36.382067680491552</v>
      </c>
      <c r="Y61">
        <v>0</v>
      </c>
      <c r="Z61">
        <v>1.599638406</v>
      </c>
      <c r="AA61">
        <v>6.8925798462259751</v>
      </c>
      <c r="AB61">
        <v>9.6928692155730953</v>
      </c>
      <c r="AC61">
        <v>7.1285294022135464</v>
      </c>
      <c r="AD61">
        <v>4.4819263423536322</v>
      </c>
      <c r="AE61">
        <v>12.128109476105115</v>
      </c>
      <c r="AF61">
        <v>0</v>
      </c>
      <c r="AG61">
        <v>0</v>
      </c>
      <c r="AH61">
        <v>37.518635423046874</v>
      </c>
      <c r="AI61">
        <v>0</v>
      </c>
      <c r="AJ61">
        <v>0</v>
      </c>
      <c r="AK61">
        <v>16.595356275571316</v>
      </c>
      <c r="AL61">
        <v>19.523019331583477</v>
      </c>
      <c r="AM61">
        <v>0</v>
      </c>
      <c r="AN61">
        <v>0</v>
      </c>
      <c r="AO61">
        <v>0</v>
      </c>
      <c r="AP61">
        <v>0.78548419445169859</v>
      </c>
      <c r="AQ61">
        <v>0</v>
      </c>
      <c r="AR61">
        <v>8.1243096000000001</v>
      </c>
      <c r="AS61">
        <v>7.8252885402957659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777.69306470077458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122.25897544683885</v>
      </c>
      <c r="L62">
        <v>63.12</v>
      </c>
      <c r="M62">
        <v>0</v>
      </c>
      <c r="N62">
        <v>20.280174091822097</v>
      </c>
      <c r="O62">
        <v>34.058810750939529</v>
      </c>
      <c r="P62">
        <v>43.624080863583444</v>
      </c>
      <c r="Q62">
        <v>3.7269104432042024</v>
      </c>
      <c r="R62">
        <v>7.2368240820920224</v>
      </c>
      <c r="S62">
        <v>4.5064586801075261</v>
      </c>
      <c r="T62">
        <v>0</v>
      </c>
      <c r="U62">
        <v>279.2</v>
      </c>
      <c r="V62">
        <v>5.0996547536087604</v>
      </c>
      <c r="W62">
        <v>10.866245833060557</v>
      </c>
      <c r="X62">
        <v>36.382067680491552</v>
      </c>
      <c r="Y62">
        <v>0</v>
      </c>
      <c r="Z62">
        <v>1.599638406</v>
      </c>
      <c r="AA62">
        <v>6.8925798462259751</v>
      </c>
      <c r="AB62">
        <v>9.6928692155730953</v>
      </c>
      <c r="AC62">
        <v>7.1285294022135464</v>
      </c>
      <c r="AD62">
        <v>4.4819263423536322</v>
      </c>
      <c r="AE62">
        <v>12.128109476105115</v>
      </c>
      <c r="AF62">
        <v>0</v>
      </c>
      <c r="AG62">
        <v>0</v>
      </c>
      <c r="AH62">
        <v>37.518635423046874</v>
      </c>
      <c r="AI62">
        <v>0</v>
      </c>
      <c r="AJ62">
        <v>0</v>
      </c>
      <c r="AK62">
        <v>16.595356275571316</v>
      </c>
      <c r="AL62">
        <v>19.523019331583477</v>
      </c>
      <c r="AM62">
        <v>0</v>
      </c>
      <c r="AN62">
        <v>0</v>
      </c>
      <c r="AO62">
        <v>0</v>
      </c>
      <c r="AP62">
        <v>0.78548419445169859</v>
      </c>
      <c r="AQ62">
        <v>0</v>
      </c>
      <c r="AR62">
        <v>8.1243096000000001</v>
      </c>
      <c r="AS62">
        <v>7.8252885402957659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762.65594867916911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119.00095145644684</v>
      </c>
      <c r="L63">
        <v>63.12</v>
      </c>
      <c r="M63">
        <v>0</v>
      </c>
      <c r="N63">
        <v>21.862695759485248</v>
      </c>
      <c r="O63">
        <v>36.720627778529156</v>
      </c>
      <c r="P63">
        <v>47.235456539927661</v>
      </c>
      <c r="Q63">
        <v>4.0104574823170722</v>
      </c>
      <c r="R63">
        <v>7.7993271152073742</v>
      </c>
      <c r="S63">
        <v>4.8604944922616076</v>
      </c>
      <c r="T63">
        <v>0</v>
      </c>
      <c r="U63">
        <v>279.2</v>
      </c>
      <c r="V63">
        <v>5.0996547536087604</v>
      </c>
      <c r="W63">
        <v>10.866245833060557</v>
      </c>
      <c r="X63">
        <v>36.382067680491552</v>
      </c>
      <c r="Y63">
        <v>0</v>
      </c>
      <c r="Z63">
        <v>1.599638406</v>
      </c>
      <c r="AA63">
        <v>6.8925798462259751</v>
      </c>
      <c r="AB63">
        <v>9.6928692155730953</v>
      </c>
      <c r="AC63">
        <v>7.1285294022135464</v>
      </c>
      <c r="AD63">
        <v>4.4819263423536322</v>
      </c>
      <c r="AE63">
        <v>12.128109476105115</v>
      </c>
      <c r="AF63">
        <v>0</v>
      </c>
      <c r="AG63">
        <v>0</v>
      </c>
      <c r="AH63">
        <v>37.518635423046874</v>
      </c>
      <c r="AI63">
        <v>0</v>
      </c>
      <c r="AJ63">
        <v>0</v>
      </c>
      <c r="AK63">
        <v>16.595356275571316</v>
      </c>
      <c r="AL63">
        <v>19.523019331583477</v>
      </c>
      <c r="AM63">
        <v>0</v>
      </c>
      <c r="AN63">
        <v>0</v>
      </c>
      <c r="AO63">
        <v>0</v>
      </c>
      <c r="AP63">
        <v>0.78548419445169859</v>
      </c>
      <c r="AQ63">
        <v>0</v>
      </c>
      <c r="AR63">
        <v>8.1243096000000001</v>
      </c>
      <c r="AS63">
        <v>7.8252885402957659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768.45372494475623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122.7993098578972</v>
      </c>
      <c r="L64">
        <v>63.12</v>
      </c>
      <c r="M64">
        <v>0</v>
      </c>
      <c r="N64">
        <v>22.562986738335841</v>
      </c>
      <c r="O64">
        <v>37.888577815705951</v>
      </c>
      <c r="P64">
        <v>48.83478412248369</v>
      </c>
      <c r="Q64">
        <v>4.1414852127659572</v>
      </c>
      <c r="R64">
        <v>8.0593737243227164</v>
      </c>
      <c r="S64">
        <v>5.0129720503388198</v>
      </c>
      <c r="T64">
        <v>0</v>
      </c>
      <c r="U64">
        <v>279.2</v>
      </c>
      <c r="V64">
        <v>5.0996547536087604</v>
      </c>
      <c r="W64">
        <v>10.866245833060557</v>
      </c>
      <c r="X64">
        <v>36.382067680491552</v>
      </c>
      <c r="Y64">
        <v>0</v>
      </c>
      <c r="Z64">
        <v>1.599638406</v>
      </c>
      <c r="AA64">
        <v>6.8925798462259751</v>
      </c>
      <c r="AB64">
        <v>9.6928692155730953</v>
      </c>
      <c r="AC64">
        <v>7.1285294022135464</v>
      </c>
      <c r="AD64">
        <v>4.4819263423536322</v>
      </c>
      <c r="AE64">
        <v>12.128109476105115</v>
      </c>
      <c r="AF64">
        <v>0</v>
      </c>
      <c r="AG64">
        <v>0</v>
      </c>
      <c r="AH64">
        <v>37.518635423046874</v>
      </c>
      <c r="AI64">
        <v>0</v>
      </c>
      <c r="AJ64">
        <v>0</v>
      </c>
      <c r="AK64">
        <v>16.595356275571316</v>
      </c>
      <c r="AL64">
        <v>19.523019331583477</v>
      </c>
      <c r="AM64">
        <v>0</v>
      </c>
      <c r="AN64">
        <v>0</v>
      </c>
      <c r="AO64">
        <v>0</v>
      </c>
      <c r="AP64">
        <v>0.78548419445169859</v>
      </c>
      <c r="AQ64">
        <v>0</v>
      </c>
      <c r="AR64">
        <v>8.1243096000000001</v>
      </c>
      <c r="AS64">
        <v>7.8252885402957659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776.26320384243149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126.66846850718009</v>
      </c>
      <c r="L65">
        <v>63.12</v>
      </c>
      <c r="M65">
        <v>0</v>
      </c>
      <c r="N65">
        <v>23.267399007085547</v>
      </c>
      <c r="O65">
        <v>39.079644656740122</v>
      </c>
      <c r="P65">
        <v>50.486381042238072</v>
      </c>
      <c r="Q65">
        <v>4.2796550996563578</v>
      </c>
      <c r="R65">
        <v>8.3109850132794456</v>
      </c>
      <c r="S65">
        <v>5.1730665790708583</v>
      </c>
      <c r="T65">
        <v>0</v>
      </c>
      <c r="U65">
        <v>279.2</v>
      </c>
      <c r="V65">
        <v>5.0996547536087604</v>
      </c>
      <c r="W65">
        <v>10.866245833060557</v>
      </c>
      <c r="X65">
        <v>36.382067680491552</v>
      </c>
      <c r="Y65">
        <v>0</v>
      </c>
      <c r="Z65">
        <v>1.599638406</v>
      </c>
      <c r="AA65">
        <v>6.8925798462259751</v>
      </c>
      <c r="AB65">
        <v>9.6928692155730953</v>
      </c>
      <c r="AC65">
        <v>7.1285294022135464</v>
      </c>
      <c r="AD65">
        <v>4.4819263423536322</v>
      </c>
      <c r="AE65">
        <v>12.128109476105115</v>
      </c>
      <c r="AF65">
        <v>0</v>
      </c>
      <c r="AG65">
        <v>0</v>
      </c>
      <c r="AH65">
        <v>37.518635423046874</v>
      </c>
      <c r="AI65">
        <v>0</v>
      </c>
      <c r="AJ65">
        <v>0</v>
      </c>
      <c r="AK65">
        <v>16.595356275571316</v>
      </c>
      <c r="AL65">
        <v>19.523019331583477</v>
      </c>
      <c r="AM65">
        <v>0</v>
      </c>
      <c r="AN65">
        <v>0</v>
      </c>
      <c r="AO65">
        <v>0</v>
      </c>
      <c r="AP65">
        <v>0.78548419445169859</v>
      </c>
      <c r="AQ65">
        <v>0</v>
      </c>
      <c r="AR65">
        <v>8.1243096000000001</v>
      </c>
      <c r="AS65">
        <v>7.8252885402957659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784.22931422583179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130.37980665902359</v>
      </c>
      <c r="L66">
        <v>63.128010449576358</v>
      </c>
      <c r="M66">
        <v>0</v>
      </c>
      <c r="N66">
        <v>23.950556254935705</v>
      </c>
      <c r="O66">
        <v>40.220862660623006</v>
      </c>
      <c r="P66">
        <v>52.041135418181817</v>
      </c>
      <c r="Q66">
        <v>4.4000947579298835</v>
      </c>
      <c r="R66">
        <v>8.5599255860908592</v>
      </c>
      <c r="S66">
        <v>5.3270163164845181</v>
      </c>
      <c r="T66">
        <v>0</v>
      </c>
      <c r="U66">
        <v>279.2</v>
      </c>
      <c r="V66">
        <v>5.0996547536087604</v>
      </c>
      <c r="W66">
        <v>10.866245833060557</v>
      </c>
      <c r="X66">
        <v>36.382067680491552</v>
      </c>
      <c r="Y66">
        <v>0</v>
      </c>
      <c r="Z66">
        <v>1.599638406</v>
      </c>
      <c r="AA66">
        <v>6.8925798462259751</v>
      </c>
      <c r="AB66">
        <v>9.6928692155730953</v>
      </c>
      <c r="AC66">
        <v>7.1285294022135464</v>
      </c>
      <c r="AD66">
        <v>4.4819263423536322</v>
      </c>
      <c r="AE66">
        <v>12.128109476105115</v>
      </c>
      <c r="AF66">
        <v>0</v>
      </c>
      <c r="AG66">
        <v>0</v>
      </c>
      <c r="AH66">
        <v>37.518635423046874</v>
      </c>
      <c r="AI66">
        <v>0</v>
      </c>
      <c r="AJ66">
        <v>0</v>
      </c>
      <c r="AK66">
        <v>16.595356275571316</v>
      </c>
      <c r="AL66">
        <v>19.523019331583477</v>
      </c>
      <c r="AM66">
        <v>0</v>
      </c>
      <c r="AN66">
        <v>0</v>
      </c>
      <c r="AO66">
        <v>0</v>
      </c>
      <c r="AP66">
        <v>0.78548419445169859</v>
      </c>
      <c r="AQ66">
        <v>0</v>
      </c>
      <c r="AR66">
        <v>8.1243096000000001</v>
      </c>
      <c r="AS66">
        <v>7.8252885402957659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791.85112242342711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120.11231842671985</v>
      </c>
      <c r="L67">
        <v>52.08</v>
      </c>
      <c r="M67">
        <v>0</v>
      </c>
      <c r="N67">
        <v>22.063337854033854</v>
      </c>
      <c r="O67">
        <v>37.056300943880217</v>
      </c>
      <c r="P67">
        <v>47.726555325529652</v>
      </c>
      <c r="Q67">
        <v>4.0588187753623188</v>
      </c>
      <c r="R67">
        <v>7.8803391878234388</v>
      </c>
      <c r="S67">
        <v>4.912254324096982</v>
      </c>
      <c r="T67">
        <v>0</v>
      </c>
      <c r="U67">
        <v>279.2</v>
      </c>
      <c r="V67">
        <v>5.0996547536087604</v>
      </c>
      <c r="W67">
        <v>10.866245833060557</v>
      </c>
      <c r="X67">
        <v>36.382067680491552</v>
      </c>
      <c r="Y67">
        <v>0</v>
      </c>
      <c r="Z67">
        <v>1.599638406</v>
      </c>
      <c r="AA67">
        <v>6.8925798462259751</v>
      </c>
      <c r="AB67">
        <v>9.6928692155730953</v>
      </c>
      <c r="AC67">
        <v>7.1285294022135464</v>
      </c>
      <c r="AD67">
        <v>4.4819263423536322</v>
      </c>
      <c r="AE67">
        <v>12.128109476105115</v>
      </c>
      <c r="AF67">
        <v>0</v>
      </c>
      <c r="AG67">
        <v>0</v>
      </c>
      <c r="AH67">
        <v>37.518635423046874</v>
      </c>
      <c r="AI67">
        <v>0</v>
      </c>
      <c r="AJ67">
        <v>0</v>
      </c>
      <c r="AK67">
        <v>16.595356275571316</v>
      </c>
      <c r="AL67">
        <v>19.523019331583477</v>
      </c>
      <c r="AM67">
        <v>2.2891391240847376</v>
      </c>
      <c r="AN67">
        <v>0</v>
      </c>
      <c r="AO67">
        <v>0</v>
      </c>
      <c r="AP67">
        <v>0.78548419445169859</v>
      </c>
      <c r="AQ67">
        <v>0</v>
      </c>
      <c r="AR67">
        <v>8.1243096000000001</v>
      </c>
      <c r="AS67">
        <v>7.8252885402957659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762.02277828211243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125.04790494642926</v>
      </c>
      <c r="L68">
        <v>49.78</v>
      </c>
      <c r="M68">
        <v>0</v>
      </c>
      <c r="N68">
        <v>22.968191785307152</v>
      </c>
      <c r="O68">
        <v>38.580484529110102</v>
      </c>
      <c r="P68">
        <v>49.778559643883895</v>
      </c>
      <c r="Q68">
        <v>4.2139866222479725</v>
      </c>
      <c r="R68">
        <v>8.2102931114035087</v>
      </c>
      <c r="S68">
        <v>5.1075867018043679</v>
      </c>
      <c r="T68">
        <v>0</v>
      </c>
      <c r="U68">
        <v>279.2</v>
      </c>
      <c r="V68">
        <v>5.0996547536087604</v>
      </c>
      <c r="W68">
        <v>10.866245833060557</v>
      </c>
      <c r="X68">
        <v>36.382067680491552</v>
      </c>
      <c r="Y68">
        <v>0</v>
      </c>
      <c r="Z68">
        <v>1.599638406</v>
      </c>
      <c r="AA68">
        <v>6.8925798462259751</v>
      </c>
      <c r="AB68">
        <v>9.6928692155730953</v>
      </c>
      <c r="AC68">
        <v>7.1285294022135464</v>
      </c>
      <c r="AD68">
        <v>4.4819263423536322</v>
      </c>
      <c r="AE68">
        <v>12.128109476105115</v>
      </c>
      <c r="AF68">
        <v>0</v>
      </c>
      <c r="AG68">
        <v>0</v>
      </c>
      <c r="AH68">
        <v>37.518635423046874</v>
      </c>
      <c r="AI68">
        <v>0</v>
      </c>
      <c r="AJ68">
        <v>0</v>
      </c>
      <c r="AK68">
        <v>16.595356275571316</v>
      </c>
      <c r="AL68">
        <v>19.523019331583477</v>
      </c>
      <c r="AM68">
        <v>2.2891391240847376</v>
      </c>
      <c r="AN68">
        <v>0</v>
      </c>
      <c r="AO68">
        <v>0</v>
      </c>
      <c r="AP68">
        <v>0.78548419445169859</v>
      </c>
      <c r="AQ68">
        <v>0</v>
      </c>
      <c r="AR68">
        <v>8.1243096000000001</v>
      </c>
      <c r="AS68">
        <v>7.8252885402957659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769.81986078485249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127.35027511166439</v>
      </c>
      <c r="L69">
        <v>50.699974934526985</v>
      </c>
      <c r="M69">
        <v>0</v>
      </c>
      <c r="N69">
        <v>23.399328656716417</v>
      </c>
      <c r="O69">
        <v>39.284981465784533</v>
      </c>
      <c r="P69">
        <v>50.750756980445658</v>
      </c>
      <c r="Q69">
        <v>4.2931380102622576</v>
      </c>
      <c r="R69">
        <v>8.3502649081251779</v>
      </c>
      <c r="S69">
        <v>5.2070204629370629</v>
      </c>
      <c r="T69">
        <v>0</v>
      </c>
      <c r="U69">
        <v>279.2</v>
      </c>
      <c r="V69">
        <v>5.0996547536087604</v>
      </c>
      <c r="W69">
        <v>10.866245833060557</v>
      </c>
      <c r="X69">
        <v>36.382067680491552</v>
      </c>
      <c r="Y69">
        <v>0</v>
      </c>
      <c r="Z69">
        <v>1.599638406</v>
      </c>
      <c r="AA69">
        <v>6.8925798462259751</v>
      </c>
      <c r="AB69">
        <v>9.6928692155730953</v>
      </c>
      <c r="AC69">
        <v>7.1285294022135464</v>
      </c>
      <c r="AD69">
        <v>4.4819263423536322</v>
      </c>
      <c r="AE69">
        <v>12.128109476105115</v>
      </c>
      <c r="AF69">
        <v>0</v>
      </c>
      <c r="AG69">
        <v>0</v>
      </c>
      <c r="AH69">
        <v>37.518635423046874</v>
      </c>
      <c r="AI69">
        <v>0</v>
      </c>
      <c r="AJ69">
        <v>0</v>
      </c>
      <c r="AK69">
        <v>16.595356275571316</v>
      </c>
      <c r="AL69">
        <v>19.523019331583477</v>
      </c>
      <c r="AM69">
        <v>2.5847650816933601</v>
      </c>
      <c r="AN69">
        <v>0</v>
      </c>
      <c r="AO69">
        <v>0</v>
      </c>
      <c r="AP69">
        <v>0.78548419445169859</v>
      </c>
      <c r="AQ69">
        <v>0</v>
      </c>
      <c r="AR69">
        <v>8.1243096000000001</v>
      </c>
      <c r="AS69">
        <v>7.8252885402957659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775.76421993273721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134.03917443794685</v>
      </c>
      <c r="L70">
        <v>53.359904893312347</v>
      </c>
      <c r="M70">
        <v>0</v>
      </c>
      <c r="N70">
        <v>24.629004128212699</v>
      </c>
      <c r="O70">
        <v>41.351543836772983</v>
      </c>
      <c r="P70">
        <v>53.553621721671689</v>
      </c>
      <c r="Q70">
        <v>4.5187792575757575</v>
      </c>
      <c r="R70">
        <v>8.7926480324693035</v>
      </c>
      <c r="S70">
        <v>5.4809755177304957</v>
      </c>
      <c r="T70">
        <v>0</v>
      </c>
      <c r="U70">
        <v>279.2</v>
      </c>
      <c r="V70">
        <v>5.0996547536087604</v>
      </c>
      <c r="W70">
        <v>10.866245833060557</v>
      </c>
      <c r="X70">
        <v>36.382067680491552</v>
      </c>
      <c r="Y70">
        <v>0</v>
      </c>
      <c r="Z70">
        <v>1.599638406</v>
      </c>
      <c r="AA70">
        <v>6.8925798462259751</v>
      </c>
      <c r="AB70">
        <v>9.6928692155730953</v>
      </c>
      <c r="AC70">
        <v>7.1285294022135464</v>
      </c>
      <c r="AD70">
        <v>4.4819263423536322</v>
      </c>
      <c r="AE70">
        <v>12.128109476105115</v>
      </c>
      <c r="AF70">
        <v>0</v>
      </c>
      <c r="AG70">
        <v>0</v>
      </c>
      <c r="AH70">
        <v>37.518635423046874</v>
      </c>
      <c r="AI70">
        <v>0</v>
      </c>
      <c r="AJ70">
        <v>0</v>
      </c>
      <c r="AK70">
        <v>16.595356275571316</v>
      </c>
      <c r="AL70">
        <v>19.523019331583477</v>
      </c>
      <c r="AM70">
        <v>2.5847650816933601</v>
      </c>
      <c r="AN70">
        <v>0</v>
      </c>
      <c r="AO70">
        <v>0</v>
      </c>
      <c r="AP70">
        <v>0.78548419445169859</v>
      </c>
      <c r="AQ70">
        <v>0</v>
      </c>
      <c r="AR70">
        <v>8.1243096000000001</v>
      </c>
      <c r="AS70">
        <v>7.8252885402957659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792.1541312279669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139.9795000969703</v>
      </c>
      <c r="L71">
        <v>54.99</v>
      </c>
      <c r="M71">
        <v>0</v>
      </c>
      <c r="N71">
        <v>25.719661432154641</v>
      </c>
      <c r="O71">
        <v>43.190377859157458</v>
      </c>
      <c r="P71">
        <v>56.100572354780326</v>
      </c>
      <c r="Q71">
        <v>4.7310350093312605</v>
      </c>
      <c r="R71">
        <v>9.1815947492163019</v>
      </c>
      <c r="S71">
        <v>5.7186754450572765</v>
      </c>
      <c r="T71">
        <v>0</v>
      </c>
      <c r="U71">
        <v>279.2</v>
      </c>
      <c r="V71">
        <v>5.0996547536087604</v>
      </c>
      <c r="W71">
        <v>10.866245833060557</v>
      </c>
      <c r="X71">
        <v>36.382067680491552</v>
      </c>
      <c r="Y71">
        <v>0</v>
      </c>
      <c r="Z71">
        <v>1.599638406</v>
      </c>
      <c r="AA71">
        <v>6.8925798462259751</v>
      </c>
      <c r="AB71">
        <v>9.6928692155730953</v>
      </c>
      <c r="AC71">
        <v>7.1285294022135464</v>
      </c>
      <c r="AD71">
        <v>2.2409630645840788</v>
      </c>
      <c r="AE71">
        <v>12.128109476105115</v>
      </c>
      <c r="AF71">
        <v>0</v>
      </c>
      <c r="AG71">
        <v>0</v>
      </c>
      <c r="AH71">
        <v>37.518635423046874</v>
      </c>
      <c r="AI71">
        <v>0</v>
      </c>
      <c r="AJ71">
        <v>0</v>
      </c>
      <c r="AK71">
        <v>16.595356275571316</v>
      </c>
      <c r="AL71">
        <v>19.665522918416528</v>
      </c>
      <c r="AM71">
        <v>2.5847650816933601</v>
      </c>
      <c r="AN71">
        <v>0</v>
      </c>
      <c r="AO71">
        <v>0</v>
      </c>
      <c r="AP71">
        <v>0.78548419445169859</v>
      </c>
      <c r="AQ71">
        <v>0</v>
      </c>
      <c r="AR71">
        <v>8.1243096000000001</v>
      </c>
      <c r="AS71">
        <v>7.8252885402957659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803.94143665800584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146.9092781327405</v>
      </c>
      <c r="L72">
        <v>59.79</v>
      </c>
      <c r="M72">
        <v>0</v>
      </c>
      <c r="N72">
        <v>26.988784601257862</v>
      </c>
      <c r="O72">
        <v>45.315611891484814</v>
      </c>
      <c r="P72">
        <v>58.99951071819747</v>
      </c>
      <c r="Q72">
        <v>4.9596903980246925</v>
      </c>
      <c r="R72">
        <v>9.6377810490171676</v>
      </c>
      <c r="S72">
        <v>6.0025033980582529</v>
      </c>
      <c r="T72">
        <v>0</v>
      </c>
      <c r="U72">
        <v>279.2</v>
      </c>
      <c r="V72">
        <v>5.0996547536087604</v>
      </c>
      <c r="W72">
        <v>10.866245833060557</v>
      </c>
      <c r="X72">
        <v>36.382067680491552</v>
      </c>
      <c r="Y72">
        <v>0</v>
      </c>
      <c r="Z72">
        <v>1.599638406</v>
      </c>
      <c r="AA72">
        <v>6.8925798462259751</v>
      </c>
      <c r="AB72">
        <v>9.6928692155730953</v>
      </c>
      <c r="AC72">
        <v>7.1285294022135464</v>
      </c>
      <c r="AD72">
        <v>2.2409630645840788</v>
      </c>
      <c r="AE72">
        <v>12.128109476105115</v>
      </c>
      <c r="AF72">
        <v>0</v>
      </c>
      <c r="AG72">
        <v>0</v>
      </c>
      <c r="AH72">
        <v>37.518635423046874</v>
      </c>
      <c r="AI72">
        <v>0</v>
      </c>
      <c r="AJ72">
        <v>0</v>
      </c>
      <c r="AK72">
        <v>16.595356275571316</v>
      </c>
      <c r="AL72">
        <v>19.665522918416528</v>
      </c>
      <c r="AM72">
        <v>2.5847650816933601</v>
      </c>
      <c r="AN72">
        <v>0</v>
      </c>
      <c r="AO72">
        <v>0</v>
      </c>
      <c r="AP72">
        <v>0.78548419445169859</v>
      </c>
      <c r="AQ72">
        <v>0</v>
      </c>
      <c r="AR72">
        <v>8.1243096000000001</v>
      </c>
      <c r="AS72">
        <v>7.8252885402957659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822.93317990011906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152.11089235260098</v>
      </c>
      <c r="L73">
        <v>61.279204040096658</v>
      </c>
      <c r="M73">
        <v>0</v>
      </c>
      <c r="N73">
        <v>27.942807337094255</v>
      </c>
      <c r="O73">
        <v>46.930527220550552</v>
      </c>
      <c r="P73">
        <v>61.185243736230554</v>
      </c>
      <c r="Q73">
        <v>5.1312110324427485</v>
      </c>
      <c r="R73">
        <v>9.9828730593892754</v>
      </c>
      <c r="S73">
        <v>6.2087982522452165</v>
      </c>
      <c r="T73">
        <v>0</v>
      </c>
      <c r="U73">
        <v>279.2</v>
      </c>
      <c r="V73">
        <v>5.0996547536087604</v>
      </c>
      <c r="W73">
        <v>10.866245833060557</v>
      </c>
      <c r="X73">
        <v>36.382067680491552</v>
      </c>
      <c r="Y73">
        <v>0</v>
      </c>
      <c r="Z73">
        <v>3.1992765579999998</v>
      </c>
      <c r="AA73">
        <v>6.8925798462259751</v>
      </c>
      <c r="AB73">
        <v>9.6928692155730953</v>
      </c>
      <c r="AC73">
        <v>7.1285294022135464</v>
      </c>
      <c r="AD73">
        <v>2.2409630645840788</v>
      </c>
      <c r="AE73">
        <v>12.128109476105115</v>
      </c>
      <c r="AF73">
        <v>0</v>
      </c>
      <c r="AG73">
        <v>0</v>
      </c>
      <c r="AH73">
        <v>37.518635423046874</v>
      </c>
      <c r="AI73">
        <v>0</v>
      </c>
      <c r="AJ73">
        <v>0</v>
      </c>
      <c r="AK73">
        <v>16.595356275571316</v>
      </c>
      <c r="AL73">
        <v>19.665522918416528</v>
      </c>
      <c r="AM73">
        <v>3.8771478360671661</v>
      </c>
      <c r="AN73">
        <v>0</v>
      </c>
      <c r="AO73">
        <v>0</v>
      </c>
      <c r="AP73">
        <v>0.78548419445169859</v>
      </c>
      <c r="AQ73">
        <v>0</v>
      </c>
      <c r="AR73">
        <v>8.1243096000000001</v>
      </c>
      <c r="AS73">
        <v>7.8252885402957659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837.9935976483622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158.14209311705739</v>
      </c>
      <c r="L74">
        <v>63</v>
      </c>
      <c r="M74">
        <v>0</v>
      </c>
      <c r="N74">
        <v>29.048881256155578</v>
      </c>
      <c r="O74">
        <v>48.791160687604361</v>
      </c>
      <c r="P74">
        <v>63.728347433000145</v>
      </c>
      <c r="Q74">
        <v>5.3417389921982563</v>
      </c>
      <c r="R74">
        <v>10.380780480000002</v>
      </c>
      <c r="S74">
        <v>6.4579060187758168</v>
      </c>
      <c r="T74">
        <v>0</v>
      </c>
      <c r="U74">
        <v>279.2</v>
      </c>
      <c r="V74">
        <v>5.0996547536087604</v>
      </c>
      <c r="W74">
        <v>10.866245833060557</v>
      </c>
      <c r="X74">
        <v>36.382067680491552</v>
      </c>
      <c r="Y74">
        <v>0</v>
      </c>
      <c r="Z74">
        <v>3.1992765579999998</v>
      </c>
      <c r="AA74">
        <v>6.8925798462259751</v>
      </c>
      <c r="AB74">
        <v>9.6928692155730953</v>
      </c>
      <c r="AC74">
        <v>7.1285294022135464</v>
      </c>
      <c r="AD74">
        <v>2.2409630645840788</v>
      </c>
      <c r="AE74">
        <v>12.128109476105115</v>
      </c>
      <c r="AF74">
        <v>0</v>
      </c>
      <c r="AG74">
        <v>0</v>
      </c>
      <c r="AH74">
        <v>37.518635423046874</v>
      </c>
      <c r="AI74">
        <v>0.87428056584741787</v>
      </c>
      <c r="AJ74">
        <v>0</v>
      </c>
      <c r="AK74">
        <v>16.595356275571316</v>
      </c>
      <c r="AL74">
        <v>19.665522918416528</v>
      </c>
      <c r="AM74">
        <v>3.8771478360671661</v>
      </c>
      <c r="AN74">
        <v>0</v>
      </c>
      <c r="AO74">
        <v>0</v>
      </c>
      <c r="AP74">
        <v>0.78548419445169859</v>
      </c>
      <c r="AQ74">
        <v>0</v>
      </c>
      <c r="AR74">
        <v>8.1243096000000001</v>
      </c>
      <c r="AS74">
        <v>7.8252885402957659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852.98722916835095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158.57044388919962</v>
      </c>
      <c r="L75">
        <v>63.12</v>
      </c>
      <c r="M75">
        <v>0</v>
      </c>
      <c r="N75">
        <v>29.12665492358915</v>
      </c>
      <c r="O75">
        <v>48.917773930542339</v>
      </c>
      <c r="P75">
        <v>63.90126470673215</v>
      </c>
      <c r="Q75">
        <v>5.3490342589204021</v>
      </c>
      <c r="R75">
        <v>10.400196154023519</v>
      </c>
      <c r="S75">
        <v>6.4784778067415738</v>
      </c>
      <c r="T75">
        <v>0</v>
      </c>
      <c r="U75">
        <v>279.2</v>
      </c>
      <c r="V75">
        <v>5.0996547536087604</v>
      </c>
      <c r="W75">
        <v>10.866245833060557</v>
      </c>
      <c r="X75">
        <v>36.382067680491552</v>
      </c>
      <c r="Y75">
        <v>0</v>
      </c>
      <c r="Z75">
        <v>3.1992765579999998</v>
      </c>
      <c r="AA75">
        <v>10.33886976933896</v>
      </c>
      <c r="AB75">
        <v>9.6928692155730953</v>
      </c>
      <c r="AC75">
        <v>7.1285294022135464</v>
      </c>
      <c r="AD75">
        <v>2.2409630645840788</v>
      </c>
      <c r="AE75">
        <v>12.128109476105115</v>
      </c>
      <c r="AF75">
        <v>0</v>
      </c>
      <c r="AG75">
        <v>0</v>
      </c>
      <c r="AH75">
        <v>37.518635423046874</v>
      </c>
      <c r="AI75">
        <v>0.87428056584741787</v>
      </c>
      <c r="AJ75">
        <v>0</v>
      </c>
      <c r="AK75">
        <v>16.595356275571316</v>
      </c>
      <c r="AL75">
        <v>19.665522918416528</v>
      </c>
      <c r="AM75">
        <v>3.8771478360671661</v>
      </c>
      <c r="AN75">
        <v>0</v>
      </c>
      <c r="AO75">
        <v>0</v>
      </c>
      <c r="AP75">
        <v>2.3250337133338861</v>
      </c>
      <c r="AQ75">
        <v>0</v>
      </c>
      <c r="AR75">
        <v>8.1243096000000001</v>
      </c>
      <c r="AS75">
        <v>7.8252885402957659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858.9460062953035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158.57044388919962</v>
      </c>
      <c r="L76">
        <v>63.12</v>
      </c>
      <c r="M76">
        <v>0</v>
      </c>
      <c r="N76">
        <v>29.12665492358915</v>
      </c>
      <c r="O76">
        <v>48.917773930542339</v>
      </c>
      <c r="P76">
        <v>63.90126470673215</v>
      </c>
      <c r="Q76">
        <v>5.3490342589204021</v>
      </c>
      <c r="R76">
        <v>10.400196154023519</v>
      </c>
      <c r="S76">
        <v>6.4784778067415738</v>
      </c>
      <c r="T76">
        <v>0</v>
      </c>
      <c r="U76">
        <v>279.2</v>
      </c>
      <c r="V76">
        <v>5.0996547536087604</v>
      </c>
      <c r="W76">
        <v>10.866245833060557</v>
      </c>
      <c r="X76">
        <v>36.382067680491552</v>
      </c>
      <c r="Y76">
        <v>0</v>
      </c>
      <c r="Z76">
        <v>3.1992765579999998</v>
      </c>
      <c r="AA76">
        <v>10.33886976933896</v>
      </c>
      <c r="AB76">
        <v>9.6928692155730953</v>
      </c>
      <c r="AC76">
        <v>7.1285294022135464</v>
      </c>
      <c r="AD76">
        <v>4.4819263423536322</v>
      </c>
      <c r="AE76">
        <v>12.128109476105115</v>
      </c>
      <c r="AF76">
        <v>0</v>
      </c>
      <c r="AG76">
        <v>0</v>
      </c>
      <c r="AH76">
        <v>37.518635423046874</v>
      </c>
      <c r="AI76">
        <v>0.87428056584741787</v>
      </c>
      <c r="AJ76">
        <v>0</v>
      </c>
      <c r="AK76">
        <v>16.595356275571316</v>
      </c>
      <c r="AL76">
        <v>19.665522918416528</v>
      </c>
      <c r="AM76">
        <v>3.8771478360671661</v>
      </c>
      <c r="AN76">
        <v>0</v>
      </c>
      <c r="AO76">
        <v>0</v>
      </c>
      <c r="AP76">
        <v>2.3250337133338861</v>
      </c>
      <c r="AQ76">
        <v>0</v>
      </c>
      <c r="AR76">
        <v>8.1243096000000001</v>
      </c>
      <c r="AS76">
        <v>7.8252885402957659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861.18696957307316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158.57044388919962</v>
      </c>
      <c r="L77">
        <v>63.12</v>
      </c>
      <c r="M77">
        <v>0</v>
      </c>
      <c r="N77">
        <v>29.12665492358915</v>
      </c>
      <c r="O77">
        <v>48.917773930542339</v>
      </c>
      <c r="P77">
        <v>63.90126470673215</v>
      </c>
      <c r="Q77">
        <v>5.3490342589204021</v>
      </c>
      <c r="R77">
        <v>10.400196154023519</v>
      </c>
      <c r="S77">
        <v>6.4784778067415738</v>
      </c>
      <c r="T77">
        <v>0</v>
      </c>
      <c r="U77">
        <v>279.2</v>
      </c>
      <c r="V77">
        <v>5.0996547536087604</v>
      </c>
      <c r="W77">
        <v>10.866245833060557</v>
      </c>
      <c r="X77">
        <v>36.382067680491552</v>
      </c>
      <c r="Y77">
        <v>0</v>
      </c>
      <c r="Z77">
        <v>3.1992765579999998</v>
      </c>
      <c r="AA77">
        <v>10.33886976933896</v>
      </c>
      <c r="AB77">
        <v>9.6928692155730953</v>
      </c>
      <c r="AC77">
        <v>7.1285294022135464</v>
      </c>
      <c r="AD77">
        <v>4.4819263423536322</v>
      </c>
      <c r="AE77">
        <v>12.128109476105115</v>
      </c>
      <c r="AF77">
        <v>0</v>
      </c>
      <c r="AG77">
        <v>0</v>
      </c>
      <c r="AH77">
        <v>37.518635423046874</v>
      </c>
      <c r="AI77">
        <v>1.2489726001755208</v>
      </c>
      <c r="AJ77">
        <v>0</v>
      </c>
      <c r="AK77">
        <v>16.595356275571316</v>
      </c>
      <c r="AL77">
        <v>16.387935850000005</v>
      </c>
      <c r="AM77">
        <v>3.8771478360671661</v>
      </c>
      <c r="AN77">
        <v>0</v>
      </c>
      <c r="AO77">
        <v>0</v>
      </c>
      <c r="AP77">
        <v>0.28277440142734062</v>
      </c>
      <c r="AQ77">
        <v>0</v>
      </c>
      <c r="AR77">
        <v>8.1243096000000001</v>
      </c>
      <c r="AS77">
        <v>7.8252885402957659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856.24181522707806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158.57044388919962</v>
      </c>
      <c r="L78">
        <v>63.12</v>
      </c>
      <c r="M78">
        <v>0</v>
      </c>
      <c r="N78">
        <v>29.12665492358915</v>
      </c>
      <c r="O78">
        <v>48.917773930542339</v>
      </c>
      <c r="P78">
        <v>63.90126470673215</v>
      </c>
      <c r="Q78">
        <v>5.3490342589204021</v>
      </c>
      <c r="R78">
        <v>10.400196154023519</v>
      </c>
      <c r="S78">
        <v>6.4784778067415738</v>
      </c>
      <c r="T78">
        <v>0</v>
      </c>
      <c r="U78">
        <v>279.2</v>
      </c>
      <c r="V78">
        <v>5.0996547536087604</v>
      </c>
      <c r="W78">
        <v>10.866245833060557</v>
      </c>
      <c r="X78">
        <v>36.382067680491552</v>
      </c>
      <c r="Y78">
        <v>0</v>
      </c>
      <c r="Z78">
        <v>4.8232009199999997</v>
      </c>
      <c r="AA78">
        <v>10.33886976933896</v>
      </c>
      <c r="AB78">
        <v>9.6928692155730953</v>
      </c>
      <c r="AC78">
        <v>7.1285294022135464</v>
      </c>
      <c r="AD78">
        <v>8.9638524715217915</v>
      </c>
      <c r="AE78">
        <v>12.128109476105115</v>
      </c>
      <c r="AF78">
        <v>0</v>
      </c>
      <c r="AG78">
        <v>0</v>
      </c>
      <c r="AH78">
        <v>37.948415571184043</v>
      </c>
      <c r="AI78">
        <v>1.8734589002632811</v>
      </c>
      <c r="AJ78">
        <v>0</v>
      </c>
      <c r="AK78">
        <v>16.595356275571316</v>
      </c>
      <c r="AL78">
        <v>16.188430472891572</v>
      </c>
      <c r="AM78">
        <v>3.8771478360671661</v>
      </c>
      <c r="AN78">
        <v>0</v>
      </c>
      <c r="AO78">
        <v>0</v>
      </c>
      <c r="AP78">
        <v>0.28277440142734062</v>
      </c>
      <c r="AQ78">
        <v>0</v>
      </c>
      <c r="AR78">
        <v>8.1243096000000001</v>
      </c>
      <c r="AS78">
        <v>8.0853396322906832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863.46247788135759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158.57044388919962</v>
      </c>
      <c r="L79">
        <v>63.12</v>
      </c>
      <c r="M79">
        <v>0</v>
      </c>
      <c r="N79">
        <v>29.12665492358915</v>
      </c>
      <c r="O79">
        <v>48.917773930542339</v>
      </c>
      <c r="P79">
        <v>63.90126470673215</v>
      </c>
      <c r="Q79">
        <v>5.3490342589204021</v>
      </c>
      <c r="R79">
        <v>10.400196154023519</v>
      </c>
      <c r="S79">
        <v>6.4784778067415738</v>
      </c>
      <c r="T79">
        <v>0</v>
      </c>
      <c r="U79">
        <v>279.2</v>
      </c>
      <c r="V79">
        <v>5.0996547536087604</v>
      </c>
      <c r="W79">
        <v>10.866245833060557</v>
      </c>
      <c r="X79">
        <v>36.382067680491552</v>
      </c>
      <c r="Y79">
        <v>0</v>
      </c>
      <c r="Z79">
        <v>4.8232009199999997</v>
      </c>
      <c r="AA79">
        <v>10.33886976933896</v>
      </c>
      <c r="AB79">
        <v>9.6928692155730953</v>
      </c>
      <c r="AC79">
        <v>7.1285294022135464</v>
      </c>
      <c r="AD79">
        <v>8.9638524715217915</v>
      </c>
      <c r="AE79">
        <v>12.128109476105115</v>
      </c>
      <c r="AF79">
        <v>0</v>
      </c>
      <c r="AG79">
        <v>0</v>
      </c>
      <c r="AH79">
        <v>37.948415571184043</v>
      </c>
      <c r="AI79">
        <v>12.177482533867021</v>
      </c>
      <c r="AJ79">
        <v>0</v>
      </c>
      <c r="AK79">
        <v>16.595356275571316</v>
      </c>
      <c r="AL79">
        <v>15.589914595524961</v>
      </c>
      <c r="AM79">
        <v>3.8771478360671661</v>
      </c>
      <c r="AN79">
        <v>0</v>
      </c>
      <c r="AO79">
        <v>0</v>
      </c>
      <c r="AP79">
        <v>0.28277440142734062</v>
      </c>
      <c r="AQ79">
        <v>0</v>
      </c>
      <c r="AR79">
        <v>8.1243096000000001</v>
      </c>
      <c r="AS79">
        <v>8.0853396322906832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873.16798563759482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158.57044388919962</v>
      </c>
      <c r="L80">
        <v>63.12</v>
      </c>
      <c r="M80">
        <v>0</v>
      </c>
      <c r="N80">
        <v>29.12665492358915</v>
      </c>
      <c r="O80">
        <v>48.917773930542339</v>
      </c>
      <c r="P80">
        <v>63.90126470673215</v>
      </c>
      <c r="Q80">
        <v>5.3490342589204021</v>
      </c>
      <c r="R80">
        <v>10.400196154023519</v>
      </c>
      <c r="S80">
        <v>6.4784778067415738</v>
      </c>
      <c r="T80">
        <v>0</v>
      </c>
      <c r="U80">
        <v>279.2</v>
      </c>
      <c r="V80">
        <v>5.0996547536087604</v>
      </c>
      <c r="W80">
        <v>10.866245833060557</v>
      </c>
      <c r="X80">
        <v>36.382067680491552</v>
      </c>
      <c r="Y80">
        <v>0</v>
      </c>
      <c r="Z80">
        <v>4.8232009199999997</v>
      </c>
      <c r="AA80">
        <v>10.33886976933896</v>
      </c>
      <c r="AB80">
        <v>9.6928692155730953</v>
      </c>
      <c r="AC80">
        <v>7.1285294022135464</v>
      </c>
      <c r="AD80">
        <v>8.9638524715217915</v>
      </c>
      <c r="AE80">
        <v>12.128109476105115</v>
      </c>
      <c r="AF80">
        <v>0</v>
      </c>
      <c r="AG80">
        <v>0</v>
      </c>
      <c r="AH80">
        <v>37.948415571184043</v>
      </c>
      <c r="AI80">
        <v>12.177482533867021</v>
      </c>
      <c r="AJ80">
        <v>0</v>
      </c>
      <c r="AK80">
        <v>16.595356275571316</v>
      </c>
      <c r="AL80">
        <v>15.47591152289157</v>
      </c>
      <c r="AM80">
        <v>3.8771478360671661</v>
      </c>
      <c r="AN80">
        <v>0</v>
      </c>
      <c r="AO80">
        <v>0</v>
      </c>
      <c r="AP80">
        <v>0.28277440142734062</v>
      </c>
      <c r="AQ80">
        <v>0</v>
      </c>
      <c r="AR80">
        <v>8.1243096000000001</v>
      </c>
      <c r="AS80">
        <v>8.0853396322906832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873.05398256496142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158.57044388919962</v>
      </c>
      <c r="L81">
        <v>63.12</v>
      </c>
      <c r="M81">
        <v>0</v>
      </c>
      <c r="N81">
        <v>29.12665492358915</v>
      </c>
      <c r="O81">
        <v>48.917773930542339</v>
      </c>
      <c r="P81">
        <v>63.90126470673215</v>
      </c>
      <c r="Q81">
        <v>5.3490342589204021</v>
      </c>
      <c r="R81">
        <v>10.400196154023519</v>
      </c>
      <c r="S81">
        <v>6.4784778067415738</v>
      </c>
      <c r="T81">
        <v>0</v>
      </c>
      <c r="U81">
        <v>279.2</v>
      </c>
      <c r="V81">
        <v>5.0996547536087604</v>
      </c>
      <c r="W81">
        <v>10.866245833060557</v>
      </c>
      <c r="X81">
        <v>36.382067680491552</v>
      </c>
      <c r="Y81">
        <v>0</v>
      </c>
      <c r="Z81">
        <v>4.8232009199999997</v>
      </c>
      <c r="AA81">
        <v>10.33886976933896</v>
      </c>
      <c r="AB81">
        <v>9.6928692155730953</v>
      </c>
      <c r="AC81">
        <v>7.1285294022135464</v>
      </c>
      <c r="AD81">
        <v>8.9638524715217915</v>
      </c>
      <c r="AE81">
        <v>12.128109476105115</v>
      </c>
      <c r="AF81">
        <v>0</v>
      </c>
      <c r="AG81">
        <v>0</v>
      </c>
      <c r="AH81">
        <v>37.948415571184043</v>
      </c>
      <c r="AI81">
        <v>12.177482533867021</v>
      </c>
      <c r="AJ81">
        <v>0</v>
      </c>
      <c r="AK81">
        <v>16.595356275571316</v>
      </c>
      <c r="AL81">
        <v>16.416436618158347</v>
      </c>
      <c r="AM81">
        <v>3.8771478360671661</v>
      </c>
      <c r="AN81">
        <v>0</v>
      </c>
      <c r="AO81">
        <v>0</v>
      </c>
      <c r="AP81">
        <v>2.3250337133338861</v>
      </c>
      <c r="AQ81">
        <v>0</v>
      </c>
      <c r="AR81">
        <v>8.1243096000000001</v>
      </c>
      <c r="AS81">
        <v>8.0853396322906832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876.03676697213484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158.57044388919962</v>
      </c>
      <c r="L82">
        <v>63.12</v>
      </c>
      <c r="M82">
        <v>0</v>
      </c>
      <c r="N82">
        <v>29.12665492358915</v>
      </c>
      <c r="O82">
        <v>48.917773930542339</v>
      </c>
      <c r="P82">
        <v>63.90126470673215</v>
      </c>
      <c r="Q82">
        <v>5.3490342589204021</v>
      </c>
      <c r="R82">
        <v>10.400196154023519</v>
      </c>
      <c r="S82">
        <v>6.4784778067415738</v>
      </c>
      <c r="T82">
        <v>0</v>
      </c>
      <c r="U82">
        <v>279.2</v>
      </c>
      <c r="V82">
        <v>5.0996547536087604</v>
      </c>
      <c r="W82">
        <v>10.866245833060557</v>
      </c>
      <c r="X82">
        <v>36.382067680491552</v>
      </c>
      <c r="Y82">
        <v>0</v>
      </c>
      <c r="Z82">
        <v>4.8232009199999997</v>
      </c>
      <c r="AA82">
        <v>10.33886976933896</v>
      </c>
      <c r="AB82">
        <v>9.6928692155730953</v>
      </c>
      <c r="AC82">
        <v>7.1285294022135464</v>
      </c>
      <c r="AD82">
        <v>8.9638524715217915</v>
      </c>
      <c r="AE82">
        <v>12.128109476105115</v>
      </c>
      <c r="AF82">
        <v>0</v>
      </c>
      <c r="AG82">
        <v>0</v>
      </c>
      <c r="AH82">
        <v>37.948415571184043</v>
      </c>
      <c r="AI82">
        <v>12.177482533867021</v>
      </c>
      <c r="AJ82">
        <v>0</v>
      </c>
      <c r="AK82">
        <v>16.595356275571316</v>
      </c>
      <c r="AL82">
        <v>11.799313700258178</v>
      </c>
      <c r="AM82">
        <v>3.8771478360671661</v>
      </c>
      <c r="AN82">
        <v>0</v>
      </c>
      <c r="AO82">
        <v>0</v>
      </c>
      <c r="AP82">
        <v>2.3250337133338861</v>
      </c>
      <c r="AQ82">
        <v>0</v>
      </c>
      <c r="AR82">
        <v>8.1243096000000001</v>
      </c>
      <c r="AS82">
        <v>8.0853396322906832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871.4196440542346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158.57044388919962</v>
      </c>
      <c r="L83">
        <v>63.12</v>
      </c>
      <c r="M83">
        <v>0</v>
      </c>
      <c r="N83">
        <v>29.12665492358915</v>
      </c>
      <c r="O83">
        <v>48.917773930542339</v>
      </c>
      <c r="P83">
        <v>63.90126470673215</v>
      </c>
      <c r="Q83">
        <v>5.3490342589204021</v>
      </c>
      <c r="R83">
        <v>10.400196154023519</v>
      </c>
      <c r="S83">
        <v>6.4784778067415738</v>
      </c>
      <c r="T83">
        <v>0</v>
      </c>
      <c r="U83">
        <v>275.40900494599526</v>
      </c>
      <c r="V83">
        <v>5.0996547536087604</v>
      </c>
      <c r="W83">
        <v>10.866245833060557</v>
      </c>
      <c r="X83">
        <v>36.382067680491552</v>
      </c>
      <c r="Y83">
        <v>0</v>
      </c>
      <c r="Z83">
        <v>4.8232009199999997</v>
      </c>
      <c r="AA83">
        <v>10.33886976933896</v>
      </c>
      <c r="AB83">
        <v>9.6928692155730953</v>
      </c>
      <c r="AC83">
        <v>7.1285294022135464</v>
      </c>
      <c r="AD83">
        <v>8.9638524715217915</v>
      </c>
      <c r="AE83">
        <v>12.128109476105115</v>
      </c>
      <c r="AF83">
        <v>0</v>
      </c>
      <c r="AG83">
        <v>0</v>
      </c>
      <c r="AH83">
        <v>37.948415571184043</v>
      </c>
      <c r="AI83">
        <v>12.177482533867021</v>
      </c>
      <c r="AJ83">
        <v>0</v>
      </c>
      <c r="AK83">
        <v>16.595356275571316</v>
      </c>
      <c r="AL83">
        <v>12.825341100000003</v>
      </c>
      <c r="AM83">
        <v>3.8771478360671661</v>
      </c>
      <c r="AN83">
        <v>0</v>
      </c>
      <c r="AO83">
        <v>0</v>
      </c>
      <c r="AP83">
        <v>0.28277440142734062</v>
      </c>
      <c r="AQ83">
        <v>0</v>
      </c>
      <c r="AR83">
        <v>8.1243096000000001</v>
      </c>
      <c r="AS83">
        <v>8.0853396322906832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866.61241708806506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158.57044388919962</v>
      </c>
      <c r="L84">
        <v>63.12</v>
      </c>
      <c r="M84">
        <v>0</v>
      </c>
      <c r="N84">
        <v>29.12665492358915</v>
      </c>
      <c r="O84">
        <v>48.917773930542339</v>
      </c>
      <c r="P84">
        <v>63.90126470673215</v>
      </c>
      <c r="Q84">
        <v>5.3490342589204021</v>
      </c>
      <c r="R84">
        <v>10.400196154023519</v>
      </c>
      <c r="S84">
        <v>6.4784778067415738</v>
      </c>
      <c r="T84">
        <v>0</v>
      </c>
      <c r="U84">
        <v>275.40900494599526</v>
      </c>
      <c r="V84">
        <v>5.0996547536087604</v>
      </c>
      <c r="W84">
        <v>10.866245833060557</v>
      </c>
      <c r="X84">
        <v>36.382067680491552</v>
      </c>
      <c r="Y84">
        <v>0</v>
      </c>
      <c r="Z84">
        <v>4.8232009199999997</v>
      </c>
      <c r="AA84">
        <v>10.33886976933896</v>
      </c>
      <c r="AB84">
        <v>9.6928692155730953</v>
      </c>
      <c r="AC84">
        <v>7.1285294022135464</v>
      </c>
      <c r="AD84">
        <v>8.9638524715217915</v>
      </c>
      <c r="AE84">
        <v>12.128109476105115</v>
      </c>
      <c r="AF84">
        <v>0</v>
      </c>
      <c r="AG84">
        <v>0</v>
      </c>
      <c r="AH84">
        <v>37.948415571184043</v>
      </c>
      <c r="AI84">
        <v>12.177482533867021</v>
      </c>
      <c r="AJ84">
        <v>0</v>
      </c>
      <c r="AK84">
        <v>16.595356275571316</v>
      </c>
      <c r="AL84">
        <v>19.665522918416528</v>
      </c>
      <c r="AM84">
        <v>3.8771478360671661</v>
      </c>
      <c r="AN84">
        <v>0</v>
      </c>
      <c r="AO84">
        <v>0</v>
      </c>
      <c r="AP84">
        <v>0.28277440142734062</v>
      </c>
      <c r="AQ84">
        <v>0</v>
      </c>
      <c r="AR84">
        <v>8.1243096000000001</v>
      </c>
      <c r="AS84">
        <v>8.0853396322906832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873.45259890648163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158.57044388919962</v>
      </c>
      <c r="L85">
        <v>63.12</v>
      </c>
      <c r="M85">
        <v>0</v>
      </c>
      <c r="N85">
        <v>29.12665492358915</v>
      </c>
      <c r="O85">
        <v>48.917773930542339</v>
      </c>
      <c r="P85">
        <v>65.460877439649764</v>
      </c>
      <c r="Q85">
        <v>5.3490342589204021</v>
      </c>
      <c r="R85">
        <v>10.400196154023519</v>
      </c>
      <c r="S85">
        <v>6.4784778067415738</v>
      </c>
      <c r="T85">
        <v>0</v>
      </c>
      <c r="U85">
        <v>275.40900494599526</v>
      </c>
      <c r="V85">
        <v>5.0996547536087604</v>
      </c>
      <c r="W85">
        <v>10.866245833060557</v>
      </c>
      <c r="X85">
        <v>36.382067680491552</v>
      </c>
      <c r="Y85">
        <v>0</v>
      </c>
      <c r="Z85">
        <v>4.8232009199999997</v>
      </c>
      <c r="AA85">
        <v>10.33886976933896</v>
      </c>
      <c r="AB85">
        <v>9.6928692155730953</v>
      </c>
      <c r="AC85">
        <v>7.1285294022135464</v>
      </c>
      <c r="AD85">
        <v>8.9638524715217915</v>
      </c>
      <c r="AE85">
        <v>12.128109476105115</v>
      </c>
      <c r="AF85">
        <v>0</v>
      </c>
      <c r="AG85">
        <v>0</v>
      </c>
      <c r="AH85">
        <v>37.948415571184043</v>
      </c>
      <c r="AI85">
        <v>1.2489726001755208</v>
      </c>
      <c r="AJ85">
        <v>0</v>
      </c>
      <c r="AK85">
        <v>16.595356275571316</v>
      </c>
      <c r="AL85">
        <v>19.665522918416528</v>
      </c>
      <c r="AM85">
        <v>3.8771478360671661</v>
      </c>
      <c r="AN85">
        <v>0</v>
      </c>
      <c r="AO85">
        <v>0</v>
      </c>
      <c r="AP85">
        <v>0.28277440142734062</v>
      </c>
      <c r="AQ85">
        <v>0</v>
      </c>
      <c r="AR85">
        <v>8.1243096000000001</v>
      </c>
      <c r="AS85">
        <v>8.0853396322906832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864.08370170570754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158.57044388919962</v>
      </c>
      <c r="L86">
        <v>63.12</v>
      </c>
      <c r="M86">
        <v>0</v>
      </c>
      <c r="N86">
        <v>29.12665492358915</v>
      </c>
      <c r="O86">
        <v>48.917773930542339</v>
      </c>
      <c r="P86">
        <v>65.885146144267281</v>
      </c>
      <c r="Q86">
        <v>5.3490342589204021</v>
      </c>
      <c r="R86">
        <v>10.400196154023519</v>
      </c>
      <c r="S86">
        <v>6.4784778067415738</v>
      </c>
      <c r="T86">
        <v>0</v>
      </c>
      <c r="U86">
        <v>275.40900494599526</v>
      </c>
      <c r="V86">
        <v>5.0996547536087604</v>
      </c>
      <c r="W86">
        <v>10.866245833060557</v>
      </c>
      <c r="X86">
        <v>36.382067680491552</v>
      </c>
      <c r="Y86">
        <v>0</v>
      </c>
      <c r="Z86">
        <v>3.1992765579999998</v>
      </c>
      <c r="AA86">
        <v>10.33886976933896</v>
      </c>
      <c r="AB86">
        <v>9.6928692155730953</v>
      </c>
      <c r="AC86">
        <v>7.1285294022135464</v>
      </c>
      <c r="AD86">
        <v>4.4819263423536322</v>
      </c>
      <c r="AE86">
        <v>12.128109476105115</v>
      </c>
      <c r="AF86">
        <v>0</v>
      </c>
      <c r="AG86">
        <v>0</v>
      </c>
      <c r="AH86">
        <v>37.518635423046874</v>
      </c>
      <c r="AI86">
        <v>0.87428056584741787</v>
      </c>
      <c r="AJ86">
        <v>0</v>
      </c>
      <c r="AK86">
        <v>16.595356275571316</v>
      </c>
      <c r="AL86">
        <v>19.665522918416528</v>
      </c>
      <c r="AM86">
        <v>3.8771478360671661</v>
      </c>
      <c r="AN86">
        <v>0</v>
      </c>
      <c r="AO86">
        <v>0</v>
      </c>
      <c r="AP86">
        <v>0.28277440142734062</v>
      </c>
      <c r="AQ86">
        <v>0</v>
      </c>
      <c r="AR86">
        <v>8.1243096000000001</v>
      </c>
      <c r="AS86">
        <v>7.8252885402957659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857.33759664469687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158.57044388919962</v>
      </c>
      <c r="L87">
        <v>63.12</v>
      </c>
      <c r="M87">
        <v>0</v>
      </c>
      <c r="N87">
        <v>29.12665492358915</v>
      </c>
      <c r="O87">
        <v>48.917773930542339</v>
      </c>
      <c r="P87">
        <v>65.885146144267281</v>
      </c>
      <c r="Q87">
        <v>5.3490342589204021</v>
      </c>
      <c r="R87">
        <v>10.400196154023519</v>
      </c>
      <c r="S87">
        <v>6.4784778067415738</v>
      </c>
      <c r="T87">
        <v>0</v>
      </c>
      <c r="U87">
        <v>275.40900494599526</v>
      </c>
      <c r="V87">
        <v>5.0996547536087604</v>
      </c>
      <c r="W87">
        <v>10.866245833060557</v>
      </c>
      <c r="X87">
        <v>36.382067680491552</v>
      </c>
      <c r="Y87">
        <v>0</v>
      </c>
      <c r="Z87">
        <v>3.1992765579999998</v>
      </c>
      <c r="AA87">
        <v>10.33886976933896</v>
      </c>
      <c r="AB87">
        <v>9.6928692155730953</v>
      </c>
      <c r="AC87">
        <v>7.1285294022135464</v>
      </c>
      <c r="AD87">
        <v>4.4819263423536322</v>
      </c>
      <c r="AE87">
        <v>12.128109476105115</v>
      </c>
      <c r="AF87">
        <v>0</v>
      </c>
      <c r="AG87">
        <v>0</v>
      </c>
      <c r="AH87">
        <v>37.518635423046874</v>
      </c>
      <c r="AI87">
        <v>0.87428056584741787</v>
      </c>
      <c r="AJ87">
        <v>0</v>
      </c>
      <c r="AK87">
        <v>16.595356275571316</v>
      </c>
      <c r="AL87">
        <v>19.665522918416528</v>
      </c>
      <c r="AM87">
        <v>3.8771478360671661</v>
      </c>
      <c r="AN87">
        <v>0</v>
      </c>
      <c r="AO87">
        <v>0</v>
      </c>
      <c r="AP87">
        <v>0.28277440142734062</v>
      </c>
      <c r="AQ87">
        <v>0</v>
      </c>
      <c r="AR87">
        <v>8.1243096000000001</v>
      </c>
      <c r="AS87">
        <v>7.8252885402957659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857.33759664469687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158.57044388919962</v>
      </c>
      <c r="L88">
        <v>63.12</v>
      </c>
      <c r="M88">
        <v>0</v>
      </c>
      <c r="N88">
        <v>29.12665492358915</v>
      </c>
      <c r="O88">
        <v>48.917773930542339</v>
      </c>
      <c r="P88">
        <v>65.885146144267281</v>
      </c>
      <c r="Q88">
        <v>5.3490342589204021</v>
      </c>
      <c r="R88">
        <v>10.400196154023519</v>
      </c>
      <c r="S88">
        <v>6.4784778067415738</v>
      </c>
      <c r="T88">
        <v>0</v>
      </c>
      <c r="U88">
        <v>275.40900494599526</v>
      </c>
      <c r="V88">
        <v>5.0996547536087604</v>
      </c>
      <c r="W88">
        <v>10.866245833060557</v>
      </c>
      <c r="X88">
        <v>36.382067680491552</v>
      </c>
      <c r="Y88">
        <v>0</v>
      </c>
      <c r="Z88">
        <v>3.1992765579999998</v>
      </c>
      <c r="AA88">
        <v>10.33886976933896</v>
      </c>
      <c r="AB88">
        <v>9.6928692155730953</v>
      </c>
      <c r="AC88">
        <v>7.1285294022135464</v>
      </c>
      <c r="AD88">
        <v>4.4819263423536322</v>
      </c>
      <c r="AE88">
        <v>12.128109476105115</v>
      </c>
      <c r="AF88">
        <v>0</v>
      </c>
      <c r="AG88">
        <v>0</v>
      </c>
      <c r="AH88">
        <v>37.518635423046874</v>
      </c>
      <c r="AI88">
        <v>0.87428056584741787</v>
      </c>
      <c r="AJ88">
        <v>0</v>
      </c>
      <c r="AK88">
        <v>16.595356275571316</v>
      </c>
      <c r="AL88">
        <v>19.665522918416528</v>
      </c>
      <c r="AM88">
        <v>3.8771478360671661</v>
      </c>
      <c r="AN88">
        <v>0</v>
      </c>
      <c r="AO88">
        <v>0</v>
      </c>
      <c r="AP88">
        <v>0.28277440142734062</v>
      </c>
      <c r="AQ88">
        <v>0</v>
      </c>
      <c r="AR88">
        <v>8.1243096000000001</v>
      </c>
      <c r="AS88">
        <v>7.8252885402957659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857.33759664469687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158.57044388919962</v>
      </c>
      <c r="L89">
        <v>63.12</v>
      </c>
      <c r="M89">
        <v>0</v>
      </c>
      <c r="N89">
        <v>29.12665492358915</v>
      </c>
      <c r="O89">
        <v>48.917773930542339</v>
      </c>
      <c r="P89">
        <v>65.885146144267281</v>
      </c>
      <c r="Q89">
        <v>5.3490342589204021</v>
      </c>
      <c r="R89">
        <v>10.400196154023519</v>
      </c>
      <c r="S89">
        <v>6.4784778067415738</v>
      </c>
      <c r="T89">
        <v>0</v>
      </c>
      <c r="U89">
        <v>275.40900494599526</v>
      </c>
      <c r="V89">
        <v>5.0996547536087604</v>
      </c>
      <c r="W89">
        <v>10.866245833060557</v>
      </c>
      <c r="X89">
        <v>36.382067680491552</v>
      </c>
      <c r="Y89">
        <v>0</v>
      </c>
      <c r="Z89">
        <v>3.1992765579999998</v>
      </c>
      <c r="AA89">
        <v>10.33886976933896</v>
      </c>
      <c r="AB89">
        <v>9.6928692155730953</v>
      </c>
      <c r="AC89">
        <v>7.1285294022135464</v>
      </c>
      <c r="AD89">
        <v>4.4819263423536322</v>
      </c>
      <c r="AE89">
        <v>12.128109476105115</v>
      </c>
      <c r="AF89">
        <v>0</v>
      </c>
      <c r="AG89">
        <v>0</v>
      </c>
      <c r="AH89">
        <v>37.518635423046874</v>
      </c>
      <c r="AI89">
        <v>3.4346745445345794</v>
      </c>
      <c r="AJ89">
        <v>0</v>
      </c>
      <c r="AK89">
        <v>16.595356275571316</v>
      </c>
      <c r="AL89">
        <v>19.665522918416528</v>
      </c>
      <c r="AM89">
        <v>3.8771478360671661</v>
      </c>
      <c r="AN89">
        <v>0</v>
      </c>
      <c r="AO89">
        <v>0</v>
      </c>
      <c r="AP89">
        <v>0.28277440142734062</v>
      </c>
      <c r="AQ89">
        <v>0</v>
      </c>
      <c r="AR89">
        <v>8.1243096000000001</v>
      </c>
      <c r="AS89">
        <v>7.8252885402957659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859.89799062338398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158.57044388919962</v>
      </c>
      <c r="L90">
        <v>63.12</v>
      </c>
      <c r="M90">
        <v>0</v>
      </c>
      <c r="N90">
        <v>29.12665492358915</v>
      </c>
      <c r="O90">
        <v>48.917773930542339</v>
      </c>
      <c r="P90">
        <v>65.885146144267281</v>
      </c>
      <c r="Q90">
        <v>5.3490342589204021</v>
      </c>
      <c r="R90">
        <v>10.400196154023519</v>
      </c>
      <c r="S90">
        <v>6.4784778067415738</v>
      </c>
      <c r="T90">
        <v>0</v>
      </c>
      <c r="U90">
        <v>275.40900494599526</v>
      </c>
      <c r="V90">
        <v>5.0996547536087604</v>
      </c>
      <c r="W90">
        <v>10.866245833060557</v>
      </c>
      <c r="X90">
        <v>36.382067680491552</v>
      </c>
      <c r="Y90">
        <v>0</v>
      </c>
      <c r="Z90">
        <v>4.8232009199999997</v>
      </c>
      <c r="AA90">
        <v>10.33886976933896</v>
      </c>
      <c r="AB90">
        <v>9.6928692155730953</v>
      </c>
      <c r="AC90">
        <v>7.1285294022135464</v>
      </c>
      <c r="AD90">
        <v>8.9638524715217915</v>
      </c>
      <c r="AE90">
        <v>12.128109476105115</v>
      </c>
      <c r="AF90">
        <v>0</v>
      </c>
      <c r="AG90">
        <v>0</v>
      </c>
      <c r="AH90">
        <v>37.948415571184043</v>
      </c>
      <c r="AI90">
        <v>3.4346745445345794</v>
      </c>
      <c r="AJ90">
        <v>0</v>
      </c>
      <c r="AK90">
        <v>16.595356275571316</v>
      </c>
      <c r="AL90">
        <v>19.665522918416528</v>
      </c>
      <c r="AM90">
        <v>3.8771478360671661</v>
      </c>
      <c r="AN90">
        <v>0</v>
      </c>
      <c r="AO90">
        <v>0</v>
      </c>
      <c r="AP90">
        <v>0.28277440142734062</v>
      </c>
      <c r="AQ90">
        <v>0</v>
      </c>
      <c r="AR90">
        <v>8.1243096000000001</v>
      </c>
      <c r="AS90">
        <v>8.0853396322906832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866.69367235468417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158.57044388919962</v>
      </c>
      <c r="L91">
        <v>63.12</v>
      </c>
      <c r="M91">
        <v>0</v>
      </c>
      <c r="N91">
        <v>29.12665492358915</v>
      </c>
      <c r="O91">
        <v>48.917773930542339</v>
      </c>
      <c r="P91">
        <v>65.885146144267281</v>
      </c>
      <c r="Q91">
        <v>5.3490342589204021</v>
      </c>
      <c r="R91">
        <v>10.400196154023519</v>
      </c>
      <c r="S91">
        <v>6.4784778067415738</v>
      </c>
      <c r="T91">
        <v>0</v>
      </c>
      <c r="U91">
        <v>275.40900494599526</v>
      </c>
      <c r="V91">
        <v>5.0996547536087604</v>
      </c>
      <c r="W91">
        <v>10.866245833060557</v>
      </c>
      <c r="X91">
        <v>36.382067680491552</v>
      </c>
      <c r="Y91">
        <v>0</v>
      </c>
      <c r="Z91">
        <v>4.8232009199999997</v>
      </c>
      <c r="AA91">
        <v>10.33886976933896</v>
      </c>
      <c r="AB91">
        <v>9.6928692155730953</v>
      </c>
      <c r="AC91">
        <v>7.1285294022135464</v>
      </c>
      <c r="AD91">
        <v>8.9638524715217915</v>
      </c>
      <c r="AE91">
        <v>12.128109476105115</v>
      </c>
      <c r="AF91">
        <v>0</v>
      </c>
      <c r="AG91">
        <v>0</v>
      </c>
      <c r="AH91">
        <v>37.948415571184043</v>
      </c>
      <c r="AI91">
        <v>3.4346745445345794</v>
      </c>
      <c r="AJ91">
        <v>0</v>
      </c>
      <c r="AK91">
        <v>16.595356275571316</v>
      </c>
      <c r="AL91">
        <v>19.665522918416528</v>
      </c>
      <c r="AM91">
        <v>3.8771478360671661</v>
      </c>
      <c r="AN91">
        <v>0</v>
      </c>
      <c r="AO91">
        <v>0</v>
      </c>
      <c r="AP91">
        <v>0.34561315730008291</v>
      </c>
      <c r="AQ91">
        <v>0</v>
      </c>
      <c r="AR91">
        <v>8.1243096000000001</v>
      </c>
      <c r="AS91">
        <v>8.0853396322906832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866.75651111055697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158.57044388919962</v>
      </c>
      <c r="L92">
        <v>63.12</v>
      </c>
      <c r="M92">
        <v>0</v>
      </c>
      <c r="N92">
        <v>29.12665492358915</v>
      </c>
      <c r="O92">
        <v>48.917773930542339</v>
      </c>
      <c r="P92">
        <v>65.885146144267281</v>
      </c>
      <c r="Q92">
        <v>5.3490342589204021</v>
      </c>
      <c r="R92">
        <v>10.400196154023519</v>
      </c>
      <c r="S92">
        <v>6.4784778067415738</v>
      </c>
      <c r="T92">
        <v>0</v>
      </c>
      <c r="U92">
        <v>275.40900494599526</v>
      </c>
      <c r="V92">
        <v>5.0996547536087604</v>
      </c>
      <c r="W92">
        <v>10.866245833060557</v>
      </c>
      <c r="X92">
        <v>36.382067680491552</v>
      </c>
      <c r="Y92">
        <v>0</v>
      </c>
      <c r="Z92">
        <v>4.8232009199999997</v>
      </c>
      <c r="AA92">
        <v>10.33886976933896</v>
      </c>
      <c r="AB92">
        <v>9.6928692155730953</v>
      </c>
      <c r="AC92">
        <v>7.1285294022135464</v>
      </c>
      <c r="AD92">
        <v>8.9638524715217915</v>
      </c>
      <c r="AE92">
        <v>12.128109476105115</v>
      </c>
      <c r="AF92">
        <v>0</v>
      </c>
      <c r="AG92">
        <v>0</v>
      </c>
      <c r="AH92">
        <v>37.948415571184043</v>
      </c>
      <c r="AI92">
        <v>3.4346745445345794</v>
      </c>
      <c r="AJ92">
        <v>0</v>
      </c>
      <c r="AK92">
        <v>16.595356275571316</v>
      </c>
      <c r="AL92">
        <v>19.665522918416528</v>
      </c>
      <c r="AM92">
        <v>3.8771478360671661</v>
      </c>
      <c r="AN92">
        <v>0</v>
      </c>
      <c r="AO92">
        <v>0</v>
      </c>
      <c r="AP92">
        <v>0.34561315730008291</v>
      </c>
      <c r="AQ92">
        <v>0</v>
      </c>
      <c r="AR92">
        <v>8.1243096000000001</v>
      </c>
      <c r="AS92">
        <v>8.0853396322906832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866.75651111055697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158.57044388919962</v>
      </c>
      <c r="L93">
        <v>63.12</v>
      </c>
      <c r="M93">
        <v>0</v>
      </c>
      <c r="N93">
        <v>29.12665492358915</v>
      </c>
      <c r="O93">
        <v>48.917773930542339</v>
      </c>
      <c r="P93">
        <v>65.885146144267281</v>
      </c>
      <c r="Q93">
        <v>5.3490342589204021</v>
      </c>
      <c r="R93">
        <v>10.400196154023519</v>
      </c>
      <c r="S93">
        <v>6.4784778067415738</v>
      </c>
      <c r="T93">
        <v>0</v>
      </c>
      <c r="U93">
        <v>275.40900494599526</v>
      </c>
      <c r="V93">
        <v>5.0996547536087604</v>
      </c>
      <c r="W93">
        <v>10.866245833060557</v>
      </c>
      <c r="X93">
        <v>36.382067680491552</v>
      </c>
      <c r="Y93">
        <v>0</v>
      </c>
      <c r="Z93">
        <v>4.8232009199999997</v>
      </c>
      <c r="AA93">
        <v>10.33886976933896</v>
      </c>
      <c r="AB93">
        <v>9.6928692155730953</v>
      </c>
      <c r="AC93">
        <v>7.1285294022135464</v>
      </c>
      <c r="AD93">
        <v>8.9638524715217915</v>
      </c>
      <c r="AE93">
        <v>12.128109476105115</v>
      </c>
      <c r="AF93">
        <v>0</v>
      </c>
      <c r="AG93">
        <v>0</v>
      </c>
      <c r="AH93">
        <v>37.948415571184043</v>
      </c>
      <c r="AI93">
        <v>3.4346745445345794</v>
      </c>
      <c r="AJ93">
        <v>0</v>
      </c>
      <c r="AK93">
        <v>16.595356275571316</v>
      </c>
      <c r="AL93">
        <v>19.665522918416528</v>
      </c>
      <c r="AM93">
        <v>3.8771478360671661</v>
      </c>
      <c r="AN93">
        <v>0</v>
      </c>
      <c r="AO93">
        <v>0</v>
      </c>
      <c r="AP93">
        <v>0.34561315730008291</v>
      </c>
      <c r="AQ93">
        <v>0</v>
      </c>
      <c r="AR93">
        <v>8.1243096000000001</v>
      </c>
      <c r="AS93">
        <v>8.0853396322906832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866.75651111055697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158.57044388919962</v>
      </c>
      <c r="L94">
        <v>63.12</v>
      </c>
      <c r="M94">
        <v>0</v>
      </c>
      <c r="N94">
        <v>29.12665492358915</v>
      </c>
      <c r="O94">
        <v>48.917773930542339</v>
      </c>
      <c r="P94">
        <v>65.885146144267281</v>
      </c>
      <c r="Q94">
        <v>5.3490342589204021</v>
      </c>
      <c r="R94">
        <v>10.400196154023519</v>
      </c>
      <c r="S94">
        <v>6.4784778067415738</v>
      </c>
      <c r="T94">
        <v>0</v>
      </c>
      <c r="U94">
        <v>275.40900494599526</v>
      </c>
      <c r="V94">
        <v>5.0996547536087604</v>
      </c>
      <c r="W94">
        <v>10.866245833060557</v>
      </c>
      <c r="X94">
        <v>36.382067680491552</v>
      </c>
      <c r="Y94">
        <v>0</v>
      </c>
      <c r="Z94">
        <v>3.1992765579999998</v>
      </c>
      <c r="AA94">
        <v>10.33886976933896</v>
      </c>
      <c r="AB94">
        <v>9.6928692155730953</v>
      </c>
      <c r="AC94">
        <v>7.1285294022135464</v>
      </c>
      <c r="AD94">
        <v>8.9638524715217915</v>
      </c>
      <c r="AE94">
        <v>12.128109476105115</v>
      </c>
      <c r="AF94">
        <v>0</v>
      </c>
      <c r="AG94">
        <v>0</v>
      </c>
      <c r="AH94">
        <v>37.518635423046874</v>
      </c>
      <c r="AI94">
        <v>3.4346745445345794</v>
      </c>
      <c r="AJ94">
        <v>0</v>
      </c>
      <c r="AK94">
        <v>16.595356275571316</v>
      </c>
      <c r="AL94">
        <v>19.665522918416528</v>
      </c>
      <c r="AM94">
        <v>3.8771478360671661</v>
      </c>
      <c r="AN94">
        <v>0</v>
      </c>
      <c r="AO94">
        <v>0</v>
      </c>
      <c r="AP94">
        <v>0.34561315730008291</v>
      </c>
      <c r="AQ94">
        <v>0</v>
      </c>
      <c r="AR94">
        <v>8.1243096000000001</v>
      </c>
      <c r="AS94">
        <v>7.8252885402957659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864.44275550842497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0.82991096911898266</v>
      </c>
      <c r="H95">
        <v>0</v>
      </c>
      <c r="I95">
        <v>0</v>
      </c>
      <c r="J95">
        <v>5.7114721381037565</v>
      </c>
      <c r="K95">
        <v>89.298453718962179</v>
      </c>
      <c r="L95">
        <v>32.839470070159649</v>
      </c>
      <c r="M95">
        <v>0</v>
      </c>
      <c r="N95">
        <v>29.12665492358915</v>
      </c>
      <c r="O95">
        <v>48.917773930542339</v>
      </c>
      <c r="P95">
        <v>65.885146144267281</v>
      </c>
      <c r="Q95">
        <v>2.9985957192633146</v>
      </c>
      <c r="R95">
        <v>5.4880994129667009</v>
      </c>
      <c r="S95">
        <v>3.9187469799426937</v>
      </c>
      <c r="T95">
        <v>0</v>
      </c>
      <c r="U95">
        <v>275.40900494599526</v>
      </c>
      <c r="V95">
        <v>5.0996547536087604</v>
      </c>
      <c r="W95">
        <v>10.866245833060557</v>
      </c>
      <c r="X95">
        <v>36.382067680491552</v>
      </c>
      <c r="Y95">
        <v>0</v>
      </c>
      <c r="Z95">
        <v>1.599638406</v>
      </c>
      <c r="AA95">
        <v>10.33886976933896</v>
      </c>
      <c r="AB95">
        <v>9.6928692155730953</v>
      </c>
      <c r="AC95">
        <v>7.1285294022135464</v>
      </c>
      <c r="AD95">
        <v>4.4819263423536322</v>
      </c>
      <c r="AE95">
        <v>12.128109476105115</v>
      </c>
      <c r="AF95">
        <v>0</v>
      </c>
      <c r="AG95">
        <v>0</v>
      </c>
      <c r="AH95">
        <v>37.518635423046874</v>
      </c>
      <c r="AI95">
        <v>3.4346745445345794</v>
      </c>
      <c r="AJ95">
        <v>0</v>
      </c>
      <c r="AK95">
        <v>16.595356275571316</v>
      </c>
      <c r="AL95">
        <v>19.665522918416528</v>
      </c>
      <c r="AM95">
        <v>3.8771478360671661</v>
      </c>
      <c r="AN95">
        <v>0</v>
      </c>
      <c r="AO95">
        <v>0</v>
      </c>
      <c r="AP95">
        <v>0.34561315730008291</v>
      </c>
      <c r="AQ95">
        <v>0</v>
      </c>
      <c r="AR95">
        <v>8.1243096000000001</v>
      </c>
      <c r="AS95">
        <v>7.8252885402957659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755.52778812688905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0.80053831202046055</v>
      </c>
      <c r="K96">
        <v>86.920308718235603</v>
      </c>
      <c r="L96">
        <v>32.839470070159649</v>
      </c>
      <c r="M96">
        <v>0</v>
      </c>
      <c r="N96">
        <v>29.12665492358915</v>
      </c>
      <c r="O96">
        <v>48.917773930542339</v>
      </c>
      <c r="P96">
        <v>65.885146144267281</v>
      </c>
      <c r="Q96">
        <v>2.8986394951056158</v>
      </c>
      <c r="R96">
        <v>4.8302174777777775</v>
      </c>
      <c r="S96">
        <v>3.8602635315614622</v>
      </c>
      <c r="T96">
        <v>0</v>
      </c>
      <c r="U96">
        <v>275.40900494599526</v>
      </c>
      <c r="V96">
        <v>5.0996547536087604</v>
      </c>
      <c r="W96">
        <v>10.866245833060557</v>
      </c>
      <c r="X96">
        <v>36.382067680491552</v>
      </c>
      <c r="Y96">
        <v>0</v>
      </c>
      <c r="Z96">
        <v>1.599638406</v>
      </c>
      <c r="AA96">
        <v>10.33886976933896</v>
      </c>
      <c r="AB96">
        <v>9.6928692155730953</v>
      </c>
      <c r="AC96">
        <v>7.1285294022135464</v>
      </c>
      <c r="AD96">
        <v>4.4819263423536322</v>
      </c>
      <c r="AE96">
        <v>12.128109476105115</v>
      </c>
      <c r="AF96">
        <v>0</v>
      </c>
      <c r="AG96">
        <v>0</v>
      </c>
      <c r="AH96">
        <v>37.518635423046874</v>
      </c>
      <c r="AI96">
        <v>3.4346745445345794</v>
      </c>
      <c r="AJ96">
        <v>0</v>
      </c>
      <c r="AK96">
        <v>16.595356275571316</v>
      </c>
      <c r="AL96">
        <v>19.665522918416528</v>
      </c>
      <c r="AM96">
        <v>3.8771478360671661</v>
      </c>
      <c r="AN96">
        <v>0</v>
      </c>
      <c r="AO96">
        <v>0</v>
      </c>
      <c r="AP96">
        <v>0.34561315730008291</v>
      </c>
      <c r="AQ96">
        <v>0</v>
      </c>
      <c r="AR96">
        <v>8.1243096000000001</v>
      </c>
      <c r="AS96">
        <v>7.8252885402957659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746.59247672323238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146.28113095228161</v>
      </c>
      <c r="L97">
        <v>63.12</v>
      </c>
      <c r="M97">
        <v>0</v>
      </c>
      <c r="N97">
        <v>29.12665492358915</v>
      </c>
      <c r="O97">
        <v>48.917773930542339</v>
      </c>
      <c r="P97">
        <v>65.885146144267281</v>
      </c>
      <c r="Q97">
        <v>5.3490342589204021</v>
      </c>
      <c r="R97">
        <v>9.0604079396825412</v>
      </c>
      <c r="S97">
        <v>5.8455442904564316</v>
      </c>
      <c r="T97">
        <v>0</v>
      </c>
      <c r="U97">
        <v>275.40900494599526</v>
      </c>
      <c r="V97">
        <v>5.0996547536087604</v>
      </c>
      <c r="W97">
        <v>10.866245833060557</v>
      </c>
      <c r="X97">
        <v>36.382067680491552</v>
      </c>
      <c r="Y97">
        <v>0</v>
      </c>
      <c r="Z97">
        <v>1.599638406</v>
      </c>
      <c r="AA97">
        <v>10.33886976933896</v>
      </c>
      <c r="AB97">
        <v>9.6928692155730953</v>
      </c>
      <c r="AC97">
        <v>7.1285294022135464</v>
      </c>
      <c r="AD97">
        <v>4.4819263423536322</v>
      </c>
      <c r="AE97">
        <v>12.128109476105115</v>
      </c>
      <c r="AF97">
        <v>0</v>
      </c>
      <c r="AG97">
        <v>0</v>
      </c>
      <c r="AH97">
        <v>33.685462126486982</v>
      </c>
      <c r="AI97">
        <v>0.87428056584741787</v>
      </c>
      <c r="AJ97">
        <v>0</v>
      </c>
      <c r="AK97">
        <v>16.595356275571316</v>
      </c>
      <c r="AL97">
        <v>19.665522918416528</v>
      </c>
      <c r="AM97">
        <v>3.8771478360671661</v>
      </c>
      <c r="AN97">
        <v>0</v>
      </c>
      <c r="AO97">
        <v>0</v>
      </c>
      <c r="AP97">
        <v>0.34561315730008291</v>
      </c>
      <c r="AQ97">
        <v>0</v>
      </c>
      <c r="AR97">
        <v>8.1243096000000001</v>
      </c>
      <c r="AS97">
        <v>7.8252885402957659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837.70558928446565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158.57044388919962</v>
      </c>
      <c r="L98">
        <v>63.12</v>
      </c>
      <c r="M98">
        <v>0</v>
      </c>
      <c r="N98">
        <v>29.12665492358915</v>
      </c>
      <c r="O98">
        <v>48.917773930542339</v>
      </c>
      <c r="P98">
        <v>65.885146144267281</v>
      </c>
      <c r="Q98">
        <v>5.3490342589204021</v>
      </c>
      <c r="R98">
        <v>10.400196154023519</v>
      </c>
      <c r="S98">
        <v>6.4784778067415738</v>
      </c>
      <c r="T98">
        <v>0</v>
      </c>
      <c r="U98">
        <v>275.40900494599526</v>
      </c>
      <c r="V98">
        <v>5.0996547536087604</v>
      </c>
      <c r="W98">
        <v>10.866245833060557</v>
      </c>
      <c r="X98">
        <v>36.382067680491552</v>
      </c>
      <c r="Y98">
        <v>0</v>
      </c>
      <c r="Z98">
        <v>1.599638406</v>
      </c>
      <c r="AA98">
        <v>10.33886976933896</v>
      </c>
      <c r="AB98">
        <v>9.6928692155730953</v>
      </c>
      <c r="AC98">
        <v>7.1285294022135464</v>
      </c>
      <c r="AD98">
        <v>4.4819263423536322</v>
      </c>
      <c r="AE98">
        <v>12.128109476105115</v>
      </c>
      <c r="AF98">
        <v>0</v>
      </c>
      <c r="AG98">
        <v>0</v>
      </c>
      <c r="AH98">
        <v>32.988521468240776</v>
      </c>
      <c r="AI98">
        <v>0.87428056584741787</v>
      </c>
      <c r="AJ98">
        <v>0</v>
      </c>
      <c r="AK98">
        <v>16.595356275571316</v>
      </c>
      <c r="AL98">
        <v>19.665522918416528</v>
      </c>
      <c r="AM98">
        <v>3.8771478360671661</v>
      </c>
      <c r="AN98">
        <v>0</v>
      </c>
      <c r="AO98">
        <v>0</v>
      </c>
      <c r="AP98">
        <v>1.3824523752427507</v>
      </c>
      <c r="AQ98">
        <v>0</v>
      </c>
      <c r="AR98">
        <v>8.1243096000000001</v>
      </c>
      <c r="AS98">
        <v>7.8252885402957659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852.30752251170622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2.5816237577073941E-3</v>
      </c>
      <c r="E99">
        <f t="shared" si="2"/>
        <v>0</v>
      </c>
      <c r="F99">
        <f t="shared" si="2"/>
        <v>0</v>
      </c>
      <c r="G99">
        <f t="shared" si="2"/>
        <v>7.0681965783072394E-4</v>
      </c>
      <c r="H99">
        <f t="shared" si="2"/>
        <v>0</v>
      </c>
      <c r="I99">
        <f t="shared" si="2"/>
        <v>0</v>
      </c>
      <c r="J99">
        <f t="shared" si="2"/>
        <v>6.2809856239465708E-3</v>
      </c>
      <c r="K99">
        <f t="shared" si="2"/>
        <v>3.1460736434679664</v>
      </c>
      <c r="L99">
        <f t="shared" si="2"/>
        <v>1.1720007094466918</v>
      </c>
      <c r="M99">
        <f t="shared" si="2"/>
        <v>0</v>
      </c>
      <c r="N99">
        <f t="shared" si="2"/>
        <v>0.63214216142784851</v>
      </c>
      <c r="O99">
        <f t="shared" si="2"/>
        <v>1.0616107842182148</v>
      </c>
      <c r="P99">
        <f t="shared" si="2"/>
        <v>1.4154256846847959</v>
      </c>
      <c r="Q99">
        <f t="shared" si="2"/>
        <v>0.107485543949587</v>
      </c>
      <c r="R99">
        <f t="shared" si="2"/>
        <v>0.21141469443760619</v>
      </c>
      <c r="S99">
        <f t="shared" si="2"/>
        <v>0.13206719538814091</v>
      </c>
      <c r="T99">
        <f t="shared" si="2"/>
        <v>0</v>
      </c>
      <c r="U99">
        <f t="shared" si="2"/>
        <v>6.6856360197839901</v>
      </c>
      <c r="V99">
        <f t="shared" si="2"/>
        <v>0.12241889680970823</v>
      </c>
      <c r="W99">
        <f t="shared" si="2"/>
        <v>0.26072579706458848</v>
      </c>
      <c r="X99">
        <f t="shared" si="2"/>
        <v>0.87316537403465233</v>
      </c>
      <c r="Y99">
        <f t="shared" si="2"/>
        <v>0</v>
      </c>
      <c r="Z99">
        <f t="shared" si="2"/>
        <v>7.2056581565999978E-2</v>
      </c>
      <c r="AA99">
        <f t="shared" si="2"/>
        <v>0.19901825308002258</v>
      </c>
      <c r="AB99">
        <f t="shared" si="2"/>
        <v>0.23262886117375384</v>
      </c>
      <c r="AC99">
        <f t="shared" si="2"/>
        <v>0.17108470565312492</v>
      </c>
      <c r="AD99">
        <f t="shared" si="2"/>
        <v>0.10078080458429792</v>
      </c>
      <c r="AE99">
        <f t="shared" si="2"/>
        <v>0.29107462742652263</v>
      </c>
      <c r="AF99">
        <f t="shared" si="2"/>
        <v>0</v>
      </c>
      <c r="AG99">
        <f t="shared" si="2"/>
        <v>0</v>
      </c>
      <c r="AH99">
        <f t="shared" si="2"/>
        <v>0.89037645913091967</v>
      </c>
      <c r="AI99">
        <f t="shared" si="2"/>
        <v>5.3830716662543E-2</v>
      </c>
      <c r="AJ99">
        <f t="shared" si="2"/>
        <v>0</v>
      </c>
      <c r="AK99">
        <f t="shared" si="2"/>
        <v>0.39828855061371132</v>
      </c>
      <c r="AL99">
        <f t="shared" si="2"/>
        <v>0.46565250813132603</v>
      </c>
      <c r="AM99">
        <f t="shared" si="2"/>
        <v>4.1780714497236957E-2</v>
      </c>
      <c r="AN99">
        <f t="shared" si="2"/>
        <v>0</v>
      </c>
      <c r="AO99">
        <f t="shared" si="2"/>
        <v>0</v>
      </c>
      <c r="AP99">
        <f t="shared" si="2"/>
        <v>1.9699946664656173E-2</v>
      </c>
      <c r="AQ99">
        <f t="shared" si="2"/>
        <v>0</v>
      </c>
      <c r="AR99">
        <f t="shared" si="2"/>
        <v>0.19904558519999954</v>
      </c>
      <c r="AS99">
        <f t="shared" si="2"/>
        <v>0.18858707824308341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19.153641326380455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11.049342408759125</v>
      </c>
      <c r="E3">
        <v>0</v>
      </c>
      <c r="F3">
        <v>0</v>
      </c>
      <c r="G3">
        <v>7.7208571470588234</v>
      </c>
      <c r="H3">
        <v>0</v>
      </c>
      <c r="I3">
        <v>0</v>
      </c>
      <c r="J3">
        <v>18.159323904865538</v>
      </c>
      <c r="K3">
        <v>9.0500347320188439</v>
      </c>
      <c r="L3">
        <v>318.23634236245113</v>
      </c>
      <c r="M3">
        <v>22.218758738811825</v>
      </c>
      <c r="N3">
        <v>35.1859590374563</v>
      </c>
      <c r="O3">
        <v>0</v>
      </c>
      <c r="P3">
        <v>41.380513964512566</v>
      </c>
      <c r="Q3">
        <v>6.4691937384615388</v>
      </c>
      <c r="R3">
        <v>4.8306348160651922</v>
      </c>
      <c r="S3">
        <v>7.8145756282642092</v>
      </c>
      <c r="T3">
        <v>0</v>
      </c>
      <c r="U3">
        <v>61.339296278836258</v>
      </c>
      <c r="V3">
        <v>6.1595829965156801</v>
      </c>
      <c r="W3">
        <v>13.127545610474632</v>
      </c>
      <c r="X3">
        <v>43.942497357910902</v>
      </c>
      <c r="Y3">
        <v>0</v>
      </c>
      <c r="Z3">
        <v>3.8645520340909094</v>
      </c>
      <c r="AA3">
        <v>12.486797397468354</v>
      </c>
      <c r="AB3">
        <v>11.708161574629045</v>
      </c>
      <c r="AC3">
        <v>8.611986510342712</v>
      </c>
      <c r="AD3">
        <v>5.414380764697249</v>
      </c>
      <c r="AE3">
        <v>14.647511168441158</v>
      </c>
      <c r="AF3">
        <v>0</v>
      </c>
      <c r="AG3">
        <v>11.740530250147602</v>
      </c>
      <c r="AH3">
        <v>45.317470424095944</v>
      </c>
      <c r="AI3">
        <v>0</v>
      </c>
      <c r="AJ3">
        <v>0</v>
      </c>
      <c r="AK3">
        <v>20.045213149487786</v>
      </c>
      <c r="AL3">
        <v>0</v>
      </c>
      <c r="AM3">
        <v>3.1221763686136565</v>
      </c>
      <c r="AN3">
        <v>0.97895939599593118</v>
      </c>
      <c r="AO3">
        <v>0</v>
      </c>
      <c r="AP3">
        <v>0.34160589171499589</v>
      </c>
      <c r="AQ3">
        <v>0</v>
      </c>
      <c r="AR3">
        <v>9.8134937999999998</v>
      </c>
      <c r="AS3">
        <v>9.4512630394499944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764.22856049163772</v>
      </c>
    </row>
    <row r="4" spans="1:117">
      <c r="A4" t="s">
        <v>46</v>
      </c>
      <c r="B4">
        <v>0</v>
      </c>
      <c r="C4">
        <v>0</v>
      </c>
      <c r="D4">
        <v>3.2902232499999995</v>
      </c>
      <c r="E4">
        <v>0</v>
      </c>
      <c r="F4">
        <v>0</v>
      </c>
      <c r="G4">
        <v>0.58987784679089017</v>
      </c>
      <c r="H4">
        <v>0</v>
      </c>
      <c r="I4">
        <v>0</v>
      </c>
      <c r="J4">
        <v>9.9996730394069449</v>
      </c>
      <c r="K4">
        <v>9.0500347320188439</v>
      </c>
      <c r="L4">
        <v>318.23634236245113</v>
      </c>
      <c r="M4">
        <v>17.181404579116602</v>
      </c>
      <c r="N4">
        <v>35.1859590374563</v>
      </c>
      <c r="O4">
        <v>0</v>
      </c>
      <c r="P4">
        <v>41.380513964512566</v>
      </c>
      <c r="Q4">
        <v>6.4691937384615388</v>
      </c>
      <c r="R4">
        <v>4.8306348160651922</v>
      </c>
      <c r="S4">
        <v>7.8145756282642092</v>
      </c>
      <c r="T4">
        <v>0</v>
      </c>
      <c r="U4">
        <v>61.339296278836258</v>
      </c>
      <c r="V4">
        <v>6.1595829965156801</v>
      </c>
      <c r="W4">
        <v>13.127545610474632</v>
      </c>
      <c r="X4">
        <v>43.942497357910902</v>
      </c>
      <c r="Y4">
        <v>0</v>
      </c>
      <c r="Z4">
        <v>3.8645520340909094</v>
      </c>
      <c r="AA4">
        <v>12.486797397468354</v>
      </c>
      <c r="AB4">
        <v>11.708161574629045</v>
      </c>
      <c r="AC4">
        <v>8.611986510342712</v>
      </c>
      <c r="AD4">
        <v>5.414380764697249</v>
      </c>
      <c r="AE4">
        <v>14.647511168441158</v>
      </c>
      <c r="AF4">
        <v>0</v>
      </c>
      <c r="AG4">
        <v>11.740530250147602</v>
      </c>
      <c r="AH4">
        <v>45.317470424095944</v>
      </c>
      <c r="AI4">
        <v>0</v>
      </c>
      <c r="AJ4">
        <v>0</v>
      </c>
      <c r="AK4">
        <v>20.045213149487786</v>
      </c>
      <c r="AL4">
        <v>0</v>
      </c>
      <c r="AM4">
        <v>3.1221763686136565</v>
      </c>
      <c r="AN4">
        <v>0.97895939599593118</v>
      </c>
      <c r="AO4">
        <v>0</v>
      </c>
      <c r="AP4">
        <v>0.34160589171499589</v>
      </c>
      <c r="AQ4">
        <v>0</v>
      </c>
      <c r="AR4">
        <v>9.8134937999999998</v>
      </c>
      <c r="AS4">
        <v>9.4512630394499944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736.14145700745689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4.0000233317330771</v>
      </c>
      <c r="K5">
        <v>9.0500347320188439</v>
      </c>
      <c r="L5">
        <v>318.23634236245113</v>
      </c>
      <c r="M5">
        <v>17.179286807581658</v>
      </c>
      <c r="N5">
        <v>35.1859590374563</v>
      </c>
      <c r="O5">
        <v>0</v>
      </c>
      <c r="P5">
        <v>41.380513964512566</v>
      </c>
      <c r="Q5">
        <v>6.4691937384615388</v>
      </c>
      <c r="R5">
        <v>4.8306348160651922</v>
      </c>
      <c r="S5">
        <v>7.8145756282642092</v>
      </c>
      <c r="T5">
        <v>0</v>
      </c>
      <c r="U5">
        <v>61.339296278836258</v>
      </c>
      <c r="V5">
        <v>6.1595829965156801</v>
      </c>
      <c r="W5">
        <v>13.127545610474632</v>
      </c>
      <c r="X5">
        <v>43.942497357910902</v>
      </c>
      <c r="Y5">
        <v>0</v>
      </c>
      <c r="Z5">
        <v>3.8645520340909094</v>
      </c>
      <c r="AA5">
        <v>12.486797397468354</v>
      </c>
      <c r="AB5">
        <v>11.708161574629045</v>
      </c>
      <c r="AC5">
        <v>8.611986510342712</v>
      </c>
      <c r="AD5">
        <v>5.414380764697249</v>
      </c>
      <c r="AE5">
        <v>14.647511168441158</v>
      </c>
      <c r="AF5">
        <v>0</v>
      </c>
      <c r="AG5">
        <v>11.740530250147602</v>
      </c>
      <c r="AH5">
        <v>45.317470424095944</v>
      </c>
      <c r="AI5">
        <v>0</v>
      </c>
      <c r="AJ5">
        <v>0</v>
      </c>
      <c r="AK5">
        <v>20.045213149487786</v>
      </c>
      <c r="AL5">
        <v>0</v>
      </c>
      <c r="AM5">
        <v>3.1221763686136565</v>
      </c>
      <c r="AN5">
        <v>0.97895939599593118</v>
      </c>
      <c r="AO5">
        <v>0</v>
      </c>
      <c r="AP5">
        <v>0.34160589171499589</v>
      </c>
      <c r="AQ5">
        <v>0</v>
      </c>
      <c r="AR5">
        <v>9.8134937999999998</v>
      </c>
      <c r="AS5">
        <v>9.4512630394499944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726.25958843145725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0.10148902407168572</v>
      </c>
      <c r="K6">
        <v>9.0500347320188439</v>
      </c>
      <c r="L6">
        <v>318.23634236245113</v>
      </c>
      <c r="M6">
        <v>17.179286807581658</v>
      </c>
      <c r="N6">
        <v>35.1859590374563</v>
      </c>
      <c r="O6">
        <v>0</v>
      </c>
      <c r="P6">
        <v>41.380513964512566</v>
      </c>
      <c r="Q6">
        <v>6.4691937384615388</v>
      </c>
      <c r="R6">
        <v>4.8306348160651922</v>
      </c>
      <c r="S6">
        <v>7.8145756282642092</v>
      </c>
      <c r="T6">
        <v>0</v>
      </c>
      <c r="U6">
        <v>61.339296278836258</v>
      </c>
      <c r="V6">
        <v>6.1595829965156801</v>
      </c>
      <c r="W6">
        <v>13.127545610474632</v>
      </c>
      <c r="X6">
        <v>43.942497357910902</v>
      </c>
      <c r="Y6">
        <v>0</v>
      </c>
      <c r="Z6">
        <v>3.8645520340909094</v>
      </c>
      <c r="AA6">
        <v>12.486797397468354</v>
      </c>
      <c r="AB6">
        <v>11.708161574629045</v>
      </c>
      <c r="AC6">
        <v>8.611986510342712</v>
      </c>
      <c r="AD6">
        <v>5.414380764697249</v>
      </c>
      <c r="AE6">
        <v>14.647511168441158</v>
      </c>
      <c r="AF6">
        <v>0</v>
      </c>
      <c r="AG6">
        <v>11.740530250147602</v>
      </c>
      <c r="AH6">
        <v>45.317470424095944</v>
      </c>
      <c r="AI6">
        <v>0</v>
      </c>
      <c r="AJ6">
        <v>0</v>
      </c>
      <c r="AK6">
        <v>20.045213149487786</v>
      </c>
      <c r="AL6">
        <v>0</v>
      </c>
      <c r="AM6">
        <v>3.1221763686136565</v>
      </c>
      <c r="AN6">
        <v>0.97895939599593118</v>
      </c>
      <c r="AO6">
        <v>0</v>
      </c>
      <c r="AP6">
        <v>0.34160589171499589</v>
      </c>
      <c r="AQ6">
        <v>0</v>
      </c>
      <c r="AR6">
        <v>9.8134937999999998</v>
      </c>
      <c r="AS6">
        <v>9.4512630394499944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722.36105412379584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0.10148902407168572</v>
      </c>
      <c r="K7">
        <v>9.0500347320188439</v>
      </c>
      <c r="L7">
        <v>318.23634236245113</v>
      </c>
      <c r="M7">
        <v>17.179286807581658</v>
      </c>
      <c r="N7">
        <v>35.1859590374563</v>
      </c>
      <c r="O7">
        <v>0</v>
      </c>
      <c r="P7">
        <v>41.380513964512566</v>
      </c>
      <c r="Q7">
        <v>6.4691937384615388</v>
      </c>
      <c r="R7">
        <v>4.8306348160651922</v>
      </c>
      <c r="S7">
        <v>7.8145756282642092</v>
      </c>
      <c r="T7">
        <v>0</v>
      </c>
      <c r="U7">
        <v>61.339296278836258</v>
      </c>
      <c r="V7">
        <v>6.1595829965156801</v>
      </c>
      <c r="W7">
        <v>13.127545610474632</v>
      </c>
      <c r="X7">
        <v>43.942497357910902</v>
      </c>
      <c r="Y7">
        <v>0</v>
      </c>
      <c r="Z7">
        <v>3.8645520340909094</v>
      </c>
      <c r="AA7">
        <v>12.486797397468354</v>
      </c>
      <c r="AB7">
        <v>11.708161574629045</v>
      </c>
      <c r="AC7">
        <v>8.611986510342712</v>
      </c>
      <c r="AD7">
        <v>5.414380764697249</v>
      </c>
      <c r="AE7">
        <v>14.647511168441158</v>
      </c>
      <c r="AF7">
        <v>0</v>
      </c>
      <c r="AG7">
        <v>11.740530250147602</v>
      </c>
      <c r="AH7">
        <v>45.317470424095944</v>
      </c>
      <c r="AI7">
        <v>0</v>
      </c>
      <c r="AJ7">
        <v>0</v>
      </c>
      <c r="AK7">
        <v>20.045213149487786</v>
      </c>
      <c r="AL7">
        <v>0</v>
      </c>
      <c r="AM7">
        <v>3.1221763686136565</v>
      </c>
      <c r="AN7">
        <v>0.97895939599593118</v>
      </c>
      <c r="AO7">
        <v>0</v>
      </c>
      <c r="AP7">
        <v>0.34160589171499589</v>
      </c>
      <c r="AQ7">
        <v>0</v>
      </c>
      <c r="AR7">
        <v>9.8134937999999998</v>
      </c>
      <c r="AS7">
        <v>9.4512630394499944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722.36105412379584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0.49996636121785404</v>
      </c>
      <c r="K8">
        <v>9.0500347320188439</v>
      </c>
      <c r="L8">
        <v>318.23634236245113</v>
      </c>
      <c r="M8">
        <v>17.179286807581658</v>
      </c>
      <c r="N8">
        <v>35.1859590374563</v>
      </c>
      <c r="O8">
        <v>0</v>
      </c>
      <c r="P8">
        <v>41.380513964512566</v>
      </c>
      <c r="Q8">
        <v>6.4691937384615388</v>
      </c>
      <c r="R8">
        <v>4.8306348160651922</v>
      </c>
      <c r="S8">
        <v>7.8145756282642092</v>
      </c>
      <c r="T8">
        <v>0</v>
      </c>
      <c r="U8">
        <v>61.339296278836258</v>
      </c>
      <c r="V8">
        <v>6.1595829965156801</v>
      </c>
      <c r="W8">
        <v>13.127545610474632</v>
      </c>
      <c r="X8">
        <v>43.942497357910902</v>
      </c>
      <c r="Y8">
        <v>0</v>
      </c>
      <c r="Z8">
        <v>3.8645520340909094</v>
      </c>
      <c r="AA8">
        <v>12.486797397468354</v>
      </c>
      <c r="AB8">
        <v>11.708161574629045</v>
      </c>
      <c r="AC8">
        <v>8.611986510342712</v>
      </c>
      <c r="AD8">
        <v>5.414380764697249</v>
      </c>
      <c r="AE8">
        <v>14.647511168441158</v>
      </c>
      <c r="AF8">
        <v>0</v>
      </c>
      <c r="AG8">
        <v>11.740530250147602</v>
      </c>
      <c r="AH8">
        <v>45.317470424095944</v>
      </c>
      <c r="AI8">
        <v>0</v>
      </c>
      <c r="AJ8">
        <v>0</v>
      </c>
      <c r="AK8">
        <v>20.045213149487786</v>
      </c>
      <c r="AL8">
        <v>0</v>
      </c>
      <c r="AM8">
        <v>3.1221763686136565</v>
      </c>
      <c r="AN8">
        <v>0.97895939599593118</v>
      </c>
      <c r="AO8">
        <v>0</v>
      </c>
      <c r="AP8">
        <v>0.34160589171499589</v>
      </c>
      <c r="AQ8">
        <v>0</v>
      </c>
      <c r="AR8">
        <v>9.8134937999999998</v>
      </c>
      <c r="AS8">
        <v>9.4512630394499944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722.75953146094196</v>
      </c>
    </row>
    <row r="9" spans="1:117">
      <c r="A9" t="s">
        <v>51</v>
      </c>
      <c r="B9">
        <v>0</v>
      </c>
      <c r="C9">
        <v>0</v>
      </c>
      <c r="D9">
        <v>1.4164374270833333</v>
      </c>
      <c r="E9">
        <v>0</v>
      </c>
      <c r="F9">
        <v>0</v>
      </c>
      <c r="G9">
        <v>2.4168148712667348</v>
      </c>
      <c r="H9">
        <v>0</v>
      </c>
      <c r="I9">
        <v>0</v>
      </c>
      <c r="J9">
        <v>0</v>
      </c>
      <c r="K9">
        <v>9.0500347320188439</v>
      </c>
      <c r="L9">
        <v>318.23634236245113</v>
      </c>
      <c r="M9">
        <v>17.179286807581658</v>
      </c>
      <c r="N9">
        <v>35.1859590374563</v>
      </c>
      <c r="O9">
        <v>0</v>
      </c>
      <c r="P9">
        <v>41.380513964512566</v>
      </c>
      <c r="Q9">
        <v>6.4691937384615388</v>
      </c>
      <c r="R9">
        <v>4.8306348160651922</v>
      </c>
      <c r="S9">
        <v>7.8145756282642092</v>
      </c>
      <c r="T9">
        <v>0</v>
      </c>
      <c r="U9">
        <v>61.339296278836258</v>
      </c>
      <c r="V9">
        <v>6.1595829965156801</v>
      </c>
      <c r="W9">
        <v>13.127545610474632</v>
      </c>
      <c r="X9">
        <v>43.942497357910902</v>
      </c>
      <c r="Y9">
        <v>0</v>
      </c>
      <c r="Z9">
        <v>3.8645520340909094</v>
      </c>
      <c r="AA9">
        <v>12.486797397468354</v>
      </c>
      <c r="AB9">
        <v>11.708161574629045</v>
      </c>
      <c r="AC9">
        <v>8.611986510342712</v>
      </c>
      <c r="AD9">
        <v>5.414380764697249</v>
      </c>
      <c r="AE9">
        <v>14.647511168441158</v>
      </c>
      <c r="AF9">
        <v>0</v>
      </c>
      <c r="AG9">
        <v>11.740530250147602</v>
      </c>
      <c r="AH9">
        <v>45.317470424095944</v>
      </c>
      <c r="AI9">
        <v>0</v>
      </c>
      <c r="AJ9">
        <v>0</v>
      </c>
      <c r="AK9">
        <v>20.045213149487786</v>
      </c>
      <c r="AL9">
        <v>0</v>
      </c>
      <c r="AM9">
        <v>3.1221763686136565</v>
      </c>
      <c r="AN9">
        <v>0.97895939599593118</v>
      </c>
      <c r="AO9">
        <v>0</v>
      </c>
      <c r="AP9">
        <v>0.34160589171499589</v>
      </c>
      <c r="AQ9">
        <v>0</v>
      </c>
      <c r="AR9">
        <v>9.8134937999999998</v>
      </c>
      <c r="AS9">
        <v>9.4512630394499944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726.0928173980742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9.0500347320188439</v>
      </c>
      <c r="L10">
        <v>318.23634236245113</v>
      </c>
      <c r="M10">
        <v>17.179286807581658</v>
      </c>
      <c r="N10">
        <v>35.1859590374563</v>
      </c>
      <c r="O10">
        <v>0</v>
      </c>
      <c r="P10">
        <v>41.380513964512566</v>
      </c>
      <c r="Q10">
        <v>6.4691937384615388</v>
      </c>
      <c r="R10">
        <v>4.8306348160651922</v>
      </c>
      <c r="S10">
        <v>7.8145756282642092</v>
      </c>
      <c r="T10">
        <v>0</v>
      </c>
      <c r="U10">
        <v>61.339296278836258</v>
      </c>
      <c r="V10">
        <v>6.1595829965156801</v>
      </c>
      <c r="W10">
        <v>13.127545610474632</v>
      </c>
      <c r="X10">
        <v>43.942497357910902</v>
      </c>
      <c r="Y10">
        <v>0</v>
      </c>
      <c r="Z10">
        <v>3.8645520340909094</v>
      </c>
      <c r="AA10">
        <v>12.486797397468354</v>
      </c>
      <c r="AB10">
        <v>11.708161574629045</v>
      </c>
      <c r="AC10">
        <v>8.611986510342712</v>
      </c>
      <c r="AD10">
        <v>5.414380764697249</v>
      </c>
      <c r="AE10">
        <v>14.647511168441158</v>
      </c>
      <c r="AF10">
        <v>0</v>
      </c>
      <c r="AG10">
        <v>11.740530250147602</v>
      </c>
      <c r="AH10">
        <v>45.317470424095944</v>
      </c>
      <c r="AI10">
        <v>0</v>
      </c>
      <c r="AJ10">
        <v>0</v>
      </c>
      <c r="AK10">
        <v>20.045213149487786</v>
      </c>
      <c r="AL10">
        <v>0</v>
      </c>
      <c r="AM10">
        <v>3.1221763686136565</v>
      </c>
      <c r="AN10">
        <v>0.97895939599593118</v>
      </c>
      <c r="AO10">
        <v>0</v>
      </c>
      <c r="AP10">
        <v>0.34160589171499589</v>
      </c>
      <c r="AQ10">
        <v>0</v>
      </c>
      <c r="AR10">
        <v>9.8134937999999998</v>
      </c>
      <c r="AS10">
        <v>9.4512630394499944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722.25956509972411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9.0500347320188439</v>
      </c>
      <c r="L11">
        <v>318.23634236245113</v>
      </c>
      <c r="M11">
        <v>17.179286807581658</v>
      </c>
      <c r="N11">
        <v>35.1859590374563</v>
      </c>
      <c r="O11">
        <v>0</v>
      </c>
      <c r="P11">
        <v>41.380513964512566</v>
      </c>
      <c r="Q11">
        <v>6.4691937384615388</v>
      </c>
      <c r="R11">
        <v>4.8306348160651922</v>
      </c>
      <c r="S11">
        <v>7.8145756282642092</v>
      </c>
      <c r="T11">
        <v>0</v>
      </c>
      <c r="U11">
        <v>61.339296278836258</v>
      </c>
      <c r="V11">
        <v>6.1595829965156801</v>
      </c>
      <c r="W11">
        <v>13.127545610474632</v>
      </c>
      <c r="X11">
        <v>43.942497357910902</v>
      </c>
      <c r="Y11">
        <v>0</v>
      </c>
      <c r="Z11">
        <v>3.8645520340909094</v>
      </c>
      <c r="AA11">
        <v>12.486797397468354</v>
      </c>
      <c r="AB11">
        <v>11.708161574629045</v>
      </c>
      <c r="AC11">
        <v>8.611986510342712</v>
      </c>
      <c r="AD11">
        <v>5.414380764697249</v>
      </c>
      <c r="AE11">
        <v>14.647511168441158</v>
      </c>
      <c r="AF11">
        <v>0</v>
      </c>
      <c r="AG11">
        <v>11.740530250147602</v>
      </c>
      <c r="AH11">
        <v>45.317470424095944</v>
      </c>
      <c r="AI11">
        <v>0</v>
      </c>
      <c r="AJ11">
        <v>0</v>
      </c>
      <c r="AK11">
        <v>20.045213149487786</v>
      </c>
      <c r="AL11">
        <v>0</v>
      </c>
      <c r="AM11">
        <v>3.1221763686136565</v>
      </c>
      <c r="AN11">
        <v>0.97895939599593118</v>
      </c>
      <c r="AO11">
        <v>0</v>
      </c>
      <c r="AP11">
        <v>0.53138694266777131</v>
      </c>
      <c r="AQ11">
        <v>0</v>
      </c>
      <c r="AR11">
        <v>9.8134937999999998</v>
      </c>
      <c r="AS11">
        <v>9.4512630394499944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722.44934615067689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9.0500347320188439</v>
      </c>
      <c r="L12">
        <v>318.23634236245113</v>
      </c>
      <c r="M12">
        <v>17.179286807581658</v>
      </c>
      <c r="N12">
        <v>35.1859590374563</v>
      </c>
      <c r="O12">
        <v>0</v>
      </c>
      <c r="P12">
        <v>41.380513964512566</v>
      </c>
      <c r="Q12">
        <v>6.4691937384615388</v>
      </c>
      <c r="R12">
        <v>4.8306348160651922</v>
      </c>
      <c r="S12">
        <v>7.8145756282642092</v>
      </c>
      <c r="T12">
        <v>0</v>
      </c>
      <c r="U12">
        <v>61.339296278836258</v>
      </c>
      <c r="V12">
        <v>6.1595829965156801</v>
      </c>
      <c r="W12">
        <v>13.127545610474632</v>
      </c>
      <c r="X12">
        <v>43.942497357910902</v>
      </c>
      <c r="Y12">
        <v>0</v>
      </c>
      <c r="Z12">
        <v>3.8645520340909094</v>
      </c>
      <c r="AA12">
        <v>12.486797397468354</v>
      </c>
      <c r="AB12">
        <v>11.708161574629045</v>
      </c>
      <c r="AC12">
        <v>8.611986510342712</v>
      </c>
      <c r="AD12">
        <v>5.414380764697249</v>
      </c>
      <c r="AE12">
        <v>14.647511168441158</v>
      </c>
      <c r="AF12">
        <v>0</v>
      </c>
      <c r="AG12">
        <v>11.740530250147602</v>
      </c>
      <c r="AH12">
        <v>45.317470424095944</v>
      </c>
      <c r="AI12">
        <v>0</v>
      </c>
      <c r="AJ12">
        <v>0</v>
      </c>
      <c r="AK12">
        <v>20.045213149487786</v>
      </c>
      <c r="AL12">
        <v>0</v>
      </c>
      <c r="AM12">
        <v>3.1221763686136565</v>
      </c>
      <c r="AN12">
        <v>0.97895939599593118</v>
      </c>
      <c r="AO12">
        <v>0</v>
      </c>
      <c r="AP12">
        <v>0.53138694266777131</v>
      </c>
      <c r="AQ12">
        <v>0</v>
      </c>
      <c r="AR12">
        <v>9.8134937999999998</v>
      </c>
      <c r="AS12">
        <v>9.4512630394499944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722.44934615067689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9.0500347320188439</v>
      </c>
      <c r="L13">
        <v>228.42977091241144</v>
      </c>
      <c r="M13">
        <v>17.179286807581658</v>
      </c>
      <c r="N13">
        <v>35.1859590374563</v>
      </c>
      <c r="O13">
        <v>0</v>
      </c>
      <c r="P13">
        <v>41.380513964512566</v>
      </c>
      <c r="Q13">
        <v>6.4691937384615388</v>
      </c>
      <c r="R13">
        <v>4.8306348160651922</v>
      </c>
      <c r="S13">
        <v>7.8145756282642092</v>
      </c>
      <c r="T13">
        <v>0</v>
      </c>
      <c r="U13">
        <v>61.339296278836258</v>
      </c>
      <c r="V13">
        <v>6.1595829965156801</v>
      </c>
      <c r="W13">
        <v>13.127545610474632</v>
      </c>
      <c r="X13">
        <v>43.942497357910902</v>
      </c>
      <c r="Y13">
        <v>0</v>
      </c>
      <c r="Z13">
        <v>3.8645520340909094</v>
      </c>
      <c r="AA13">
        <v>12.486797397468354</v>
      </c>
      <c r="AB13">
        <v>11.708161574629045</v>
      </c>
      <c r="AC13">
        <v>8.611986510342712</v>
      </c>
      <c r="AD13">
        <v>5.414380764697249</v>
      </c>
      <c r="AE13">
        <v>14.647511168441158</v>
      </c>
      <c r="AF13">
        <v>0</v>
      </c>
      <c r="AG13">
        <v>11.740530250147602</v>
      </c>
      <c r="AH13">
        <v>45.317470424095944</v>
      </c>
      <c r="AI13">
        <v>0</v>
      </c>
      <c r="AJ13">
        <v>0</v>
      </c>
      <c r="AK13">
        <v>20.045213149487786</v>
      </c>
      <c r="AL13">
        <v>0</v>
      </c>
      <c r="AM13">
        <v>3.1221763686136565</v>
      </c>
      <c r="AN13">
        <v>0.97895939599593118</v>
      </c>
      <c r="AO13">
        <v>0</v>
      </c>
      <c r="AP13">
        <v>0.72116799362054673</v>
      </c>
      <c r="AQ13">
        <v>0</v>
      </c>
      <c r="AR13">
        <v>9.8134937999999998</v>
      </c>
      <c r="AS13">
        <v>9.4512630394499944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632.83255575159001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9.0500347320188439</v>
      </c>
      <c r="L14">
        <v>218.98185348922183</v>
      </c>
      <c r="M14">
        <v>17.179286807581658</v>
      </c>
      <c r="N14">
        <v>35.1859590374563</v>
      </c>
      <c r="O14">
        <v>0</v>
      </c>
      <c r="P14">
        <v>41.380513964512566</v>
      </c>
      <c r="Q14">
        <v>6.4691937384615388</v>
      </c>
      <c r="R14">
        <v>4.8306348160651922</v>
      </c>
      <c r="S14">
        <v>7.8145756282642092</v>
      </c>
      <c r="T14">
        <v>0</v>
      </c>
      <c r="U14">
        <v>61.339296278836258</v>
      </c>
      <c r="V14">
        <v>6.1595829965156801</v>
      </c>
      <c r="W14">
        <v>13.127545610474632</v>
      </c>
      <c r="X14">
        <v>43.942497357910902</v>
      </c>
      <c r="Y14">
        <v>0</v>
      </c>
      <c r="Z14">
        <v>3.8645520340909094</v>
      </c>
      <c r="AA14">
        <v>12.486797397468354</v>
      </c>
      <c r="AB14">
        <v>11.708161574629045</v>
      </c>
      <c r="AC14">
        <v>8.611986510342712</v>
      </c>
      <c r="AD14">
        <v>5.414380764697249</v>
      </c>
      <c r="AE14">
        <v>14.647511168441158</v>
      </c>
      <c r="AF14">
        <v>0</v>
      </c>
      <c r="AG14">
        <v>11.740530250147602</v>
      </c>
      <c r="AH14">
        <v>45.317470424095944</v>
      </c>
      <c r="AI14">
        <v>0</v>
      </c>
      <c r="AJ14">
        <v>0</v>
      </c>
      <c r="AK14">
        <v>20.045213149487786</v>
      </c>
      <c r="AL14">
        <v>0</v>
      </c>
      <c r="AM14">
        <v>3.1221763686136565</v>
      </c>
      <c r="AN14">
        <v>0.97895939599593118</v>
      </c>
      <c r="AO14">
        <v>0</v>
      </c>
      <c r="AP14">
        <v>0.72116799362054673</v>
      </c>
      <c r="AQ14">
        <v>0</v>
      </c>
      <c r="AR14">
        <v>9.8134937999999998</v>
      </c>
      <c r="AS14">
        <v>9.4512630394499944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623.38463832840034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9.0500347320188439</v>
      </c>
      <c r="L15">
        <v>303.40456607243942</v>
      </c>
      <c r="M15">
        <v>17.179286807581658</v>
      </c>
      <c r="N15">
        <v>35.1859590374563</v>
      </c>
      <c r="O15">
        <v>0</v>
      </c>
      <c r="P15">
        <v>41.380513964512566</v>
      </c>
      <c r="Q15">
        <v>6.4691937384615388</v>
      </c>
      <c r="R15">
        <v>4.8306348160651922</v>
      </c>
      <c r="S15">
        <v>7.8145756282642092</v>
      </c>
      <c r="T15">
        <v>0</v>
      </c>
      <c r="U15">
        <v>61.339296278836258</v>
      </c>
      <c r="V15">
        <v>6.1595829965156801</v>
      </c>
      <c r="W15">
        <v>13.127545610474632</v>
      </c>
      <c r="X15">
        <v>43.942497357910902</v>
      </c>
      <c r="Y15">
        <v>0</v>
      </c>
      <c r="Z15">
        <v>3.8645520340909094</v>
      </c>
      <c r="AA15">
        <v>12.486797397468354</v>
      </c>
      <c r="AB15">
        <v>11.708161574629045</v>
      </c>
      <c r="AC15">
        <v>8.611986510342712</v>
      </c>
      <c r="AD15">
        <v>5.414380764697249</v>
      </c>
      <c r="AE15">
        <v>14.647511168441158</v>
      </c>
      <c r="AF15">
        <v>0</v>
      </c>
      <c r="AG15">
        <v>11.740530250147602</v>
      </c>
      <c r="AH15">
        <v>45.317470424095944</v>
      </c>
      <c r="AI15">
        <v>0</v>
      </c>
      <c r="AJ15">
        <v>0</v>
      </c>
      <c r="AK15">
        <v>20.045213149487786</v>
      </c>
      <c r="AL15">
        <v>0</v>
      </c>
      <c r="AM15">
        <v>3.1221763686136565</v>
      </c>
      <c r="AN15">
        <v>0.97895939599593118</v>
      </c>
      <c r="AO15">
        <v>0</v>
      </c>
      <c r="AP15">
        <v>0.91094904457332215</v>
      </c>
      <c r="AQ15">
        <v>0</v>
      </c>
      <c r="AR15">
        <v>9.8134937999999998</v>
      </c>
      <c r="AS15">
        <v>9.4512630394499944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707.99713196257062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9.0500347320188439</v>
      </c>
      <c r="L16">
        <v>284.31890968032877</v>
      </c>
      <c r="M16">
        <v>17.181335657560467</v>
      </c>
      <c r="N16">
        <v>35.179765726637108</v>
      </c>
      <c r="O16">
        <v>0</v>
      </c>
      <c r="P16">
        <v>41.388854987324549</v>
      </c>
      <c r="Q16">
        <v>6.4691937384615388</v>
      </c>
      <c r="R16">
        <v>4.8306348160651922</v>
      </c>
      <c r="S16">
        <v>7.8145756282642092</v>
      </c>
      <c r="T16">
        <v>0</v>
      </c>
      <c r="U16">
        <v>61.339296278836258</v>
      </c>
      <c r="V16">
        <v>6.1595829965156801</v>
      </c>
      <c r="W16">
        <v>13.127545610474632</v>
      </c>
      <c r="X16">
        <v>43.942497357910902</v>
      </c>
      <c r="Y16">
        <v>0</v>
      </c>
      <c r="Z16">
        <v>3.8645520340909094</v>
      </c>
      <c r="AA16">
        <v>12.486797397468354</v>
      </c>
      <c r="AB16">
        <v>11.708161574629045</v>
      </c>
      <c r="AC16">
        <v>8.611986510342712</v>
      </c>
      <c r="AD16">
        <v>5.414380764697249</v>
      </c>
      <c r="AE16">
        <v>14.647511168441158</v>
      </c>
      <c r="AF16">
        <v>0</v>
      </c>
      <c r="AG16">
        <v>11.740530250147602</v>
      </c>
      <c r="AH16">
        <v>45.317470424095944</v>
      </c>
      <c r="AI16">
        <v>0</v>
      </c>
      <c r="AJ16">
        <v>0</v>
      </c>
      <c r="AK16">
        <v>20.045213149487786</v>
      </c>
      <c r="AL16">
        <v>0</v>
      </c>
      <c r="AM16">
        <v>3.1221763686136565</v>
      </c>
      <c r="AN16">
        <v>0.97895939599593118</v>
      </c>
      <c r="AO16">
        <v>0</v>
      </c>
      <c r="AP16">
        <v>0.91094904457332215</v>
      </c>
      <c r="AQ16">
        <v>0</v>
      </c>
      <c r="AR16">
        <v>9.8134937999999998</v>
      </c>
      <c r="AS16">
        <v>9.4512630394499944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688.91567213243161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9.0500347320188439</v>
      </c>
      <c r="L17">
        <v>273.83477120070643</v>
      </c>
      <c r="M17">
        <v>17.181335657560467</v>
      </c>
      <c r="N17">
        <v>35.179765726637108</v>
      </c>
      <c r="O17">
        <v>0</v>
      </c>
      <c r="P17">
        <v>41.388854987324549</v>
      </c>
      <c r="Q17">
        <v>6.4691937384615388</v>
      </c>
      <c r="R17">
        <v>4.8306348160651922</v>
      </c>
      <c r="S17">
        <v>7.8145756282642092</v>
      </c>
      <c r="T17">
        <v>0</v>
      </c>
      <c r="U17">
        <v>61.339296278836258</v>
      </c>
      <c r="V17">
        <v>6.1595829965156801</v>
      </c>
      <c r="W17">
        <v>13.127545610474632</v>
      </c>
      <c r="X17">
        <v>43.942497357910902</v>
      </c>
      <c r="Y17">
        <v>0</v>
      </c>
      <c r="Z17">
        <v>3.8645520340909094</v>
      </c>
      <c r="AA17">
        <v>12.486797397468354</v>
      </c>
      <c r="AB17">
        <v>11.708161574629045</v>
      </c>
      <c r="AC17">
        <v>8.611986510342712</v>
      </c>
      <c r="AD17">
        <v>5.414380764697249</v>
      </c>
      <c r="AE17">
        <v>14.647511168441158</v>
      </c>
      <c r="AF17">
        <v>0</v>
      </c>
      <c r="AG17">
        <v>11.740530250147602</v>
      </c>
      <c r="AH17">
        <v>45.317470424095944</v>
      </c>
      <c r="AI17">
        <v>0</v>
      </c>
      <c r="AJ17">
        <v>0</v>
      </c>
      <c r="AK17">
        <v>20.045213149487786</v>
      </c>
      <c r="AL17">
        <v>0</v>
      </c>
      <c r="AM17">
        <v>3.1221763686136565</v>
      </c>
      <c r="AN17">
        <v>0.97895939599593118</v>
      </c>
      <c r="AO17">
        <v>0</v>
      </c>
      <c r="AP17">
        <v>0.91094904457332215</v>
      </c>
      <c r="AQ17">
        <v>0</v>
      </c>
      <c r="AR17">
        <v>9.8134937999999998</v>
      </c>
      <c r="AS17">
        <v>9.4512630394499944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678.43153365280921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9.0500347320188439</v>
      </c>
      <c r="L18">
        <v>273.83477120070643</v>
      </c>
      <c r="M18">
        <v>17.181335657560467</v>
      </c>
      <c r="N18">
        <v>35.179765726637108</v>
      </c>
      <c r="O18">
        <v>0</v>
      </c>
      <c r="P18">
        <v>41.388854987324549</v>
      </c>
      <c r="Q18">
        <v>6.4691937384615388</v>
      </c>
      <c r="R18">
        <v>4.8306348160651922</v>
      </c>
      <c r="S18">
        <v>7.8145756282642092</v>
      </c>
      <c r="T18">
        <v>0</v>
      </c>
      <c r="U18">
        <v>61.339296278836258</v>
      </c>
      <c r="V18">
        <v>6.1595829965156801</v>
      </c>
      <c r="W18">
        <v>13.127545610474632</v>
      </c>
      <c r="X18">
        <v>43.942497357910902</v>
      </c>
      <c r="Y18">
        <v>0</v>
      </c>
      <c r="Z18">
        <v>3.8645520340909094</v>
      </c>
      <c r="AA18">
        <v>12.486797397468354</v>
      </c>
      <c r="AB18">
        <v>11.708161574629045</v>
      </c>
      <c r="AC18">
        <v>8.611986510342712</v>
      </c>
      <c r="AD18">
        <v>5.414380764697249</v>
      </c>
      <c r="AE18">
        <v>14.647511168441158</v>
      </c>
      <c r="AF18">
        <v>0</v>
      </c>
      <c r="AG18">
        <v>11.740530250147602</v>
      </c>
      <c r="AH18">
        <v>45.317470424095944</v>
      </c>
      <c r="AI18">
        <v>0</v>
      </c>
      <c r="AJ18">
        <v>0</v>
      </c>
      <c r="AK18">
        <v>20.045213149487786</v>
      </c>
      <c r="AL18">
        <v>0</v>
      </c>
      <c r="AM18">
        <v>3.1221763686136565</v>
      </c>
      <c r="AN18">
        <v>0.97895939599593118</v>
      </c>
      <c r="AO18">
        <v>0</v>
      </c>
      <c r="AP18">
        <v>0.91094904457332215</v>
      </c>
      <c r="AQ18">
        <v>0</v>
      </c>
      <c r="AR18">
        <v>9.8134937999999998</v>
      </c>
      <c r="AS18">
        <v>9.4512630394499944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678.43153365280921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9.0499676470861097</v>
      </c>
      <c r="L19">
        <v>291.66895095005555</v>
      </c>
      <c r="M19">
        <v>17.181204512874043</v>
      </c>
      <c r="N19">
        <v>35.179765726637108</v>
      </c>
      <c r="O19">
        <v>0</v>
      </c>
      <c r="P19">
        <v>41.388854987324549</v>
      </c>
      <c r="Q19">
        <v>6.4691937384615388</v>
      </c>
      <c r="R19">
        <v>4.8306348160651922</v>
      </c>
      <c r="S19">
        <v>7.8145756282642092</v>
      </c>
      <c r="T19">
        <v>0</v>
      </c>
      <c r="U19">
        <v>61.339296278836258</v>
      </c>
      <c r="V19">
        <v>6.1595829965156801</v>
      </c>
      <c r="W19">
        <v>13.127545610474632</v>
      </c>
      <c r="X19">
        <v>43.942497357910902</v>
      </c>
      <c r="Y19">
        <v>0</v>
      </c>
      <c r="Z19">
        <v>3.8645520340909094</v>
      </c>
      <c r="AA19">
        <v>12.486797397468354</v>
      </c>
      <c r="AB19">
        <v>11.708161574629045</v>
      </c>
      <c r="AC19">
        <v>8.611986510342712</v>
      </c>
      <c r="AD19">
        <v>5.414380764697249</v>
      </c>
      <c r="AE19">
        <v>14.647511168441158</v>
      </c>
      <c r="AF19">
        <v>0</v>
      </c>
      <c r="AG19">
        <v>11.740530250147602</v>
      </c>
      <c r="AH19">
        <v>45.317470424095944</v>
      </c>
      <c r="AI19">
        <v>0</v>
      </c>
      <c r="AJ19">
        <v>0</v>
      </c>
      <c r="AK19">
        <v>20.045213149487786</v>
      </c>
      <c r="AL19">
        <v>0</v>
      </c>
      <c r="AM19">
        <v>3.1221763686136565</v>
      </c>
      <c r="AN19">
        <v>0.97895939599593118</v>
      </c>
      <c r="AO19">
        <v>0</v>
      </c>
      <c r="AP19">
        <v>2.8087592473073739</v>
      </c>
      <c r="AQ19">
        <v>0</v>
      </c>
      <c r="AR19">
        <v>9.8134937999999998</v>
      </c>
      <c r="AS19">
        <v>9.4512630394499944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698.16332537527342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9.0499676470861097</v>
      </c>
      <c r="L20">
        <v>291.66895095005555</v>
      </c>
      <c r="M20">
        <v>17.181204512874043</v>
      </c>
      <c r="N20">
        <v>35.179765726637108</v>
      </c>
      <c r="O20">
        <v>0</v>
      </c>
      <c r="P20">
        <v>41.388854987324549</v>
      </c>
      <c r="Q20">
        <v>6.4691937384615388</v>
      </c>
      <c r="R20">
        <v>4.8306348160651922</v>
      </c>
      <c r="S20">
        <v>7.8145756282642092</v>
      </c>
      <c r="T20">
        <v>0</v>
      </c>
      <c r="U20">
        <v>61.339296278836258</v>
      </c>
      <c r="V20">
        <v>6.1595829965156801</v>
      </c>
      <c r="W20">
        <v>13.127545610474632</v>
      </c>
      <c r="X20">
        <v>43.942497357910902</v>
      </c>
      <c r="Y20">
        <v>0</v>
      </c>
      <c r="Z20">
        <v>3.8645520340909094</v>
      </c>
      <c r="AA20">
        <v>12.486797397468354</v>
      </c>
      <c r="AB20">
        <v>11.708161574629045</v>
      </c>
      <c r="AC20">
        <v>8.611986510342712</v>
      </c>
      <c r="AD20">
        <v>5.414380764697249</v>
      </c>
      <c r="AE20">
        <v>14.647511168441158</v>
      </c>
      <c r="AF20">
        <v>0</v>
      </c>
      <c r="AG20">
        <v>11.740530250147602</v>
      </c>
      <c r="AH20">
        <v>45.317470424095944</v>
      </c>
      <c r="AI20">
        <v>1.1317243484011437</v>
      </c>
      <c r="AJ20">
        <v>0</v>
      </c>
      <c r="AK20">
        <v>20.045213149487786</v>
      </c>
      <c r="AL20">
        <v>0</v>
      </c>
      <c r="AM20">
        <v>3.1221763686136565</v>
      </c>
      <c r="AN20">
        <v>0.97895939599593118</v>
      </c>
      <c r="AO20">
        <v>0</v>
      </c>
      <c r="AP20">
        <v>2.8087592473073739</v>
      </c>
      <c r="AQ20">
        <v>0</v>
      </c>
      <c r="AR20">
        <v>9.8134937999999998</v>
      </c>
      <c r="AS20">
        <v>9.4512630394499944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699.29504972367454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9.0499676470861097</v>
      </c>
      <c r="L21">
        <v>276.21659092089544</v>
      </c>
      <c r="M21">
        <v>17.181204512874043</v>
      </c>
      <c r="N21">
        <v>35.179765726637108</v>
      </c>
      <c r="O21">
        <v>0</v>
      </c>
      <c r="P21">
        <v>41.388854987324549</v>
      </c>
      <c r="Q21">
        <v>6.4691937384615388</v>
      </c>
      <c r="R21">
        <v>4.8306348160651922</v>
      </c>
      <c r="S21">
        <v>7.8145756282642092</v>
      </c>
      <c r="T21">
        <v>0</v>
      </c>
      <c r="U21">
        <v>61.339296278836258</v>
      </c>
      <c r="V21">
        <v>6.1595829965156801</v>
      </c>
      <c r="W21">
        <v>13.127545610474632</v>
      </c>
      <c r="X21">
        <v>43.942497357910902</v>
      </c>
      <c r="Y21">
        <v>0</v>
      </c>
      <c r="Z21">
        <v>3.8645520340909094</v>
      </c>
      <c r="AA21">
        <v>12.486797397468354</v>
      </c>
      <c r="AB21">
        <v>11.708161574629045</v>
      </c>
      <c r="AC21">
        <v>8.611986510342712</v>
      </c>
      <c r="AD21">
        <v>5.414380764697249</v>
      </c>
      <c r="AE21">
        <v>14.647511168441158</v>
      </c>
      <c r="AF21">
        <v>0</v>
      </c>
      <c r="AG21">
        <v>11.740530250147602</v>
      </c>
      <c r="AH21">
        <v>45.317470424095944</v>
      </c>
      <c r="AI21">
        <v>4.1496562854785228</v>
      </c>
      <c r="AJ21">
        <v>0</v>
      </c>
      <c r="AK21">
        <v>20.045213149487786</v>
      </c>
      <c r="AL21">
        <v>0</v>
      </c>
      <c r="AM21">
        <v>3.1221763686136565</v>
      </c>
      <c r="AN21">
        <v>0.97895939599593118</v>
      </c>
      <c r="AO21">
        <v>0</v>
      </c>
      <c r="AP21">
        <v>0.91094904457332215</v>
      </c>
      <c r="AQ21">
        <v>0</v>
      </c>
      <c r="AR21">
        <v>9.8134937999999998</v>
      </c>
      <c r="AS21">
        <v>9.4512630394499944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684.96281142885766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9.0499676470861097</v>
      </c>
      <c r="L22">
        <v>276.21659092089544</v>
      </c>
      <c r="M22">
        <v>17.181204512874043</v>
      </c>
      <c r="N22">
        <v>35.179765726637108</v>
      </c>
      <c r="O22">
        <v>0</v>
      </c>
      <c r="P22">
        <v>41.388854987324549</v>
      </c>
      <c r="Q22">
        <v>6.4691937384615388</v>
      </c>
      <c r="R22">
        <v>4.8306348160651922</v>
      </c>
      <c r="S22">
        <v>7.8145756282642092</v>
      </c>
      <c r="T22">
        <v>0</v>
      </c>
      <c r="U22">
        <v>61.339296278836258</v>
      </c>
      <c r="V22">
        <v>6.1595829965156801</v>
      </c>
      <c r="W22">
        <v>13.127545610474632</v>
      </c>
      <c r="X22">
        <v>43.942497357910902</v>
      </c>
      <c r="Y22">
        <v>0</v>
      </c>
      <c r="Z22">
        <v>3.8645520340909094</v>
      </c>
      <c r="AA22">
        <v>12.486797397468354</v>
      </c>
      <c r="AB22">
        <v>11.708161574629045</v>
      </c>
      <c r="AC22">
        <v>8.611986510342712</v>
      </c>
      <c r="AD22">
        <v>5.414380764697249</v>
      </c>
      <c r="AE22">
        <v>14.647511168441158</v>
      </c>
      <c r="AF22">
        <v>0</v>
      </c>
      <c r="AG22">
        <v>11.740530250147602</v>
      </c>
      <c r="AH22">
        <v>45.317470424095944</v>
      </c>
      <c r="AI22">
        <v>4.1496562854785228</v>
      </c>
      <c r="AJ22">
        <v>0</v>
      </c>
      <c r="AK22">
        <v>20.045213149487786</v>
      </c>
      <c r="AL22">
        <v>0</v>
      </c>
      <c r="AM22">
        <v>2.7650853566174174</v>
      </c>
      <c r="AN22">
        <v>0.97895939599593118</v>
      </c>
      <c r="AO22">
        <v>0</v>
      </c>
      <c r="AP22">
        <v>0.91094904457332215</v>
      </c>
      <c r="AQ22">
        <v>0</v>
      </c>
      <c r="AR22">
        <v>9.8134937999999998</v>
      </c>
      <c r="AS22">
        <v>9.4512630394499944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684.60572041686146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9.0499676470861097</v>
      </c>
      <c r="L23">
        <v>352.51378519789517</v>
      </c>
      <c r="M23">
        <v>17.181204512874043</v>
      </c>
      <c r="N23">
        <v>35.179765726637108</v>
      </c>
      <c r="O23">
        <v>0</v>
      </c>
      <c r="P23">
        <v>41.388854987324549</v>
      </c>
      <c r="Q23">
        <v>6.4691937384615388</v>
      </c>
      <c r="R23">
        <v>4.8306348160651922</v>
      </c>
      <c r="S23">
        <v>7.8145756282642092</v>
      </c>
      <c r="T23">
        <v>0</v>
      </c>
      <c r="U23">
        <v>61.339296278836258</v>
      </c>
      <c r="V23">
        <v>6.1595829965156801</v>
      </c>
      <c r="W23">
        <v>13.127545610474632</v>
      </c>
      <c r="X23">
        <v>43.942497357910902</v>
      </c>
      <c r="Y23">
        <v>0</v>
      </c>
      <c r="Z23">
        <v>3.8645520340909094</v>
      </c>
      <c r="AA23">
        <v>12.486797397468354</v>
      </c>
      <c r="AB23">
        <v>11.708161574629045</v>
      </c>
      <c r="AC23">
        <v>8.611986510342712</v>
      </c>
      <c r="AD23">
        <v>5.414380764697249</v>
      </c>
      <c r="AE23">
        <v>14.647511168441158</v>
      </c>
      <c r="AF23">
        <v>0</v>
      </c>
      <c r="AG23">
        <v>11.740530250147602</v>
      </c>
      <c r="AH23">
        <v>45.317470424095944</v>
      </c>
      <c r="AI23">
        <v>4.1496562854785228</v>
      </c>
      <c r="AJ23">
        <v>0</v>
      </c>
      <c r="AK23">
        <v>20.045213149487786</v>
      </c>
      <c r="AL23">
        <v>0</v>
      </c>
      <c r="AM23">
        <v>0</v>
      </c>
      <c r="AN23">
        <v>0.97895939599593118</v>
      </c>
      <c r="AO23">
        <v>0</v>
      </c>
      <c r="AP23">
        <v>0.91094904457332215</v>
      </c>
      <c r="AQ23">
        <v>0</v>
      </c>
      <c r="AR23">
        <v>9.8134937999999998</v>
      </c>
      <c r="AS23">
        <v>9.4512630394499944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758.13782933724383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9.0499676470861097</v>
      </c>
      <c r="L24">
        <v>352.51378519789517</v>
      </c>
      <c r="M24">
        <v>17.181204512874043</v>
      </c>
      <c r="N24">
        <v>35.179765726637108</v>
      </c>
      <c r="O24">
        <v>0</v>
      </c>
      <c r="P24">
        <v>41.388854987324549</v>
      </c>
      <c r="Q24">
        <v>6.4691937384615388</v>
      </c>
      <c r="R24">
        <v>4.8306348160651922</v>
      </c>
      <c r="S24">
        <v>7.8145756282642092</v>
      </c>
      <c r="T24">
        <v>0</v>
      </c>
      <c r="U24">
        <v>61.339296278836258</v>
      </c>
      <c r="V24">
        <v>6.1595829965156801</v>
      </c>
      <c r="W24">
        <v>13.127545610474632</v>
      </c>
      <c r="X24">
        <v>43.942497357910902</v>
      </c>
      <c r="Y24">
        <v>0</v>
      </c>
      <c r="Z24">
        <v>3.8645520340909094</v>
      </c>
      <c r="AA24">
        <v>12.486797397468354</v>
      </c>
      <c r="AB24">
        <v>11.708161574629045</v>
      </c>
      <c r="AC24">
        <v>8.611986510342712</v>
      </c>
      <c r="AD24">
        <v>5.414380764697249</v>
      </c>
      <c r="AE24">
        <v>14.647511168441158</v>
      </c>
      <c r="AF24">
        <v>0</v>
      </c>
      <c r="AG24">
        <v>11.740530250147602</v>
      </c>
      <c r="AH24">
        <v>45.317470424095944</v>
      </c>
      <c r="AI24">
        <v>1.0562758707701867</v>
      </c>
      <c r="AJ24">
        <v>0</v>
      </c>
      <c r="AK24">
        <v>20.045213149487786</v>
      </c>
      <c r="AL24">
        <v>0</v>
      </c>
      <c r="AM24">
        <v>0</v>
      </c>
      <c r="AN24">
        <v>0.97895939599593118</v>
      </c>
      <c r="AO24">
        <v>0</v>
      </c>
      <c r="AP24">
        <v>0.91094904457332215</v>
      </c>
      <c r="AQ24">
        <v>0</v>
      </c>
      <c r="AR24">
        <v>9.8134937999999998</v>
      </c>
      <c r="AS24">
        <v>9.4512630394499944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755.04444892253548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9.0499676470861097</v>
      </c>
      <c r="L25">
        <v>352.51378519789517</v>
      </c>
      <c r="M25">
        <v>17.181204512874043</v>
      </c>
      <c r="N25">
        <v>35.179765726637108</v>
      </c>
      <c r="O25">
        <v>0</v>
      </c>
      <c r="P25">
        <v>41.388854987324549</v>
      </c>
      <c r="Q25">
        <v>6.4691937384615388</v>
      </c>
      <c r="R25">
        <v>4.8306348160651922</v>
      </c>
      <c r="S25">
        <v>7.8145756282642092</v>
      </c>
      <c r="T25">
        <v>0</v>
      </c>
      <c r="U25">
        <v>61.339296278836258</v>
      </c>
      <c r="V25">
        <v>6.1595829965156801</v>
      </c>
      <c r="W25">
        <v>13.127545610474632</v>
      </c>
      <c r="X25">
        <v>43.942497357910902</v>
      </c>
      <c r="Y25">
        <v>0</v>
      </c>
      <c r="Z25">
        <v>3.8645520340909094</v>
      </c>
      <c r="AA25">
        <v>12.486797397468354</v>
      </c>
      <c r="AB25">
        <v>11.708161574629045</v>
      </c>
      <c r="AC25">
        <v>8.611986510342712</v>
      </c>
      <c r="AD25">
        <v>5.414380764697249</v>
      </c>
      <c r="AE25">
        <v>14.647511168441158</v>
      </c>
      <c r="AF25">
        <v>0</v>
      </c>
      <c r="AG25">
        <v>11.740530250147602</v>
      </c>
      <c r="AH25">
        <v>45.317470424095944</v>
      </c>
      <c r="AI25">
        <v>1.0562758707701867</v>
      </c>
      <c r="AJ25">
        <v>0</v>
      </c>
      <c r="AK25">
        <v>20.045213149487786</v>
      </c>
      <c r="AL25">
        <v>0</v>
      </c>
      <c r="AM25">
        <v>0</v>
      </c>
      <c r="AN25">
        <v>0.97895939599593118</v>
      </c>
      <c r="AO25">
        <v>0</v>
      </c>
      <c r="AP25">
        <v>0.91094904457332215</v>
      </c>
      <c r="AQ25">
        <v>0</v>
      </c>
      <c r="AR25">
        <v>9.8134937999999998</v>
      </c>
      <c r="AS25">
        <v>9.4512630394499944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755.04444892253548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9.0499676470861097</v>
      </c>
      <c r="L26">
        <v>352.51378519789517</v>
      </c>
      <c r="M26">
        <v>19.771338824160871</v>
      </c>
      <c r="N26">
        <v>35.179765726637108</v>
      </c>
      <c r="O26">
        <v>0</v>
      </c>
      <c r="P26">
        <v>41.388854987324549</v>
      </c>
      <c r="Q26">
        <v>6.4691937384615388</v>
      </c>
      <c r="R26">
        <v>4.8306348160651922</v>
      </c>
      <c r="S26">
        <v>7.8145756282642092</v>
      </c>
      <c r="T26">
        <v>0</v>
      </c>
      <c r="U26">
        <v>61.339296278836258</v>
      </c>
      <c r="V26">
        <v>6.1595829965156801</v>
      </c>
      <c r="W26">
        <v>13.127545610474632</v>
      </c>
      <c r="X26">
        <v>43.942497357910902</v>
      </c>
      <c r="Y26">
        <v>0</v>
      </c>
      <c r="Z26">
        <v>3.8645520340909094</v>
      </c>
      <c r="AA26">
        <v>12.486797397468354</v>
      </c>
      <c r="AB26">
        <v>11.708161574629045</v>
      </c>
      <c r="AC26">
        <v>8.611986510342712</v>
      </c>
      <c r="AD26">
        <v>5.414380764697249</v>
      </c>
      <c r="AE26">
        <v>14.647511168441158</v>
      </c>
      <c r="AF26">
        <v>0</v>
      </c>
      <c r="AG26">
        <v>11.740530250147602</v>
      </c>
      <c r="AH26">
        <v>45.317470424095944</v>
      </c>
      <c r="AI26">
        <v>1.0562758707701867</v>
      </c>
      <c r="AJ26">
        <v>0</v>
      </c>
      <c r="AK26">
        <v>20.045213149487786</v>
      </c>
      <c r="AL26">
        <v>0</v>
      </c>
      <c r="AM26">
        <v>0</v>
      </c>
      <c r="AN26">
        <v>0.97895939599593118</v>
      </c>
      <c r="AO26">
        <v>0</v>
      </c>
      <c r="AP26">
        <v>0.91094904457332215</v>
      </c>
      <c r="AQ26">
        <v>0</v>
      </c>
      <c r="AR26">
        <v>9.8134937999999998</v>
      </c>
      <c r="AS26">
        <v>9.4512630394499944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757.63458323382235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9.0500676584509758</v>
      </c>
      <c r="L27">
        <v>321.60876343756723</v>
      </c>
      <c r="M27">
        <v>24.948618438960107</v>
      </c>
      <c r="N27">
        <v>35.179765726637108</v>
      </c>
      <c r="O27">
        <v>0</v>
      </c>
      <c r="P27">
        <v>41.388854987324549</v>
      </c>
      <c r="Q27">
        <v>6.4691937384615388</v>
      </c>
      <c r="R27">
        <v>4.8306348160651922</v>
      </c>
      <c r="S27">
        <v>7.8145756282642092</v>
      </c>
      <c r="T27">
        <v>0</v>
      </c>
      <c r="U27">
        <v>61.339296278836258</v>
      </c>
      <c r="V27">
        <v>6.1595829965156801</v>
      </c>
      <c r="W27">
        <v>13.127545610474632</v>
      </c>
      <c r="X27">
        <v>43.942497357910902</v>
      </c>
      <c r="Y27">
        <v>0</v>
      </c>
      <c r="Z27">
        <v>3.8645520340909094</v>
      </c>
      <c r="AA27">
        <v>12.486797397468354</v>
      </c>
      <c r="AB27">
        <v>11.708161574629045</v>
      </c>
      <c r="AC27">
        <v>8.611986510342712</v>
      </c>
      <c r="AD27">
        <v>5.414380764697249</v>
      </c>
      <c r="AE27">
        <v>14.647511168441158</v>
      </c>
      <c r="AF27">
        <v>0</v>
      </c>
      <c r="AG27">
        <v>11.740530250147602</v>
      </c>
      <c r="AH27">
        <v>45.317470424095944</v>
      </c>
      <c r="AI27">
        <v>1.5089659685386894</v>
      </c>
      <c r="AJ27">
        <v>0</v>
      </c>
      <c r="AK27">
        <v>20.045213149487786</v>
      </c>
      <c r="AL27">
        <v>0</v>
      </c>
      <c r="AM27">
        <v>0</v>
      </c>
      <c r="AN27">
        <v>0.97895939599593118</v>
      </c>
      <c r="AO27">
        <v>0</v>
      </c>
      <c r="AP27">
        <v>0.91094904457332215</v>
      </c>
      <c r="AQ27">
        <v>0</v>
      </c>
      <c r="AR27">
        <v>9.8134937999999998</v>
      </c>
      <c r="AS27">
        <v>9.4512630394499944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732.35963119742712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9.0500676584509758</v>
      </c>
      <c r="L28">
        <v>291.66895095005555</v>
      </c>
      <c r="M28">
        <v>27.250598681035427</v>
      </c>
      <c r="N28">
        <v>35.179765726637108</v>
      </c>
      <c r="O28">
        <v>0</v>
      </c>
      <c r="P28">
        <v>41.388854987324549</v>
      </c>
      <c r="Q28">
        <v>6.4691937384615388</v>
      </c>
      <c r="R28">
        <v>4.8306348160651922</v>
      </c>
      <c r="S28">
        <v>7.8145756282642092</v>
      </c>
      <c r="T28">
        <v>0</v>
      </c>
      <c r="U28">
        <v>61.339296278836258</v>
      </c>
      <c r="V28">
        <v>6.1595829965156801</v>
      </c>
      <c r="W28">
        <v>13.127545610474632</v>
      </c>
      <c r="X28">
        <v>43.942497357910902</v>
      </c>
      <c r="Y28">
        <v>0</v>
      </c>
      <c r="Z28">
        <v>3.8645520340909094</v>
      </c>
      <c r="AA28">
        <v>12.486797397468354</v>
      </c>
      <c r="AB28">
        <v>11.708161574629045</v>
      </c>
      <c r="AC28">
        <v>8.611986510342712</v>
      </c>
      <c r="AD28">
        <v>5.414380764697249</v>
      </c>
      <c r="AE28">
        <v>14.647511168441158</v>
      </c>
      <c r="AF28">
        <v>0</v>
      </c>
      <c r="AG28">
        <v>11.740530250147602</v>
      </c>
      <c r="AH28">
        <v>45.317470424095944</v>
      </c>
      <c r="AI28">
        <v>2.2634489528080342</v>
      </c>
      <c r="AJ28">
        <v>0</v>
      </c>
      <c r="AK28">
        <v>20.045213149487786</v>
      </c>
      <c r="AL28">
        <v>0</v>
      </c>
      <c r="AM28">
        <v>0</v>
      </c>
      <c r="AN28">
        <v>0.97895939599593118</v>
      </c>
      <c r="AO28">
        <v>0</v>
      </c>
      <c r="AP28">
        <v>0.91094904457332215</v>
      </c>
      <c r="AQ28">
        <v>0</v>
      </c>
      <c r="AR28">
        <v>9.8134937999999998</v>
      </c>
      <c r="AS28">
        <v>9.4512630394499944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705.47628193625985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4.9299596363322573</v>
      </c>
      <c r="L29">
        <v>213.44054232809273</v>
      </c>
      <c r="M29">
        <v>27.250598681035427</v>
      </c>
      <c r="N29">
        <v>35.179765726637108</v>
      </c>
      <c r="O29">
        <v>0</v>
      </c>
      <c r="P29">
        <v>41.380171577055286</v>
      </c>
      <c r="Q29">
        <v>3.8606836953290866</v>
      </c>
      <c r="R29">
        <v>6.7600681586776856</v>
      </c>
      <c r="S29">
        <v>3.8611665583710408</v>
      </c>
      <c r="T29">
        <v>0</v>
      </c>
      <c r="U29">
        <v>61.339296278836258</v>
      </c>
      <c r="V29">
        <v>6.1595829965156801</v>
      </c>
      <c r="W29">
        <v>13.127545610474632</v>
      </c>
      <c r="X29">
        <v>43.942497357910902</v>
      </c>
      <c r="Y29">
        <v>0</v>
      </c>
      <c r="Z29">
        <v>3.8645520340909094</v>
      </c>
      <c r="AA29">
        <v>12.486797397468354</v>
      </c>
      <c r="AB29">
        <v>11.708161574629045</v>
      </c>
      <c r="AC29">
        <v>8.611986510342712</v>
      </c>
      <c r="AD29">
        <v>5.414380764697249</v>
      </c>
      <c r="AE29">
        <v>14.647511168441158</v>
      </c>
      <c r="AF29">
        <v>0</v>
      </c>
      <c r="AG29">
        <v>11.740530250147602</v>
      </c>
      <c r="AH29">
        <v>45.317470424095944</v>
      </c>
      <c r="AI29">
        <v>14.712417809243602</v>
      </c>
      <c r="AJ29">
        <v>0</v>
      </c>
      <c r="AK29">
        <v>20.045213149487786</v>
      </c>
      <c r="AL29">
        <v>0</v>
      </c>
      <c r="AM29">
        <v>0</v>
      </c>
      <c r="AN29">
        <v>0.97895939599593118</v>
      </c>
      <c r="AO29">
        <v>0</v>
      </c>
      <c r="AP29">
        <v>0.91094904457332215</v>
      </c>
      <c r="AQ29">
        <v>0</v>
      </c>
      <c r="AR29">
        <v>9.8134937999999998</v>
      </c>
      <c r="AS29">
        <v>9.4512630394499944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630.93556496793167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4.8300144957983191</v>
      </c>
      <c r="L30">
        <v>155.49211671015314</v>
      </c>
      <c r="M30">
        <v>27.250598681035427</v>
      </c>
      <c r="N30">
        <v>35.179765726637108</v>
      </c>
      <c r="O30">
        <v>0</v>
      </c>
      <c r="P30">
        <v>41.380171577055286</v>
      </c>
      <c r="Q30">
        <v>3.8606836953290866</v>
      </c>
      <c r="R30">
        <v>6.7600681586776856</v>
      </c>
      <c r="S30">
        <v>3.8611665583710408</v>
      </c>
      <c r="T30">
        <v>0</v>
      </c>
      <c r="U30">
        <v>61.339296278836258</v>
      </c>
      <c r="V30">
        <v>6.1595829965156801</v>
      </c>
      <c r="W30">
        <v>13.127545610474632</v>
      </c>
      <c r="X30">
        <v>43.942497357910902</v>
      </c>
      <c r="Y30">
        <v>0</v>
      </c>
      <c r="Z30">
        <v>3.8645520340909094</v>
      </c>
      <c r="AA30">
        <v>12.486797397468354</v>
      </c>
      <c r="AB30">
        <v>11.708161574629045</v>
      </c>
      <c r="AC30">
        <v>8.611986510342712</v>
      </c>
      <c r="AD30">
        <v>5.414380764697249</v>
      </c>
      <c r="AE30">
        <v>14.647511168441158</v>
      </c>
      <c r="AF30">
        <v>0</v>
      </c>
      <c r="AG30">
        <v>11.740530250147602</v>
      </c>
      <c r="AH30">
        <v>45.317470424095944</v>
      </c>
      <c r="AI30">
        <v>14.712417809243602</v>
      </c>
      <c r="AJ30">
        <v>0</v>
      </c>
      <c r="AK30">
        <v>20.045213149487786</v>
      </c>
      <c r="AL30">
        <v>0</v>
      </c>
      <c r="AM30">
        <v>0</v>
      </c>
      <c r="AN30">
        <v>0.97895939599593118</v>
      </c>
      <c r="AO30">
        <v>0</v>
      </c>
      <c r="AP30">
        <v>0.91094904457332215</v>
      </c>
      <c r="AQ30">
        <v>0</v>
      </c>
      <c r="AR30">
        <v>9.8134937999999998</v>
      </c>
      <c r="AS30">
        <v>9.4512630394499944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572.88719420945813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4.8499342462757955</v>
      </c>
      <c r="L31">
        <v>134.37932693955096</v>
      </c>
      <c r="M31">
        <v>27.250598681035427</v>
      </c>
      <c r="N31">
        <v>35.179765726637108</v>
      </c>
      <c r="O31">
        <v>0</v>
      </c>
      <c r="P31">
        <v>41.380171577055286</v>
      </c>
      <c r="Q31">
        <v>6.4706232049036778</v>
      </c>
      <c r="R31">
        <v>4.8302931632495163</v>
      </c>
      <c r="S31">
        <v>7.8153191205811137</v>
      </c>
      <c r="T31">
        <v>0</v>
      </c>
      <c r="U31">
        <v>61.339296278836258</v>
      </c>
      <c r="V31">
        <v>6.1595829965156801</v>
      </c>
      <c r="W31">
        <v>13.127545610474632</v>
      </c>
      <c r="X31">
        <v>43.942497357910902</v>
      </c>
      <c r="Y31">
        <v>0</v>
      </c>
      <c r="Z31">
        <v>3.8645520340909094</v>
      </c>
      <c r="AA31">
        <v>12.486797397468354</v>
      </c>
      <c r="AB31">
        <v>11.708161574629045</v>
      </c>
      <c r="AC31">
        <v>8.611986510342712</v>
      </c>
      <c r="AD31">
        <v>5.414380764697249</v>
      </c>
      <c r="AE31">
        <v>14.647511168441158</v>
      </c>
      <c r="AF31">
        <v>0</v>
      </c>
      <c r="AG31">
        <v>11.740530250147602</v>
      </c>
      <c r="AH31">
        <v>45.317470424095944</v>
      </c>
      <c r="AI31">
        <v>14.712417809243602</v>
      </c>
      <c r="AJ31">
        <v>0</v>
      </c>
      <c r="AK31">
        <v>20.045213149487786</v>
      </c>
      <c r="AL31">
        <v>0</v>
      </c>
      <c r="AM31">
        <v>0</v>
      </c>
      <c r="AN31">
        <v>0.97895939599593118</v>
      </c>
      <c r="AO31">
        <v>0</v>
      </c>
      <c r="AP31">
        <v>0.34160589171499589</v>
      </c>
      <c r="AQ31">
        <v>0</v>
      </c>
      <c r="AR31">
        <v>9.8134937999999998</v>
      </c>
      <c r="AS31">
        <v>9.4512630394499944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555.85929811283154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4.8499342462757955</v>
      </c>
      <c r="L32">
        <v>134.37932693955096</v>
      </c>
      <c r="M32">
        <v>27.250598681035427</v>
      </c>
      <c r="N32">
        <v>35.179765726637108</v>
      </c>
      <c r="O32">
        <v>0</v>
      </c>
      <c r="P32">
        <v>41.380171577055286</v>
      </c>
      <c r="Q32">
        <v>6.4706232049036778</v>
      </c>
      <c r="R32">
        <v>4.8302931632495163</v>
      </c>
      <c r="S32">
        <v>7.8153191205811137</v>
      </c>
      <c r="T32">
        <v>0</v>
      </c>
      <c r="U32">
        <v>61.339296278836258</v>
      </c>
      <c r="V32">
        <v>6.1595829965156801</v>
      </c>
      <c r="W32">
        <v>13.127545610474632</v>
      </c>
      <c r="X32">
        <v>43.942497357910902</v>
      </c>
      <c r="Y32">
        <v>0</v>
      </c>
      <c r="Z32">
        <v>3.8645520340909094</v>
      </c>
      <c r="AA32">
        <v>12.486797397468354</v>
      </c>
      <c r="AB32">
        <v>11.708161574629045</v>
      </c>
      <c r="AC32">
        <v>8.611986510342712</v>
      </c>
      <c r="AD32">
        <v>5.414380764697249</v>
      </c>
      <c r="AE32">
        <v>14.647511168441158</v>
      </c>
      <c r="AF32">
        <v>0</v>
      </c>
      <c r="AG32">
        <v>11.740530250147602</v>
      </c>
      <c r="AH32">
        <v>45.317470424095944</v>
      </c>
      <c r="AI32">
        <v>14.712417809243602</v>
      </c>
      <c r="AJ32">
        <v>0</v>
      </c>
      <c r="AK32">
        <v>20.045213149487786</v>
      </c>
      <c r="AL32">
        <v>0</v>
      </c>
      <c r="AM32">
        <v>0</v>
      </c>
      <c r="AN32">
        <v>0.97895939599593118</v>
      </c>
      <c r="AO32">
        <v>0</v>
      </c>
      <c r="AP32">
        <v>0.34160589171499589</v>
      </c>
      <c r="AQ32">
        <v>0</v>
      </c>
      <c r="AR32">
        <v>9.8134937999999998</v>
      </c>
      <c r="AS32">
        <v>9.4512630394499944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555.85929811283154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4.8499342462757955</v>
      </c>
      <c r="L33">
        <v>134.37932693955096</v>
      </c>
      <c r="M33">
        <v>27.030153654280028</v>
      </c>
      <c r="N33">
        <v>34.898892463469139</v>
      </c>
      <c r="O33">
        <v>0</v>
      </c>
      <c r="P33">
        <v>41.050961646332659</v>
      </c>
      <c r="Q33">
        <v>6.4706232049036778</v>
      </c>
      <c r="R33">
        <v>4.8302931632495163</v>
      </c>
      <c r="S33">
        <v>7.8153191205811137</v>
      </c>
      <c r="T33">
        <v>0</v>
      </c>
      <c r="U33">
        <v>61.339296278836258</v>
      </c>
      <c r="V33">
        <v>6.1595829965156801</v>
      </c>
      <c r="W33">
        <v>13.127545610474632</v>
      </c>
      <c r="X33">
        <v>43.942497357910902</v>
      </c>
      <c r="Y33">
        <v>0</v>
      </c>
      <c r="Z33">
        <v>3.8645520340909094</v>
      </c>
      <c r="AA33">
        <v>12.486797397468354</v>
      </c>
      <c r="AB33">
        <v>11.708161574629045</v>
      </c>
      <c r="AC33">
        <v>8.611986510342712</v>
      </c>
      <c r="AD33">
        <v>5.414380764697249</v>
      </c>
      <c r="AE33">
        <v>14.647511168441158</v>
      </c>
      <c r="AF33">
        <v>0</v>
      </c>
      <c r="AG33">
        <v>11.740530250147602</v>
      </c>
      <c r="AH33">
        <v>45.317470424095944</v>
      </c>
      <c r="AI33">
        <v>14.712417809243602</v>
      </c>
      <c r="AJ33">
        <v>0</v>
      </c>
      <c r="AK33">
        <v>20.045213149487786</v>
      </c>
      <c r="AL33">
        <v>0</v>
      </c>
      <c r="AM33">
        <v>0</v>
      </c>
      <c r="AN33">
        <v>0.97895939599593118</v>
      </c>
      <c r="AO33">
        <v>0</v>
      </c>
      <c r="AP33">
        <v>0.34160589171499589</v>
      </c>
      <c r="AQ33">
        <v>0</v>
      </c>
      <c r="AR33">
        <v>9.8134937999999998</v>
      </c>
      <c r="AS33">
        <v>9.4512630394499944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555.02876989218555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4.8499342462757955</v>
      </c>
      <c r="L34">
        <v>134.37932693955096</v>
      </c>
      <c r="M34">
        <v>25.963205838783971</v>
      </c>
      <c r="N34">
        <v>33.515805274859034</v>
      </c>
      <c r="O34">
        <v>0</v>
      </c>
      <c r="P34">
        <v>39.423011175913402</v>
      </c>
      <c r="Q34">
        <v>6.4684530177111714</v>
      </c>
      <c r="R34">
        <v>6.2312841215423305</v>
      </c>
      <c r="S34">
        <v>7.8158471097560973</v>
      </c>
      <c r="T34">
        <v>0</v>
      </c>
      <c r="U34">
        <v>61.339296278836258</v>
      </c>
      <c r="V34">
        <v>6.1595829965156801</v>
      </c>
      <c r="W34">
        <v>13.127545610474632</v>
      </c>
      <c r="X34">
        <v>43.942497357910902</v>
      </c>
      <c r="Y34">
        <v>0</v>
      </c>
      <c r="Z34">
        <v>3.8645520340909094</v>
      </c>
      <c r="AA34">
        <v>12.486797397468354</v>
      </c>
      <c r="AB34">
        <v>11.708161574629045</v>
      </c>
      <c r="AC34">
        <v>8.611986510342712</v>
      </c>
      <c r="AD34">
        <v>5.414380764697249</v>
      </c>
      <c r="AE34">
        <v>14.647511168441158</v>
      </c>
      <c r="AF34">
        <v>0</v>
      </c>
      <c r="AG34">
        <v>11.740530250147602</v>
      </c>
      <c r="AH34">
        <v>45.317470424095944</v>
      </c>
      <c r="AI34">
        <v>14.712417809243602</v>
      </c>
      <c r="AJ34">
        <v>0</v>
      </c>
      <c r="AK34">
        <v>20.045213149487786</v>
      </c>
      <c r="AL34">
        <v>0</v>
      </c>
      <c r="AM34">
        <v>0</v>
      </c>
      <c r="AN34">
        <v>0.97895939599593118</v>
      </c>
      <c r="AO34">
        <v>0</v>
      </c>
      <c r="AP34">
        <v>0.34160589171499589</v>
      </c>
      <c r="AQ34">
        <v>0</v>
      </c>
      <c r="AR34">
        <v>9.8134937999999998</v>
      </c>
      <c r="AS34">
        <v>9.4512630394499944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552.3501331779355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4.8499342462757955</v>
      </c>
      <c r="L35">
        <v>134.37932693955096</v>
      </c>
      <c r="M35">
        <v>25.428695468202658</v>
      </c>
      <c r="N35">
        <v>32.83791547304952</v>
      </c>
      <c r="O35">
        <v>0</v>
      </c>
      <c r="P35">
        <v>38.623042599294045</v>
      </c>
      <c r="Q35">
        <v>6.4684530177111714</v>
      </c>
      <c r="R35">
        <v>6.2312841215423305</v>
      </c>
      <c r="S35">
        <v>7.8158471097560973</v>
      </c>
      <c r="T35">
        <v>0</v>
      </c>
      <c r="U35">
        <v>61.339296278836258</v>
      </c>
      <c r="V35">
        <v>6.1595829965156801</v>
      </c>
      <c r="W35">
        <v>13.127545610474632</v>
      </c>
      <c r="X35">
        <v>43.942497357910902</v>
      </c>
      <c r="Y35">
        <v>0</v>
      </c>
      <c r="Z35">
        <v>3.8645520340909094</v>
      </c>
      <c r="AA35">
        <v>12.486797397468354</v>
      </c>
      <c r="AB35">
        <v>11.708161574629045</v>
      </c>
      <c r="AC35">
        <v>8.611986510342712</v>
      </c>
      <c r="AD35">
        <v>5.1121900538650751</v>
      </c>
      <c r="AE35">
        <v>14.647511168441158</v>
      </c>
      <c r="AF35">
        <v>0</v>
      </c>
      <c r="AG35">
        <v>11.740530250147602</v>
      </c>
      <c r="AH35">
        <v>45.317470424095944</v>
      </c>
      <c r="AI35">
        <v>1.5089659685386894</v>
      </c>
      <c r="AJ35">
        <v>0</v>
      </c>
      <c r="AK35">
        <v>20.045213149487786</v>
      </c>
      <c r="AL35">
        <v>0</v>
      </c>
      <c r="AM35">
        <v>0</v>
      </c>
      <c r="AN35">
        <v>0.97895939599593118</v>
      </c>
      <c r="AO35">
        <v>0</v>
      </c>
      <c r="AP35">
        <v>0.94890494797017377</v>
      </c>
      <c r="AQ35">
        <v>0</v>
      </c>
      <c r="AR35">
        <v>9.8134937999999998</v>
      </c>
      <c r="AS35">
        <v>9.4512630394499944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537.43942093364342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4.8499342462757955</v>
      </c>
      <c r="L36">
        <v>134.37932693955096</v>
      </c>
      <c r="M36">
        <v>24.470489878221567</v>
      </c>
      <c r="N36">
        <v>31.591279499999995</v>
      </c>
      <c r="O36">
        <v>0</v>
      </c>
      <c r="P36">
        <v>37.133734633729752</v>
      </c>
      <c r="Q36">
        <v>6.4684530177111714</v>
      </c>
      <c r="R36">
        <v>6.2312841215423305</v>
      </c>
      <c r="S36">
        <v>7.8158471097560973</v>
      </c>
      <c r="T36">
        <v>0</v>
      </c>
      <c r="U36">
        <v>61.339296278836258</v>
      </c>
      <c r="V36">
        <v>6.1595829965156801</v>
      </c>
      <c r="W36">
        <v>13.127545610474632</v>
      </c>
      <c r="X36">
        <v>43.942497357910902</v>
      </c>
      <c r="Y36">
        <v>0</v>
      </c>
      <c r="Z36">
        <v>3.8645520340909094</v>
      </c>
      <c r="AA36">
        <v>12.486797397468354</v>
      </c>
      <c r="AB36">
        <v>11.708161574629045</v>
      </c>
      <c r="AC36">
        <v>8.611986510342712</v>
      </c>
      <c r="AD36">
        <v>2.7071902535795145</v>
      </c>
      <c r="AE36">
        <v>14.647511168441158</v>
      </c>
      <c r="AF36">
        <v>0</v>
      </c>
      <c r="AG36">
        <v>11.740530250147602</v>
      </c>
      <c r="AH36">
        <v>45.317470424095944</v>
      </c>
      <c r="AI36">
        <v>1.0562758707701867</v>
      </c>
      <c r="AJ36">
        <v>0</v>
      </c>
      <c r="AK36">
        <v>20.045213149487786</v>
      </c>
      <c r="AL36">
        <v>0</v>
      </c>
      <c r="AM36">
        <v>0</v>
      </c>
      <c r="AN36">
        <v>0.97895939599593118</v>
      </c>
      <c r="AO36">
        <v>0</v>
      </c>
      <c r="AP36">
        <v>0.94890494797017377</v>
      </c>
      <c r="AQ36">
        <v>0</v>
      </c>
      <c r="AR36">
        <v>9.8134937999999998</v>
      </c>
      <c r="AS36">
        <v>9.4512630394499944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530.88758150699448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4.8499342462757955</v>
      </c>
      <c r="L37">
        <v>134.37932693955096</v>
      </c>
      <c r="M37">
        <v>23.690383273346796</v>
      </c>
      <c r="N37">
        <v>30.579930083995681</v>
      </c>
      <c r="O37">
        <v>0</v>
      </c>
      <c r="P37">
        <v>35.946818702085572</v>
      </c>
      <c r="Q37">
        <v>3.8607995028997517</v>
      </c>
      <c r="R37">
        <v>6.9585181935483869</v>
      </c>
      <c r="S37">
        <v>3.9999504424778762</v>
      </c>
      <c r="T37">
        <v>0</v>
      </c>
      <c r="U37">
        <v>61.339296278836258</v>
      </c>
      <c r="V37">
        <v>6.3795681035340968</v>
      </c>
      <c r="W37">
        <v>13.592600000000003</v>
      </c>
      <c r="X37">
        <v>43.940786485343281</v>
      </c>
      <c r="Y37">
        <v>0</v>
      </c>
      <c r="Z37">
        <v>3.8645520340909094</v>
      </c>
      <c r="AA37">
        <v>12.486797397468354</v>
      </c>
      <c r="AB37">
        <v>11.708161574629045</v>
      </c>
      <c r="AC37">
        <v>8.611986510342712</v>
      </c>
      <c r="AD37">
        <v>2.7071902535795145</v>
      </c>
      <c r="AE37">
        <v>14.647511168441158</v>
      </c>
      <c r="AF37">
        <v>0</v>
      </c>
      <c r="AG37">
        <v>11.740530250147602</v>
      </c>
      <c r="AH37">
        <v>45.317470424095944</v>
      </c>
      <c r="AI37">
        <v>1.0562758707701867</v>
      </c>
      <c r="AJ37">
        <v>0</v>
      </c>
      <c r="AK37">
        <v>20.045213149487786</v>
      </c>
      <c r="AL37">
        <v>0</v>
      </c>
      <c r="AM37">
        <v>0</v>
      </c>
      <c r="AN37">
        <v>0.97895939599593118</v>
      </c>
      <c r="AO37">
        <v>0</v>
      </c>
      <c r="AP37">
        <v>0.94890494797017377</v>
      </c>
      <c r="AQ37">
        <v>0</v>
      </c>
      <c r="AR37">
        <v>9.8134937999999998</v>
      </c>
      <c r="AS37">
        <v>9.4512630394499944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522.89622206836384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4.8499342462757955</v>
      </c>
      <c r="L38">
        <v>134.37932693955096</v>
      </c>
      <c r="M38">
        <v>22.57106092156863</v>
      </c>
      <c r="N38">
        <v>29.130285900000001</v>
      </c>
      <c r="O38">
        <v>0</v>
      </c>
      <c r="P38">
        <v>34.267000078353369</v>
      </c>
      <c r="Q38">
        <v>3.8607995028997517</v>
      </c>
      <c r="R38">
        <v>6.9585181935483869</v>
      </c>
      <c r="S38">
        <v>3.9999504424778762</v>
      </c>
      <c r="T38">
        <v>0</v>
      </c>
      <c r="U38">
        <v>61.339296278836258</v>
      </c>
      <c r="V38">
        <v>6.2386654290976056</v>
      </c>
      <c r="W38">
        <v>13.123737027309703</v>
      </c>
      <c r="X38">
        <v>43.939212980678846</v>
      </c>
      <c r="Y38">
        <v>0</v>
      </c>
      <c r="Z38">
        <v>3.8645520340909094</v>
      </c>
      <c r="AA38">
        <v>12.486797397468354</v>
      </c>
      <c r="AB38">
        <v>11.708161574629045</v>
      </c>
      <c r="AC38">
        <v>8.611986510342712</v>
      </c>
      <c r="AD38">
        <v>2.7071902535795145</v>
      </c>
      <c r="AE38">
        <v>14.647511168441158</v>
      </c>
      <c r="AF38">
        <v>0</v>
      </c>
      <c r="AG38">
        <v>11.740530250147602</v>
      </c>
      <c r="AH38">
        <v>45.317470424095944</v>
      </c>
      <c r="AI38">
        <v>1.0562758707701867</v>
      </c>
      <c r="AJ38">
        <v>0</v>
      </c>
      <c r="AK38">
        <v>20.045213149487786</v>
      </c>
      <c r="AL38">
        <v>0</v>
      </c>
      <c r="AM38">
        <v>0</v>
      </c>
      <c r="AN38">
        <v>0.97895939599593118</v>
      </c>
      <c r="AO38">
        <v>0</v>
      </c>
      <c r="AP38">
        <v>0.94890494797017377</v>
      </c>
      <c r="AQ38">
        <v>0</v>
      </c>
      <c r="AR38">
        <v>11.449076099999999</v>
      </c>
      <c r="AS38">
        <v>9.4512630394499944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519.67168005706662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4.8499342462757955</v>
      </c>
      <c r="L39">
        <v>134.37932693955096</v>
      </c>
      <c r="M39">
        <v>23.780898927062371</v>
      </c>
      <c r="N39">
        <v>30.679073811320759</v>
      </c>
      <c r="O39">
        <v>0</v>
      </c>
      <c r="P39">
        <v>35.469816585487905</v>
      </c>
      <c r="Q39">
        <v>6.4684530177111714</v>
      </c>
      <c r="R39">
        <v>6.2312841215423305</v>
      </c>
      <c r="S39">
        <v>7.8158471097560973</v>
      </c>
      <c r="T39">
        <v>0</v>
      </c>
      <c r="U39">
        <v>61.339296278836258</v>
      </c>
      <c r="V39">
        <v>6.1617882759477949</v>
      </c>
      <c r="W39">
        <v>13.123737027309703</v>
      </c>
      <c r="X39">
        <v>43.939212980678846</v>
      </c>
      <c r="Y39">
        <v>0</v>
      </c>
      <c r="Z39">
        <v>3.8645520340909094</v>
      </c>
      <c r="AA39">
        <v>12.486797397468354</v>
      </c>
      <c r="AB39">
        <v>11.708161574629045</v>
      </c>
      <c r="AC39">
        <v>8.611986510342712</v>
      </c>
      <c r="AD39">
        <v>2.7071902535795145</v>
      </c>
      <c r="AE39">
        <v>14.647511168441158</v>
      </c>
      <c r="AF39">
        <v>0</v>
      </c>
      <c r="AG39">
        <v>11.740530250147602</v>
      </c>
      <c r="AH39">
        <v>45.317470424095944</v>
      </c>
      <c r="AI39">
        <v>1.0562758707701867</v>
      </c>
      <c r="AJ39">
        <v>0</v>
      </c>
      <c r="AK39">
        <v>20.045213149487786</v>
      </c>
      <c r="AL39">
        <v>0</v>
      </c>
      <c r="AM39">
        <v>0</v>
      </c>
      <c r="AN39">
        <v>0.97895939599593118</v>
      </c>
      <c r="AO39">
        <v>0</v>
      </c>
      <c r="AP39">
        <v>0.94890494797017377</v>
      </c>
      <c r="AQ39">
        <v>0</v>
      </c>
      <c r="AR39">
        <v>11.449076099999999</v>
      </c>
      <c r="AS39">
        <v>9.4512630394499944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529.25256143794934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4.8499342462757955</v>
      </c>
      <c r="L40">
        <v>134.37932693955096</v>
      </c>
      <c r="M40">
        <v>22.850891335383405</v>
      </c>
      <c r="N40">
        <v>29.496024069554604</v>
      </c>
      <c r="O40">
        <v>0</v>
      </c>
      <c r="P40">
        <v>34.011125648854282</v>
      </c>
      <c r="Q40">
        <v>6.4684530177111714</v>
      </c>
      <c r="R40">
        <v>6.2312841215423305</v>
      </c>
      <c r="S40">
        <v>7.8158471097560973</v>
      </c>
      <c r="T40">
        <v>0</v>
      </c>
      <c r="U40">
        <v>61.339296278836258</v>
      </c>
      <c r="V40">
        <v>6.1617882759477949</v>
      </c>
      <c r="W40">
        <v>13.123737027309703</v>
      </c>
      <c r="X40">
        <v>43.939212980678846</v>
      </c>
      <c r="Y40">
        <v>0</v>
      </c>
      <c r="Z40">
        <v>3.8645520340909094</v>
      </c>
      <c r="AA40">
        <v>12.486797397468354</v>
      </c>
      <c r="AB40">
        <v>11.708161574629045</v>
      </c>
      <c r="AC40">
        <v>8.611986510342712</v>
      </c>
      <c r="AD40">
        <v>2.7071902535795145</v>
      </c>
      <c r="AE40">
        <v>14.647511168441158</v>
      </c>
      <c r="AF40">
        <v>0</v>
      </c>
      <c r="AG40">
        <v>11.740530250147602</v>
      </c>
      <c r="AH40">
        <v>45.317470424095944</v>
      </c>
      <c r="AI40">
        <v>1.0562758707701867</v>
      </c>
      <c r="AJ40">
        <v>0</v>
      </c>
      <c r="AK40">
        <v>20.045213149487786</v>
      </c>
      <c r="AL40">
        <v>0</v>
      </c>
      <c r="AM40">
        <v>0</v>
      </c>
      <c r="AN40">
        <v>0.97895939599593118</v>
      </c>
      <c r="AO40">
        <v>0</v>
      </c>
      <c r="AP40">
        <v>0.94890494797017377</v>
      </c>
      <c r="AQ40">
        <v>0</v>
      </c>
      <c r="AR40">
        <v>11.449076099999999</v>
      </c>
      <c r="AS40">
        <v>9.4512630394499944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525.68081316787061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4.8499342462757955</v>
      </c>
      <c r="L41">
        <v>134.37932693955096</v>
      </c>
      <c r="M41">
        <v>22.001398913043481</v>
      </c>
      <c r="N41">
        <v>28.38980983349181</v>
      </c>
      <c r="O41">
        <v>0</v>
      </c>
      <c r="P41">
        <v>32.671343311833169</v>
      </c>
      <c r="Q41">
        <v>3.8607995028997517</v>
      </c>
      <c r="R41">
        <v>6.9585181935483869</v>
      </c>
      <c r="S41">
        <v>3.9999504424778762</v>
      </c>
      <c r="T41">
        <v>0</v>
      </c>
      <c r="U41">
        <v>61.339296278836258</v>
      </c>
      <c r="V41">
        <v>6.1617882759477949</v>
      </c>
      <c r="W41">
        <v>13.123737027309703</v>
      </c>
      <c r="X41">
        <v>43.939212980678846</v>
      </c>
      <c r="Y41">
        <v>0</v>
      </c>
      <c r="Z41">
        <v>3.8645520340909094</v>
      </c>
      <c r="AA41">
        <v>12.486797397468354</v>
      </c>
      <c r="AB41">
        <v>11.708161574629045</v>
      </c>
      <c r="AC41">
        <v>8.611986510342712</v>
      </c>
      <c r="AD41">
        <v>2.7071902535795145</v>
      </c>
      <c r="AE41">
        <v>14.647511168441158</v>
      </c>
      <c r="AF41">
        <v>0</v>
      </c>
      <c r="AG41">
        <v>11.740530250147602</v>
      </c>
      <c r="AH41">
        <v>45.317470424095944</v>
      </c>
      <c r="AI41">
        <v>4.1496562854785228</v>
      </c>
      <c r="AJ41">
        <v>0</v>
      </c>
      <c r="AK41">
        <v>20.045213149487786</v>
      </c>
      <c r="AL41">
        <v>0</v>
      </c>
      <c r="AM41">
        <v>0</v>
      </c>
      <c r="AN41">
        <v>0.97895939599593118</v>
      </c>
      <c r="AO41">
        <v>0</v>
      </c>
      <c r="AP41">
        <v>0.94890494797017377</v>
      </c>
      <c r="AQ41">
        <v>0</v>
      </c>
      <c r="AR41">
        <v>9.8134937999999998</v>
      </c>
      <c r="AS41">
        <v>9.4512630394499944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518.14680617707154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4.8499342462757955</v>
      </c>
      <c r="L42">
        <v>134.37932693955096</v>
      </c>
      <c r="M42">
        <v>21.07133353673759</v>
      </c>
      <c r="N42">
        <v>27.209759673503143</v>
      </c>
      <c r="O42">
        <v>0</v>
      </c>
      <c r="P42">
        <v>31.235723060026512</v>
      </c>
      <c r="Q42">
        <v>3.8607995028997517</v>
      </c>
      <c r="R42">
        <v>6.9585181935483869</v>
      </c>
      <c r="S42">
        <v>3.9999504424778762</v>
      </c>
      <c r="T42">
        <v>0</v>
      </c>
      <c r="U42">
        <v>61.339296278836258</v>
      </c>
      <c r="V42">
        <v>6.1617882759477949</v>
      </c>
      <c r="W42">
        <v>13.123737027309703</v>
      </c>
      <c r="X42">
        <v>43.939212980678846</v>
      </c>
      <c r="Y42">
        <v>0</v>
      </c>
      <c r="Z42">
        <v>3.8645520340909094</v>
      </c>
      <c r="AA42">
        <v>12.486797397468354</v>
      </c>
      <c r="AB42">
        <v>11.708161574629045</v>
      </c>
      <c r="AC42">
        <v>8.611986510342712</v>
      </c>
      <c r="AD42">
        <v>2.7071902535795145</v>
      </c>
      <c r="AE42">
        <v>14.647511168441158</v>
      </c>
      <c r="AF42">
        <v>0</v>
      </c>
      <c r="AG42">
        <v>11.740530250147602</v>
      </c>
      <c r="AH42">
        <v>45.317470424095944</v>
      </c>
      <c r="AI42">
        <v>4.1496562854785228</v>
      </c>
      <c r="AJ42">
        <v>0</v>
      </c>
      <c r="AK42">
        <v>20.045213149487786</v>
      </c>
      <c r="AL42">
        <v>0</v>
      </c>
      <c r="AM42">
        <v>0</v>
      </c>
      <c r="AN42">
        <v>0.97895939599593118</v>
      </c>
      <c r="AO42">
        <v>0</v>
      </c>
      <c r="AP42">
        <v>0.94890494797017377</v>
      </c>
      <c r="AQ42">
        <v>0</v>
      </c>
      <c r="AR42">
        <v>9.8134937999999998</v>
      </c>
      <c r="AS42">
        <v>9.4512630394499944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514.60107038897036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4.8300035938675387</v>
      </c>
      <c r="L43">
        <v>134.37932693955096</v>
      </c>
      <c r="M43">
        <v>20.280653705764266</v>
      </c>
      <c r="N43">
        <v>26.183017569430461</v>
      </c>
      <c r="O43">
        <v>0</v>
      </c>
      <c r="P43">
        <v>28.983599645110409</v>
      </c>
      <c r="Q43">
        <v>3.8603795048076925</v>
      </c>
      <c r="R43">
        <v>6.7627122978723397</v>
      </c>
      <c r="S43">
        <v>3.8627476277173911</v>
      </c>
      <c r="T43">
        <v>0</v>
      </c>
      <c r="U43">
        <v>61.339296278836258</v>
      </c>
      <c r="V43">
        <v>6.1617882759477949</v>
      </c>
      <c r="W43">
        <v>13.123737027309703</v>
      </c>
      <c r="X43">
        <v>43.940095970781798</v>
      </c>
      <c r="Y43">
        <v>0</v>
      </c>
      <c r="Z43">
        <v>3.8645520340909094</v>
      </c>
      <c r="AA43">
        <v>8.3245315983122357</v>
      </c>
      <c r="AB43">
        <v>11.708161574629045</v>
      </c>
      <c r="AC43">
        <v>8.611986510342712</v>
      </c>
      <c r="AD43">
        <v>2.7071902535795145</v>
      </c>
      <c r="AE43">
        <v>14.647511168441158</v>
      </c>
      <c r="AF43">
        <v>0</v>
      </c>
      <c r="AG43">
        <v>11.740530250147602</v>
      </c>
      <c r="AH43">
        <v>45.317470424095944</v>
      </c>
      <c r="AI43">
        <v>1.0562758707701867</v>
      </c>
      <c r="AJ43">
        <v>0</v>
      </c>
      <c r="AK43">
        <v>20.045213149487786</v>
      </c>
      <c r="AL43">
        <v>0</v>
      </c>
      <c r="AM43">
        <v>0</v>
      </c>
      <c r="AN43">
        <v>0.97895939599593118</v>
      </c>
      <c r="AO43">
        <v>0</v>
      </c>
      <c r="AP43">
        <v>0.94890494797017377</v>
      </c>
      <c r="AQ43">
        <v>0</v>
      </c>
      <c r="AR43">
        <v>11.449076099999999</v>
      </c>
      <c r="AS43">
        <v>9.4512630394499944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504.5589847543099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4.8300035938675387</v>
      </c>
      <c r="L44">
        <v>134.37932693955096</v>
      </c>
      <c r="M44">
        <v>19.564115568242642</v>
      </c>
      <c r="N44">
        <v>25.249189961725818</v>
      </c>
      <c r="O44">
        <v>0</v>
      </c>
      <c r="P44">
        <v>27.879828588994776</v>
      </c>
      <c r="Q44">
        <v>3.8603795048076925</v>
      </c>
      <c r="R44">
        <v>6.7627122978723397</v>
      </c>
      <c r="S44">
        <v>3.8627476277173911</v>
      </c>
      <c r="T44">
        <v>0</v>
      </c>
      <c r="U44">
        <v>61.339296278836258</v>
      </c>
      <c r="V44">
        <v>5.990032817716334</v>
      </c>
      <c r="W44">
        <v>12.292116628150735</v>
      </c>
      <c r="X44">
        <v>43.942497357910902</v>
      </c>
      <c r="Y44">
        <v>0</v>
      </c>
      <c r="Z44">
        <v>3.8645520340909094</v>
      </c>
      <c r="AA44">
        <v>8.3245315983122357</v>
      </c>
      <c r="AB44">
        <v>11.708161574629045</v>
      </c>
      <c r="AC44">
        <v>8.611986510342712</v>
      </c>
      <c r="AD44">
        <v>2.7071902535795145</v>
      </c>
      <c r="AE44">
        <v>14.647511168441158</v>
      </c>
      <c r="AF44">
        <v>0</v>
      </c>
      <c r="AG44">
        <v>11.740530250147602</v>
      </c>
      <c r="AH44">
        <v>45.317470424095944</v>
      </c>
      <c r="AI44">
        <v>0</v>
      </c>
      <c r="AJ44">
        <v>0</v>
      </c>
      <c r="AK44">
        <v>20.045213149487786</v>
      </c>
      <c r="AL44">
        <v>0</v>
      </c>
      <c r="AM44">
        <v>0</v>
      </c>
      <c r="AN44">
        <v>0.97895939599593118</v>
      </c>
      <c r="AO44">
        <v>0</v>
      </c>
      <c r="AP44">
        <v>0.94890494797017377</v>
      </c>
      <c r="AQ44">
        <v>0</v>
      </c>
      <c r="AR44">
        <v>11.449076099999999</v>
      </c>
      <c r="AS44">
        <v>9.4512630394499944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499.74759761193644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4.8300035938675387</v>
      </c>
      <c r="L45">
        <v>126.51693073466575</v>
      </c>
      <c r="M45">
        <v>19.379268706676672</v>
      </c>
      <c r="N45">
        <v>25.015346859885288</v>
      </c>
      <c r="O45">
        <v>0</v>
      </c>
      <c r="P45">
        <v>27.601028358517901</v>
      </c>
      <c r="Q45">
        <v>3.5700075810810805</v>
      </c>
      <c r="R45">
        <v>6.3273315510534855</v>
      </c>
      <c r="S45">
        <v>3.6418136678966788</v>
      </c>
      <c r="T45">
        <v>0</v>
      </c>
      <c r="U45">
        <v>61.339296278836258</v>
      </c>
      <c r="V45">
        <v>6.1595829965156801</v>
      </c>
      <c r="W45">
        <v>13.127545610474632</v>
      </c>
      <c r="X45">
        <v>43.942497357910902</v>
      </c>
      <c r="Y45">
        <v>0</v>
      </c>
      <c r="Z45">
        <v>3.8645520340909094</v>
      </c>
      <c r="AA45">
        <v>8.3245315983122357</v>
      </c>
      <c r="AB45">
        <v>11.708161574629045</v>
      </c>
      <c r="AC45">
        <v>8.611986510342712</v>
      </c>
      <c r="AD45">
        <v>0</v>
      </c>
      <c r="AE45">
        <v>14.647511168441158</v>
      </c>
      <c r="AF45">
        <v>0</v>
      </c>
      <c r="AG45">
        <v>11.740530250147602</v>
      </c>
      <c r="AH45">
        <v>45.317470424095944</v>
      </c>
      <c r="AI45">
        <v>0</v>
      </c>
      <c r="AJ45">
        <v>0</v>
      </c>
      <c r="AK45">
        <v>20.045213149487786</v>
      </c>
      <c r="AL45">
        <v>0</v>
      </c>
      <c r="AM45">
        <v>0</v>
      </c>
      <c r="AN45">
        <v>0.97895939599593118</v>
      </c>
      <c r="AO45">
        <v>0</v>
      </c>
      <c r="AP45">
        <v>0.94890494797017377</v>
      </c>
      <c r="AQ45">
        <v>0</v>
      </c>
      <c r="AR45">
        <v>11.449076099999999</v>
      </c>
      <c r="AS45">
        <v>9.4512630394499944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488.53881349034538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4.8300035938675387</v>
      </c>
      <c r="L46">
        <v>126.51693073466575</v>
      </c>
      <c r="M46">
        <v>19.210652453513021</v>
      </c>
      <c r="N46">
        <v>24.789544852788278</v>
      </c>
      <c r="O46">
        <v>0</v>
      </c>
      <c r="P46">
        <v>27.326514832235805</v>
      </c>
      <c r="Q46">
        <v>3.5397492116883118</v>
      </c>
      <c r="R46">
        <v>6.2673248410206082</v>
      </c>
      <c r="S46">
        <v>3.6094424747474751</v>
      </c>
      <c r="T46">
        <v>0</v>
      </c>
      <c r="U46">
        <v>61.339296278836258</v>
      </c>
      <c r="V46">
        <v>6.1595829965156801</v>
      </c>
      <c r="W46">
        <v>13.127545610474632</v>
      </c>
      <c r="X46">
        <v>43.942497357910902</v>
      </c>
      <c r="Y46">
        <v>0</v>
      </c>
      <c r="Z46">
        <v>3.8645520340909094</v>
      </c>
      <c r="AA46">
        <v>8.3245315983122357</v>
      </c>
      <c r="AB46">
        <v>11.708161574629045</v>
      </c>
      <c r="AC46">
        <v>8.611986510342712</v>
      </c>
      <c r="AD46">
        <v>0</v>
      </c>
      <c r="AE46">
        <v>14.647511168441158</v>
      </c>
      <c r="AF46">
        <v>0</v>
      </c>
      <c r="AG46">
        <v>11.740530250147602</v>
      </c>
      <c r="AH46">
        <v>45.317470424095944</v>
      </c>
      <c r="AI46">
        <v>0</v>
      </c>
      <c r="AJ46">
        <v>0</v>
      </c>
      <c r="AK46">
        <v>20.045213149487786</v>
      </c>
      <c r="AL46">
        <v>0</v>
      </c>
      <c r="AM46">
        <v>0</v>
      </c>
      <c r="AN46">
        <v>0.97895939599593118</v>
      </c>
      <c r="AO46">
        <v>0</v>
      </c>
      <c r="AP46">
        <v>0.94890494797017377</v>
      </c>
      <c r="AQ46">
        <v>0</v>
      </c>
      <c r="AR46">
        <v>9.8134937999999998</v>
      </c>
      <c r="AS46">
        <v>9.4512630394499944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486.11166313122777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4.8300035938675387</v>
      </c>
      <c r="L47">
        <v>126.51693073466575</v>
      </c>
      <c r="M47">
        <v>18.97088365772532</v>
      </c>
      <c r="N47">
        <v>24.491230797512259</v>
      </c>
      <c r="O47">
        <v>0</v>
      </c>
      <c r="P47">
        <v>27.00252598158535</v>
      </c>
      <c r="Q47">
        <v>3.5005893162393167</v>
      </c>
      <c r="R47">
        <v>6.1873710947019864</v>
      </c>
      <c r="S47">
        <v>3.5679839774072089</v>
      </c>
      <c r="T47">
        <v>0</v>
      </c>
      <c r="U47">
        <v>61.339296278836258</v>
      </c>
      <c r="V47">
        <v>6.1595829965156801</v>
      </c>
      <c r="W47">
        <v>13.127545610474632</v>
      </c>
      <c r="X47">
        <v>43.942497357910902</v>
      </c>
      <c r="Y47">
        <v>0</v>
      </c>
      <c r="Z47">
        <v>3.8645520340909094</v>
      </c>
      <c r="AA47">
        <v>0</v>
      </c>
      <c r="AB47">
        <v>11.708161574629045</v>
      </c>
      <c r="AC47">
        <v>8.611986510342712</v>
      </c>
      <c r="AD47">
        <v>0</v>
      </c>
      <c r="AE47">
        <v>14.647511168441158</v>
      </c>
      <c r="AF47">
        <v>0</v>
      </c>
      <c r="AG47">
        <v>11.740530250147602</v>
      </c>
      <c r="AH47">
        <v>41.585443558422156</v>
      </c>
      <c r="AI47">
        <v>0</v>
      </c>
      <c r="AJ47">
        <v>0</v>
      </c>
      <c r="AK47">
        <v>20.045213149487786</v>
      </c>
      <c r="AL47">
        <v>0</v>
      </c>
      <c r="AM47">
        <v>0</v>
      </c>
      <c r="AN47">
        <v>0.97895939599593118</v>
      </c>
      <c r="AO47">
        <v>0</v>
      </c>
      <c r="AP47">
        <v>0.94890494797017377</v>
      </c>
      <c r="AQ47">
        <v>0</v>
      </c>
      <c r="AR47">
        <v>9.8134937999999998</v>
      </c>
      <c r="AS47">
        <v>9.4512630394499944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473.03246082641971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4.8300035938675387</v>
      </c>
      <c r="L48">
        <v>126.51693073466575</v>
      </c>
      <c r="M48">
        <v>18.918014636126056</v>
      </c>
      <c r="N48">
        <v>24.416502055415616</v>
      </c>
      <c r="O48">
        <v>0</v>
      </c>
      <c r="P48">
        <v>26.887862970675737</v>
      </c>
      <c r="Q48">
        <v>3.4867718649538872</v>
      </c>
      <c r="R48">
        <v>6.1709635370555</v>
      </c>
      <c r="S48">
        <v>3.5524138465694222</v>
      </c>
      <c r="T48">
        <v>0</v>
      </c>
      <c r="U48">
        <v>61.339296278836258</v>
      </c>
      <c r="V48">
        <v>6.1595829965156801</v>
      </c>
      <c r="W48">
        <v>13.127545610474632</v>
      </c>
      <c r="X48">
        <v>43.942497357910902</v>
      </c>
      <c r="Y48">
        <v>0</v>
      </c>
      <c r="Z48">
        <v>3.8645520340909094</v>
      </c>
      <c r="AA48">
        <v>0</v>
      </c>
      <c r="AB48">
        <v>11.708161574629045</v>
      </c>
      <c r="AC48">
        <v>8.611986510342712</v>
      </c>
      <c r="AD48">
        <v>0</v>
      </c>
      <c r="AE48">
        <v>14.647511168441158</v>
      </c>
      <c r="AF48">
        <v>0</v>
      </c>
      <c r="AG48">
        <v>11.740530250147602</v>
      </c>
      <c r="AH48">
        <v>41.585443558422156</v>
      </c>
      <c r="AI48">
        <v>0</v>
      </c>
      <c r="AJ48">
        <v>0</v>
      </c>
      <c r="AK48">
        <v>20.045213149487786</v>
      </c>
      <c r="AL48">
        <v>0</v>
      </c>
      <c r="AM48">
        <v>0</v>
      </c>
      <c r="AN48">
        <v>0.97895939599593118</v>
      </c>
      <c r="AO48">
        <v>0</v>
      </c>
      <c r="AP48">
        <v>0.94890494797017377</v>
      </c>
      <c r="AQ48">
        <v>0</v>
      </c>
      <c r="AR48">
        <v>9.8134937999999998</v>
      </c>
      <c r="AS48">
        <v>9.4512630394499944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472.74440491204456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4.8300035938675387</v>
      </c>
      <c r="L49">
        <v>126.51693073466575</v>
      </c>
      <c r="M49">
        <v>18.785800019189104</v>
      </c>
      <c r="N49">
        <v>24.249184344806764</v>
      </c>
      <c r="O49">
        <v>0</v>
      </c>
      <c r="P49">
        <v>26.691845417959968</v>
      </c>
      <c r="Q49">
        <v>3.4632004425249168</v>
      </c>
      <c r="R49">
        <v>6.1284047648829434</v>
      </c>
      <c r="S49">
        <v>3.5315287069059274</v>
      </c>
      <c r="T49">
        <v>0</v>
      </c>
      <c r="U49">
        <v>61.339296278836258</v>
      </c>
      <c r="V49">
        <v>6.1595829965156801</v>
      </c>
      <c r="W49">
        <v>13.127545610474632</v>
      </c>
      <c r="X49">
        <v>43.942497357910902</v>
      </c>
      <c r="Y49">
        <v>0</v>
      </c>
      <c r="Z49">
        <v>3.8645520340909094</v>
      </c>
      <c r="AA49">
        <v>0</v>
      </c>
      <c r="AB49">
        <v>11.708161574629045</v>
      </c>
      <c r="AC49">
        <v>8.611986510342712</v>
      </c>
      <c r="AD49">
        <v>0</v>
      </c>
      <c r="AE49">
        <v>14.647511168441158</v>
      </c>
      <c r="AF49">
        <v>0</v>
      </c>
      <c r="AG49">
        <v>11.740530250147602</v>
      </c>
      <c r="AH49">
        <v>41.585443558422156</v>
      </c>
      <c r="AI49">
        <v>0</v>
      </c>
      <c r="AJ49">
        <v>0</v>
      </c>
      <c r="AK49">
        <v>20.045213149487786</v>
      </c>
      <c r="AL49">
        <v>0</v>
      </c>
      <c r="AM49">
        <v>0</v>
      </c>
      <c r="AN49">
        <v>0.97895939599593118</v>
      </c>
      <c r="AO49">
        <v>0</v>
      </c>
      <c r="AP49">
        <v>0.94890494797017377</v>
      </c>
      <c r="AQ49">
        <v>0</v>
      </c>
      <c r="AR49">
        <v>11.449076099999999</v>
      </c>
      <c r="AS49">
        <v>9.4512630394499944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473.79742199751792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4.8300035938675387</v>
      </c>
      <c r="L50">
        <v>126.51693073466575</v>
      </c>
      <c r="M50">
        <v>18.71118162299922</v>
      </c>
      <c r="N50">
        <v>24.158508161008733</v>
      </c>
      <c r="O50">
        <v>0</v>
      </c>
      <c r="P50">
        <v>26.587182705781217</v>
      </c>
      <c r="Q50">
        <v>3.4489153530979353</v>
      </c>
      <c r="R50">
        <v>6.1070990318898968</v>
      </c>
      <c r="S50">
        <v>3.5192983044189852</v>
      </c>
      <c r="T50">
        <v>0</v>
      </c>
      <c r="U50">
        <v>61.339296278836258</v>
      </c>
      <c r="V50">
        <v>6.1595829965156801</v>
      </c>
      <c r="W50">
        <v>13.127545610474632</v>
      </c>
      <c r="X50">
        <v>43.942497357910902</v>
      </c>
      <c r="Y50">
        <v>0</v>
      </c>
      <c r="Z50">
        <v>3.8645520340909094</v>
      </c>
      <c r="AA50">
        <v>0</v>
      </c>
      <c r="AB50">
        <v>11.708161574629045</v>
      </c>
      <c r="AC50">
        <v>8.611986510342712</v>
      </c>
      <c r="AD50">
        <v>0</v>
      </c>
      <c r="AE50">
        <v>14.647511168441158</v>
      </c>
      <c r="AF50">
        <v>0</v>
      </c>
      <c r="AG50">
        <v>11.740530250147602</v>
      </c>
      <c r="AH50">
        <v>41.585443558422156</v>
      </c>
      <c r="AI50">
        <v>0</v>
      </c>
      <c r="AJ50">
        <v>0</v>
      </c>
      <c r="AK50">
        <v>20.045213149487786</v>
      </c>
      <c r="AL50">
        <v>0</v>
      </c>
      <c r="AM50">
        <v>0</v>
      </c>
      <c r="AN50">
        <v>0.97895939599593118</v>
      </c>
      <c r="AO50">
        <v>0</v>
      </c>
      <c r="AP50">
        <v>0.94890494797017377</v>
      </c>
      <c r="AQ50">
        <v>0</v>
      </c>
      <c r="AR50">
        <v>11.449076099999999</v>
      </c>
      <c r="AS50">
        <v>9.4512630394499944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473.47964348044428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4.7900122568661239</v>
      </c>
      <c r="L51">
        <v>126.51693073466575</v>
      </c>
      <c r="M51">
        <v>18.780202044891645</v>
      </c>
      <c r="N51">
        <v>24.246145954331279</v>
      </c>
      <c r="O51">
        <v>0</v>
      </c>
      <c r="P51">
        <v>26.691845417959968</v>
      </c>
      <c r="Q51">
        <v>5.024265499003322</v>
      </c>
      <c r="R51">
        <v>9.6867494749163878</v>
      </c>
      <c r="S51">
        <v>5.9756408690928851</v>
      </c>
      <c r="T51">
        <v>0</v>
      </c>
      <c r="U51">
        <v>61.339296278836258</v>
      </c>
      <c r="V51">
        <v>6.1595829965156801</v>
      </c>
      <c r="W51">
        <v>13.127545610474632</v>
      </c>
      <c r="X51">
        <v>43.942497357910902</v>
      </c>
      <c r="Y51">
        <v>0</v>
      </c>
      <c r="Z51">
        <v>3.8645520340909094</v>
      </c>
      <c r="AA51">
        <v>0</v>
      </c>
      <c r="AB51">
        <v>11.708161574629045</v>
      </c>
      <c r="AC51">
        <v>8.611986510342712</v>
      </c>
      <c r="AD51">
        <v>0</v>
      </c>
      <c r="AE51">
        <v>14.647511168441158</v>
      </c>
      <c r="AF51">
        <v>0</v>
      </c>
      <c r="AG51">
        <v>11.740530250147602</v>
      </c>
      <c r="AH51">
        <v>41.585443558422156</v>
      </c>
      <c r="AI51">
        <v>0</v>
      </c>
      <c r="AJ51">
        <v>0</v>
      </c>
      <c r="AK51">
        <v>20.045213149487786</v>
      </c>
      <c r="AL51">
        <v>0</v>
      </c>
      <c r="AM51">
        <v>0</v>
      </c>
      <c r="AN51">
        <v>0.97895939599593118</v>
      </c>
      <c r="AO51">
        <v>0</v>
      </c>
      <c r="AP51">
        <v>0.94890494797017377</v>
      </c>
      <c r="AQ51">
        <v>0</v>
      </c>
      <c r="AR51">
        <v>11.449076099999999</v>
      </c>
      <c r="AS51">
        <v>9.4512630394499944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481.31231622444233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4.7200047867900397</v>
      </c>
      <c r="L52">
        <v>126.51693073466575</v>
      </c>
      <c r="M52">
        <v>18.910528944948485</v>
      </c>
      <c r="N52">
        <v>24.411026895368373</v>
      </c>
      <c r="O52">
        <v>0</v>
      </c>
      <c r="P52">
        <v>26.887862970675737</v>
      </c>
      <c r="Q52">
        <v>5.0611054564643796</v>
      </c>
      <c r="R52">
        <v>9.7465813455149508</v>
      </c>
      <c r="S52">
        <v>6.0165410178089571</v>
      </c>
      <c r="T52">
        <v>0</v>
      </c>
      <c r="U52">
        <v>61.339296278836258</v>
      </c>
      <c r="V52">
        <v>6.1595829965156801</v>
      </c>
      <c r="W52">
        <v>13.127545610474632</v>
      </c>
      <c r="X52">
        <v>43.942497357910902</v>
      </c>
      <c r="Y52">
        <v>0</v>
      </c>
      <c r="Z52">
        <v>3.8645520340909094</v>
      </c>
      <c r="AA52">
        <v>0</v>
      </c>
      <c r="AB52">
        <v>11.708161574629045</v>
      </c>
      <c r="AC52">
        <v>8.611986510342712</v>
      </c>
      <c r="AD52">
        <v>0</v>
      </c>
      <c r="AE52">
        <v>14.647511168441158</v>
      </c>
      <c r="AF52">
        <v>0</v>
      </c>
      <c r="AG52">
        <v>11.740530250147602</v>
      </c>
      <c r="AH52">
        <v>41.585443558422156</v>
      </c>
      <c r="AI52">
        <v>0</v>
      </c>
      <c r="AJ52">
        <v>0</v>
      </c>
      <c r="AK52">
        <v>20.045213149487786</v>
      </c>
      <c r="AL52">
        <v>0</v>
      </c>
      <c r="AM52">
        <v>0</v>
      </c>
      <c r="AN52">
        <v>0.97895939599593118</v>
      </c>
      <c r="AO52">
        <v>0</v>
      </c>
      <c r="AP52">
        <v>0.94890494797017377</v>
      </c>
      <c r="AQ52">
        <v>0</v>
      </c>
      <c r="AR52">
        <v>9.8134937999999998</v>
      </c>
      <c r="AS52">
        <v>9.4512630394499944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480.23552382495171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4.550071366736165</v>
      </c>
      <c r="L53">
        <v>126.88311715435522</v>
      </c>
      <c r="M53">
        <v>18.869308187239945</v>
      </c>
      <c r="N53">
        <v>24.356691468558374</v>
      </c>
      <c r="O53">
        <v>0</v>
      </c>
      <c r="P53">
        <v>26.832674143328717</v>
      </c>
      <c r="Q53">
        <v>4.4799079127561141</v>
      </c>
      <c r="R53">
        <v>8.6978926473526474</v>
      </c>
      <c r="S53">
        <v>5.4165668447809621</v>
      </c>
      <c r="T53">
        <v>0</v>
      </c>
      <c r="U53">
        <v>61.339296278836258</v>
      </c>
      <c r="V53">
        <v>6.1595829965156801</v>
      </c>
      <c r="W53">
        <v>13.127545610474632</v>
      </c>
      <c r="X53">
        <v>43.942497357910902</v>
      </c>
      <c r="Y53">
        <v>0</v>
      </c>
      <c r="Z53">
        <v>1.9322761704545457</v>
      </c>
      <c r="AA53">
        <v>0</v>
      </c>
      <c r="AB53">
        <v>11.708161574629045</v>
      </c>
      <c r="AC53">
        <v>8.611986510342712</v>
      </c>
      <c r="AD53">
        <v>0</v>
      </c>
      <c r="AE53">
        <v>14.647511168441158</v>
      </c>
      <c r="AF53">
        <v>0</v>
      </c>
      <c r="AG53">
        <v>11.740530250147602</v>
      </c>
      <c r="AH53">
        <v>41.585443558422156</v>
      </c>
      <c r="AI53">
        <v>0</v>
      </c>
      <c r="AJ53">
        <v>0</v>
      </c>
      <c r="AK53">
        <v>20.045213149487786</v>
      </c>
      <c r="AL53">
        <v>0</v>
      </c>
      <c r="AM53">
        <v>0</v>
      </c>
      <c r="AN53">
        <v>0.97895939599593118</v>
      </c>
      <c r="AO53">
        <v>0</v>
      </c>
      <c r="AP53">
        <v>3.4160583035625511</v>
      </c>
      <c r="AQ53">
        <v>0</v>
      </c>
      <c r="AR53">
        <v>9.8134937999999998</v>
      </c>
      <c r="AS53">
        <v>9.4512630394499944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478.58604888977914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4.5000047033898305</v>
      </c>
      <c r="L54">
        <v>126.88311715435522</v>
      </c>
      <c r="M54">
        <v>18.860828851195066</v>
      </c>
      <c r="N54">
        <v>24.344142193501806</v>
      </c>
      <c r="O54">
        <v>0</v>
      </c>
      <c r="P54">
        <v>26.810794412705178</v>
      </c>
      <c r="Q54">
        <v>4.4804687407407418</v>
      </c>
      <c r="R54">
        <v>8.6890264651782729</v>
      </c>
      <c r="S54">
        <v>5.40952754033568</v>
      </c>
      <c r="T54">
        <v>0</v>
      </c>
      <c r="U54">
        <v>61.339296278836258</v>
      </c>
      <c r="V54">
        <v>6.1595829965156801</v>
      </c>
      <c r="W54">
        <v>13.127545610474632</v>
      </c>
      <c r="X54">
        <v>43.942497357910902</v>
      </c>
      <c r="Y54">
        <v>0</v>
      </c>
      <c r="Z54">
        <v>1.9322761704545457</v>
      </c>
      <c r="AA54">
        <v>0</v>
      </c>
      <c r="AB54">
        <v>11.708161574629045</v>
      </c>
      <c r="AC54">
        <v>8.611986510342712</v>
      </c>
      <c r="AD54">
        <v>0</v>
      </c>
      <c r="AE54">
        <v>14.647511168441158</v>
      </c>
      <c r="AF54">
        <v>0</v>
      </c>
      <c r="AG54">
        <v>11.740530250147602</v>
      </c>
      <c r="AH54">
        <v>41.585443558422156</v>
      </c>
      <c r="AI54">
        <v>0</v>
      </c>
      <c r="AJ54">
        <v>0</v>
      </c>
      <c r="AK54">
        <v>20.045213149487786</v>
      </c>
      <c r="AL54">
        <v>0</v>
      </c>
      <c r="AM54">
        <v>0</v>
      </c>
      <c r="AN54">
        <v>0.97895939599593118</v>
      </c>
      <c r="AO54">
        <v>0</v>
      </c>
      <c r="AP54">
        <v>3.4160583035625511</v>
      </c>
      <c r="AQ54">
        <v>0</v>
      </c>
      <c r="AR54">
        <v>9.8134937999999998</v>
      </c>
      <c r="AS54">
        <v>9.4512630394499944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478.47772922607282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4.6100837980041138</v>
      </c>
      <c r="L55">
        <v>126.88311715435522</v>
      </c>
      <c r="M55">
        <v>18.724228428704567</v>
      </c>
      <c r="N55">
        <v>24.176128680639689</v>
      </c>
      <c r="O55">
        <v>0</v>
      </c>
      <c r="P55">
        <v>26.619062655931298</v>
      </c>
      <c r="Q55">
        <v>3.3210439973351096</v>
      </c>
      <c r="R55">
        <v>5.4590078557046979</v>
      </c>
      <c r="S55">
        <v>3.929544214285714</v>
      </c>
      <c r="T55">
        <v>0</v>
      </c>
      <c r="U55">
        <v>61.339296278836258</v>
      </c>
      <c r="V55">
        <v>6.1595829965156801</v>
      </c>
      <c r="W55">
        <v>13.127545610474632</v>
      </c>
      <c r="X55">
        <v>43.942497357910902</v>
      </c>
      <c r="Y55">
        <v>0</v>
      </c>
      <c r="Z55">
        <v>1.9322761704545457</v>
      </c>
      <c r="AA55">
        <v>0</v>
      </c>
      <c r="AB55">
        <v>11.708161574629045</v>
      </c>
      <c r="AC55">
        <v>8.611986510342712</v>
      </c>
      <c r="AD55">
        <v>0</v>
      </c>
      <c r="AE55">
        <v>14.647511168441158</v>
      </c>
      <c r="AF55">
        <v>0</v>
      </c>
      <c r="AG55">
        <v>11.740530250147602</v>
      </c>
      <c r="AH55">
        <v>41.585443558422156</v>
      </c>
      <c r="AI55">
        <v>0</v>
      </c>
      <c r="AJ55">
        <v>0</v>
      </c>
      <c r="AK55">
        <v>20.045213149487786</v>
      </c>
      <c r="AL55">
        <v>0</v>
      </c>
      <c r="AM55">
        <v>0</v>
      </c>
      <c r="AN55">
        <v>0.97895939599593118</v>
      </c>
      <c r="AO55">
        <v>0</v>
      </c>
      <c r="AP55">
        <v>0.94890494797017377</v>
      </c>
      <c r="AQ55">
        <v>0</v>
      </c>
      <c r="AR55">
        <v>11.449076099999999</v>
      </c>
      <c r="AS55">
        <v>9.4512630394499944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471.39046489403898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4.6000147448889663</v>
      </c>
      <c r="L56">
        <v>126.88311715435522</v>
      </c>
      <c r="M56">
        <v>18.599415569798346</v>
      </c>
      <c r="N56">
        <v>24.012109259607172</v>
      </c>
      <c r="O56">
        <v>0</v>
      </c>
      <c r="P56">
        <v>26.417331717128025</v>
      </c>
      <c r="Q56">
        <v>3.3089488753351204</v>
      </c>
      <c r="R56">
        <v>5.4276570861195541</v>
      </c>
      <c r="S56">
        <v>3.9070834788809652</v>
      </c>
      <c r="T56">
        <v>0</v>
      </c>
      <c r="U56">
        <v>61.339296278836258</v>
      </c>
      <c r="V56">
        <v>6.1595829965156801</v>
      </c>
      <c r="W56">
        <v>13.127545610474632</v>
      </c>
      <c r="X56">
        <v>43.942497357910902</v>
      </c>
      <c r="Y56">
        <v>0</v>
      </c>
      <c r="Z56">
        <v>1.9322761704545457</v>
      </c>
      <c r="AA56">
        <v>0</v>
      </c>
      <c r="AB56">
        <v>11.708161574629045</v>
      </c>
      <c r="AC56">
        <v>8.611986510342712</v>
      </c>
      <c r="AD56">
        <v>2.7071902535795145</v>
      </c>
      <c r="AE56">
        <v>14.647511168441158</v>
      </c>
      <c r="AF56">
        <v>0</v>
      </c>
      <c r="AG56">
        <v>11.740530250147602</v>
      </c>
      <c r="AH56">
        <v>41.585443558422156</v>
      </c>
      <c r="AI56">
        <v>0</v>
      </c>
      <c r="AJ56">
        <v>0</v>
      </c>
      <c r="AK56">
        <v>20.045213149487786</v>
      </c>
      <c r="AL56">
        <v>0</v>
      </c>
      <c r="AM56">
        <v>0</v>
      </c>
      <c r="AN56">
        <v>0.97895939599593118</v>
      </c>
      <c r="AO56">
        <v>0</v>
      </c>
      <c r="AP56">
        <v>0.94890494797017377</v>
      </c>
      <c r="AQ56">
        <v>0</v>
      </c>
      <c r="AR56">
        <v>11.449076099999999</v>
      </c>
      <c r="AS56">
        <v>9.4512630394499944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473.53111624877153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4.3000215671904574</v>
      </c>
      <c r="L57">
        <v>126.88311715435522</v>
      </c>
      <c r="M57">
        <v>18.613758626991565</v>
      </c>
      <c r="N57">
        <v>24.033910110054844</v>
      </c>
      <c r="O57">
        <v>0</v>
      </c>
      <c r="P57">
        <v>26.442068124459816</v>
      </c>
      <c r="Q57">
        <v>4.4201196034829202</v>
      </c>
      <c r="R57">
        <v>8.5763155789473675</v>
      </c>
      <c r="S57">
        <v>5.3385054440789483</v>
      </c>
      <c r="T57">
        <v>0</v>
      </c>
      <c r="U57">
        <v>61.339296278836258</v>
      </c>
      <c r="V57">
        <v>6.1595829965156801</v>
      </c>
      <c r="W57">
        <v>13.127545610474632</v>
      </c>
      <c r="X57">
        <v>43.942497357910902</v>
      </c>
      <c r="Y57">
        <v>0</v>
      </c>
      <c r="Z57">
        <v>1.9322761704545457</v>
      </c>
      <c r="AA57">
        <v>0</v>
      </c>
      <c r="AB57">
        <v>11.708161574629045</v>
      </c>
      <c r="AC57">
        <v>8.611986510342712</v>
      </c>
      <c r="AD57">
        <v>2.7071902535795145</v>
      </c>
      <c r="AE57">
        <v>14.647511168441158</v>
      </c>
      <c r="AF57">
        <v>0</v>
      </c>
      <c r="AG57">
        <v>11.740530250147602</v>
      </c>
      <c r="AH57">
        <v>41.585443558422156</v>
      </c>
      <c r="AI57">
        <v>0</v>
      </c>
      <c r="AJ57">
        <v>0</v>
      </c>
      <c r="AK57">
        <v>20.045213149487786</v>
      </c>
      <c r="AL57">
        <v>0</v>
      </c>
      <c r="AM57">
        <v>0</v>
      </c>
      <c r="AN57">
        <v>0.97895939599593118</v>
      </c>
      <c r="AO57">
        <v>0</v>
      </c>
      <c r="AP57">
        <v>3.4160583035625511</v>
      </c>
      <c r="AQ57">
        <v>0</v>
      </c>
      <c r="AR57">
        <v>11.449076099999999</v>
      </c>
      <c r="AS57">
        <v>9.4512630394499944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481.45040792781174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7.8798420494615611</v>
      </c>
      <c r="L58">
        <v>193.15649210348857</v>
      </c>
      <c r="M58">
        <v>18.603040597061582</v>
      </c>
      <c r="N58">
        <v>24.019683384709186</v>
      </c>
      <c r="O58">
        <v>0</v>
      </c>
      <c r="P58">
        <v>26.442068124459816</v>
      </c>
      <c r="Q58">
        <v>4.4201481233243971</v>
      </c>
      <c r="R58">
        <v>8.5764141856853477</v>
      </c>
      <c r="S58">
        <v>5.3378909489851898</v>
      </c>
      <c r="T58">
        <v>0</v>
      </c>
      <c r="U58">
        <v>61.339296278836258</v>
      </c>
      <c r="V58">
        <v>6.1595829965156801</v>
      </c>
      <c r="W58">
        <v>13.127545610474632</v>
      </c>
      <c r="X58">
        <v>43.942497357910902</v>
      </c>
      <c r="Y58">
        <v>0</v>
      </c>
      <c r="Z58">
        <v>1.9322761704545457</v>
      </c>
      <c r="AA58">
        <v>0</v>
      </c>
      <c r="AB58">
        <v>11.708161574629045</v>
      </c>
      <c r="AC58">
        <v>8.611986510342712</v>
      </c>
      <c r="AD58">
        <v>5.414380764697249</v>
      </c>
      <c r="AE58">
        <v>14.647511168441158</v>
      </c>
      <c r="AF58">
        <v>0</v>
      </c>
      <c r="AG58">
        <v>11.740530250147602</v>
      </c>
      <c r="AH58">
        <v>41.585443558422156</v>
      </c>
      <c r="AI58">
        <v>0</v>
      </c>
      <c r="AJ58">
        <v>0</v>
      </c>
      <c r="AK58">
        <v>20.045213149487786</v>
      </c>
      <c r="AL58">
        <v>0</v>
      </c>
      <c r="AM58">
        <v>0</v>
      </c>
      <c r="AN58">
        <v>0.97895939599593118</v>
      </c>
      <c r="AO58">
        <v>0</v>
      </c>
      <c r="AP58">
        <v>3.4160583035625511</v>
      </c>
      <c r="AQ58">
        <v>0</v>
      </c>
      <c r="AR58">
        <v>9.8134937999999998</v>
      </c>
      <c r="AS58">
        <v>9.4512630394499944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552.34977944654372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8.119933973361281</v>
      </c>
      <c r="L59">
        <v>241.44529168250614</v>
      </c>
      <c r="M59">
        <v>18.769827539355436</v>
      </c>
      <c r="N59">
        <v>24.227786141924565</v>
      </c>
      <c r="O59">
        <v>0</v>
      </c>
      <c r="P59">
        <v>26.665679391341619</v>
      </c>
      <c r="Q59">
        <v>4.4595545926910303</v>
      </c>
      <c r="R59">
        <v>8.6475712236357545</v>
      </c>
      <c r="S59">
        <v>5.3868131881457311</v>
      </c>
      <c r="T59">
        <v>0</v>
      </c>
      <c r="U59">
        <v>61.339296278836258</v>
      </c>
      <c r="V59">
        <v>6.1595829965156801</v>
      </c>
      <c r="W59">
        <v>13.127545610474632</v>
      </c>
      <c r="X59">
        <v>43.942497357910902</v>
      </c>
      <c r="Y59">
        <v>0</v>
      </c>
      <c r="Z59">
        <v>1.9322761704545457</v>
      </c>
      <c r="AA59">
        <v>4.1381591540084388</v>
      </c>
      <c r="AB59">
        <v>11.708161574629045</v>
      </c>
      <c r="AC59">
        <v>8.611986510342712</v>
      </c>
      <c r="AD59">
        <v>5.414380764697249</v>
      </c>
      <c r="AE59">
        <v>14.647511168441158</v>
      </c>
      <c r="AF59">
        <v>0</v>
      </c>
      <c r="AG59">
        <v>11.740530250147602</v>
      </c>
      <c r="AH59">
        <v>45.317470424095944</v>
      </c>
      <c r="AI59">
        <v>0</v>
      </c>
      <c r="AJ59">
        <v>0</v>
      </c>
      <c r="AK59">
        <v>20.045213149487786</v>
      </c>
      <c r="AL59">
        <v>0</v>
      </c>
      <c r="AM59">
        <v>0</v>
      </c>
      <c r="AN59">
        <v>0.97895939599593118</v>
      </c>
      <c r="AO59">
        <v>0</v>
      </c>
      <c r="AP59">
        <v>3.4160583035625511</v>
      </c>
      <c r="AQ59">
        <v>0</v>
      </c>
      <c r="AR59">
        <v>9.8134937999999998</v>
      </c>
      <c r="AS59">
        <v>9.4512630394499944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609.50684368201178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8.1501594240995505</v>
      </c>
      <c r="L60">
        <v>231.79495299999999</v>
      </c>
      <c r="M60">
        <v>19.035415291259174</v>
      </c>
      <c r="N60">
        <v>24.570142927166529</v>
      </c>
      <c r="O60">
        <v>0</v>
      </c>
      <c r="P60">
        <v>27.079594328515665</v>
      </c>
      <c r="Q60">
        <v>4.520837651376147</v>
      </c>
      <c r="R60">
        <v>8.7691088128095078</v>
      </c>
      <c r="S60">
        <v>5.4573344075067016</v>
      </c>
      <c r="T60">
        <v>0</v>
      </c>
      <c r="U60">
        <v>61.339296278836258</v>
      </c>
      <c r="V60">
        <v>6.1595829965156801</v>
      </c>
      <c r="W60">
        <v>13.127545610474632</v>
      </c>
      <c r="X60">
        <v>43.942497357910902</v>
      </c>
      <c r="Y60">
        <v>0</v>
      </c>
      <c r="Z60">
        <v>1.9322761704545457</v>
      </c>
      <c r="AA60">
        <v>8.3245315983122357</v>
      </c>
      <c r="AB60">
        <v>11.708161574629045</v>
      </c>
      <c r="AC60">
        <v>8.611986510342712</v>
      </c>
      <c r="AD60">
        <v>5.414380764697249</v>
      </c>
      <c r="AE60">
        <v>14.647511168441158</v>
      </c>
      <c r="AF60">
        <v>0</v>
      </c>
      <c r="AG60">
        <v>11.740530250147602</v>
      </c>
      <c r="AH60">
        <v>45.317470424095944</v>
      </c>
      <c r="AI60">
        <v>0</v>
      </c>
      <c r="AJ60">
        <v>0</v>
      </c>
      <c r="AK60">
        <v>20.045213149487786</v>
      </c>
      <c r="AL60">
        <v>0</v>
      </c>
      <c r="AM60">
        <v>0</v>
      </c>
      <c r="AN60">
        <v>0.97895939599593118</v>
      </c>
      <c r="AO60">
        <v>0</v>
      </c>
      <c r="AP60">
        <v>0.94890494797017377</v>
      </c>
      <c r="AQ60">
        <v>0</v>
      </c>
      <c r="AR60">
        <v>9.8134937999999998</v>
      </c>
      <c r="AS60">
        <v>9.4512630394499944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602.88115088049517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7.7199656939858237</v>
      </c>
      <c r="L61">
        <v>231.79495299999999</v>
      </c>
      <c r="M61">
        <v>19.30867932510164</v>
      </c>
      <c r="N61">
        <v>24.931153049118681</v>
      </c>
      <c r="O61">
        <v>0</v>
      </c>
      <c r="P61">
        <v>27.496365714285712</v>
      </c>
      <c r="Q61">
        <v>4.5810651162790696</v>
      </c>
      <c r="R61">
        <v>8.8985553791083642</v>
      </c>
      <c r="S61">
        <v>5.5401546864093074</v>
      </c>
      <c r="T61">
        <v>0</v>
      </c>
      <c r="U61">
        <v>61.339296278836258</v>
      </c>
      <c r="V61">
        <v>6.1595829965156801</v>
      </c>
      <c r="W61">
        <v>13.127545610474632</v>
      </c>
      <c r="X61">
        <v>43.942497357910902</v>
      </c>
      <c r="Y61">
        <v>0</v>
      </c>
      <c r="Z61">
        <v>1.9322761704545457</v>
      </c>
      <c r="AA61">
        <v>8.3245315983122357</v>
      </c>
      <c r="AB61">
        <v>11.708161574629045</v>
      </c>
      <c r="AC61">
        <v>8.611986510342712</v>
      </c>
      <c r="AD61">
        <v>5.414380764697249</v>
      </c>
      <c r="AE61">
        <v>14.647511168441158</v>
      </c>
      <c r="AF61">
        <v>0</v>
      </c>
      <c r="AG61">
        <v>11.740530250147602</v>
      </c>
      <c r="AH61">
        <v>45.317470424095944</v>
      </c>
      <c r="AI61">
        <v>0</v>
      </c>
      <c r="AJ61">
        <v>0</v>
      </c>
      <c r="AK61">
        <v>20.045213149487786</v>
      </c>
      <c r="AL61">
        <v>0</v>
      </c>
      <c r="AM61">
        <v>0</v>
      </c>
      <c r="AN61">
        <v>0.97895939599593118</v>
      </c>
      <c r="AO61">
        <v>0</v>
      </c>
      <c r="AP61">
        <v>0.94890494797017377</v>
      </c>
      <c r="AQ61">
        <v>0</v>
      </c>
      <c r="AR61">
        <v>9.8134937999999998</v>
      </c>
      <c r="AS61">
        <v>9.4512630394499944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603.77449700205045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6.9799415067801007</v>
      </c>
      <c r="L62">
        <v>231.79495299999999</v>
      </c>
      <c r="M62">
        <v>18.973991695019155</v>
      </c>
      <c r="N62">
        <v>24.500210318029652</v>
      </c>
      <c r="O62">
        <v>0</v>
      </c>
      <c r="P62">
        <v>27.00252598158535</v>
      </c>
      <c r="Q62">
        <v>4.5062643696651348</v>
      </c>
      <c r="R62">
        <v>8.7461617014233699</v>
      </c>
      <c r="S62">
        <v>5.4457205779569886</v>
      </c>
      <c r="T62">
        <v>0</v>
      </c>
      <c r="U62">
        <v>61.339296278836258</v>
      </c>
      <c r="V62">
        <v>6.1595829965156801</v>
      </c>
      <c r="W62">
        <v>13.127545610474632</v>
      </c>
      <c r="X62">
        <v>43.942497357910902</v>
      </c>
      <c r="Y62">
        <v>0</v>
      </c>
      <c r="Z62">
        <v>1.9322761704545457</v>
      </c>
      <c r="AA62">
        <v>8.3245315983122357</v>
      </c>
      <c r="AB62">
        <v>11.708161574629045</v>
      </c>
      <c r="AC62">
        <v>8.611986510342712</v>
      </c>
      <c r="AD62">
        <v>5.414380764697249</v>
      </c>
      <c r="AE62">
        <v>14.647511168441158</v>
      </c>
      <c r="AF62">
        <v>0</v>
      </c>
      <c r="AG62">
        <v>11.740530250147602</v>
      </c>
      <c r="AH62">
        <v>45.317470424095944</v>
      </c>
      <c r="AI62">
        <v>0</v>
      </c>
      <c r="AJ62">
        <v>0</v>
      </c>
      <c r="AK62">
        <v>20.045213149487786</v>
      </c>
      <c r="AL62">
        <v>0</v>
      </c>
      <c r="AM62">
        <v>0</v>
      </c>
      <c r="AN62">
        <v>0.97895939599593118</v>
      </c>
      <c r="AO62">
        <v>0</v>
      </c>
      <c r="AP62">
        <v>0.94890494797017377</v>
      </c>
      <c r="AQ62">
        <v>0</v>
      </c>
      <c r="AR62">
        <v>9.8134937999999998</v>
      </c>
      <c r="AS62">
        <v>9.4512630394499944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601.45337418822157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6.7900542889854965</v>
      </c>
      <c r="L63">
        <v>231.79495299999999</v>
      </c>
      <c r="M63">
        <v>20.453985322053178</v>
      </c>
      <c r="N63">
        <v>26.403255629021526</v>
      </c>
      <c r="O63">
        <v>0</v>
      </c>
      <c r="P63">
        <v>29.233376977812526</v>
      </c>
      <c r="Q63">
        <v>4.8605544548780486</v>
      </c>
      <c r="R63">
        <v>9.4191873622119839</v>
      </c>
      <c r="S63">
        <v>5.8705972571143281</v>
      </c>
      <c r="T63">
        <v>0</v>
      </c>
      <c r="U63">
        <v>61.339296278836258</v>
      </c>
      <c r="V63">
        <v>6.1595829965156801</v>
      </c>
      <c r="W63">
        <v>13.127545610474632</v>
      </c>
      <c r="X63">
        <v>43.942497357910902</v>
      </c>
      <c r="Y63">
        <v>0</v>
      </c>
      <c r="Z63">
        <v>1.9322761704545457</v>
      </c>
      <c r="AA63">
        <v>8.3245315983122357</v>
      </c>
      <c r="AB63">
        <v>11.708161574629045</v>
      </c>
      <c r="AC63">
        <v>8.611986510342712</v>
      </c>
      <c r="AD63">
        <v>5.414380764697249</v>
      </c>
      <c r="AE63">
        <v>14.647511168441158</v>
      </c>
      <c r="AF63">
        <v>0</v>
      </c>
      <c r="AG63">
        <v>11.740530250147602</v>
      </c>
      <c r="AH63">
        <v>45.317470424095944</v>
      </c>
      <c r="AI63">
        <v>0</v>
      </c>
      <c r="AJ63">
        <v>0</v>
      </c>
      <c r="AK63">
        <v>20.045213149487786</v>
      </c>
      <c r="AL63">
        <v>0</v>
      </c>
      <c r="AM63">
        <v>0</v>
      </c>
      <c r="AN63">
        <v>0.97895939599593118</v>
      </c>
      <c r="AO63">
        <v>0</v>
      </c>
      <c r="AP63">
        <v>0.94890494797017377</v>
      </c>
      <c r="AQ63">
        <v>0</v>
      </c>
      <c r="AR63">
        <v>9.8134937999999998</v>
      </c>
      <c r="AS63">
        <v>9.4512630394499944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608.32956932983893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7.0099606034516233</v>
      </c>
      <c r="L64">
        <v>231.79495299999999</v>
      </c>
      <c r="M64">
        <v>21.103449899421328</v>
      </c>
      <c r="N64">
        <v>27.253607651580307</v>
      </c>
      <c r="O64">
        <v>0</v>
      </c>
      <c r="P64">
        <v>30.226771581135992</v>
      </c>
      <c r="Q64">
        <v>5.0117973226950356</v>
      </c>
      <c r="R64">
        <v>9.7292439624888374</v>
      </c>
      <c r="S64">
        <v>6.0535890029041637</v>
      </c>
      <c r="T64">
        <v>0</v>
      </c>
      <c r="U64">
        <v>61.339296278836258</v>
      </c>
      <c r="V64">
        <v>6.1595829965156801</v>
      </c>
      <c r="W64">
        <v>13.127545610474632</v>
      </c>
      <c r="X64">
        <v>43.942497357910902</v>
      </c>
      <c r="Y64">
        <v>0</v>
      </c>
      <c r="Z64">
        <v>1.9322761704545457</v>
      </c>
      <c r="AA64">
        <v>8.3245315983122357</v>
      </c>
      <c r="AB64">
        <v>11.708161574629045</v>
      </c>
      <c r="AC64">
        <v>8.611986510342712</v>
      </c>
      <c r="AD64">
        <v>5.414380764697249</v>
      </c>
      <c r="AE64">
        <v>14.647511168441158</v>
      </c>
      <c r="AF64">
        <v>0</v>
      </c>
      <c r="AG64">
        <v>11.740530250147602</v>
      </c>
      <c r="AH64">
        <v>45.317470424095944</v>
      </c>
      <c r="AI64">
        <v>0</v>
      </c>
      <c r="AJ64">
        <v>0</v>
      </c>
      <c r="AK64">
        <v>20.045213149487786</v>
      </c>
      <c r="AL64">
        <v>0</v>
      </c>
      <c r="AM64">
        <v>0</v>
      </c>
      <c r="AN64">
        <v>0.97895939599593118</v>
      </c>
      <c r="AO64">
        <v>0</v>
      </c>
      <c r="AP64">
        <v>0.94890494797017377</v>
      </c>
      <c r="AQ64">
        <v>0</v>
      </c>
      <c r="AR64">
        <v>9.8134937999999998</v>
      </c>
      <c r="AS64">
        <v>9.4512630394499944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611.68697806143916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7.2299125863022979</v>
      </c>
      <c r="L65">
        <v>231.79495299999999</v>
      </c>
      <c r="M65">
        <v>21.768759156517095</v>
      </c>
      <c r="N65">
        <v>28.106858018443262</v>
      </c>
      <c r="O65">
        <v>0</v>
      </c>
      <c r="P65">
        <v>31.247760102395318</v>
      </c>
      <c r="Q65">
        <v>5.1595841855670104</v>
      </c>
      <c r="R65">
        <v>10.031188890877598</v>
      </c>
      <c r="S65">
        <v>6.2437012482402618</v>
      </c>
      <c r="T65">
        <v>0</v>
      </c>
      <c r="U65">
        <v>61.339296278836258</v>
      </c>
      <c r="V65">
        <v>6.1595829965156801</v>
      </c>
      <c r="W65">
        <v>13.127545610474632</v>
      </c>
      <c r="X65">
        <v>43.942497357910902</v>
      </c>
      <c r="Y65">
        <v>0</v>
      </c>
      <c r="Z65">
        <v>1.9322761704545457</v>
      </c>
      <c r="AA65">
        <v>8.3245315983122357</v>
      </c>
      <c r="AB65">
        <v>11.708161574629045</v>
      </c>
      <c r="AC65">
        <v>8.611986510342712</v>
      </c>
      <c r="AD65">
        <v>5.414380764697249</v>
      </c>
      <c r="AE65">
        <v>14.647511168441158</v>
      </c>
      <c r="AF65">
        <v>0</v>
      </c>
      <c r="AG65">
        <v>11.740530250147602</v>
      </c>
      <c r="AH65">
        <v>45.317470424095944</v>
      </c>
      <c r="AI65">
        <v>0</v>
      </c>
      <c r="AJ65">
        <v>0</v>
      </c>
      <c r="AK65">
        <v>20.045213149487786</v>
      </c>
      <c r="AL65">
        <v>0</v>
      </c>
      <c r="AM65">
        <v>0</v>
      </c>
      <c r="AN65">
        <v>0.97895939599593118</v>
      </c>
      <c r="AO65">
        <v>0</v>
      </c>
      <c r="AP65">
        <v>0.94890494797017377</v>
      </c>
      <c r="AQ65">
        <v>0</v>
      </c>
      <c r="AR65">
        <v>9.8134937999999998</v>
      </c>
      <c r="AS65">
        <v>9.4512630394499944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615.0863222261047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7.4399889671969284</v>
      </c>
      <c r="L66">
        <v>260.76178179844806</v>
      </c>
      <c r="M66">
        <v>22.410202088361231</v>
      </c>
      <c r="N66">
        <v>28.930671918801252</v>
      </c>
      <c r="O66">
        <v>0</v>
      </c>
      <c r="P66">
        <v>32.220702981818178</v>
      </c>
      <c r="Q66">
        <v>5.3101143555926544</v>
      </c>
      <c r="R66">
        <v>10.329910199102637</v>
      </c>
      <c r="S66">
        <v>6.4264005469034613</v>
      </c>
      <c r="T66">
        <v>0</v>
      </c>
      <c r="U66">
        <v>61.339296278836258</v>
      </c>
      <c r="V66">
        <v>6.1595829965156801</v>
      </c>
      <c r="W66">
        <v>13.127545610474632</v>
      </c>
      <c r="X66">
        <v>43.942497357910902</v>
      </c>
      <c r="Y66">
        <v>0</v>
      </c>
      <c r="Z66">
        <v>1.9322761704545457</v>
      </c>
      <c r="AA66">
        <v>8.3245315983122357</v>
      </c>
      <c r="AB66">
        <v>11.708161574629045</v>
      </c>
      <c r="AC66">
        <v>8.611986510342712</v>
      </c>
      <c r="AD66">
        <v>5.414380764697249</v>
      </c>
      <c r="AE66">
        <v>14.647511168441158</v>
      </c>
      <c r="AF66">
        <v>0</v>
      </c>
      <c r="AG66">
        <v>11.740530250147602</v>
      </c>
      <c r="AH66">
        <v>45.317470424095944</v>
      </c>
      <c r="AI66">
        <v>0</v>
      </c>
      <c r="AJ66">
        <v>0</v>
      </c>
      <c r="AK66">
        <v>20.045213149487786</v>
      </c>
      <c r="AL66">
        <v>0</v>
      </c>
      <c r="AM66">
        <v>0</v>
      </c>
      <c r="AN66">
        <v>0.97895939599593118</v>
      </c>
      <c r="AO66">
        <v>0</v>
      </c>
      <c r="AP66">
        <v>0.94890494797017377</v>
      </c>
      <c r="AQ66">
        <v>0</v>
      </c>
      <c r="AR66">
        <v>9.8134937999999998</v>
      </c>
      <c r="AS66">
        <v>9.4512630394499944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647.33337789398627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6.8501322223214629</v>
      </c>
      <c r="L67">
        <v>278.89146299999999</v>
      </c>
      <c r="M67">
        <v>20.650353376760563</v>
      </c>
      <c r="N67">
        <v>26.654032357661023</v>
      </c>
      <c r="O67">
        <v>0</v>
      </c>
      <c r="P67">
        <v>29.534056554125957</v>
      </c>
      <c r="Q67">
        <v>4.8985743840579712</v>
      </c>
      <c r="R67">
        <v>9.5204097802130878</v>
      </c>
      <c r="S67">
        <v>5.9227180445324095</v>
      </c>
      <c r="T67">
        <v>0</v>
      </c>
      <c r="U67">
        <v>61.339296278836258</v>
      </c>
      <c r="V67">
        <v>6.1595829965156801</v>
      </c>
      <c r="W67">
        <v>13.127545610474632</v>
      </c>
      <c r="X67">
        <v>43.942497357910902</v>
      </c>
      <c r="Y67">
        <v>0</v>
      </c>
      <c r="Z67">
        <v>1.9322761704545457</v>
      </c>
      <c r="AA67">
        <v>8.3245315983122357</v>
      </c>
      <c r="AB67">
        <v>11.708161574629045</v>
      </c>
      <c r="AC67">
        <v>8.611986510342712</v>
      </c>
      <c r="AD67">
        <v>5.414380764697249</v>
      </c>
      <c r="AE67">
        <v>14.647511168441158</v>
      </c>
      <c r="AF67">
        <v>0</v>
      </c>
      <c r="AG67">
        <v>11.740530250147602</v>
      </c>
      <c r="AH67">
        <v>45.317470424095944</v>
      </c>
      <c r="AI67">
        <v>0</v>
      </c>
      <c r="AJ67">
        <v>0</v>
      </c>
      <c r="AK67">
        <v>20.045213149487786</v>
      </c>
      <c r="AL67">
        <v>0</v>
      </c>
      <c r="AM67">
        <v>2.7650853566174174</v>
      </c>
      <c r="AN67">
        <v>0.97895939599593118</v>
      </c>
      <c r="AO67">
        <v>0</v>
      </c>
      <c r="AP67">
        <v>0.94890494797017377</v>
      </c>
      <c r="AQ67">
        <v>0</v>
      </c>
      <c r="AR67">
        <v>9.8134937999999998</v>
      </c>
      <c r="AS67">
        <v>9.4512630394499944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659.19043011405165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7.1398803783886837</v>
      </c>
      <c r="L68">
        <v>296.65280299999995</v>
      </c>
      <c r="M68">
        <v>21.489572932765153</v>
      </c>
      <c r="N68">
        <v>27.747815500316651</v>
      </c>
      <c r="O68">
        <v>0</v>
      </c>
      <c r="P68">
        <v>30.809108530093667</v>
      </c>
      <c r="Q68">
        <v>5.1027183980301283</v>
      </c>
      <c r="R68">
        <v>9.9003534473684205</v>
      </c>
      <c r="S68">
        <v>6.167086095916428</v>
      </c>
      <c r="T68">
        <v>0</v>
      </c>
      <c r="U68">
        <v>61.339296278836258</v>
      </c>
      <c r="V68">
        <v>6.1595829965156801</v>
      </c>
      <c r="W68">
        <v>13.127545610474632</v>
      </c>
      <c r="X68">
        <v>43.942497357910902</v>
      </c>
      <c r="Y68">
        <v>0</v>
      </c>
      <c r="Z68">
        <v>1.9322761704545457</v>
      </c>
      <c r="AA68">
        <v>8.3245315983122357</v>
      </c>
      <c r="AB68">
        <v>11.708161574629045</v>
      </c>
      <c r="AC68">
        <v>8.611986510342712</v>
      </c>
      <c r="AD68">
        <v>5.414380764697249</v>
      </c>
      <c r="AE68">
        <v>14.647511168441158</v>
      </c>
      <c r="AF68">
        <v>0</v>
      </c>
      <c r="AG68">
        <v>11.740530250147602</v>
      </c>
      <c r="AH68">
        <v>45.317470424095944</v>
      </c>
      <c r="AI68">
        <v>0</v>
      </c>
      <c r="AJ68">
        <v>0</v>
      </c>
      <c r="AK68">
        <v>20.045213149487786</v>
      </c>
      <c r="AL68">
        <v>0</v>
      </c>
      <c r="AM68">
        <v>2.7650853566174174</v>
      </c>
      <c r="AN68">
        <v>0.97895939599593118</v>
      </c>
      <c r="AO68">
        <v>0</v>
      </c>
      <c r="AP68">
        <v>0.94890494797017377</v>
      </c>
      <c r="AQ68">
        <v>0</v>
      </c>
      <c r="AR68">
        <v>9.8134937999999998</v>
      </c>
      <c r="AS68">
        <v>9.4512630394499944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681.27802867725825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7.2700157052359646</v>
      </c>
      <c r="L69">
        <v>302.119850635489</v>
      </c>
      <c r="M69">
        <v>21.88996772329968</v>
      </c>
      <c r="N69">
        <v>28.249189510779434</v>
      </c>
      <c r="O69">
        <v>0</v>
      </c>
      <c r="P69">
        <v>31.420468656662123</v>
      </c>
      <c r="Q69">
        <v>5.1937963340935012</v>
      </c>
      <c r="R69">
        <v>10.090320110536892</v>
      </c>
      <c r="S69">
        <v>6.2764085426573422</v>
      </c>
      <c r="T69">
        <v>0</v>
      </c>
      <c r="U69">
        <v>61.339296278836258</v>
      </c>
      <c r="V69">
        <v>6.1595829965156801</v>
      </c>
      <c r="W69">
        <v>13.127545610474632</v>
      </c>
      <c r="X69">
        <v>43.942497357910902</v>
      </c>
      <c r="Y69">
        <v>0</v>
      </c>
      <c r="Z69">
        <v>1.9322761704545457</v>
      </c>
      <c r="AA69">
        <v>8.3245315983122357</v>
      </c>
      <c r="AB69">
        <v>11.708161574629045</v>
      </c>
      <c r="AC69">
        <v>8.611986510342712</v>
      </c>
      <c r="AD69">
        <v>5.414380764697249</v>
      </c>
      <c r="AE69">
        <v>14.647511168441158</v>
      </c>
      <c r="AF69">
        <v>0</v>
      </c>
      <c r="AG69">
        <v>11.740530250147602</v>
      </c>
      <c r="AH69">
        <v>45.317470424095944</v>
      </c>
      <c r="AI69">
        <v>0</v>
      </c>
      <c r="AJ69">
        <v>0</v>
      </c>
      <c r="AK69">
        <v>20.045213149487786</v>
      </c>
      <c r="AL69">
        <v>0</v>
      </c>
      <c r="AM69">
        <v>3.1221763686136565</v>
      </c>
      <c r="AN69">
        <v>0.97895939599593118</v>
      </c>
      <c r="AO69">
        <v>0</v>
      </c>
      <c r="AP69">
        <v>0.94890494797017377</v>
      </c>
      <c r="AQ69">
        <v>0</v>
      </c>
      <c r="AR69">
        <v>9.8134937999999998</v>
      </c>
      <c r="AS69">
        <v>9.4512630394499944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689.13579862512927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7.6499528830967884</v>
      </c>
      <c r="L70">
        <v>317.98943322759357</v>
      </c>
      <c r="M70">
        <v>23.041424624006059</v>
      </c>
      <c r="N70">
        <v>29.748797109798126</v>
      </c>
      <c r="O70">
        <v>0</v>
      </c>
      <c r="P70">
        <v>33.156051088323991</v>
      </c>
      <c r="Q70">
        <v>5.46852268560606</v>
      </c>
      <c r="R70">
        <v>10.623199329331513</v>
      </c>
      <c r="S70">
        <v>6.6111766737588642</v>
      </c>
      <c r="T70">
        <v>0</v>
      </c>
      <c r="U70">
        <v>61.339296278836258</v>
      </c>
      <c r="V70">
        <v>6.1595829965156801</v>
      </c>
      <c r="W70">
        <v>13.127545610474632</v>
      </c>
      <c r="X70">
        <v>43.942497357910902</v>
      </c>
      <c r="Y70">
        <v>0</v>
      </c>
      <c r="Z70">
        <v>1.9322761704545457</v>
      </c>
      <c r="AA70">
        <v>8.3245315983122357</v>
      </c>
      <c r="AB70">
        <v>11.708161574629045</v>
      </c>
      <c r="AC70">
        <v>8.611986510342712</v>
      </c>
      <c r="AD70">
        <v>5.414380764697249</v>
      </c>
      <c r="AE70">
        <v>14.647511168441158</v>
      </c>
      <c r="AF70">
        <v>0</v>
      </c>
      <c r="AG70">
        <v>11.740530250147602</v>
      </c>
      <c r="AH70">
        <v>45.317470424095944</v>
      </c>
      <c r="AI70">
        <v>0</v>
      </c>
      <c r="AJ70">
        <v>0</v>
      </c>
      <c r="AK70">
        <v>20.045213149487786</v>
      </c>
      <c r="AL70">
        <v>0</v>
      </c>
      <c r="AM70">
        <v>3.1221763686136565</v>
      </c>
      <c r="AN70">
        <v>0.97895939599593118</v>
      </c>
      <c r="AO70">
        <v>0</v>
      </c>
      <c r="AP70">
        <v>0.94890494797017377</v>
      </c>
      <c r="AQ70">
        <v>0</v>
      </c>
      <c r="AR70">
        <v>9.8134937999999998</v>
      </c>
      <c r="AS70">
        <v>9.4512630394499944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710.91433902789038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7.9899714657436256</v>
      </c>
      <c r="L71">
        <v>312.98054399999995</v>
      </c>
      <c r="M71">
        <v>24.059506588277948</v>
      </c>
      <c r="N71">
        <v>31.059591138519565</v>
      </c>
      <c r="O71">
        <v>0</v>
      </c>
      <c r="P71">
        <v>34.730354329438867</v>
      </c>
      <c r="Q71">
        <v>5.7112494510108869</v>
      </c>
      <c r="R71">
        <v>11.091926554336471</v>
      </c>
      <c r="S71">
        <v>6.8984021977089531</v>
      </c>
      <c r="T71">
        <v>0</v>
      </c>
      <c r="U71">
        <v>61.339296278836258</v>
      </c>
      <c r="V71">
        <v>6.1595829965156801</v>
      </c>
      <c r="W71">
        <v>13.127545610474632</v>
      </c>
      <c r="X71">
        <v>43.942497357910902</v>
      </c>
      <c r="Y71">
        <v>0</v>
      </c>
      <c r="Z71">
        <v>1.9322761704545457</v>
      </c>
      <c r="AA71">
        <v>8.3245315983122357</v>
      </c>
      <c r="AB71">
        <v>11.708161574629045</v>
      </c>
      <c r="AC71">
        <v>8.611986510342712</v>
      </c>
      <c r="AD71">
        <v>2.7071902535795145</v>
      </c>
      <c r="AE71">
        <v>14.647511168441158</v>
      </c>
      <c r="AF71">
        <v>0</v>
      </c>
      <c r="AG71">
        <v>11.740530250147602</v>
      </c>
      <c r="AH71">
        <v>45.317470424095944</v>
      </c>
      <c r="AI71">
        <v>0</v>
      </c>
      <c r="AJ71">
        <v>0</v>
      </c>
      <c r="AK71">
        <v>20.045213149487786</v>
      </c>
      <c r="AL71">
        <v>0</v>
      </c>
      <c r="AM71">
        <v>3.1221763686136565</v>
      </c>
      <c r="AN71">
        <v>0.97895939599593118</v>
      </c>
      <c r="AO71">
        <v>0</v>
      </c>
      <c r="AP71">
        <v>0.94890494797017377</v>
      </c>
      <c r="AQ71">
        <v>0</v>
      </c>
      <c r="AR71">
        <v>9.8134937999999998</v>
      </c>
      <c r="AS71">
        <v>9.4512630394499944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708.44013662029386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8.3799588234454117</v>
      </c>
      <c r="L72">
        <v>346.65474899999998</v>
      </c>
      <c r="M72">
        <v>25.253485215363348</v>
      </c>
      <c r="N72">
        <v>32.598531974842771</v>
      </c>
      <c r="O72">
        <v>0</v>
      </c>
      <c r="P72">
        <v>36.519697142857147</v>
      </c>
      <c r="Q72">
        <v>5.9896261056790143</v>
      </c>
      <c r="R72">
        <v>11.63732068574272</v>
      </c>
      <c r="S72">
        <v>7.2430207669902922</v>
      </c>
      <c r="T72">
        <v>0</v>
      </c>
      <c r="U72">
        <v>61.339296278836258</v>
      </c>
      <c r="V72">
        <v>6.1595829965156801</v>
      </c>
      <c r="W72">
        <v>13.127545610474632</v>
      </c>
      <c r="X72">
        <v>43.942497357910902</v>
      </c>
      <c r="Y72">
        <v>0</v>
      </c>
      <c r="Z72">
        <v>1.9322761704545457</v>
      </c>
      <c r="AA72">
        <v>8.3245315983122357</v>
      </c>
      <c r="AB72">
        <v>11.708161574629045</v>
      </c>
      <c r="AC72">
        <v>8.611986510342712</v>
      </c>
      <c r="AD72">
        <v>2.7071902535795145</v>
      </c>
      <c r="AE72">
        <v>14.647511168441158</v>
      </c>
      <c r="AF72">
        <v>0</v>
      </c>
      <c r="AG72">
        <v>11.740530250147602</v>
      </c>
      <c r="AH72">
        <v>45.317470424095944</v>
      </c>
      <c r="AI72">
        <v>0</v>
      </c>
      <c r="AJ72">
        <v>0</v>
      </c>
      <c r="AK72">
        <v>20.045213149487786</v>
      </c>
      <c r="AL72">
        <v>0</v>
      </c>
      <c r="AM72">
        <v>3.1221763686136565</v>
      </c>
      <c r="AN72">
        <v>0.97895939599593118</v>
      </c>
      <c r="AO72">
        <v>0</v>
      </c>
      <c r="AP72">
        <v>0.94890494797017377</v>
      </c>
      <c r="AQ72">
        <v>0</v>
      </c>
      <c r="AR72">
        <v>9.8134937999999998</v>
      </c>
      <c r="AS72">
        <v>9.4512630394499944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748.19498061017839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8.6800509211792551</v>
      </c>
      <c r="L73">
        <v>359.78532672301532</v>
      </c>
      <c r="M73">
        <v>26.143969558175751</v>
      </c>
      <c r="N73">
        <v>33.753391110484294</v>
      </c>
      <c r="O73">
        <v>0</v>
      </c>
      <c r="P73">
        <v>37.873245836728522</v>
      </c>
      <c r="Q73">
        <v>6.2014636259541991</v>
      </c>
      <c r="R73">
        <v>12.043466095696079</v>
      </c>
      <c r="S73">
        <v>7.4985486138227255</v>
      </c>
      <c r="T73">
        <v>0</v>
      </c>
      <c r="U73">
        <v>61.339296278836258</v>
      </c>
      <c r="V73">
        <v>6.1595829965156801</v>
      </c>
      <c r="W73">
        <v>13.127545610474632</v>
      </c>
      <c r="X73">
        <v>43.942497357910902</v>
      </c>
      <c r="Y73">
        <v>0</v>
      </c>
      <c r="Z73">
        <v>3.8645520340909094</v>
      </c>
      <c r="AA73">
        <v>8.3245315983122357</v>
      </c>
      <c r="AB73">
        <v>11.708161574629045</v>
      </c>
      <c r="AC73">
        <v>8.611986510342712</v>
      </c>
      <c r="AD73">
        <v>2.7071902535795145</v>
      </c>
      <c r="AE73">
        <v>14.647511168441158</v>
      </c>
      <c r="AF73">
        <v>0</v>
      </c>
      <c r="AG73">
        <v>11.740530250147602</v>
      </c>
      <c r="AH73">
        <v>45.317470424095944</v>
      </c>
      <c r="AI73">
        <v>0</v>
      </c>
      <c r="AJ73">
        <v>0</v>
      </c>
      <c r="AK73">
        <v>20.045213149487786</v>
      </c>
      <c r="AL73">
        <v>0</v>
      </c>
      <c r="AM73">
        <v>4.6832648108430917</v>
      </c>
      <c r="AN73">
        <v>0.97895939599593118</v>
      </c>
      <c r="AO73">
        <v>0</v>
      </c>
      <c r="AP73">
        <v>0.94890494797017377</v>
      </c>
      <c r="AQ73">
        <v>0</v>
      </c>
      <c r="AR73">
        <v>9.8134937999999998</v>
      </c>
      <c r="AS73">
        <v>9.4512630394499944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769.39141768617969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9.0201193873520769</v>
      </c>
      <c r="L74">
        <v>375.11116700000002</v>
      </c>
      <c r="M74">
        <v>27.180737069961488</v>
      </c>
      <c r="N74">
        <v>35.088648649862286</v>
      </c>
      <c r="O74">
        <v>0</v>
      </c>
      <c r="P74">
        <v>39.438977291032884</v>
      </c>
      <c r="Q74">
        <v>6.4521004681046357</v>
      </c>
      <c r="R74">
        <v>12.530942140115608</v>
      </c>
      <c r="S74">
        <v>7.7974716635373644</v>
      </c>
      <c r="T74">
        <v>0</v>
      </c>
      <c r="U74">
        <v>61.339296278836258</v>
      </c>
      <c r="V74">
        <v>6.1595829965156801</v>
      </c>
      <c r="W74">
        <v>13.127545610474632</v>
      </c>
      <c r="X74">
        <v>43.942497357910902</v>
      </c>
      <c r="Y74">
        <v>0</v>
      </c>
      <c r="Z74">
        <v>3.8645520340909094</v>
      </c>
      <c r="AA74">
        <v>8.3245315983122357</v>
      </c>
      <c r="AB74">
        <v>11.708161574629045</v>
      </c>
      <c r="AC74">
        <v>8.611986510342712</v>
      </c>
      <c r="AD74">
        <v>2.7071902535795145</v>
      </c>
      <c r="AE74">
        <v>14.647511168441158</v>
      </c>
      <c r="AF74">
        <v>0</v>
      </c>
      <c r="AG74">
        <v>11.740530250147602</v>
      </c>
      <c r="AH74">
        <v>45.317470424095944</v>
      </c>
      <c r="AI74">
        <v>1.0562758707701867</v>
      </c>
      <c r="AJ74">
        <v>0</v>
      </c>
      <c r="AK74">
        <v>20.045213149487786</v>
      </c>
      <c r="AL74">
        <v>0</v>
      </c>
      <c r="AM74">
        <v>4.6832648108430917</v>
      </c>
      <c r="AN74">
        <v>0.97895939599593118</v>
      </c>
      <c r="AO74">
        <v>0</v>
      </c>
      <c r="AP74">
        <v>0.94890494797017377</v>
      </c>
      <c r="AQ74">
        <v>0</v>
      </c>
      <c r="AR74">
        <v>9.8134937999999998</v>
      </c>
      <c r="AS74">
        <v>9.4512630394499944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791.08839474186004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9.0500253339046282</v>
      </c>
      <c r="L75">
        <v>376.19055200000003</v>
      </c>
      <c r="M75">
        <v>27.249015697674416</v>
      </c>
      <c r="N75">
        <v>35.1859590374563</v>
      </c>
      <c r="O75">
        <v>0</v>
      </c>
      <c r="P75">
        <v>39.560782970239813</v>
      </c>
      <c r="Q75">
        <v>6.468832085086917</v>
      </c>
      <c r="R75">
        <v>12.560236893705325</v>
      </c>
      <c r="S75">
        <v>7.8181630322097382</v>
      </c>
      <c r="T75">
        <v>0</v>
      </c>
      <c r="U75">
        <v>61.339296278836258</v>
      </c>
      <c r="V75">
        <v>6.1595829965156801</v>
      </c>
      <c r="W75">
        <v>13.127545610474632</v>
      </c>
      <c r="X75">
        <v>43.942497357910902</v>
      </c>
      <c r="Y75">
        <v>0</v>
      </c>
      <c r="Z75">
        <v>3.8645520340909094</v>
      </c>
      <c r="AA75">
        <v>12.486797397468354</v>
      </c>
      <c r="AB75">
        <v>11.708161574629045</v>
      </c>
      <c r="AC75">
        <v>8.611986510342712</v>
      </c>
      <c r="AD75">
        <v>2.7071902535795145</v>
      </c>
      <c r="AE75">
        <v>14.647511168441158</v>
      </c>
      <c r="AF75">
        <v>0</v>
      </c>
      <c r="AG75">
        <v>11.740530250147602</v>
      </c>
      <c r="AH75">
        <v>45.317470424095944</v>
      </c>
      <c r="AI75">
        <v>1.0562758707701867</v>
      </c>
      <c r="AJ75">
        <v>0</v>
      </c>
      <c r="AK75">
        <v>20.045213149487786</v>
      </c>
      <c r="AL75">
        <v>0</v>
      </c>
      <c r="AM75">
        <v>4.6832648108430917</v>
      </c>
      <c r="AN75">
        <v>0.97895939599593118</v>
      </c>
      <c r="AO75">
        <v>0</v>
      </c>
      <c r="AP75">
        <v>2.8087592473073739</v>
      </c>
      <c r="AQ75">
        <v>0</v>
      </c>
      <c r="AR75">
        <v>9.8134937999999998</v>
      </c>
      <c r="AS75">
        <v>9.4512630394499944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798.57391822066427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9.0500253339046282</v>
      </c>
      <c r="L76">
        <v>376.19055200000003</v>
      </c>
      <c r="M76">
        <v>27.24902034883721</v>
      </c>
      <c r="N76">
        <v>35.1859590374563</v>
      </c>
      <c r="O76">
        <v>0</v>
      </c>
      <c r="P76">
        <v>39.560782970239813</v>
      </c>
      <c r="Q76">
        <v>6.468832085086917</v>
      </c>
      <c r="R76">
        <v>12.560236893705325</v>
      </c>
      <c r="S76">
        <v>7.8181630322097382</v>
      </c>
      <c r="T76">
        <v>0</v>
      </c>
      <c r="U76">
        <v>61.339296278836258</v>
      </c>
      <c r="V76">
        <v>6.1595829965156801</v>
      </c>
      <c r="W76">
        <v>13.127545610474632</v>
      </c>
      <c r="X76">
        <v>43.942497357910902</v>
      </c>
      <c r="Y76">
        <v>0</v>
      </c>
      <c r="Z76">
        <v>3.8645520340909094</v>
      </c>
      <c r="AA76">
        <v>12.486797397468354</v>
      </c>
      <c r="AB76">
        <v>11.708161574629045</v>
      </c>
      <c r="AC76">
        <v>8.611986510342712</v>
      </c>
      <c r="AD76">
        <v>5.414380764697249</v>
      </c>
      <c r="AE76">
        <v>14.647511168441158</v>
      </c>
      <c r="AF76">
        <v>0</v>
      </c>
      <c r="AG76">
        <v>11.740530250147602</v>
      </c>
      <c r="AH76">
        <v>45.317470424095944</v>
      </c>
      <c r="AI76">
        <v>1.0562758707701867</v>
      </c>
      <c r="AJ76">
        <v>0</v>
      </c>
      <c r="AK76">
        <v>20.045213149487786</v>
      </c>
      <c r="AL76">
        <v>0</v>
      </c>
      <c r="AM76">
        <v>4.6832648108430917</v>
      </c>
      <c r="AN76">
        <v>0.97895939599593118</v>
      </c>
      <c r="AO76">
        <v>0</v>
      </c>
      <c r="AP76">
        <v>2.8087592473073739</v>
      </c>
      <c r="AQ76">
        <v>0</v>
      </c>
      <c r="AR76">
        <v>9.8134937999999998</v>
      </c>
      <c r="AS76">
        <v>9.4512630394499944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801.28111338294491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9.0500253339046282</v>
      </c>
      <c r="L77">
        <v>376.19055200000003</v>
      </c>
      <c r="M77">
        <v>27.24902034883721</v>
      </c>
      <c r="N77">
        <v>35.1859590374563</v>
      </c>
      <c r="O77">
        <v>0</v>
      </c>
      <c r="P77">
        <v>39.560782970239813</v>
      </c>
      <c r="Q77">
        <v>6.468832085086917</v>
      </c>
      <c r="R77">
        <v>12.560236893705325</v>
      </c>
      <c r="S77">
        <v>7.8181630322097382</v>
      </c>
      <c r="T77">
        <v>0</v>
      </c>
      <c r="U77">
        <v>61.339296278836258</v>
      </c>
      <c r="V77">
        <v>6.1595829965156801</v>
      </c>
      <c r="W77">
        <v>13.127545610474632</v>
      </c>
      <c r="X77">
        <v>43.942497357910902</v>
      </c>
      <c r="Y77">
        <v>0</v>
      </c>
      <c r="Z77">
        <v>3.8645520340909094</v>
      </c>
      <c r="AA77">
        <v>12.486797397468354</v>
      </c>
      <c r="AB77">
        <v>11.708161574629045</v>
      </c>
      <c r="AC77">
        <v>8.611986510342712</v>
      </c>
      <c r="AD77">
        <v>5.414380764697249</v>
      </c>
      <c r="AE77">
        <v>14.647511168441158</v>
      </c>
      <c r="AF77">
        <v>0</v>
      </c>
      <c r="AG77">
        <v>11.740530250147602</v>
      </c>
      <c r="AH77">
        <v>45.317470424095944</v>
      </c>
      <c r="AI77">
        <v>1.5089659685386894</v>
      </c>
      <c r="AJ77">
        <v>0</v>
      </c>
      <c r="AK77">
        <v>20.045213149487786</v>
      </c>
      <c r="AL77">
        <v>0</v>
      </c>
      <c r="AM77">
        <v>4.6832648108430917</v>
      </c>
      <c r="AN77">
        <v>0.97895939599593118</v>
      </c>
      <c r="AO77">
        <v>0</v>
      </c>
      <c r="AP77">
        <v>0.34160589171499589</v>
      </c>
      <c r="AQ77">
        <v>0</v>
      </c>
      <c r="AR77">
        <v>9.8134937999999998</v>
      </c>
      <c r="AS77">
        <v>9.4512630394499944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799.26665012512103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9.0500253339046282</v>
      </c>
      <c r="L78">
        <v>376.19055200000003</v>
      </c>
      <c r="M78">
        <v>27.24902034883721</v>
      </c>
      <c r="N78">
        <v>35.1859590374563</v>
      </c>
      <c r="O78">
        <v>0</v>
      </c>
      <c r="P78">
        <v>39.560782970239813</v>
      </c>
      <c r="Q78">
        <v>6.468832085086917</v>
      </c>
      <c r="R78">
        <v>12.560236893705325</v>
      </c>
      <c r="S78">
        <v>7.8181630322097382</v>
      </c>
      <c r="T78">
        <v>0</v>
      </c>
      <c r="U78">
        <v>61.339296278836258</v>
      </c>
      <c r="V78">
        <v>6.1595829965156801</v>
      </c>
      <c r="W78">
        <v>13.127545610474632</v>
      </c>
      <c r="X78">
        <v>43.942497357910902</v>
      </c>
      <c r="Y78">
        <v>0</v>
      </c>
      <c r="Z78">
        <v>5.826164318181819</v>
      </c>
      <c r="AA78">
        <v>12.486797397468354</v>
      </c>
      <c r="AB78">
        <v>11.708161574629045</v>
      </c>
      <c r="AC78">
        <v>8.611986510342712</v>
      </c>
      <c r="AD78">
        <v>10.828761271856278</v>
      </c>
      <c r="AE78">
        <v>14.647511168441158</v>
      </c>
      <c r="AF78">
        <v>0</v>
      </c>
      <c r="AG78">
        <v>11.740530250147602</v>
      </c>
      <c r="AH78">
        <v>45.836587095916727</v>
      </c>
      <c r="AI78">
        <v>2.2634489528080342</v>
      </c>
      <c r="AJ78">
        <v>0</v>
      </c>
      <c r="AK78">
        <v>20.045213149487786</v>
      </c>
      <c r="AL78">
        <v>0</v>
      </c>
      <c r="AM78">
        <v>4.6832648108430917</v>
      </c>
      <c r="AN78">
        <v>0.97895939599593118</v>
      </c>
      <c r="AO78">
        <v>0</v>
      </c>
      <c r="AP78">
        <v>0.34160589171499589</v>
      </c>
      <c r="AQ78">
        <v>0</v>
      </c>
      <c r="AR78">
        <v>9.8134937999999998</v>
      </c>
      <c r="AS78">
        <v>9.7653487452337302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808.23032827824466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9.0500253339046282</v>
      </c>
      <c r="L79">
        <v>318.24255199999993</v>
      </c>
      <c r="M79">
        <v>27.24902034883721</v>
      </c>
      <c r="N79">
        <v>35.1859590374563</v>
      </c>
      <c r="O79">
        <v>0</v>
      </c>
      <c r="P79">
        <v>39.560782970239813</v>
      </c>
      <c r="Q79">
        <v>6.468832085086917</v>
      </c>
      <c r="R79">
        <v>12.560236893705325</v>
      </c>
      <c r="S79">
        <v>7.8181630322097382</v>
      </c>
      <c r="T79">
        <v>0</v>
      </c>
      <c r="U79">
        <v>61.339296278836258</v>
      </c>
      <c r="V79">
        <v>6.1595829965156801</v>
      </c>
      <c r="W79">
        <v>13.127545610474632</v>
      </c>
      <c r="X79">
        <v>43.942497357910902</v>
      </c>
      <c r="Y79">
        <v>0</v>
      </c>
      <c r="Z79">
        <v>5.826164318181819</v>
      </c>
      <c r="AA79">
        <v>12.486797397468354</v>
      </c>
      <c r="AB79">
        <v>11.708161574629045</v>
      </c>
      <c r="AC79">
        <v>8.611986510342712</v>
      </c>
      <c r="AD79">
        <v>10.828761271856278</v>
      </c>
      <c r="AE79">
        <v>14.647511168441158</v>
      </c>
      <c r="AF79">
        <v>0</v>
      </c>
      <c r="AG79">
        <v>11.740530250147602</v>
      </c>
      <c r="AH79">
        <v>45.836587095916727</v>
      </c>
      <c r="AI79">
        <v>14.712417809243602</v>
      </c>
      <c r="AJ79">
        <v>0</v>
      </c>
      <c r="AK79">
        <v>20.045213149487786</v>
      </c>
      <c r="AL79">
        <v>0</v>
      </c>
      <c r="AM79">
        <v>4.6832648108430917</v>
      </c>
      <c r="AN79">
        <v>0.97895939599593118</v>
      </c>
      <c r="AO79">
        <v>0</v>
      </c>
      <c r="AP79">
        <v>0.34160589171499589</v>
      </c>
      <c r="AQ79">
        <v>0</v>
      </c>
      <c r="AR79">
        <v>9.8134937999999998</v>
      </c>
      <c r="AS79">
        <v>9.7653487452337302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762.73129713467995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9.0500253339046282</v>
      </c>
      <c r="L80">
        <v>318.24255199999993</v>
      </c>
      <c r="M80">
        <v>27.24902034883721</v>
      </c>
      <c r="N80">
        <v>35.1859590374563</v>
      </c>
      <c r="O80">
        <v>0</v>
      </c>
      <c r="P80">
        <v>39.560782970239813</v>
      </c>
      <c r="Q80">
        <v>6.468832085086917</v>
      </c>
      <c r="R80">
        <v>12.560236893705325</v>
      </c>
      <c r="S80">
        <v>7.8181630322097382</v>
      </c>
      <c r="T80">
        <v>0</v>
      </c>
      <c r="U80">
        <v>61.339296278836258</v>
      </c>
      <c r="V80">
        <v>6.1595829965156801</v>
      </c>
      <c r="W80">
        <v>13.127545610474632</v>
      </c>
      <c r="X80">
        <v>43.942497357910902</v>
      </c>
      <c r="Y80">
        <v>0</v>
      </c>
      <c r="Z80">
        <v>5.826164318181819</v>
      </c>
      <c r="AA80">
        <v>12.486797397468354</v>
      </c>
      <c r="AB80">
        <v>11.708161574629045</v>
      </c>
      <c r="AC80">
        <v>8.611986510342712</v>
      </c>
      <c r="AD80">
        <v>10.828761271856278</v>
      </c>
      <c r="AE80">
        <v>14.647511168441158</v>
      </c>
      <c r="AF80">
        <v>0</v>
      </c>
      <c r="AG80">
        <v>11.740530250147602</v>
      </c>
      <c r="AH80">
        <v>45.836587095916727</v>
      </c>
      <c r="AI80">
        <v>14.712417809243602</v>
      </c>
      <c r="AJ80">
        <v>0</v>
      </c>
      <c r="AK80">
        <v>20.045213149487786</v>
      </c>
      <c r="AL80">
        <v>0</v>
      </c>
      <c r="AM80">
        <v>4.6832648108430917</v>
      </c>
      <c r="AN80">
        <v>0.97895939599593118</v>
      </c>
      <c r="AO80">
        <v>0</v>
      </c>
      <c r="AP80">
        <v>0.34160589171499589</v>
      </c>
      <c r="AQ80">
        <v>0</v>
      </c>
      <c r="AR80">
        <v>9.8134937999999998</v>
      </c>
      <c r="AS80">
        <v>9.7653487452337302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762.73129713467995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9.0500253339046282</v>
      </c>
      <c r="L81">
        <v>318.24255199999993</v>
      </c>
      <c r="M81">
        <v>27.24902034883721</v>
      </c>
      <c r="N81">
        <v>35.1859590374563</v>
      </c>
      <c r="O81">
        <v>0</v>
      </c>
      <c r="P81">
        <v>39.560782970239813</v>
      </c>
      <c r="Q81">
        <v>6.468832085086917</v>
      </c>
      <c r="R81">
        <v>12.560236893705325</v>
      </c>
      <c r="S81">
        <v>7.8181630322097382</v>
      </c>
      <c r="T81">
        <v>0</v>
      </c>
      <c r="U81">
        <v>61.339296278836258</v>
      </c>
      <c r="V81">
        <v>6.1595829965156801</v>
      </c>
      <c r="W81">
        <v>13.127545610474632</v>
      </c>
      <c r="X81">
        <v>43.942497357910902</v>
      </c>
      <c r="Y81">
        <v>0</v>
      </c>
      <c r="Z81">
        <v>5.826164318181819</v>
      </c>
      <c r="AA81">
        <v>12.486797397468354</v>
      </c>
      <c r="AB81">
        <v>11.708161574629045</v>
      </c>
      <c r="AC81">
        <v>8.611986510342712</v>
      </c>
      <c r="AD81">
        <v>10.828761271856278</v>
      </c>
      <c r="AE81">
        <v>14.647511168441158</v>
      </c>
      <c r="AF81">
        <v>0</v>
      </c>
      <c r="AG81">
        <v>11.740530250147602</v>
      </c>
      <c r="AH81">
        <v>45.836587095916727</v>
      </c>
      <c r="AI81">
        <v>14.712417809243602</v>
      </c>
      <c r="AJ81">
        <v>0</v>
      </c>
      <c r="AK81">
        <v>20.045213149487786</v>
      </c>
      <c r="AL81">
        <v>0</v>
      </c>
      <c r="AM81">
        <v>4.6832648108430917</v>
      </c>
      <c r="AN81">
        <v>0.97895939599593118</v>
      </c>
      <c r="AO81">
        <v>0</v>
      </c>
      <c r="AP81">
        <v>2.8087592473073739</v>
      </c>
      <c r="AQ81">
        <v>0</v>
      </c>
      <c r="AR81">
        <v>9.8134937999999998</v>
      </c>
      <c r="AS81">
        <v>9.7653487452337302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765.19845049027242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9.0500253339046282</v>
      </c>
      <c r="L82">
        <v>318.24255199999993</v>
      </c>
      <c r="M82">
        <v>27.24902034883721</v>
      </c>
      <c r="N82">
        <v>35.1859590374563</v>
      </c>
      <c r="O82">
        <v>0</v>
      </c>
      <c r="P82">
        <v>39.560782970239813</v>
      </c>
      <c r="Q82">
        <v>6.468832085086917</v>
      </c>
      <c r="R82">
        <v>12.560236893705325</v>
      </c>
      <c r="S82">
        <v>7.8181630322097382</v>
      </c>
      <c r="T82">
        <v>0</v>
      </c>
      <c r="U82">
        <v>61.339296278836258</v>
      </c>
      <c r="V82">
        <v>6.1595829965156801</v>
      </c>
      <c r="W82">
        <v>13.127545610474632</v>
      </c>
      <c r="X82">
        <v>43.942497357910902</v>
      </c>
      <c r="Y82">
        <v>0</v>
      </c>
      <c r="Z82">
        <v>5.826164318181819</v>
      </c>
      <c r="AA82">
        <v>12.486797397468354</v>
      </c>
      <c r="AB82">
        <v>11.708161574629045</v>
      </c>
      <c r="AC82">
        <v>8.611986510342712</v>
      </c>
      <c r="AD82">
        <v>10.828761271856278</v>
      </c>
      <c r="AE82">
        <v>14.647511168441158</v>
      </c>
      <c r="AF82">
        <v>0</v>
      </c>
      <c r="AG82">
        <v>11.740530250147602</v>
      </c>
      <c r="AH82">
        <v>45.836587095916727</v>
      </c>
      <c r="AI82">
        <v>14.712417809243602</v>
      </c>
      <c r="AJ82">
        <v>0</v>
      </c>
      <c r="AK82">
        <v>20.045213149487786</v>
      </c>
      <c r="AL82">
        <v>0</v>
      </c>
      <c r="AM82">
        <v>4.6832648108430917</v>
      </c>
      <c r="AN82">
        <v>0.97895939599593118</v>
      </c>
      <c r="AO82">
        <v>0</v>
      </c>
      <c r="AP82">
        <v>2.8087592473073739</v>
      </c>
      <c r="AQ82">
        <v>0</v>
      </c>
      <c r="AR82">
        <v>9.8134937999999998</v>
      </c>
      <c r="AS82">
        <v>9.7653487452337302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765.19845049027242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9.0500253339046282</v>
      </c>
      <c r="L83">
        <v>318.24255199999993</v>
      </c>
      <c r="M83">
        <v>27.24902034883721</v>
      </c>
      <c r="N83">
        <v>35.1859590374563</v>
      </c>
      <c r="O83">
        <v>0</v>
      </c>
      <c r="P83">
        <v>39.560782970239813</v>
      </c>
      <c r="Q83">
        <v>6.468832085086917</v>
      </c>
      <c r="R83">
        <v>12.560236893705325</v>
      </c>
      <c r="S83">
        <v>7.8181630322097382</v>
      </c>
      <c r="T83">
        <v>0</v>
      </c>
      <c r="U83">
        <v>60.499781414010798</v>
      </c>
      <c r="V83">
        <v>6.1595829965156801</v>
      </c>
      <c r="W83">
        <v>13.127545610474632</v>
      </c>
      <c r="X83">
        <v>43.942497357910902</v>
      </c>
      <c r="Y83">
        <v>0</v>
      </c>
      <c r="Z83">
        <v>5.826164318181819</v>
      </c>
      <c r="AA83">
        <v>12.486797397468354</v>
      </c>
      <c r="AB83">
        <v>11.708161574629045</v>
      </c>
      <c r="AC83">
        <v>8.611986510342712</v>
      </c>
      <c r="AD83">
        <v>10.828761271856278</v>
      </c>
      <c r="AE83">
        <v>14.647511168441158</v>
      </c>
      <c r="AF83">
        <v>0</v>
      </c>
      <c r="AG83">
        <v>11.740530250147602</v>
      </c>
      <c r="AH83">
        <v>45.836587095916727</v>
      </c>
      <c r="AI83">
        <v>14.712417809243602</v>
      </c>
      <c r="AJ83">
        <v>0</v>
      </c>
      <c r="AK83">
        <v>20.045213149487786</v>
      </c>
      <c r="AL83">
        <v>0</v>
      </c>
      <c r="AM83">
        <v>4.6832648108430917</v>
      </c>
      <c r="AN83">
        <v>0.97895939599593118</v>
      </c>
      <c r="AO83">
        <v>0</v>
      </c>
      <c r="AP83">
        <v>0.34160589171499589</v>
      </c>
      <c r="AQ83">
        <v>0</v>
      </c>
      <c r="AR83">
        <v>9.8134937999999998</v>
      </c>
      <c r="AS83">
        <v>9.7653487452337302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761.8917822698545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9.0500253339046282</v>
      </c>
      <c r="L84">
        <v>318.24255199999993</v>
      </c>
      <c r="M84">
        <v>27.24902034883721</v>
      </c>
      <c r="N84">
        <v>35.1859590374563</v>
      </c>
      <c r="O84">
        <v>0</v>
      </c>
      <c r="P84">
        <v>39.560782970239813</v>
      </c>
      <c r="Q84">
        <v>6.468832085086917</v>
      </c>
      <c r="R84">
        <v>12.560236893705325</v>
      </c>
      <c r="S84">
        <v>7.8181630322097382</v>
      </c>
      <c r="T84">
        <v>0</v>
      </c>
      <c r="U84">
        <v>60.499781414010798</v>
      </c>
      <c r="V84">
        <v>6.1595829965156801</v>
      </c>
      <c r="W84">
        <v>13.127545610474632</v>
      </c>
      <c r="X84">
        <v>43.942497357910902</v>
      </c>
      <c r="Y84">
        <v>0</v>
      </c>
      <c r="Z84">
        <v>5.826164318181819</v>
      </c>
      <c r="AA84">
        <v>12.486797397468354</v>
      </c>
      <c r="AB84">
        <v>11.708161574629045</v>
      </c>
      <c r="AC84">
        <v>8.611986510342712</v>
      </c>
      <c r="AD84">
        <v>10.828761271856278</v>
      </c>
      <c r="AE84">
        <v>14.647511168441158</v>
      </c>
      <c r="AF84">
        <v>0</v>
      </c>
      <c r="AG84">
        <v>11.740530250147602</v>
      </c>
      <c r="AH84">
        <v>45.836587095916727</v>
      </c>
      <c r="AI84">
        <v>14.712417809243602</v>
      </c>
      <c r="AJ84">
        <v>0</v>
      </c>
      <c r="AK84">
        <v>20.045213149487786</v>
      </c>
      <c r="AL84">
        <v>0</v>
      </c>
      <c r="AM84">
        <v>4.6832648108430917</v>
      </c>
      <c r="AN84">
        <v>0.97895939599593118</v>
      </c>
      <c r="AO84">
        <v>0</v>
      </c>
      <c r="AP84">
        <v>0.34160589171499589</v>
      </c>
      <c r="AQ84">
        <v>0</v>
      </c>
      <c r="AR84">
        <v>9.8134937999999998</v>
      </c>
      <c r="AS84">
        <v>9.7653487452337302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761.8917822698545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9.0500253339046282</v>
      </c>
      <c r="L85">
        <v>318.24255199999993</v>
      </c>
      <c r="M85">
        <v>27.24902034883721</v>
      </c>
      <c r="N85">
        <v>35.1859590374563</v>
      </c>
      <c r="O85">
        <v>0</v>
      </c>
      <c r="P85">
        <v>42.390568204502813</v>
      </c>
      <c r="Q85">
        <v>6.468832085086917</v>
      </c>
      <c r="R85">
        <v>12.560236893705325</v>
      </c>
      <c r="S85">
        <v>7.8181630322097382</v>
      </c>
      <c r="T85">
        <v>0</v>
      </c>
      <c r="U85">
        <v>60.499781414010798</v>
      </c>
      <c r="V85">
        <v>6.1595829965156801</v>
      </c>
      <c r="W85">
        <v>13.127545610474632</v>
      </c>
      <c r="X85">
        <v>43.942497357910902</v>
      </c>
      <c r="Y85">
        <v>0</v>
      </c>
      <c r="Z85">
        <v>5.826164318181819</v>
      </c>
      <c r="AA85">
        <v>12.486797397468354</v>
      </c>
      <c r="AB85">
        <v>11.708161574629045</v>
      </c>
      <c r="AC85">
        <v>8.611986510342712</v>
      </c>
      <c r="AD85">
        <v>10.828761271856278</v>
      </c>
      <c r="AE85">
        <v>14.647511168441158</v>
      </c>
      <c r="AF85">
        <v>0</v>
      </c>
      <c r="AG85">
        <v>11.740530250147602</v>
      </c>
      <c r="AH85">
        <v>45.836587095916727</v>
      </c>
      <c r="AI85">
        <v>1.5089659685386894</v>
      </c>
      <c r="AJ85">
        <v>0</v>
      </c>
      <c r="AK85">
        <v>20.045213149487786</v>
      </c>
      <c r="AL85">
        <v>0</v>
      </c>
      <c r="AM85">
        <v>4.6832648108430917</v>
      </c>
      <c r="AN85">
        <v>0.97895939599593118</v>
      </c>
      <c r="AO85">
        <v>0</v>
      </c>
      <c r="AP85">
        <v>0.34160589171499589</v>
      </c>
      <c r="AQ85">
        <v>0</v>
      </c>
      <c r="AR85">
        <v>9.8134937999999998</v>
      </c>
      <c r="AS85">
        <v>9.7653487452337302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751.51811566341269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9.0500253339046282</v>
      </c>
      <c r="L86">
        <v>318.24255199999993</v>
      </c>
      <c r="M86">
        <v>27.24902034883721</v>
      </c>
      <c r="N86">
        <v>35.1859590374563</v>
      </c>
      <c r="O86">
        <v>0</v>
      </c>
      <c r="P86">
        <v>42.666856669841927</v>
      </c>
      <c r="Q86">
        <v>6.468832085086917</v>
      </c>
      <c r="R86">
        <v>12.560236893705325</v>
      </c>
      <c r="S86">
        <v>7.8181630322097382</v>
      </c>
      <c r="T86">
        <v>0</v>
      </c>
      <c r="U86">
        <v>60.499781414010798</v>
      </c>
      <c r="V86">
        <v>6.1595829965156801</v>
      </c>
      <c r="W86">
        <v>13.127545610474632</v>
      </c>
      <c r="X86">
        <v>43.942497357910902</v>
      </c>
      <c r="Y86">
        <v>0</v>
      </c>
      <c r="Z86">
        <v>3.8645520340909094</v>
      </c>
      <c r="AA86">
        <v>12.486797397468354</v>
      </c>
      <c r="AB86">
        <v>11.708161574629045</v>
      </c>
      <c r="AC86">
        <v>8.611986510342712</v>
      </c>
      <c r="AD86">
        <v>5.414380764697249</v>
      </c>
      <c r="AE86">
        <v>14.647511168441158</v>
      </c>
      <c r="AF86">
        <v>0</v>
      </c>
      <c r="AG86">
        <v>11.740530250147602</v>
      </c>
      <c r="AH86">
        <v>45.317470424095944</v>
      </c>
      <c r="AI86">
        <v>1.0562758707701867</v>
      </c>
      <c r="AJ86">
        <v>0</v>
      </c>
      <c r="AK86">
        <v>20.045213149487786</v>
      </c>
      <c r="AL86">
        <v>0</v>
      </c>
      <c r="AM86">
        <v>4.6832648108430917</v>
      </c>
      <c r="AN86">
        <v>0.97895939599593118</v>
      </c>
      <c r="AO86">
        <v>0</v>
      </c>
      <c r="AP86">
        <v>0.34160589171499589</v>
      </c>
      <c r="AQ86">
        <v>0</v>
      </c>
      <c r="AR86">
        <v>9.8134937999999998</v>
      </c>
      <c r="AS86">
        <v>9.4512630394499944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743.1325188621289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9.0500253339046282</v>
      </c>
      <c r="L87">
        <v>318.24255199999993</v>
      </c>
      <c r="M87">
        <v>27.24902034883721</v>
      </c>
      <c r="N87">
        <v>35.1859590374563</v>
      </c>
      <c r="O87">
        <v>0</v>
      </c>
      <c r="P87">
        <v>42.666856669841927</v>
      </c>
      <c r="Q87">
        <v>6.468832085086917</v>
      </c>
      <c r="R87">
        <v>12.560236893705325</v>
      </c>
      <c r="S87">
        <v>7.8181630322097382</v>
      </c>
      <c r="T87">
        <v>0</v>
      </c>
      <c r="U87">
        <v>60.499781414010798</v>
      </c>
      <c r="V87">
        <v>6.1595829965156801</v>
      </c>
      <c r="W87">
        <v>13.127545610474632</v>
      </c>
      <c r="X87">
        <v>43.942497357910902</v>
      </c>
      <c r="Y87">
        <v>0</v>
      </c>
      <c r="Z87">
        <v>3.8645520340909094</v>
      </c>
      <c r="AA87">
        <v>12.486797397468354</v>
      </c>
      <c r="AB87">
        <v>11.708161574629045</v>
      </c>
      <c r="AC87">
        <v>8.611986510342712</v>
      </c>
      <c r="AD87">
        <v>5.414380764697249</v>
      </c>
      <c r="AE87">
        <v>14.647511168441158</v>
      </c>
      <c r="AF87">
        <v>0</v>
      </c>
      <c r="AG87">
        <v>11.740530250147602</v>
      </c>
      <c r="AH87">
        <v>45.317470424095944</v>
      </c>
      <c r="AI87">
        <v>1.0562758707701867</v>
      </c>
      <c r="AJ87">
        <v>0</v>
      </c>
      <c r="AK87">
        <v>20.045213149487786</v>
      </c>
      <c r="AL87">
        <v>0</v>
      </c>
      <c r="AM87">
        <v>4.6832648108430917</v>
      </c>
      <c r="AN87">
        <v>0.97895939599593118</v>
      </c>
      <c r="AO87">
        <v>0</v>
      </c>
      <c r="AP87">
        <v>0.34160589171499589</v>
      </c>
      <c r="AQ87">
        <v>0</v>
      </c>
      <c r="AR87">
        <v>9.8134937999999998</v>
      </c>
      <c r="AS87">
        <v>9.4512630394499944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743.1325188621289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9.0500253339046282</v>
      </c>
      <c r="L88">
        <v>318.24255199999993</v>
      </c>
      <c r="M88">
        <v>27.24902034883721</v>
      </c>
      <c r="N88">
        <v>35.1859590374563</v>
      </c>
      <c r="O88">
        <v>0</v>
      </c>
      <c r="P88">
        <v>42.666856669841927</v>
      </c>
      <c r="Q88">
        <v>6.468832085086917</v>
      </c>
      <c r="R88">
        <v>12.560236893705325</v>
      </c>
      <c r="S88">
        <v>7.8181630322097382</v>
      </c>
      <c r="T88">
        <v>0</v>
      </c>
      <c r="U88">
        <v>60.499781414010798</v>
      </c>
      <c r="V88">
        <v>6.1595829965156801</v>
      </c>
      <c r="W88">
        <v>13.127545610474632</v>
      </c>
      <c r="X88">
        <v>43.942497357910902</v>
      </c>
      <c r="Y88">
        <v>0</v>
      </c>
      <c r="Z88">
        <v>3.8645520340909094</v>
      </c>
      <c r="AA88">
        <v>12.486797397468354</v>
      </c>
      <c r="AB88">
        <v>11.708161574629045</v>
      </c>
      <c r="AC88">
        <v>8.611986510342712</v>
      </c>
      <c r="AD88">
        <v>5.414380764697249</v>
      </c>
      <c r="AE88">
        <v>14.647511168441158</v>
      </c>
      <c r="AF88">
        <v>0</v>
      </c>
      <c r="AG88">
        <v>11.740530250147602</v>
      </c>
      <c r="AH88">
        <v>45.317470424095944</v>
      </c>
      <c r="AI88">
        <v>1.0562758707701867</v>
      </c>
      <c r="AJ88">
        <v>0</v>
      </c>
      <c r="AK88">
        <v>20.045213149487786</v>
      </c>
      <c r="AL88">
        <v>0</v>
      </c>
      <c r="AM88">
        <v>4.6832648108430917</v>
      </c>
      <c r="AN88">
        <v>0.97895939599593118</v>
      </c>
      <c r="AO88">
        <v>0</v>
      </c>
      <c r="AP88">
        <v>0.34160589171499589</v>
      </c>
      <c r="AQ88">
        <v>0</v>
      </c>
      <c r="AR88">
        <v>9.8134937999999998</v>
      </c>
      <c r="AS88">
        <v>9.4512630394499944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743.1325188621289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9.0500253339046282</v>
      </c>
      <c r="L89">
        <v>318.24255199999993</v>
      </c>
      <c r="M89">
        <v>27.24902034883721</v>
      </c>
      <c r="N89">
        <v>35.1859590374563</v>
      </c>
      <c r="O89">
        <v>0</v>
      </c>
      <c r="P89">
        <v>42.666856669841927</v>
      </c>
      <c r="Q89">
        <v>6.468832085086917</v>
      </c>
      <c r="R89">
        <v>12.560236893705325</v>
      </c>
      <c r="S89">
        <v>7.8181630322097382</v>
      </c>
      <c r="T89">
        <v>0</v>
      </c>
      <c r="U89">
        <v>60.499781414010798</v>
      </c>
      <c r="V89">
        <v>6.1595829965156801</v>
      </c>
      <c r="W89">
        <v>13.127545610474632</v>
      </c>
      <c r="X89">
        <v>43.942497357910902</v>
      </c>
      <c r="Y89">
        <v>0</v>
      </c>
      <c r="Z89">
        <v>3.8645520340909094</v>
      </c>
      <c r="AA89">
        <v>12.486797397468354</v>
      </c>
      <c r="AB89">
        <v>11.708161574629045</v>
      </c>
      <c r="AC89">
        <v>8.611986510342712</v>
      </c>
      <c r="AD89">
        <v>5.414380764697249</v>
      </c>
      <c r="AE89">
        <v>14.647511168441158</v>
      </c>
      <c r="AF89">
        <v>0</v>
      </c>
      <c r="AG89">
        <v>11.740530250147602</v>
      </c>
      <c r="AH89">
        <v>45.317470424095944</v>
      </c>
      <c r="AI89">
        <v>4.1496562854785228</v>
      </c>
      <c r="AJ89">
        <v>0</v>
      </c>
      <c r="AK89">
        <v>20.045213149487786</v>
      </c>
      <c r="AL89">
        <v>0</v>
      </c>
      <c r="AM89">
        <v>4.6832648108430917</v>
      </c>
      <c r="AN89">
        <v>0.97895939599593118</v>
      </c>
      <c r="AO89">
        <v>0</v>
      </c>
      <c r="AP89">
        <v>0.34160589171499589</v>
      </c>
      <c r="AQ89">
        <v>0</v>
      </c>
      <c r="AR89">
        <v>9.8134937999999998</v>
      </c>
      <c r="AS89">
        <v>9.4512630394499944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746.22589927683725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9.0500253339046282</v>
      </c>
      <c r="L90">
        <v>318.24255199999993</v>
      </c>
      <c r="M90">
        <v>27.24902034883721</v>
      </c>
      <c r="N90">
        <v>35.1859590374563</v>
      </c>
      <c r="O90">
        <v>0</v>
      </c>
      <c r="P90">
        <v>42.666856669841927</v>
      </c>
      <c r="Q90">
        <v>6.468832085086917</v>
      </c>
      <c r="R90">
        <v>12.560236893705325</v>
      </c>
      <c r="S90">
        <v>7.8181630322097382</v>
      </c>
      <c r="T90">
        <v>0</v>
      </c>
      <c r="U90">
        <v>60.499781414010798</v>
      </c>
      <c r="V90">
        <v>6.1595829965156801</v>
      </c>
      <c r="W90">
        <v>13.127545610474632</v>
      </c>
      <c r="X90">
        <v>43.942497357910902</v>
      </c>
      <c r="Y90">
        <v>0</v>
      </c>
      <c r="Z90">
        <v>5.826164318181819</v>
      </c>
      <c r="AA90">
        <v>12.486797397468354</v>
      </c>
      <c r="AB90">
        <v>11.708161574629045</v>
      </c>
      <c r="AC90">
        <v>8.611986510342712</v>
      </c>
      <c r="AD90">
        <v>10.828761271856278</v>
      </c>
      <c r="AE90">
        <v>14.647511168441158</v>
      </c>
      <c r="AF90">
        <v>0</v>
      </c>
      <c r="AG90">
        <v>11.740530250147602</v>
      </c>
      <c r="AH90">
        <v>45.836587095916727</v>
      </c>
      <c r="AI90">
        <v>4.1496562854785228</v>
      </c>
      <c r="AJ90">
        <v>0</v>
      </c>
      <c r="AK90">
        <v>20.045213149487786</v>
      </c>
      <c r="AL90">
        <v>0</v>
      </c>
      <c r="AM90">
        <v>4.6832648108430917</v>
      </c>
      <c r="AN90">
        <v>0.97895939599593118</v>
      </c>
      <c r="AO90">
        <v>0</v>
      </c>
      <c r="AP90">
        <v>0.34160589171499589</v>
      </c>
      <c r="AQ90">
        <v>0</v>
      </c>
      <c r="AR90">
        <v>9.8134937999999998</v>
      </c>
      <c r="AS90">
        <v>9.7653487452337302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754.43509444569156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18.664277999999999</v>
      </c>
      <c r="H91">
        <v>0</v>
      </c>
      <c r="I91">
        <v>0</v>
      </c>
      <c r="J91">
        <v>17.217317000000001</v>
      </c>
      <c r="K91">
        <v>9.0500253339046282</v>
      </c>
      <c r="L91">
        <v>318.24255199999993</v>
      </c>
      <c r="M91">
        <v>27.24902034883721</v>
      </c>
      <c r="N91">
        <v>35.1859590374563</v>
      </c>
      <c r="O91">
        <v>0</v>
      </c>
      <c r="P91">
        <v>42.666856669841927</v>
      </c>
      <c r="Q91">
        <v>6.468832085086917</v>
      </c>
      <c r="R91">
        <v>12.560236893705325</v>
      </c>
      <c r="S91">
        <v>7.8181630322097382</v>
      </c>
      <c r="T91">
        <v>0</v>
      </c>
      <c r="U91">
        <v>60.499781414010798</v>
      </c>
      <c r="V91">
        <v>6.1595829965156801</v>
      </c>
      <c r="W91">
        <v>13.127545610474632</v>
      </c>
      <c r="X91">
        <v>43.942497357910902</v>
      </c>
      <c r="Y91">
        <v>0</v>
      </c>
      <c r="Z91">
        <v>5.826164318181819</v>
      </c>
      <c r="AA91">
        <v>12.486797397468354</v>
      </c>
      <c r="AB91">
        <v>11.708161574629045</v>
      </c>
      <c r="AC91">
        <v>8.611986510342712</v>
      </c>
      <c r="AD91">
        <v>10.828761271856278</v>
      </c>
      <c r="AE91">
        <v>14.647511168441158</v>
      </c>
      <c r="AF91">
        <v>0</v>
      </c>
      <c r="AG91">
        <v>11.740530250147602</v>
      </c>
      <c r="AH91">
        <v>45.836587095916727</v>
      </c>
      <c r="AI91">
        <v>4.1496562854785228</v>
      </c>
      <c r="AJ91">
        <v>0</v>
      </c>
      <c r="AK91">
        <v>20.045213149487786</v>
      </c>
      <c r="AL91">
        <v>0</v>
      </c>
      <c r="AM91">
        <v>4.6832648108430917</v>
      </c>
      <c r="AN91">
        <v>0.97895939599593118</v>
      </c>
      <c r="AO91">
        <v>0</v>
      </c>
      <c r="AP91">
        <v>0.41751831209610601</v>
      </c>
      <c r="AQ91">
        <v>0</v>
      </c>
      <c r="AR91">
        <v>9.8134937999999998</v>
      </c>
      <c r="AS91">
        <v>9.7653487452337302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790.39260186607282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13.421024591564334</v>
      </c>
      <c r="H92">
        <v>0</v>
      </c>
      <c r="I92">
        <v>0</v>
      </c>
      <c r="J92">
        <v>17.219645176616918</v>
      </c>
      <c r="K92">
        <v>9.0500253339046282</v>
      </c>
      <c r="L92">
        <v>318.24255199999993</v>
      </c>
      <c r="M92">
        <v>27.24902034883721</v>
      </c>
      <c r="N92">
        <v>35.1859590374563</v>
      </c>
      <c r="O92">
        <v>0</v>
      </c>
      <c r="P92">
        <v>42.666856669841927</v>
      </c>
      <c r="Q92">
        <v>6.468832085086917</v>
      </c>
      <c r="R92">
        <v>12.560236893705325</v>
      </c>
      <c r="S92">
        <v>7.8181630322097382</v>
      </c>
      <c r="T92">
        <v>0</v>
      </c>
      <c r="U92">
        <v>60.499781414010798</v>
      </c>
      <c r="V92">
        <v>6.1595829965156801</v>
      </c>
      <c r="W92">
        <v>13.127545610474632</v>
      </c>
      <c r="X92">
        <v>43.942497357910902</v>
      </c>
      <c r="Y92">
        <v>0</v>
      </c>
      <c r="Z92">
        <v>5.826164318181819</v>
      </c>
      <c r="AA92">
        <v>12.486797397468354</v>
      </c>
      <c r="AB92">
        <v>11.708161574629045</v>
      </c>
      <c r="AC92">
        <v>8.611986510342712</v>
      </c>
      <c r="AD92">
        <v>10.828761271856278</v>
      </c>
      <c r="AE92">
        <v>14.647511168441158</v>
      </c>
      <c r="AF92">
        <v>0</v>
      </c>
      <c r="AG92">
        <v>11.740530250147602</v>
      </c>
      <c r="AH92">
        <v>45.836587095916727</v>
      </c>
      <c r="AI92">
        <v>4.1496562854785228</v>
      </c>
      <c r="AJ92">
        <v>0</v>
      </c>
      <c r="AK92">
        <v>20.045213149487786</v>
      </c>
      <c r="AL92">
        <v>0</v>
      </c>
      <c r="AM92">
        <v>4.6832648108430917</v>
      </c>
      <c r="AN92">
        <v>0.97895939599593118</v>
      </c>
      <c r="AO92">
        <v>0</v>
      </c>
      <c r="AP92">
        <v>0.41751831209610601</v>
      </c>
      <c r="AQ92">
        <v>0</v>
      </c>
      <c r="AR92">
        <v>9.8134937999999998</v>
      </c>
      <c r="AS92">
        <v>9.7653487452337302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785.15167663425404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13.421024591564334</v>
      </c>
      <c r="H93">
        <v>0</v>
      </c>
      <c r="I93">
        <v>0</v>
      </c>
      <c r="J93">
        <v>17.219645176616918</v>
      </c>
      <c r="K93">
        <v>9.0500253339046282</v>
      </c>
      <c r="L93">
        <v>318.24255199999993</v>
      </c>
      <c r="M93">
        <v>27.24902034883721</v>
      </c>
      <c r="N93">
        <v>35.1859590374563</v>
      </c>
      <c r="O93">
        <v>0</v>
      </c>
      <c r="P93">
        <v>42.666856669841927</v>
      </c>
      <c r="Q93">
        <v>6.468832085086917</v>
      </c>
      <c r="R93">
        <v>12.560236893705325</v>
      </c>
      <c r="S93">
        <v>7.8181630322097382</v>
      </c>
      <c r="T93">
        <v>0</v>
      </c>
      <c r="U93">
        <v>60.499781414010798</v>
      </c>
      <c r="V93">
        <v>6.1595829965156801</v>
      </c>
      <c r="W93">
        <v>13.127545610474632</v>
      </c>
      <c r="X93">
        <v>43.942497357910902</v>
      </c>
      <c r="Y93">
        <v>0</v>
      </c>
      <c r="Z93">
        <v>5.826164318181819</v>
      </c>
      <c r="AA93">
        <v>12.486797397468354</v>
      </c>
      <c r="AB93">
        <v>11.708161574629045</v>
      </c>
      <c r="AC93">
        <v>8.611986510342712</v>
      </c>
      <c r="AD93">
        <v>10.828761271856278</v>
      </c>
      <c r="AE93">
        <v>14.647511168441158</v>
      </c>
      <c r="AF93">
        <v>0</v>
      </c>
      <c r="AG93">
        <v>11.740530250147602</v>
      </c>
      <c r="AH93">
        <v>45.836587095916727</v>
      </c>
      <c r="AI93">
        <v>4.1496562854785228</v>
      </c>
      <c r="AJ93">
        <v>0</v>
      </c>
      <c r="AK93">
        <v>20.045213149487786</v>
      </c>
      <c r="AL93">
        <v>0</v>
      </c>
      <c r="AM93">
        <v>4.6832648108430917</v>
      </c>
      <c r="AN93">
        <v>0.97895939599593118</v>
      </c>
      <c r="AO93">
        <v>0</v>
      </c>
      <c r="AP93">
        <v>0.41751831209610601</v>
      </c>
      <c r="AQ93">
        <v>0</v>
      </c>
      <c r="AR93">
        <v>9.8134937999999998</v>
      </c>
      <c r="AS93">
        <v>9.7653487452337302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785.15167663425404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13.421024591564334</v>
      </c>
      <c r="H94">
        <v>0</v>
      </c>
      <c r="I94">
        <v>0</v>
      </c>
      <c r="J94">
        <v>17.219645176616918</v>
      </c>
      <c r="K94">
        <v>9.0500253339046282</v>
      </c>
      <c r="L94">
        <v>318.24255199999993</v>
      </c>
      <c r="M94">
        <v>27.24902034883721</v>
      </c>
      <c r="N94">
        <v>35.1859590374563</v>
      </c>
      <c r="O94">
        <v>0</v>
      </c>
      <c r="P94">
        <v>42.666856669841927</v>
      </c>
      <c r="Q94">
        <v>6.468832085086917</v>
      </c>
      <c r="R94">
        <v>12.560236893705325</v>
      </c>
      <c r="S94">
        <v>7.8181630322097382</v>
      </c>
      <c r="T94">
        <v>0</v>
      </c>
      <c r="U94">
        <v>60.499781414010798</v>
      </c>
      <c r="V94">
        <v>6.1595829965156801</v>
      </c>
      <c r="W94">
        <v>13.127545610474632</v>
      </c>
      <c r="X94">
        <v>43.942497357910902</v>
      </c>
      <c r="Y94">
        <v>0</v>
      </c>
      <c r="Z94">
        <v>3.8645520340909094</v>
      </c>
      <c r="AA94">
        <v>12.486797397468354</v>
      </c>
      <c r="AB94">
        <v>11.708161574629045</v>
      </c>
      <c r="AC94">
        <v>8.611986510342712</v>
      </c>
      <c r="AD94">
        <v>10.828761271856278</v>
      </c>
      <c r="AE94">
        <v>14.647511168441158</v>
      </c>
      <c r="AF94">
        <v>0</v>
      </c>
      <c r="AG94">
        <v>11.740530250147602</v>
      </c>
      <c r="AH94">
        <v>45.317470424095944</v>
      </c>
      <c r="AI94">
        <v>4.1496562854785228</v>
      </c>
      <c r="AJ94">
        <v>0</v>
      </c>
      <c r="AK94">
        <v>20.045213149487786</v>
      </c>
      <c r="AL94">
        <v>0</v>
      </c>
      <c r="AM94">
        <v>4.6832648108430917</v>
      </c>
      <c r="AN94">
        <v>0.97895939599593118</v>
      </c>
      <c r="AO94">
        <v>0</v>
      </c>
      <c r="AP94">
        <v>0.41751831209610601</v>
      </c>
      <c r="AQ94">
        <v>0</v>
      </c>
      <c r="AR94">
        <v>9.8134937999999998</v>
      </c>
      <c r="AS94">
        <v>9.4512630394499944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782.3568619725587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7.9991418710263389</v>
      </c>
      <c r="H95">
        <v>0</v>
      </c>
      <c r="I95">
        <v>0</v>
      </c>
      <c r="J95">
        <v>7.0018047227191413</v>
      </c>
      <c r="K95">
        <v>9.2998389651326807</v>
      </c>
      <c r="L95">
        <v>318.23486465065793</v>
      </c>
      <c r="M95">
        <v>27.24902034883721</v>
      </c>
      <c r="N95">
        <v>35.1859590374563</v>
      </c>
      <c r="O95">
        <v>0</v>
      </c>
      <c r="P95">
        <v>42.666856669841927</v>
      </c>
      <c r="Q95">
        <v>6.6968637730214029</v>
      </c>
      <c r="R95">
        <v>13.005496058779011</v>
      </c>
      <c r="S95">
        <v>7.9274651915677445</v>
      </c>
      <c r="T95">
        <v>0</v>
      </c>
      <c r="U95">
        <v>60.499781414010798</v>
      </c>
      <c r="V95">
        <v>6.1595829965156801</v>
      </c>
      <c r="W95">
        <v>13.127545610474632</v>
      </c>
      <c r="X95">
        <v>43.942497357910902</v>
      </c>
      <c r="Y95">
        <v>0</v>
      </c>
      <c r="Z95">
        <v>1.9322761704545457</v>
      </c>
      <c r="AA95">
        <v>12.486797397468354</v>
      </c>
      <c r="AB95">
        <v>11.708161574629045</v>
      </c>
      <c r="AC95">
        <v>8.611986510342712</v>
      </c>
      <c r="AD95">
        <v>5.414380764697249</v>
      </c>
      <c r="AE95">
        <v>14.647511168441158</v>
      </c>
      <c r="AF95">
        <v>0</v>
      </c>
      <c r="AG95">
        <v>11.740530250147602</v>
      </c>
      <c r="AH95">
        <v>45.317470424095944</v>
      </c>
      <c r="AI95">
        <v>4.1496562854785228</v>
      </c>
      <c r="AJ95">
        <v>0</v>
      </c>
      <c r="AK95">
        <v>20.045213149487786</v>
      </c>
      <c r="AL95">
        <v>0</v>
      </c>
      <c r="AM95">
        <v>4.6832648108430917</v>
      </c>
      <c r="AN95">
        <v>0.97895939599593118</v>
      </c>
      <c r="AO95">
        <v>0</v>
      </c>
      <c r="AP95">
        <v>0.41751831209610601</v>
      </c>
      <c r="AQ95">
        <v>0</v>
      </c>
      <c r="AR95">
        <v>9.8134937999999998</v>
      </c>
      <c r="AS95">
        <v>9.4512630394499944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760.39520172157972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0.97065270332480824</v>
      </c>
      <c r="K96">
        <v>9.0500321433505775</v>
      </c>
      <c r="L96">
        <v>318.23486465065793</v>
      </c>
      <c r="M96">
        <v>27.24902034883721</v>
      </c>
      <c r="N96">
        <v>35.1859590374563</v>
      </c>
      <c r="O96">
        <v>0</v>
      </c>
      <c r="P96">
        <v>42.666856669841927</v>
      </c>
      <c r="Q96">
        <v>6.4669646666666667</v>
      </c>
      <c r="R96">
        <v>12.560565532275131</v>
      </c>
      <c r="S96">
        <v>7.82053389036545</v>
      </c>
      <c r="T96">
        <v>0</v>
      </c>
      <c r="U96">
        <v>60.499781414010798</v>
      </c>
      <c r="V96">
        <v>6.1595829965156801</v>
      </c>
      <c r="W96">
        <v>13.127545610474632</v>
      </c>
      <c r="X96">
        <v>43.942497357910902</v>
      </c>
      <c r="Y96">
        <v>0</v>
      </c>
      <c r="Z96">
        <v>1.9322761704545457</v>
      </c>
      <c r="AA96">
        <v>12.486797397468354</v>
      </c>
      <c r="AB96">
        <v>11.708161574629045</v>
      </c>
      <c r="AC96">
        <v>8.611986510342712</v>
      </c>
      <c r="AD96">
        <v>5.414380764697249</v>
      </c>
      <c r="AE96">
        <v>14.647511168441158</v>
      </c>
      <c r="AF96">
        <v>0</v>
      </c>
      <c r="AG96">
        <v>11.740530250147602</v>
      </c>
      <c r="AH96">
        <v>45.317470424095944</v>
      </c>
      <c r="AI96">
        <v>4.1496562854785228</v>
      </c>
      <c r="AJ96">
        <v>0</v>
      </c>
      <c r="AK96">
        <v>20.045213149487786</v>
      </c>
      <c r="AL96">
        <v>0</v>
      </c>
      <c r="AM96">
        <v>4.6832648108430917</v>
      </c>
      <c r="AN96">
        <v>0.97895939599593118</v>
      </c>
      <c r="AO96">
        <v>0</v>
      </c>
      <c r="AP96">
        <v>0.41751831209610601</v>
      </c>
      <c r="AQ96">
        <v>0</v>
      </c>
      <c r="AR96">
        <v>9.8134937999999998</v>
      </c>
      <c r="AS96">
        <v>9.4512630394499944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745.33334007531607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8.3500645573663608</v>
      </c>
      <c r="L97">
        <v>318.24255199999993</v>
      </c>
      <c r="M97">
        <v>27.24902034883721</v>
      </c>
      <c r="N97">
        <v>35.1859590374563</v>
      </c>
      <c r="O97">
        <v>0</v>
      </c>
      <c r="P97">
        <v>42.666856669841927</v>
      </c>
      <c r="Q97">
        <v>6.468832085086917</v>
      </c>
      <c r="R97">
        <v>10.95049303968254</v>
      </c>
      <c r="S97">
        <v>7.0546226821576772</v>
      </c>
      <c r="T97">
        <v>0</v>
      </c>
      <c r="U97">
        <v>60.499781414010798</v>
      </c>
      <c r="V97">
        <v>6.1595829965156801</v>
      </c>
      <c r="W97">
        <v>13.127545610474632</v>
      </c>
      <c r="X97">
        <v>43.942497357910902</v>
      </c>
      <c r="Y97">
        <v>0</v>
      </c>
      <c r="Z97">
        <v>1.9322761704545457</v>
      </c>
      <c r="AA97">
        <v>12.486797397468354</v>
      </c>
      <c r="AB97">
        <v>11.708161574629045</v>
      </c>
      <c r="AC97">
        <v>8.611986510342712</v>
      </c>
      <c r="AD97">
        <v>5.414380764697249</v>
      </c>
      <c r="AE97">
        <v>14.647511168441158</v>
      </c>
      <c r="AF97">
        <v>0</v>
      </c>
      <c r="AG97">
        <v>11.740530250147602</v>
      </c>
      <c r="AH97">
        <v>40.68751212367809</v>
      </c>
      <c r="AI97">
        <v>1.0562758707701867</v>
      </c>
      <c r="AJ97">
        <v>0</v>
      </c>
      <c r="AK97">
        <v>20.045213149487786</v>
      </c>
      <c r="AL97">
        <v>0</v>
      </c>
      <c r="AM97">
        <v>4.6832648108430917</v>
      </c>
      <c r="AN97">
        <v>0.97895939599593118</v>
      </c>
      <c r="AO97">
        <v>0</v>
      </c>
      <c r="AP97">
        <v>0.41751831209610601</v>
      </c>
      <c r="AQ97">
        <v>0</v>
      </c>
      <c r="AR97">
        <v>9.8134937999999998</v>
      </c>
      <c r="AS97">
        <v>9.4512630394499944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733.57295213784278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9.0500253339046282</v>
      </c>
      <c r="L98">
        <v>318.24255199999993</v>
      </c>
      <c r="M98">
        <v>27.24902034883721</v>
      </c>
      <c r="N98">
        <v>35.1859590374563</v>
      </c>
      <c r="O98">
        <v>0</v>
      </c>
      <c r="P98">
        <v>42.666856669841927</v>
      </c>
      <c r="Q98">
        <v>6.468832085086917</v>
      </c>
      <c r="R98">
        <v>12.560236893705325</v>
      </c>
      <c r="S98">
        <v>7.8181630322097382</v>
      </c>
      <c r="T98">
        <v>0</v>
      </c>
      <c r="U98">
        <v>60.499781414010798</v>
      </c>
      <c r="V98">
        <v>6.1595829965156801</v>
      </c>
      <c r="W98">
        <v>13.127545610474632</v>
      </c>
      <c r="X98">
        <v>43.942497357910902</v>
      </c>
      <c r="Y98">
        <v>0</v>
      </c>
      <c r="Z98">
        <v>1.9322761704545457</v>
      </c>
      <c r="AA98">
        <v>12.486797397468354</v>
      </c>
      <c r="AB98">
        <v>11.708161574629045</v>
      </c>
      <c r="AC98">
        <v>8.611986510342712</v>
      </c>
      <c r="AD98">
        <v>5.414380764697249</v>
      </c>
      <c r="AE98">
        <v>14.647511168441158</v>
      </c>
      <c r="AF98">
        <v>0</v>
      </c>
      <c r="AG98">
        <v>11.740530250147602</v>
      </c>
      <c r="AH98">
        <v>39.845701452493032</v>
      </c>
      <c r="AI98">
        <v>1.0562758707701867</v>
      </c>
      <c r="AJ98">
        <v>0</v>
      </c>
      <c r="AK98">
        <v>20.045213149487786</v>
      </c>
      <c r="AL98">
        <v>0</v>
      </c>
      <c r="AM98">
        <v>4.6832648108430917</v>
      </c>
      <c r="AN98">
        <v>0.97895939599593118</v>
      </c>
      <c r="AO98">
        <v>0</v>
      </c>
      <c r="AP98">
        <v>1.6700729415907205</v>
      </c>
      <c r="AQ98">
        <v>0</v>
      </c>
      <c r="AR98">
        <v>9.8134937999999998</v>
      </c>
      <c r="AS98">
        <v>9.4512630394499944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737.05694107676538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3.9390007714606148E-3</v>
      </c>
      <c r="E99">
        <f t="shared" si="2"/>
        <v>0</v>
      </c>
      <c r="F99">
        <f t="shared" si="2"/>
        <v>0</v>
      </c>
      <c r="G99">
        <f t="shared" si="2"/>
        <v>1.9413510877708949E-2</v>
      </c>
      <c r="H99">
        <f t="shared" si="2"/>
        <v>0</v>
      </c>
      <c r="I99">
        <f t="shared" si="2"/>
        <v>0</v>
      </c>
      <c r="J99">
        <f t="shared" si="2"/>
        <v>2.7427668660315371E-2</v>
      </c>
      <c r="K99">
        <f t="shared" si="2"/>
        <v>0.18025504195659328</v>
      </c>
      <c r="L99">
        <f t="shared" si="2"/>
        <v>6.0917456916035846</v>
      </c>
      <c r="M99">
        <f t="shared" si="2"/>
        <v>0.53232697798168727</v>
      </c>
      <c r="N99">
        <f t="shared" si="2"/>
        <v>0.76356033084441155</v>
      </c>
      <c r="O99">
        <f t="shared" si="2"/>
        <v>0</v>
      </c>
      <c r="P99">
        <f t="shared" si="2"/>
        <v>0.88269535682363043</v>
      </c>
      <c r="Q99">
        <f t="shared" si="2"/>
        <v>0.13631742402651201</v>
      </c>
      <c r="R99">
        <f t="shared" si="2"/>
        <v>0.197615493384005</v>
      </c>
      <c r="S99">
        <f t="shared" si="2"/>
        <v>0.16193218991956948</v>
      </c>
      <c r="T99">
        <f t="shared" si="2"/>
        <v>0</v>
      </c>
      <c r="U99">
        <f t="shared" si="2"/>
        <v>1.468785051232768</v>
      </c>
      <c r="V99">
        <f t="shared" si="2"/>
        <v>0.1478651278558667</v>
      </c>
      <c r="W99">
        <f t="shared" si="2"/>
        <v>0.31496278812844436</v>
      </c>
      <c r="X99">
        <f t="shared" si="2"/>
        <v>1.0546148030533955</v>
      </c>
      <c r="Y99">
        <f t="shared" si="2"/>
        <v>0</v>
      </c>
      <c r="Z99">
        <f t="shared" si="2"/>
        <v>8.7040430488636397E-2</v>
      </c>
      <c r="AA99">
        <f t="shared" si="2"/>
        <v>0.24036482323997857</v>
      </c>
      <c r="AB99">
        <f t="shared" si="2"/>
        <v>0.28099587779109664</v>
      </c>
      <c r="AC99">
        <f t="shared" si="2"/>
        <v>0.20668767624822518</v>
      </c>
      <c r="AD99">
        <f t="shared" si="2"/>
        <v>0.12174801817590432</v>
      </c>
      <c r="AE99">
        <f t="shared" si="2"/>
        <v>0.35154026804258853</v>
      </c>
      <c r="AF99">
        <f t="shared" si="2"/>
        <v>0</v>
      </c>
      <c r="AG99">
        <f t="shared" si="2"/>
        <v>0.28177272600354247</v>
      </c>
      <c r="AH99">
        <f t="shared" si="2"/>
        <v>1.0754551277787388</v>
      </c>
      <c r="AI99">
        <f t="shared" si="2"/>
        <v>6.5036430338352297E-2</v>
      </c>
      <c r="AJ99">
        <f t="shared" si="2"/>
        <v>0</v>
      </c>
      <c r="AK99">
        <f t="shared" si="2"/>
        <v>0.48108511558770772</v>
      </c>
      <c r="AL99">
        <f t="shared" si="2"/>
        <v>0</v>
      </c>
      <c r="AM99">
        <f t="shared" si="2"/>
        <v>5.046754940747173E-2</v>
      </c>
      <c r="AN99">
        <f t="shared" si="2"/>
        <v>2.3495025503902318E-2</v>
      </c>
      <c r="AO99">
        <f t="shared" si="2"/>
        <v>0</v>
      </c>
      <c r="AP99">
        <f t="shared" si="2"/>
        <v>2.3798539801159882E-2</v>
      </c>
      <c r="AQ99">
        <f t="shared" si="2"/>
        <v>0</v>
      </c>
      <c r="AR99">
        <f t="shared" si="2"/>
        <v>0.24043059809999945</v>
      </c>
      <c r="AS99">
        <f t="shared" si="2"/>
        <v>0.22777257006415069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15.741147233691413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4.5597286320309145</v>
      </c>
      <c r="E3">
        <v>0</v>
      </c>
      <c r="F3">
        <v>0</v>
      </c>
      <c r="G3">
        <v>0</v>
      </c>
      <c r="H3">
        <v>0</v>
      </c>
      <c r="I3">
        <v>0</v>
      </c>
      <c r="J3">
        <v>4.4398346992072133</v>
      </c>
      <c r="K3">
        <v>0</v>
      </c>
      <c r="L3">
        <v>0</v>
      </c>
      <c r="M3">
        <v>2.0898832477100231</v>
      </c>
      <c r="N3">
        <v>2.8496727268187119</v>
      </c>
      <c r="O3">
        <v>3.1698557514272121</v>
      </c>
      <c r="P3">
        <v>5.2100647113366474</v>
      </c>
      <c r="Q3">
        <v>0</v>
      </c>
      <c r="R3">
        <v>0</v>
      </c>
      <c r="S3">
        <v>0</v>
      </c>
      <c r="T3">
        <v>0.18016560000000001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4.5478505876370079</v>
      </c>
      <c r="AC3">
        <v>2.9182287347283244</v>
      </c>
      <c r="AD3">
        <v>1.7686080206882955</v>
      </c>
      <c r="AE3">
        <v>4.9268364738421839</v>
      </c>
      <c r="AF3">
        <v>0</v>
      </c>
      <c r="AG3">
        <v>4.601425901840253</v>
      </c>
      <c r="AH3">
        <v>13.670277803877923</v>
      </c>
      <c r="AI3">
        <v>0</v>
      </c>
      <c r="AJ3">
        <v>0</v>
      </c>
      <c r="AK3">
        <v>0</v>
      </c>
      <c r="AL3">
        <v>0</v>
      </c>
      <c r="AM3">
        <v>1.0106331141015201</v>
      </c>
      <c r="AN3">
        <v>6.7767682665611451E-2</v>
      </c>
      <c r="AO3">
        <v>0</v>
      </c>
      <c r="AP3">
        <v>0</v>
      </c>
      <c r="AQ3">
        <v>0</v>
      </c>
      <c r="AR3">
        <v>0</v>
      </c>
      <c r="AS3">
        <v>3.03189935889676</v>
      </c>
      <c r="AT3">
        <v>0</v>
      </c>
      <c r="AU3">
        <v>0</v>
      </c>
      <c r="AV3">
        <v>0</v>
      </c>
      <c r="AW3">
        <v>0</v>
      </c>
      <c r="AX3">
        <v>0</v>
      </c>
      <c r="AY3">
        <v>2.9101446871508383</v>
      </c>
      <c r="AZ3">
        <v>4.8587009263392851</v>
      </c>
      <c r="BA3">
        <v>3.4125242380952385</v>
      </c>
      <c r="BB3">
        <v>2.5423788549323016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72.766481753326261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2.8199077971127586</v>
      </c>
      <c r="K4">
        <v>0</v>
      </c>
      <c r="L4">
        <v>0</v>
      </c>
      <c r="M4">
        <v>1.6101316281942801</v>
      </c>
      <c r="N4">
        <v>2.8496727268187119</v>
      </c>
      <c r="O4">
        <v>3.1698557514272121</v>
      </c>
      <c r="P4">
        <v>5.2100647113366474</v>
      </c>
      <c r="Q4">
        <v>0</v>
      </c>
      <c r="R4">
        <v>0</v>
      </c>
      <c r="S4">
        <v>0</v>
      </c>
      <c r="T4">
        <v>0.18016560000000001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4.5478505876370079</v>
      </c>
      <c r="AC4">
        <v>2.9182287347283244</v>
      </c>
      <c r="AD4">
        <v>1.7686080206882955</v>
      </c>
      <c r="AE4">
        <v>4.9268364738421839</v>
      </c>
      <c r="AF4">
        <v>0</v>
      </c>
      <c r="AG4">
        <v>4.601425901840253</v>
      </c>
      <c r="AH4">
        <v>13.670277803877923</v>
      </c>
      <c r="AI4">
        <v>0</v>
      </c>
      <c r="AJ4">
        <v>0</v>
      </c>
      <c r="AK4">
        <v>0</v>
      </c>
      <c r="AL4">
        <v>0</v>
      </c>
      <c r="AM4">
        <v>1.0106331141015201</v>
      </c>
      <c r="AN4">
        <v>6.7767682665611451E-2</v>
      </c>
      <c r="AO4">
        <v>0</v>
      </c>
      <c r="AP4">
        <v>0</v>
      </c>
      <c r="AQ4">
        <v>0</v>
      </c>
      <c r="AR4">
        <v>0</v>
      </c>
      <c r="AS4">
        <v>3.03189935889676</v>
      </c>
      <c r="AT4">
        <v>0</v>
      </c>
      <c r="AU4">
        <v>0</v>
      </c>
      <c r="AV4">
        <v>0</v>
      </c>
      <c r="AW4">
        <v>0</v>
      </c>
      <c r="AX4">
        <v>0</v>
      </c>
      <c r="AY4">
        <v>2.9101446871508383</v>
      </c>
      <c r="AZ4">
        <v>4.8587009263392851</v>
      </c>
      <c r="BA4">
        <v>3.4125242380952385</v>
      </c>
      <c r="BB4">
        <v>2.5423788549323016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66.107074599685149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1.6300095076812289</v>
      </c>
      <c r="K5">
        <v>0</v>
      </c>
      <c r="L5">
        <v>0</v>
      </c>
      <c r="M5">
        <v>1.6099331641563719</v>
      </c>
      <c r="N5">
        <v>2.8496727268187119</v>
      </c>
      <c r="O5">
        <v>3.1698557514272121</v>
      </c>
      <c r="P5">
        <v>5.2100647113366474</v>
      </c>
      <c r="Q5">
        <v>0</v>
      </c>
      <c r="R5">
        <v>0</v>
      </c>
      <c r="S5">
        <v>0</v>
      </c>
      <c r="T5">
        <v>0.18016560000000001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4.5478505876370079</v>
      </c>
      <c r="AC5">
        <v>2.9182287347283244</v>
      </c>
      <c r="AD5">
        <v>1.7686080206882955</v>
      </c>
      <c r="AE5">
        <v>4.9268364738421839</v>
      </c>
      <c r="AF5">
        <v>0</v>
      </c>
      <c r="AG5">
        <v>4.601425901840253</v>
      </c>
      <c r="AH5">
        <v>13.670277803877923</v>
      </c>
      <c r="AI5">
        <v>0</v>
      </c>
      <c r="AJ5">
        <v>0</v>
      </c>
      <c r="AK5">
        <v>0</v>
      </c>
      <c r="AL5">
        <v>0</v>
      </c>
      <c r="AM5">
        <v>1.0106331141015201</v>
      </c>
      <c r="AN5">
        <v>6.7767682665611451E-2</v>
      </c>
      <c r="AO5">
        <v>0</v>
      </c>
      <c r="AP5">
        <v>0</v>
      </c>
      <c r="AQ5">
        <v>0</v>
      </c>
      <c r="AR5">
        <v>0</v>
      </c>
      <c r="AS5">
        <v>3.03189935889676</v>
      </c>
      <c r="AT5">
        <v>0</v>
      </c>
      <c r="AU5">
        <v>0</v>
      </c>
      <c r="AV5">
        <v>0</v>
      </c>
      <c r="AW5">
        <v>0</v>
      </c>
      <c r="AX5">
        <v>0</v>
      </c>
      <c r="AY5">
        <v>2.9101446871508383</v>
      </c>
      <c r="AZ5">
        <v>4.8587009263392851</v>
      </c>
      <c r="BA5">
        <v>3.4125242380952385</v>
      </c>
      <c r="BB5">
        <v>2.5423788549323016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64.916977846215715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4.0607052684450806E-2</v>
      </c>
      <c r="K6">
        <v>0</v>
      </c>
      <c r="L6">
        <v>0</v>
      </c>
      <c r="M6">
        <v>1.6099331641563719</v>
      </c>
      <c r="N6">
        <v>2.8496727268187119</v>
      </c>
      <c r="O6">
        <v>3.1698557514272121</v>
      </c>
      <c r="P6">
        <v>5.2100647113366474</v>
      </c>
      <c r="Q6">
        <v>0</v>
      </c>
      <c r="R6">
        <v>0</v>
      </c>
      <c r="S6">
        <v>0</v>
      </c>
      <c r="T6">
        <v>0.18016560000000001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4.5478505876370079</v>
      </c>
      <c r="AC6">
        <v>2.9182287347283244</v>
      </c>
      <c r="AD6">
        <v>1.7686080206882955</v>
      </c>
      <c r="AE6">
        <v>4.9268364738421839</v>
      </c>
      <c r="AF6">
        <v>0</v>
      </c>
      <c r="AG6">
        <v>4.601425901840253</v>
      </c>
      <c r="AH6">
        <v>13.670277803877923</v>
      </c>
      <c r="AI6">
        <v>0</v>
      </c>
      <c r="AJ6">
        <v>0</v>
      </c>
      <c r="AK6">
        <v>0</v>
      </c>
      <c r="AL6">
        <v>0</v>
      </c>
      <c r="AM6">
        <v>1.0106331141015201</v>
      </c>
      <c r="AN6">
        <v>6.7767682665611451E-2</v>
      </c>
      <c r="AO6">
        <v>0</v>
      </c>
      <c r="AP6">
        <v>0</v>
      </c>
      <c r="AQ6">
        <v>0</v>
      </c>
      <c r="AR6">
        <v>0</v>
      </c>
      <c r="AS6">
        <v>3.03189935889676</v>
      </c>
      <c r="AT6">
        <v>0</v>
      </c>
      <c r="AU6">
        <v>0</v>
      </c>
      <c r="AV6">
        <v>0</v>
      </c>
      <c r="AW6">
        <v>0</v>
      </c>
      <c r="AX6">
        <v>0</v>
      </c>
      <c r="AY6">
        <v>2.9101446871508383</v>
      </c>
      <c r="AZ6">
        <v>4.8587009263392851</v>
      </c>
      <c r="BA6">
        <v>3.4125242380952385</v>
      </c>
      <c r="BB6">
        <v>2.5423788549323016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63.327575391218929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4.0607052684450806E-2</v>
      </c>
      <c r="K7">
        <v>0</v>
      </c>
      <c r="L7">
        <v>0</v>
      </c>
      <c r="M7">
        <v>1.6099331641563719</v>
      </c>
      <c r="N7">
        <v>2.8496727268187119</v>
      </c>
      <c r="O7">
        <v>3.1698557514272121</v>
      </c>
      <c r="P7">
        <v>5.2100647113366474</v>
      </c>
      <c r="Q7">
        <v>0</v>
      </c>
      <c r="R7">
        <v>0</v>
      </c>
      <c r="S7">
        <v>0</v>
      </c>
      <c r="T7">
        <v>0.18016560000000001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4.5478505876370079</v>
      </c>
      <c r="AC7">
        <v>2.9182287347283244</v>
      </c>
      <c r="AD7">
        <v>1.7686080206882955</v>
      </c>
      <c r="AE7">
        <v>4.9268364738421839</v>
      </c>
      <c r="AF7">
        <v>0</v>
      </c>
      <c r="AG7">
        <v>4.601425901840253</v>
      </c>
      <c r="AH7">
        <v>13.670277803877923</v>
      </c>
      <c r="AI7">
        <v>0</v>
      </c>
      <c r="AJ7">
        <v>0</v>
      </c>
      <c r="AK7">
        <v>0</v>
      </c>
      <c r="AL7">
        <v>0</v>
      </c>
      <c r="AM7">
        <v>1.0106331141015201</v>
      </c>
      <c r="AN7">
        <v>6.7767682665611451E-2</v>
      </c>
      <c r="AO7">
        <v>0</v>
      </c>
      <c r="AP7">
        <v>0</v>
      </c>
      <c r="AQ7">
        <v>0</v>
      </c>
      <c r="AR7">
        <v>0</v>
      </c>
      <c r="AS7">
        <v>3.03189935889676</v>
      </c>
      <c r="AT7">
        <v>0</v>
      </c>
      <c r="AU7">
        <v>0</v>
      </c>
      <c r="AV7">
        <v>0</v>
      </c>
      <c r="AW7">
        <v>0</v>
      </c>
      <c r="AX7">
        <v>0</v>
      </c>
      <c r="AY7">
        <v>2.9101446871508383</v>
      </c>
      <c r="AZ7">
        <v>4.8587009263392851</v>
      </c>
      <c r="BA7">
        <v>3.4125242380952385</v>
      </c>
      <c r="BB7">
        <v>2.5423788549323016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63.327575391218929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0.19998654448714162</v>
      </c>
      <c r="K8">
        <v>0</v>
      </c>
      <c r="L8">
        <v>0</v>
      </c>
      <c r="M8">
        <v>1.6099331641563719</v>
      </c>
      <c r="N8">
        <v>2.8496727268187119</v>
      </c>
      <c r="O8">
        <v>3.1698557514272121</v>
      </c>
      <c r="P8">
        <v>5.2100647113366474</v>
      </c>
      <c r="Q8">
        <v>0</v>
      </c>
      <c r="R8">
        <v>0</v>
      </c>
      <c r="S8">
        <v>0</v>
      </c>
      <c r="T8">
        <v>0.18016560000000001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4.5478505876370079</v>
      </c>
      <c r="AC8">
        <v>2.9182287347283244</v>
      </c>
      <c r="AD8">
        <v>1.7686080206882955</v>
      </c>
      <c r="AE8">
        <v>4.9268364738421839</v>
      </c>
      <c r="AF8">
        <v>0</v>
      </c>
      <c r="AG8">
        <v>4.601425901840253</v>
      </c>
      <c r="AH8">
        <v>13.670277803877923</v>
      </c>
      <c r="AI8">
        <v>0</v>
      </c>
      <c r="AJ8">
        <v>0</v>
      </c>
      <c r="AK8">
        <v>0</v>
      </c>
      <c r="AL8">
        <v>0</v>
      </c>
      <c r="AM8">
        <v>1.0106331141015201</v>
      </c>
      <c r="AN8">
        <v>6.7767682665611451E-2</v>
      </c>
      <c r="AO8">
        <v>0</v>
      </c>
      <c r="AP8">
        <v>0</v>
      </c>
      <c r="AQ8">
        <v>0</v>
      </c>
      <c r="AR8">
        <v>0</v>
      </c>
      <c r="AS8">
        <v>3.03189935889676</v>
      </c>
      <c r="AT8">
        <v>0</v>
      </c>
      <c r="AU8">
        <v>0</v>
      </c>
      <c r="AV8">
        <v>0</v>
      </c>
      <c r="AW8">
        <v>0</v>
      </c>
      <c r="AX8">
        <v>0</v>
      </c>
      <c r="AY8">
        <v>2.9101446871508383</v>
      </c>
      <c r="AZ8">
        <v>4.8587009263392851</v>
      </c>
      <c r="BA8">
        <v>3.4125242380952385</v>
      </c>
      <c r="BB8">
        <v>2.5423788549323016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63.486954883021625</v>
      </c>
    </row>
    <row r="9" spans="1:117">
      <c r="A9" t="s">
        <v>51</v>
      </c>
      <c r="B9">
        <v>0</v>
      </c>
      <c r="C9">
        <v>0</v>
      </c>
      <c r="D9">
        <v>0.58851977604166661</v>
      </c>
      <c r="E9">
        <v>0</v>
      </c>
      <c r="F9">
        <v>0</v>
      </c>
      <c r="G9">
        <v>0.9587364778578783</v>
      </c>
      <c r="H9">
        <v>0</v>
      </c>
      <c r="I9">
        <v>0</v>
      </c>
      <c r="J9">
        <v>0</v>
      </c>
      <c r="K9">
        <v>0</v>
      </c>
      <c r="L9">
        <v>0</v>
      </c>
      <c r="M9">
        <v>1.6099331641563719</v>
      </c>
      <c r="N9">
        <v>2.8496727268187119</v>
      </c>
      <c r="O9">
        <v>3.1698557514272121</v>
      </c>
      <c r="P9">
        <v>5.2100647113366474</v>
      </c>
      <c r="Q9">
        <v>0</v>
      </c>
      <c r="R9">
        <v>0</v>
      </c>
      <c r="S9">
        <v>0</v>
      </c>
      <c r="T9">
        <v>0.18016560000000001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4.5478505876370079</v>
      </c>
      <c r="AC9">
        <v>2.9182287347283244</v>
      </c>
      <c r="AD9">
        <v>1.7686080206882955</v>
      </c>
      <c r="AE9">
        <v>4.9268364738421839</v>
      </c>
      <c r="AF9">
        <v>0</v>
      </c>
      <c r="AG9">
        <v>4.601425901840253</v>
      </c>
      <c r="AH9">
        <v>13.670277803877923</v>
      </c>
      <c r="AI9">
        <v>0</v>
      </c>
      <c r="AJ9">
        <v>0</v>
      </c>
      <c r="AK9">
        <v>0</v>
      </c>
      <c r="AL9">
        <v>0</v>
      </c>
      <c r="AM9">
        <v>1.0106331141015201</v>
      </c>
      <c r="AN9">
        <v>6.7767682665611451E-2</v>
      </c>
      <c r="AO9">
        <v>0</v>
      </c>
      <c r="AP9">
        <v>0</v>
      </c>
      <c r="AQ9">
        <v>0</v>
      </c>
      <c r="AR9">
        <v>0</v>
      </c>
      <c r="AS9">
        <v>3.03189935889676</v>
      </c>
      <c r="AT9">
        <v>0</v>
      </c>
      <c r="AU9">
        <v>0</v>
      </c>
      <c r="AV9">
        <v>0</v>
      </c>
      <c r="AW9">
        <v>0</v>
      </c>
      <c r="AX9">
        <v>0</v>
      </c>
      <c r="AY9">
        <v>2.9101446871508383</v>
      </c>
      <c r="AZ9">
        <v>4.8587009263392851</v>
      </c>
      <c r="BA9">
        <v>3.4125242380952385</v>
      </c>
      <c r="BB9">
        <v>2.5423788549323016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64.834224592434026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1.6099331641563719</v>
      </c>
      <c r="N10">
        <v>2.8496727268187119</v>
      </c>
      <c r="O10">
        <v>3.1698557514272121</v>
      </c>
      <c r="P10">
        <v>5.2100647113366474</v>
      </c>
      <c r="Q10">
        <v>0</v>
      </c>
      <c r="R10">
        <v>0</v>
      </c>
      <c r="S10">
        <v>0</v>
      </c>
      <c r="T10">
        <v>0.18016560000000001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4.5478505876370079</v>
      </c>
      <c r="AC10">
        <v>2.9182287347283244</v>
      </c>
      <c r="AD10">
        <v>1.7686080206882955</v>
      </c>
      <c r="AE10">
        <v>4.9268364738421839</v>
      </c>
      <c r="AF10">
        <v>0</v>
      </c>
      <c r="AG10">
        <v>4.601425901840253</v>
      </c>
      <c r="AH10">
        <v>13.670277803877923</v>
      </c>
      <c r="AI10">
        <v>0</v>
      </c>
      <c r="AJ10">
        <v>0</v>
      </c>
      <c r="AK10">
        <v>0</v>
      </c>
      <c r="AL10">
        <v>0</v>
      </c>
      <c r="AM10">
        <v>1.0106331141015201</v>
      </c>
      <c r="AN10">
        <v>6.7767682665611451E-2</v>
      </c>
      <c r="AO10">
        <v>0</v>
      </c>
      <c r="AP10">
        <v>0</v>
      </c>
      <c r="AQ10">
        <v>0</v>
      </c>
      <c r="AR10">
        <v>0</v>
      </c>
      <c r="AS10">
        <v>3.03189935889676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2.9101446871508383</v>
      </c>
      <c r="AZ10">
        <v>4.8587009263392851</v>
      </c>
      <c r="BA10">
        <v>3.4125242380952385</v>
      </c>
      <c r="BB10">
        <v>2.5423788549323016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63.286968338534479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1.6099331641563719</v>
      </c>
      <c r="N11">
        <v>2.8496727268187119</v>
      </c>
      <c r="O11">
        <v>3.1698557514272121</v>
      </c>
      <c r="P11">
        <v>5.2100647113366474</v>
      </c>
      <c r="Q11">
        <v>0</v>
      </c>
      <c r="R11">
        <v>0</v>
      </c>
      <c r="S11">
        <v>0</v>
      </c>
      <c r="T11">
        <v>0.18016560000000001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4.5478505876370079</v>
      </c>
      <c r="AC11">
        <v>2.9182287347283244</v>
      </c>
      <c r="AD11">
        <v>1.7686080206882955</v>
      </c>
      <c r="AE11">
        <v>4.9268364738421839</v>
      </c>
      <c r="AF11">
        <v>0</v>
      </c>
      <c r="AG11">
        <v>4.601425901840253</v>
      </c>
      <c r="AH11">
        <v>13.670277803877923</v>
      </c>
      <c r="AI11">
        <v>0</v>
      </c>
      <c r="AJ11">
        <v>0</v>
      </c>
      <c r="AK11">
        <v>0</v>
      </c>
      <c r="AL11">
        <v>0</v>
      </c>
      <c r="AM11">
        <v>1.0106331141015201</v>
      </c>
      <c r="AN11">
        <v>6.7767682665611451E-2</v>
      </c>
      <c r="AO11">
        <v>0</v>
      </c>
      <c r="AP11">
        <v>0</v>
      </c>
      <c r="AQ11">
        <v>0</v>
      </c>
      <c r="AR11">
        <v>0</v>
      </c>
      <c r="AS11">
        <v>3.03189935889676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2.9101446871508383</v>
      </c>
      <c r="AZ11">
        <v>4.8587009263392851</v>
      </c>
      <c r="BA11">
        <v>3.4125242380952385</v>
      </c>
      <c r="BB11">
        <v>2.5423788549323016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63.286968338534479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1.6099331641563719</v>
      </c>
      <c r="N12">
        <v>2.8496727268187119</v>
      </c>
      <c r="O12">
        <v>3.1698557514272121</v>
      </c>
      <c r="P12">
        <v>5.2100647113366474</v>
      </c>
      <c r="Q12">
        <v>0</v>
      </c>
      <c r="R12">
        <v>0</v>
      </c>
      <c r="S12">
        <v>0</v>
      </c>
      <c r="T12">
        <v>0.18016560000000001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4.5478505876370079</v>
      </c>
      <c r="AC12">
        <v>2.9182287347283244</v>
      </c>
      <c r="AD12">
        <v>1.7686080206882955</v>
      </c>
      <c r="AE12">
        <v>4.9268364738421839</v>
      </c>
      <c r="AF12">
        <v>0</v>
      </c>
      <c r="AG12">
        <v>4.601425901840253</v>
      </c>
      <c r="AH12">
        <v>13.670277803877923</v>
      </c>
      <c r="AI12">
        <v>0</v>
      </c>
      <c r="AJ12">
        <v>0</v>
      </c>
      <c r="AK12">
        <v>0</v>
      </c>
      <c r="AL12">
        <v>0</v>
      </c>
      <c r="AM12">
        <v>1.0106331141015201</v>
      </c>
      <c r="AN12">
        <v>6.7767682665611451E-2</v>
      </c>
      <c r="AO12">
        <v>0</v>
      </c>
      <c r="AP12">
        <v>0</v>
      </c>
      <c r="AQ12">
        <v>0</v>
      </c>
      <c r="AR12">
        <v>0</v>
      </c>
      <c r="AS12">
        <v>3.03189935889676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2.9101446871508383</v>
      </c>
      <c r="AZ12">
        <v>4.8587009263392851</v>
      </c>
      <c r="BA12">
        <v>3.4125242380952385</v>
      </c>
      <c r="BB12">
        <v>2.5423788549323016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63.286968338534479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1.0108758849307938E-4</v>
      </c>
      <c r="M13">
        <v>1.6099331641563719</v>
      </c>
      <c r="N13">
        <v>2.8496727268187119</v>
      </c>
      <c r="O13">
        <v>3.1698557514272121</v>
      </c>
      <c r="P13">
        <v>5.2100647113366474</v>
      </c>
      <c r="Q13">
        <v>0</v>
      </c>
      <c r="R13">
        <v>0</v>
      </c>
      <c r="S13">
        <v>0</v>
      </c>
      <c r="T13">
        <v>0.18016560000000001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4.5478505876370079</v>
      </c>
      <c r="AC13">
        <v>2.9182287347283244</v>
      </c>
      <c r="AD13">
        <v>1.7686080206882955</v>
      </c>
      <c r="AE13">
        <v>4.9268364738421839</v>
      </c>
      <c r="AF13">
        <v>0</v>
      </c>
      <c r="AG13">
        <v>4.601425901840253</v>
      </c>
      <c r="AH13">
        <v>13.670277803877923</v>
      </c>
      <c r="AI13">
        <v>0</v>
      </c>
      <c r="AJ13">
        <v>0</v>
      </c>
      <c r="AK13">
        <v>0</v>
      </c>
      <c r="AL13">
        <v>0</v>
      </c>
      <c r="AM13">
        <v>1.0106331141015201</v>
      </c>
      <c r="AN13">
        <v>6.7767682665611451E-2</v>
      </c>
      <c r="AO13">
        <v>0</v>
      </c>
      <c r="AP13">
        <v>0</v>
      </c>
      <c r="AQ13">
        <v>0</v>
      </c>
      <c r="AR13">
        <v>0</v>
      </c>
      <c r="AS13">
        <v>3.03189935889676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2.9101446871508383</v>
      </c>
      <c r="AZ13">
        <v>4.8587009263392851</v>
      </c>
      <c r="BA13">
        <v>3.4125242380952385</v>
      </c>
      <c r="BB13">
        <v>2.5423788549323016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63.287069426122983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1.8510778140553122E-5</v>
      </c>
      <c r="M14">
        <v>1.6099331641563719</v>
      </c>
      <c r="N14">
        <v>2.8496727268187119</v>
      </c>
      <c r="O14">
        <v>3.1698557514272121</v>
      </c>
      <c r="P14">
        <v>5.2100647113366474</v>
      </c>
      <c r="Q14">
        <v>0</v>
      </c>
      <c r="R14">
        <v>0</v>
      </c>
      <c r="S14">
        <v>0</v>
      </c>
      <c r="T14">
        <v>0.18016560000000001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4.5478505876370079</v>
      </c>
      <c r="AC14">
        <v>2.9182287347283244</v>
      </c>
      <c r="AD14">
        <v>1.7686080206882955</v>
      </c>
      <c r="AE14">
        <v>4.9268364738421839</v>
      </c>
      <c r="AF14">
        <v>0</v>
      </c>
      <c r="AG14">
        <v>4.601425901840253</v>
      </c>
      <c r="AH14">
        <v>13.670277803877923</v>
      </c>
      <c r="AI14">
        <v>0</v>
      </c>
      <c r="AJ14">
        <v>0</v>
      </c>
      <c r="AK14">
        <v>0</v>
      </c>
      <c r="AL14">
        <v>0</v>
      </c>
      <c r="AM14">
        <v>1.0106331141015201</v>
      </c>
      <c r="AN14">
        <v>6.7767682665611451E-2</v>
      </c>
      <c r="AO14">
        <v>0</v>
      </c>
      <c r="AP14">
        <v>0</v>
      </c>
      <c r="AQ14">
        <v>0</v>
      </c>
      <c r="AR14">
        <v>0</v>
      </c>
      <c r="AS14">
        <v>3.03189935889676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2.9101446871508383</v>
      </c>
      <c r="AZ14">
        <v>4.8587009263392851</v>
      </c>
      <c r="BA14">
        <v>3.4125242380952385</v>
      </c>
      <c r="BB14">
        <v>2.5423788549323016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63.286986849312626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5.2927560575244979E-5</v>
      </c>
      <c r="M15">
        <v>1.6099331641563719</v>
      </c>
      <c r="N15">
        <v>2.8496727268187119</v>
      </c>
      <c r="O15">
        <v>3.1698557514272121</v>
      </c>
      <c r="P15">
        <v>5.2100647113366474</v>
      </c>
      <c r="Q15">
        <v>0</v>
      </c>
      <c r="R15">
        <v>0</v>
      </c>
      <c r="S15">
        <v>0</v>
      </c>
      <c r="T15">
        <v>0.18016560000000001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4.5478505876370079</v>
      </c>
      <c r="AC15">
        <v>2.9182287347283244</v>
      </c>
      <c r="AD15">
        <v>1.7686080206882955</v>
      </c>
      <c r="AE15">
        <v>4.9268364738421839</v>
      </c>
      <c r="AF15">
        <v>0</v>
      </c>
      <c r="AG15">
        <v>4.601425901840253</v>
      </c>
      <c r="AH15">
        <v>13.670277803877923</v>
      </c>
      <c r="AI15">
        <v>0</v>
      </c>
      <c r="AJ15">
        <v>0</v>
      </c>
      <c r="AK15">
        <v>0</v>
      </c>
      <c r="AL15">
        <v>0</v>
      </c>
      <c r="AM15">
        <v>1.0106331141015201</v>
      </c>
      <c r="AN15">
        <v>6.7767682665611451E-2</v>
      </c>
      <c r="AO15">
        <v>0</v>
      </c>
      <c r="AP15">
        <v>0</v>
      </c>
      <c r="AQ15">
        <v>0</v>
      </c>
      <c r="AR15">
        <v>0</v>
      </c>
      <c r="AS15">
        <v>3.03189935889676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2.9101446871508383</v>
      </c>
      <c r="AZ15">
        <v>4.8587009263392851</v>
      </c>
      <c r="BA15">
        <v>3.4125242380952385</v>
      </c>
      <c r="BB15">
        <v>2.5423788549323016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63.287021266095053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0.18016560000000001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4.5478505876370079</v>
      </c>
      <c r="AC16">
        <v>2.9182287347283244</v>
      </c>
      <c r="AD16">
        <v>1.7686080206882955</v>
      </c>
      <c r="AE16">
        <v>4.9268364738421839</v>
      </c>
      <c r="AF16">
        <v>0</v>
      </c>
      <c r="AG16">
        <v>4.601425901840253</v>
      </c>
      <c r="AH16">
        <v>13.670277803877923</v>
      </c>
      <c r="AI16">
        <v>0</v>
      </c>
      <c r="AJ16">
        <v>0</v>
      </c>
      <c r="AK16">
        <v>0</v>
      </c>
      <c r="AL16">
        <v>0</v>
      </c>
      <c r="AM16">
        <v>1.0106331141015201</v>
      </c>
      <c r="AN16">
        <v>6.7767682665611451E-2</v>
      </c>
      <c r="AO16">
        <v>0</v>
      </c>
      <c r="AP16">
        <v>0</v>
      </c>
      <c r="AQ16">
        <v>0</v>
      </c>
      <c r="AR16">
        <v>0</v>
      </c>
      <c r="AS16">
        <v>3.03189935889676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2.9101446871508383</v>
      </c>
      <c r="AZ16">
        <v>4.8587009263392851</v>
      </c>
      <c r="BA16">
        <v>3.4125242380952385</v>
      </c>
      <c r="BB16">
        <v>2.5423788549323016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50.447441984795546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4.7799293513651312E-5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0.18016560000000001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4.5478505876370079</v>
      </c>
      <c r="AC17">
        <v>2.9182287347283244</v>
      </c>
      <c r="AD17">
        <v>1.7686080206882955</v>
      </c>
      <c r="AE17">
        <v>4.9268364738421839</v>
      </c>
      <c r="AF17">
        <v>0</v>
      </c>
      <c r="AG17">
        <v>4.601425901840253</v>
      </c>
      <c r="AH17">
        <v>13.670277803877923</v>
      </c>
      <c r="AI17">
        <v>0</v>
      </c>
      <c r="AJ17">
        <v>0</v>
      </c>
      <c r="AK17">
        <v>0</v>
      </c>
      <c r="AL17">
        <v>0</v>
      </c>
      <c r="AM17">
        <v>1.0106331141015201</v>
      </c>
      <c r="AN17">
        <v>6.7767682665611451E-2</v>
      </c>
      <c r="AO17">
        <v>0</v>
      </c>
      <c r="AP17">
        <v>0</v>
      </c>
      <c r="AQ17">
        <v>0</v>
      </c>
      <c r="AR17">
        <v>0</v>
      </c>
      <c r="AS17">
        <v>3.03189935889676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2.9101446871508383</v>
      </c>
      <c r="AZ17">
        <v>4.8587009263392851</v>
      </c>
      <c r="BA17">
        <v>3.4125242380952385</v>
      </c>
      <c r="BB17">
        <v>2.5423788549323016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50.447489784089058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4.7799293513651312E-5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0.18016560000000001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4.5478505876370079</v>
      </c>
      <c r="AC18">
        <v>2.9182287347283244</v>
      </c>
      <c r="AD18">
        <v>1.7686080206882955</v>
      </c>
      <c r="AE18">
        <v>4.9268364738421839</v>
      </c>
      <c r="AF18">
        <v>0</v>
      </c>
      <c r="AG18">
        <v>4.601425901840253</v>
      </c>
      <c r="AH18">
        <v>13.670277803877923</v>
      </c>
      <c r="AI18">
        <v>0</v>
      </c>
      <c r="AJ18">
        <v>0</v>
      </c>
      <c r="AK18">
        <v>0</v>
      </c>
      <c r="AL18">
        <v>0</v>
      </c>
      <c r="AM18">
        <v>1.0106331141015201</v>
      </c>
      <c r="AN18">
        <v>6.7767682665611451E-2</v>
      </c>
      <c r="AO18">
        <v>0</v>
      </c>
      <c r="AP18">
        <v>0</v>
      </c>
      <c r="AQ18">
        <v>0</v>
      </c>
      <c r="AR18">
        <v>0</v>
      </c>
      <c r="AS18">
        <v>3.03189935889676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2.9101446871508383</v>
      </c>
      <c r="AZ18">
        <v>4.8587009263392851</v>
      </c>
      <c r="BA18">
        <v>3.4125242380952385</v>
      </c>
      <c r="BB18">
        <v>2.5423788549323016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50.447489784089058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0.18016560000000001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4.5478505876370079</v>
      </c>
      <c r="AC19">
        <v>2.9182287347283244</v>
      </c>
      <c r="AD19">
        <v>1.7686080206882955</v>
      </c>
      <c r="AE19">
        <v>4.9268364738421839</v>
      </c>
      <c r="AF19">
        <v>0</v>
      </c>
      <c r="AG19">
        <v>4.601425901840253</v>
      </c>
      <c r="AH19">
        <v>13.670277803877923</v>
      </c>
      <c r="AI19">
        <v>0</v>
      </c>
      <c r="AJ19">
        <v>0</v>
      </c>
      <c r="AK19">
        <v>0</v>
      </c>
      <c r="AL19">
        <v>0</v>
      </c>
      <c r="AM19">
        <v>1.0106331141015201</v>
      </c>
      <c r="AN19">
        <v>6.7767682665611451E-2</v>
      </c>
      <c r="AO19">
        <v>0</v>
      </c>
      <c r="AP19">
        <v>0</v>
      </c>
      <c r="AQ19">
        <v>0</v>
      </c>
      <c r="AR19">
        <v>0</v>
      </c>
      <c r="AS19">
        <v>3.03189935889676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4.36750649751861</v>
      </c>
      <c r="AZ19">
        <v>4.8587009263392851</v>
      </c>
      <c r="BA19">
        <v>3.4125242380952385</v>
      </c>
      <c r="BB19">
        <v>2.5423788549323016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51.904803795163318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0.18016560000000001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4.5478505876370079</v>
      </c>
      <c r="AC20">
        <v>2.9182287347283244</v>
      </c>
      <c r="AD20">
        <v>1.7686080206882955</v>
      </c>
      <c r="AE20">
        <v>4.9268364738421839</v>
      </c>
      <c r="AF20">
        <v>0</v>
      </c>
      <c r="AG20">
        <v>4.601425901840253</v>
      </c>
      <c r="AH20">
        <v>13.670277803877923</v>
      </c>
      <c r="AI20">
        <v>0.38359048018174513</v>
      </c>
      <c r="AJ20">
        <v>0</v>
      </c>
      <c r="AK20">
        <v>0</v>
      </c>
      <c r="AL20">
        <v>0</v>
      </c>
      <c r="AM20">
        <v>1.0106331141015201</v>
      </c>
      <c r="AN20">
        <v>6.7767682665611451E-2</v>
      </c>
      <c r="AO20">
        <v>0</v>
      </c>
      <c r="AP20">
        <v>0</v>
      </c>
      <c r="AQ20">
        <v>0</v>
      </c>
      <c r="AR20">
        <v>0</v>
      </c>
      <c r="AS20">
        <v>3.03189935889676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4.36750649751861</v>
      </c>
      <c r="AZ20">
        <v>4.6887463671874992</v>
      </c>
      <c r="BA20">
        <v>3.4125242380952385</v>
      </c>
      <c r="BB20">
        <v>2.5423788549323016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52.118439716193272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0.18016560000000001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4.5478505876370079</v>
      </c>
      <c r="AC21">
        <v>2.9182287347283244</v>
      </c>
      <c r="AD21">
        <v>1.7686080206882955</v>
      </c>
      <c r="AE21">
        <v>4.9268364738421839</v>
      </c>
      <c r="AF21">
        <v>0</v>
      </c>
      <c r="AG21">
        <v>4.601425901840253</v>
      </c>
      <c r="AH21">
        <v>13.670277803877923</v>
      </c>
      <c r="AI21">
        <v>1.4064985430283374</v>
      </c>
      <c r="AJ21">
        <v>0</v>
      </c>
      <c r="AK21">
        <v>0</v>
      </c>
      <c r="AL21">
        <v>0</v>
      </c>
      <c r="AM21">
        <v>1.0106331141015201</v>
      </c>
      <c r="AN21">
        <v>6.7767682665611451E-2</v>
      </c>
      <c r="AO21">
        <v>0</v>
      </c>
      <c r="AP21">
        <v>0</v>
      </c>
      <c r="AQ21">
        <v>0</v>
      </c>
      <c r="AR21">
        <v>0</v>
      </c>
      <c r="AS21">
        <v>3.03189935889676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4.36750649751861</v>
      </c>
      <c r="AZ21">
        <v>4.6887463671874992</v>
      </c>
      <c r="BA21">
        <v>3.4125242380952385</v>
      </c>
      <c r="BB21">
        <v>2.5423788549323016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53.141347779039862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0.18016560000000001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4.5478505876370079</v>
      </c>
      <c r="AC22">
        <v>2.9182287347283244</v>
      </c>
      <c r="AD22">
        <v>1.7686080206882955</v>
      </c>
      <c r="AE22">
        <v>4.9268364738421839</v>
      </c>
      <c r="AF22">
        <v>0</v>
      </c>
      <c r="AG22">
        <v>4.601425901840253</v>
      </c>
      <c r="AH22">
        <v>13.670277803877923</v>
      </c>
      <c r="AI22">
        <v>1.4064985430283374</v>
      </c>
      <c r="AJ22">
        <v>0</v>
      </c>
      <c r="AK22">
        <v>0</v>
      </c>
      <c r="AL22">
        <v>0</v>
      </c>
      <c r="AM22">
        <v>0.89504451215727188</v>
      </c>
      <c r="AN22">
        <v>6.7767682665611451E-2</v>
      </c>
      <c r="AO22">
        <v>0</v>
      </c>
      <c r="AP22">
        <v>0</v>
      </c>
      <c r="AQ22">
        <v>0</v>
      </c>
      <c r="AR22">
        <v>0</v>
      </c>
      <c r="AS22">
        <v>3.03189935889676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4.36750649751861</v>
      </c>
      <c r="AZ22">
        <v>4.6887463671874992</v>
      </c>
      <c r="BA22">
        <v>3.4125242380952385</v>
      </c>
      <c r="BB22">
        <v>2.5423788549323016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53.025759177095608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1.4653205000234861E-5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0.18016560000000001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4.5478505876370079</v>
      </c>
      <c r="AC23">
        <v>2.9182287347283244</v>
      </c>
      <c r="AD23">
        <v>1.7686080206882955</v>
      </c>
      <c r="AE23">
        <v>4.9268364738421839</v>
      </c>
      <c r="AF23">
        <v>0</v>
      </c>
      <c r="AG23">
        <v>4.601425901840253</v>
      </c>
      <c r="AH23">
        <v>13.670277803877923</v>
      </c>
      <c r="AI23">
        <v>1.4064985430283374</v>
      </c>
      <c r="AJ23">
        <v>0</v>
      </c>
      <c r="AK23">
        <v>0</v>
      </c>
      <c r="AL23">
        <v>0</v>
      </c>
      <c r="AM23">
        <v>0</v>
      </c>
      <c r="AN23">
        <v>6.7767682665611451E-2</v>
      </c>
      <c r="AO23">
        <v>0</v>
      </c>
      <c r="AP23">
        <v>0</v>
      </c>
      <c r="AQ23">
        <v>0</v>
      </c>
      <c r="AR23">
        <v>0</v>
      </c>
      <c r="AS23">
        <v>3.03189935889676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4.36750649751861</v>
      </c>
      <c r="AZ23">
        <v>4.6887463671874992</v>
      </c>
      <c r="BA23">
        <v>3.4125242380952385</v>
      </c>
      <c r="BB23">
        <v>2.5423788549323016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52.130729318143338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1.4653205000234861E-5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0.18016560000000001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4.5478505876370079</v>
      </c>
      <c r="AC24">
        <v>2.9182287347283244</v>
      </c>
      <c r="AD24">
        <v>1.7686080206882955</v>
      </c>
      <c r="AE24">
        <v>4.9268364738421839</v>
      </c>
      <c r="AF24">
        <v>0</v>
      </c>
      <c r="AG24">
        <v>4.601425901840253</v>
      </c>
      <c r="AH24">
        <v>13.670277803877923</v>
      </c>
      <c r="AI24">
        <v>0.35801771787056247</v>
      </c>
      <c r="AJ24">
        <v>0</v>
      </c>
      <c r="AK24">
        <v>0</v>
      </c>
      <c r="AL24">
        <v>0</v>
      </c>
      <c r="AM24">
        <v>0</v>
      </c>
      <c r="AN24">
        <v>6.7767682665611451E-2</v>
      </c>
      <c r="AO24">
        <v>0</v>
      </c>
      <c r="AP24">
        <v>0</v>
      </c>
      <c r="AQ24">
        <v>0</v>
      </c>
      <c r="AR24">
        <v>0</v>
      </c>
      <c r="AS24">
        <v>3.03189935889676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4.36750649751861</v>
      </c>
      <c r="AZ24">
        <v>4.6887463671874992</v>
      </c>
      <c r="BA24">
        <v>3.4125242380952385</v>
      </c>
      <c r="BB24">
        <v>2.5423788549323016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51.082248492985563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1.4653205000234861E-5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0.18016560000000001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4.5478505876370079</v>
      </c>
      <c r="AC25">
        <v>2.9182287347283244</v>
      </c>
      <c r="AD25">
        <v>1.7686080206882955</v>
      </c>
      <c r="AE25">
        <v>4.9268364738421839</v>
      </c>
      <c r="AF25">
        <v>0</v>
      </c>
      <c r="AG25">
        <v>4.601425901840253</v>
      </c>
      <c r="AH25">
        <v>13.670277803877923</v>
      </c>
      <c r="AI25">
        <v>0.35801771787056247</v>
      </c>
      <c r="AJ25">
        <v>0</v>
      </c>
      <c r="AK25">
        <v>0</v>
      </c>
      <c r="AL25">
        <v>0</v>
      </c>
      <c r="AM25">
        <v>0</v>
      </c>
      <c r="AN25">
        <v>6.7767682665611451E-2</v>
      </c>
      <c r="AO25">
        <v>0</v>
      </c>
      <c r="AP25">
        <v>0</v>
      </c>
      <c r="AQ25">
        <v>0</v>
      </c>
      <c r="AR25">
        <v>0</v>
      </c>
      <c r="AS25">
        <v>3.03189935889676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4.36750649751861</v>
      </c>
      <c r="AZ25">
        <v>4.6887463671874992</v>
      </c>
      <c r="BA25">
        <v>3.4125242380952385</v>
      </c>
      <c r="BB25">
        <v>2.5423788549323016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51.082248492985563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1.4653205000234861E-5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0.18016560000000001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4.5478505876370079</v>
      </c>
      <c r="AC26">
        <v>2.9182287347283244</v>
      </c>
      <c r="AD26">
        <v>1.7686080206882955</v>
      </c>
      <c r="AE26">
        <v>4.9268364738421839</v>
      </c>
      <c r="AF26">
        <v>0</v>
      </c>
      <c r="AG26">
        <v>4.601425901840253</v>
      </c>
      <c r="AH26">
        <v>13.670277803877923</v>
      </c>
      <c r="AI26">
        <v>0.35801771787056247</v>
      </c>
      <c r="AJ26">
        <v>0</v>
      </c>
      <c r="AK26">
        <v>0</v>
      </c>
      <c r="AL26">
        <v>0</v>
      </c>
      <c r="AM26">
        <v>0</v>
      </c>
      <c r="AN26">
        <v>6.7767682665611451E-2</v>
      </c>
      <c r="AO26">
        <v>0</v>
      </c>
      <c r="AP26">
        <v>0</v>
      </c>
      <c r="AQ26">
        <v>0</v>
      </c>
      <c r="AR26">
        <v>0</v>
      </c>
      <c r="AS26">
        <v>3.03189935889676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4.36750649751861</v>
      </c>
      <c r="AZ26">
        <v>4.6887463671874992</v>
      </c>
      <c r="BA26">
        <v>3.4125242380952385</v>
      </c>
      <c r="BB26">
        <v>2.5423788549323016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51.082248492985563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0.18016560000000001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4.5478505876370079</v>
      </c>
      <c r="AC27">
        <v>2.9182287347283244</v>
      </c>
      <c r="AD27">
        <v>1.7686080206882955</v>
      </c>
      <c r="AE27">
        <v>4.9268364738421839</v>
      </c>
      <c r="AF27">
        <v>0</v>
      </c>
      <c r="AG27">
        <v>4.601425901840253</v>
      </c>
      <c r="AH27">
        <v>13.670277803877923</v>
      </c>
      <c r="AI27">
        <v>0.51145403142329615</v>
      </c>
      <c r="AJ27">
        <v>0</v>
      </c>
      <c r="AK27">
        <v>0</v>
      </c>
      <c r="AL27">
        <v>0</v>
      </c>
      <c r="AM27">
        <v>0</v>
      </c>
      <c r="AN27">
        <v>6.7767682665611451E-2</v>
      </c>
      <c r="AO27">
        <v>0</v>
      </c>
      <c r="AP27">
        <v>0</v>
      </c>
      <c r="AQ27">
        <v>0</v>
      </c>
      <c r="AR27">
        <v>0</v>
      </c>
      <c r="AS27">
        <v>3.03189935889676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4.36750649751861</v>
      </c>
      <c r="AZ27">
        <v>4.6887463671874992</v>
      </c>
      <c r="BA27">
        <v>3.4125242380952385</v>
      </c>
      <c r="BB27">
        <v>2.5423788549323016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51.235670153333302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0.18016560000000001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4.5478505876370079</v>
      </c>
      <c r="AC28">
        <v>2.9182287347283244</v>
      </c>
      <c r="AD28">
        <v>1.7686080206882955</v>
      </c>
      <c r="AE28">
        <v>4.9268364738421839</v>
      </c>
      <c r="AF28">
        <v>0</v>
      </c>
      <c r="AG28">
        <v>4.601425901840253</v>
      </c>
      <c r="AH28">
        <v>13.670277803877923</v>
      </c>
      <c r="AI28">
        <v>0.76718104713494428</v>
      </c>
      <c r="AJ28">
        <v>0</v>
      </c>
      <c r="AK28">
        <v>0</v>
      </c>
      <c r="AL28">
        <v>0</v>
      </c>
      <c r="AM28">
        <v>0</v>
      </c>
      <c r="AN28">
        <v>6.7767682665611451E-2</v>
      </c>
      <c r="AO28">
        <v>0</v>
      </c>
      <c r="AP28">
        <v>0</v>
      </c>
      <c r="AQ28">
        <v>0</v>
      </c>
      <c r="AR28">
        <v>0</v>
      </c>
      <c r="AS28">
        <v>3.03189935889676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4.36750649751861</v>
      </c>
      <c r="AZ28">
        <v>4.6887463671874992</v>
      </c>
      <c r="BA28">
        <v>3.4125242380952385</v>
      </c>
      <c r="BB28">
        <v>2.5423788549323016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51.491397169044951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0.18016560000000001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4.5478505876370079</v>
      </c>
      <c r="AC29">
        <v>2.9182287347283244</v>
      </c>
      <c r="AD29">
        <v>1.7686080206882955</v>
      </c>
      <c r="AE29">
        <v>4.9268364738421839</v>
      </c>
      <c r="AF29">
        <v>0</v>
      </c>
      <c r="AG29">
        <v>4.601425901840253</v>
      </c>
      <c r="AH29">
        <v>13.670277803877923</v>
      </c>
      <c r="AI29">
        <v>4.9866766762199575</v>
      </c>
      <c r="AJ29">
        <v>0</v>
      </c>
      <c r="AK29">
        <v>0</v>
      </c>
      <c r="AL29">
        <v>0</v>
      </c>
      <c r="AM29">
        <v>0</v>
      </c>
      <c r="AN29">
        <v>6.7767682665611451E-2</v>
      </c>
      <c r="AO29">
        <v>0</v>
      </c>
      <c r="AP29">
        <v>0</v>
      </c>
      <c r="AQ29">
        <v>0</v>
      </c>
      <c r="AR29">
        <v>0</v>
      </c>
      <c r="AS29">
        <v>3.03189935889676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4.36750649751861</v>
      </c>
      <c r="AZ29">
        <v>4.6887463671874992</v>
      </c>
      <c r="BA29">
        <v>3.4125242380952385</v>
      </c>
      <c r="BB29">
        <v>2.5423788549323016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55.710892798129962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0.18016560000000001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4.5478505876370079</v>
      </c>
      <c r="AC30">
        <v>2.9182287347283244</v>
      </c>
      <c r="AD30">
        <v>1.7686080206882955</v>
      </c>
      <c r="AE30">
        <v>4.9268364738421839</v>
      </c>
      <c r="AF30">
        <v>0</v>
      </c>
      <c r="AG30">
        <v>4.601425901840253</v>
      </c>
      <c r="AH30">
        <v>13.670277803877923</v>
      </c>
      <c r="AI30">
        <v>4.9866766762199575</v>
      </c>
      <c r="AJ30">
        <v>0</v>
      </c>
      <c r="AK30">
        <v>0</v>
      </c>
      <c r="AL30">
        <v>0</v>
      </c>
      <c r="AM30">
        <v>0</v>
      </c>
      <c r="AN30">
        <v>6.7767682665611451E-2</v>
      </c>
      <c r="AO30">
        <v>0</v>
      </c>
      <c r="AP30">
        <v>0</v>
      </c>
      <c r="AQ30">
        <v>0</v>
      </c>
      <c r="AR30">
        <v>0</v>
      </c>
      <c r="AS30">
        <v>3.03189935889676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4.36750649751861</v>
      </c>
      <c r="AZ30">
        <v>4.6887463671874992</v>
      </c>
      <c r="BA30">
        <v>3.4125242380952385</v>
      </c>
      <c r="BB30">
        <v>2.5423788549323016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55.710892798129962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0.84077279999999999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4.5478505876370079</v>
      </c>
      <c r="AC31">
        <v>2.9182287347283244</v>
      </c>
      <c r="AD31">
        <v>1.7686080206882955</v>
      </c>
      <c r="AE31">
        <v>4.9268364738421839</v>
      </c>
      <c r="AF31">
        <v>0</v>
      </c>
      <c r="AG31">
        <v>4.601425901840253</v>
      </c>
      <c r="AH31">
        <v>13.670277803877923</v>
      </c>
      <c r="AI31">
        <v>4.9866766762199575</v>
      </c>
      <c r="AJ31">
        <v>0</v>
      </c>
      <c r="AK31">
        <v>0</v>
      </c>
      <c r="AL31">
        <v>0</v>
      </c>
      <c r="AM31">
        <v>0</v>
      </c>
      <c r="AN31">
        <v>6.7767682665611451E-2</v>
      </c>
      <c r="AO31">
        <v>0</v>
      </c>
      <c r="AP31">
        <v>0</v>
      </c>
      <c r="AQ31">
        <v>0</v>
      </c>
      <c r="AR31">
        <v>0</v>
      </c>
      <c r="AS31">
        <v>3.03189935889676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4.36750649751861</v>
      </c>
      <c r="AZ31">
        <v>4.6887463671874992</v>
      </c>
      <c r="BA31">
        <v>3.4125242380952385</v>
      </c>
      <c r="BB31">
        <v>2.5423788549323016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56.371499998129963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0.84077279999999999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4.5478505876370079</v>
      </c>
      <c r="AC32">
        <v>2.9182287347283244</v>
      </c>
      <c r="AD32">
        <v>1.7686080206882955</v>
      </c>
      <c r="AE32">
        <v>4.9268364738421839</v>
      </c>
      <c r="AF32">
        <v>0</v>
      </c>
      <c r="AG32">
        <v>4.601425901840253</v>
      </c>
      <c r="AH32">
        <v>13.670277803877923</v>
      </c>
      <c r="AI32">
        <v>4.9866766762199575</v>
      </c>
      <c r="AJ32">
        <v>0</v>
      </c>
      <c r="AK32">
        <v>0</v>
      </c>
      <c r="AL32">
        <v>0</v>
      </c>
      <c r="AM32">
        <v>0</v>
      </c>
      <c r="AN32">
        <v>6.7767682665611451E-2</v>
      </c>
      <c r="AO32">
        <v>0</v>
      </c>
      <c r="AP32">
        <v>0</v>
      </c>
      <c r="AQ32">
        <v>0</v>
      </c>
      <c r="AR32">
        <v>0</v>
      </c>
      <c r="AS32">
        <v>3.03189935889676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4.36750649751861</v>
      </c>
      <c r="AZ32">
        <v>4.6887463671874992</v>
      </c>
      <c r="BA32">
        <v>3.4125242380952385</v>
      </c>
      <c r="BB32">
        <v>2.5423788549323016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56.371499998129963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0.84077279999999999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4.5478505876370079</v>
      </c>
      <c r="AC33">
        <v>2.9182287347283244</v>
      </c>
      <c r="AD33">
        <v>1.7686080206882955</v>
      </c>
      <c r="AE33">
        <v>4.9268364738421839</v>
      </c>
      <c r="AF33">
        <v>0</v>
      </c>
      <c r="AG33">
        <v>4.601425901840253</v>
      </c>
      <c r="AH33">
        <v>13.670277803877923</v>
      </c>
      <c r="AI33">
        <v>4.9866766762199575</v>
      </c>
      <c r="AJ33">
        <v>0</v>
      </c>
      <c r="AK33">
        <v>0</v>
      </c>
      <c r="AL33">
        <v>0</v>
      </c>
      <c r="AM33">
        <v>0</v>
      </c>
      <c r="AN33">
        <v>6.7767682665611451E-2</v>
      </c>
      <c r="AO33">
        <v>0</v>
      </c>
      <c r="AP33">
        <v>0</v>
      </c>
      <c r="AQ33">
        <v>0</v>
      </c>
      <c r="AR33">
        <v>0</v>
      </c>
      <c r="AS33">
        <v>3.03189935889676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4.36750649751861</v>
      </c>
      <c r="AZ33">
        <v>4.6887463671874992</v>
      </c>
      <c r="BA33">
        <v>3.4125242380952385</v>
      </c>
      <c r="BB33">
        <v>2.500366471734893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56.329487614932553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0.63012985498742669</v>
      </c>
      <c r="S34">
        <v>0</v>
      </c>
      <c r="T34">
        <v>0.84077279999999999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4.5478505876370079</v>
      </c>
      <c r="AC34">
        <v>2.9182287347283244</v>
      </c>
      <c r="AD34">
        <v>1.7686080206882955</v>
      </c>
      <c r="AE34">
        <v>4.9268364738421839</v>
      </c>
      <c r="AF34">
        <v>0</v>
      </c>
      <c r="AG34">
        <v>4.601425901840253</v>
      </c>
      <c r="AH34">
        <v>13.670277803877923</v>
      </c>
      <c r="AI34">
        <v>4.9866766762199575</v>
      </c>
      <c r="AJ34">
        <v>0</v>
      </c>
      <c r="AK34">
        <v>0</v>
      </c>
      <c r="AL34">
        <v>0</v>
      </c>
      <c r="AM34">
        <v>0</v>
      </c>
      <c r="AN34">
        <v>6.7767682665611451E-2</v>
      </c>
      <c r="AO34">
        <v>0</v>
      </c>
      <c r="AP34">
        <v>0</v>
      </c>
      <c r="AQ34">
        <v>0</v>
      </c>
      <c r="AR34">
        <v>0</v>
      </c>
      <c r="AS34">
        <v>3.03189935889676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4.36750649751861</v>
      </c>
      <c r="AZ34">
        <v>4.6887463671874992</v>
      </c>
      <c r="BA34">
        <v>3.4125242380952385</v>
      </c>
      <c r="BB34">
        <v>2.2988882555780932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56.758139253763183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0.63012985498742669</v>
      </c>
      <c r="S35">
        <v>0</v>
      </c>
      <c r="T35">
        <v>0.84077279999999999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4.5478505876370079</v>
      </c>
      <c r="AC35">
        <v>2.9182287347283244</v>
      </c>
      <c r="AD35">
        <v>1.6698973946384918</v>
      </c>
      <c r="AE35">
        <v>4.9268364738421839</v>
      </c>
      <c r="AF35">
        <v>0</v>
      </c>
      <c r="AG35">
        <v>4.601425901840253</v>
      </c>
      <c r="AH35">
        <v>13.670277803877923</v>
      </c>
      <c r="AI35">
        <v>0.51145403142329615</v>
      </c>
      <c r="AJ35">
        <v>0</v>
      </c>
      <c r="AK35">
        <v>0</v>
      </c>
      <c r="AL35">
        <v>0</v>
      </c>
      <c r="AM35">
        <v>0</v>
      </c>
      <c r="AN35">
        <v>6.7767682665611451E-2</v>
      </c>
      <c r="AO35">
        <v>0</v>
      </c>
      <c r="AP35">
        <v>0</v>
      </c>
      <c r="AQ35">
        <v>0</v>
      </c>
      <c r="AR35">
        <v>0</v>
      </c>
      <c r="AS35">
        <v>3.03189935889676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4.36750649751861</v>
      </c>
      <c r="AZ35">
        <v>4.6887463671874992</v>
      </c>
      <c r="BA35">
        <v>3.4125242380952385</v>
      </c>
      <c r="BB35">
        <v>2.5287659047619049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52.414083632100528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0.63012985498742669</v>
      </c>
      <c r="S36">
        <v>0</v>
      </c>
      <c r="T36">
        <v>0.84077279999999999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4.5478505876370079</v>
      </c>
      <c r="AC36">
        <v>2.9182287347283244</v>
      </c>
      <c r="AD36">
        <v>0.88430396828170499</v>
      </c>
      <c r="AE36">
        <v>4.9268364738421839</v>
      </c>
      <c r="AF36">
        <v>0</v>
      </c>
      <c r="AG36">
        <v>4.601425901840253</v>
      </c>
      <c r="AH36">
        <v>13.670277803877923</v>
      </c>
      <c r="AI36">
        <v>0.35801771787056247</v>
      </c>
      <c r="AJ36">
        <v>0</v>
      </c>
      <c r="AK36">
        <v>0</v>
      </c>
      <c r="AL36">
        <v>0</v>
      </c>
      <c r="AM36">
        <v>0</v>
      </c>
      <c r="AN36">
        <v>6.7767682665611451E-2</v>
      </c>
      <c r="AO36">
        <v>0</v>
      </c>
      <c r="AP36">
        <v>0</v>
      </c>
      <c r="AQ36">
        <v>0</v>
      </c>
      <c r="AR36">
        <v>0</v>
      </c>
      <c r="AS36">
        <v>3.03189935889676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4.36750649751861</v>
      </c>
      <c r="AZ36">
        <v>4.6887463671874992</v>
      </c>
      <c r="BA36">
        <v>3.4125242380952385</v>
      </c>
      <c r="BB36">
        <v>2.4317366120689656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51.378024599498069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8.9998884955752215E-2</v>
      </c>
      <c r="T37">
        <v>0.84077279999999999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4.5478505876370079</v>
      </c>
      <c r="AC37">
        <v>2.9182287347283244</v>
      </c>
      <c r="AD37">
        <v>0.88430396828170499</v>
      </c>
      <c r="AE37">
        <v>4.9268364738421839</v>
      </c>
      <c r="AF37">
        <v>0</v>
      </c>
      <c r="AG37">
        <v>4.601425901840253</v>
      </c>
      <c r="AH37">
        <v>13.670277803877923</v>
      </c>
      <c r="AI37">
        <v>0.35801771787056247</v>
      </c>
      <c r="AJ37">
        <v>0</v>
      </c>
      <c r="AK37">
        <v>0</v>
      </c>
      <c r="AL37">
        <v>0</v>
      </c>
      <c r="AM37">
        <v>0</v>
      </c>
      <c r="AN37">
        <v>6.7767682665611451E-2</v>
      </c>
      <c r="AO37">
        <v>0</v>
      </c>
      <c r="AP37">
        <v>0</v>
      </c>
      <c r="AQ37">
        <v>0</v>
      </c>
      <c r="AR37">
        <v>0</v>
      </c>
      <c r="AS37">
        <v>3.03189935889676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4.36750649751861</v>
      </c>
      <c r="AZ37">
        <v>4.6887463671874992</v>
      </c>
      <c r="BA37">
        <v>3.4125242380952385</v>
      </c>
      <c r="BB37">
        <v>2.3521254677060135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50.758282485103436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8.9998884955752215E-2</v>
      </c>
      <c r="T38">
        <v>0.84077279999999999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4.5478505876370079</v>
      </c>
      <c r="AC38">
        <v>2.9182287347283244</v>
      </c>
      <c r="AD38">
        <v>0.88430396828170499</v>
      </c>
      <c r="AE38">
        <v>4.9268364738421839</v>
      </c>
      <c r="AF38">
        <v>0</v>
      </c>
      <c r="AG38">
        <v>4.601425901840253</v>
      </c>
      <c r="AH38">
        <v>13.670277803877923</v>
      </c>
      <c r="AI38">
        <v>0.35801771787056247</v>
      </c>
      <c r="AJ38">
        <v>0</v>
      </c>
      <c r="AK38">
        <v>0</v>
      </c>
      <c r="AL38">
        <v>0</v>
      </c>
      <c r="AM38">
        <v>0</v>
      </c>
      <c r="AN38">
        <v>6.7767682665611451E-2</v>
      </c>
      <c r="AO38">
        <v>0</v>
      </c>
      <c r="AP38">
        <v>0</v>
      </c>
      <c r="AQ38">
        <v>0</v>
      </c>
      <c r="AR38">
        <v>0</v>
      </c>
      <c r="AS38">
        <v>3.03189935889676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4.36750649751861</v>
      </c>
      <c r="AZ38">
        <v>4.6887463671874992</v>
      </c>
      <c r="BA38">
        <v>3.4125242380952385</v>
      </c>
      <c r="BB38">
        <v>2.2408138317757009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50.64697084917313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0.21999886238532107</v>
      </c>
      <c r="Q39">
        <v>0</v>
      </c>
      <c r="R39">
        <v>0.63012985498742669</v>
      </c>
      <c r="S39">
        <v>0</v>
      </c>
      <c r="T39">
        <v>0.84077279999999999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4.5478505876370079</v>
      </c>
      <c r="AC39">
        <v>2.9182287347283244</v>
      </c>
      <c r="AD39">
        <v>0.88430396828170499</v>
      </c>
      <c r="AE39">
        <v>4.9268364738421839</v>
      </c>
      <c r="AF39">
        <v>0</v>
      </c>
      <c r="AG39">
        <v>4.601425901840253</v>
      </c>
      <c r="AH39">
        <v>13.670277803877923</v>
      </c>
      <c r="AI39">
        <v>0.35801771787056247</v>
      </c>
      <c r="AJ39">
        <v>0</v>
      </c>
      <c r="AK39">
        <v>0</v>
      </c>
      <c r="AL39">
        <v>0</v>
      </c>
      <c r="AM39">
        <v>0</v>
      </c>
      <c r="AN39">
        <v>6.7767682665611451E-2</v>
      </c>
      <c r="AO39">
        <v>0</v>
      </c>
      <c r="AP39">
        <v>0</v>
      </c>
      <c r="AQ39">
        <v>0</v>
      </c>
      <c r="AR39">
        <v>0</v>
      </c>
      <c r="AS39">
        <v>3.03189935889676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4.36750649751861</v>
      </c>
      <c r="AZ39">
        <v>4.6887463671874992</v>
      </c>
      <c r="BA39">
        <v>3.4125242380952385</v>
      </c>
      <c r="BB39">
        <v>2.3605557250554323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51.526842574869853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0.21182148425326261</v>
      </c>
      <c r="Q40">
        <v>0</v>
      </c>
      <c r="R40">
        <v>0.63012985498742669</v>
      </c>
      <c r="S40">
        <v>0</v>
      </c>
      <c r="T40">
        <v>0.84077279999999999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4.5478505876370079</v>
      </c>
      <c r="AC40">
        <v>2.9182287347283244</v>
      </c>
      <c r="AD40">
        <v>0.88430396828170499</v>
      </c>
      <c r="AE40">
        <v>4.9268364738421839</v>
      </c>
      <c r="AF40">
        <v>0</v>
      </c>
      <c r="AG40">
        <v>4.601425901840253</v>
      </c>
      <c r="AH40">
        <v>13.670277803877923</v>
      </c>
      <c r="AI40">
        <v>0.35801771787056247</v>
      </c>
      <c r="AJ40">
        <v>0</v>
      </c>
      <c r="AK40">
        <v>0</v>
      </c>
      <c r="AL40">
        <v>0</v>
      </c>
      <c r="AM40">
        <v>0</v>
      </c>
      <c r="AN40">
        <v>6.7767682665611451E-2</v>
      </c>
      <c r="AO40">
        <v>0</v>
      </c>
      <c r="AP40">
        <v>0</v>
      </c>
      <c r="AQ40">
        <v>0</v>
      </c>
      <c r="AR40">
        <v>0</v>
      </c>
      <c r="AS40">
        <v>3.03189935889676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4.36750649751861</v>
      </c>
      <c r="AZ40">
        <v>4.6887463671874992</v>
      </c>
      <c r="BA40">
        <v>3.4125242380952385</v>
      </c>
      <c r="BB40">
        <v>2.2677153548387099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51.425824826521072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0.20217712346583708</v>
      </c>
      <c r="Q41">
        <v>0</v>
      </c>
      <c r="R41">
        <v>0</v>
      </c>
      <c r="S41">
        <v>8.9998884955752215E-2</v>
      </c>
      <c r="T41">
        <v>0.84077279999999999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4.5478505876370079</v>
      </c>
      <c r="AC41">
        <v>2.9182287347283244</v>
      </c>
      <c r="AD41">
        <v>0.88430396828170499</v>
      </c>
      <c r="AE41">
        <v>4.9268364738421839</v>
      </c>
      <c r="AF41">
        <v>0</v>
      </c>
      <c r="AG41">
        <v>4.601425901840253</v>
      </c>
      <c r="AH41">
        <v>13.670277803877923</v>
      </c>
      <c r="AI41">
        <v>1.4064985430283374</v>
      </c>
      <c r="AJ41">
        <v>0</v>
      </c>
      <c r="AK41">
        <v>0</v>
      </c>
      <c r="AL41">
        <v>0</v>
      </c>
      <c r="AM41">
        <v>0</v>
      </c>
      <c r="AN41">
        <v>6.7767682665611451E-2</v>
      </c>
      <c r="AO41">
        <v>0</v>
      </c>
      <c r="AP41">
        <v>0</v>
      </c>
      <c r="AQ41">
        <v>0</v>
      </c>
      <c r="AR41">
        <v>0</v>
      </c>
      <c r="AS41">
        <v>3.03189935889676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4.36750649751861</v>
      </c>
      <c r="AZ41">
        <v>4.6887463671874992</v>
      </c>
      <c r="BA41">
        <v>3.4125242380952385</v>
      </c>
      <c r="BB41">
        <v>2.1819703645083934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51.838785330529433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0.1999726188221928</v>
      </c>
      <c r="Q42">
        <v>0</v>
      </c>
      <c r="R42">
        <v>0</v>
      </c>
      <c r="S42">
        <v>8.9998884955752215E-2</v>
      </c>
      <c r="T42">
        <v>0.84077279999999999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4.5478505876370079</v>
      </c>
      <c r="AC42">
        <v>2.9182287347283244</v>
      </c>
      <c r="AD42">
        <v>0.88430396828170499</v>
      </c>
      <c r="AE42">
        <v>4.9268364738421839</v>
      </c>
      <c r="AF42">
        <v>0</v>
      </c>
      <c r="AG42">
        <v>4.601425901840253</v>
      </c>
      <c r="AH42">
        <v>13.670277803877923</v>
      </c>
      <c r="AI42">
        <v>1.4064985430283374</v>
      </c>
      <c r="AJ42">
        <v>0</v>
      </c>
      <c r="AK42">
        <v>0</v>
      </c>
      <c r="AL42">
        <v>0</v>
      </c>
      <c r="AM42">
        <v>0</v>
      </c>
      <c r="AN42">
        <v>6.7767682665611451E-2</v>
      </c>
      <c r="AO42">
        <v>0</v>
      </c>
      <c r="AP42">
        <v>0</v>
      </c>
      <c r="AQ42">
        <v>0</v>
      </c>
      <c r="AR42">
        <v>0</v>
      </c>
      <c r="AS42">
        <v>3.03189935889676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4.36750649751861</v>
      </c>
      <c r="AZ42">
        <v>4.6887463671874992</v>
      </c>
      <c r="BA42">
        <v>3.4125242380952385</v>
      </c>
      <c r="BB42">
        <v>2.1004168500000002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51.755027311377397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2.7900020759607522</v>
      </c>
      <c r="L43">
        <v>0</v>
      </c>
      <c r="M43">
        <v>1.9000612446228848</v>
      </c>
      <c r="N43">
        <v>2.1102432036477565</v>
      </c>
      <c r="O43">
        <v>2.3600605657039324</v>
      </c>
      <c r="P43">
        <v>3.6504533714511038</v>
      </c>
      <c r="Q43">
        <v>0.41004031009615388</v>
      </c>
      <c r="R43">
        <v>1.2705095589198034</v>
      </c>
      <c r="S43">
        <v>0.63044844701086955</v>
      </c>
      <c r="T43">
        <v>1.4824666666666668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4.5478505876370079</v>
      </c>
      <c r="AC43">
        <v>2.9182287347283244</v>
      </c>
      <c r="AD43">
        <v>0.88430396828170499</v>
      </c>
      <c r="AE43">
        <v>4.9268364738421839</v>
      </c>
      <c r="AF43">
        <v>0</v>
      </c>
      <c r="AG43">
        <v>4.601425901840253</v>
      </c>
      <c r="AH43">
        <v>13.670277803877923</v>
      </c>
      <c r="AI43">
        <v>0.35801771787056247</v>
      </c>
      <c r="AJ43">
        <v>0</v>
      </c>
      <c r="AK43">
        <v>0</v>
      </c>
      <c r="AL43">
        <v>0</v>
      </c>
      <c r="AM43">
        <v>0</v>
      </c>
      <c r="AN43">
        <v>6.7767682665611451E-2</v>
      </c>
      <c r="AO43">
        <v>0</v>
      </c>
      <c r="AP43">
        <v>0</v>
      </c>
      <c r="AQ43">
        <v>0</v>
      </c>
      <c r="AR43">
        <v>0</v>
      </c>
      <c r="AS43">
        <v>3.03189935889676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4.36750649751861</v>
      </c>
      <c r="AZ43">
        <v>4.6887463671874992</v>
      </c>
      <c r="BA43">
        <v>3.4125242380952385</v>
      </c>
      <c r="BB43">
        <v>2.570136176623377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66.649806953144974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2.7900020759607522</v>
      </c>
      <c r="L44">
        <v>0</v>
      </c>
      <c r="M44">
        <v>1.8303850454950941</v>
      </c>
      <c r="N44">
        <v>2.0499342345163534</v>
      </c>
      <c r="O44">
        <v>2.270044843221743</v>
      </c>
      <c r="P44">
        <v>3.5199783584383648</v>
      </c>
      <c r="Q44">
        <v>0.41004031009615388</v>
      </c>
      <c r="R44">
        <v>1.2705095589198034</v>
      </c>
      <c r="S44">
        <v>0.63044844701086955</v>
      </c>
      <c r="T44">
        <v>1.4266790744186046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4.5478505876370079</v>
      </c>
      <c r="AC44">
        <v>2.9182287347283244</v>
      </c>
      <c r="AD44">
        <v>0.88430396828170499</v>
      </c>
      <c r="AE44">
        <v>4.9268364738421839</v>
      </c>
      <c r="AF44">
        <v>0</v>
      </c>
      <c r="AG44">
        <v>4.601425901840253</v>
      </c>
      <c r="AH44">
        <v>13.670277803877923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6.7767682665611451E-2</v>
      </c>
      <c r="AO44">
        <v>0</v>
      </c>
      <c r="AP44">
        <v>0</v>
      </c>
      <c r="AQ44">
        <v>0</v>
      </c>
      <c r="AR44">
        <v>0</v>
      </c>
      <c r="AS44">
        <v>3.03189935889676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4.36750649751861</v>
      </c>
      <c r="AZ44">
        <v>3.5190587142857139</v>
      </c>
      <c r="BA44">
        <v>3.4125242380952385</v>
      </c>
      <c r="BB44">
        <v>1.9520761455525606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64.097778055299628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2.7900020759607522</v>
      </c>
      <c r="L45">
        <v>9.1597777863542387</v>
      </c>
      <c r="M45">
        <v>1.8199313233308332</v>
      </c>
      <c r="N45">
        <v>2.0296224670490459</v>
      </c>
      <c r="O45">
        <v>2.2499664018066241</v>
      </c>
      <c r="P45">
        <v>3.480129662595735</v>
      </c>
      <c r="Q45">
        <v>0.38000080694980692</v>
      </c>
      <c r="R45">
        <v>1.1894983484602919</v>
      </c>
      <c r="S45">
        <v>0.59029397364259351</v>
      </c>
      <c r="T45">
        <v>1.1173845633802819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4.5478505876370079</v>
      </c>
      <c r="AC45">
        <v>2.9182287347283244</v>
      </c>
      <c r="AD45">
        <v>0</v>
      </c>
      <c r="AE45">
        <v>4.9268364738421839</v>
      </c>
      <c r="AF45">
        <v>0</v>
      </c>
      <c r="AG45">
        <v>4.601425901840253</v>
      </c>
      <c r="AH45">
        <v>13.670277803877923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6.7767682665611451E-2</v>
      </c>
      <c r="AO45">
        <v>0</v>
      </c>
      <c r="AP45">
        <v>0</v>
      </c>
      <c r="AQ45">
        <v>0</v>
      </c>
      <c r="AR45">
        <v>0</v>
      </c>
      <c r="AS45">
        <v>3.03189935889676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4.36750649751861</v>
      </c>
      <c r="AZ45">
        <v>2.349372109375</v>
      </c>
      <c r="BA45">
        <v>3.4125242380952385</v>
      </c>
      <c r="BB45">
        <v>1.9296612010869567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70.629957999094074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2.7900020759607522</v>
      </c>
      <c r="L46">
        <v>9.1597777863542387</v>
      </c>
      <c r="M46">
        <v>1.8000611356753482</v>
      </c>
      <c r="N46">
        <v>2.0099630961720223</v>
      </c>
      <c r="O46">
        <v>2.2301093791783906</v>
      </c>
      <c r="P46">
        <v>3.4495600501724679</v>
      </c>
      <c r="Q46">
        <v>0.36997378766233763</v>
      </c>
      <c r="R46">
        <v>1.1794965410533202</v>
      </c>
      <c r="S46">
        <v>0.5899088809144073</v>
      </c>
      <c r="T46">
        <v>1.107752644549763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4.5478505876370079</v>
      </c>
      <c r="AC46">
        <v>2.9182287347283244</v>
      </c>
      <c r="AD46">
        <v>0</v>
      </c>
      <c r="AE46">
        <v>4.9268364738421839</v>
      </c>
      <c r="AF46">
        <v>0</v>
      </c>
      <c r="AG46">
        <v>4.601425901840253</v>
      </c>
      <c r="AH46">
        <v>13.670277803877923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6.7767682665611451E-2</v>
      </c>
      <c r="AO46">
        <v>0</v>
      </c>
      <c r="AP46">
        <v>0</v>
      </c>
      <c r="AQ46">
        <v>0</v>
      </c>
      <c r="AR46">
        <v>0</v>
      </c>
      <c r="AS46">
        <v>3.03189935889676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4.36750649751861</v>
      </c>
      <c r="AZ46">
        <v>2.349372109375</v>
      </c>
      <c r="BA46">
        <v>3.4125242380952385</v>
      </c>
      <c r="BB46">
        <v>1.9078759753424657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70.488170741512434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2.7900020759607522</v>
      </c>
      <c r="L47">
        <v>9.1597777863542387</v>
      </c>
      <c r="M47">
        <v>1.7800829156958922</v>
      </c>
      <c r="N47">
        <v>1.9800995091496234</v>
      </c>
      <c r="O47">
        <v>2.1999772932330828</v>
      </c>
      <c r="P47">
        <v>3.4003180865700071</v>
      </c>
      <c r="Q47">
        <v>0.3700622991452992</v>
      </c>
      <c r="R47">
        <v>1.1695030986754964</v>
      </c>
      <c r="S47">
        <v>0.5796724669176978</v>
      </c>
      <c r="T47">
        <v>1.0901283894230771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4.5478505876370079</v>
      </c>
      <c r="AC47">
        <v>2.9182287347283244</v>
      </c>
      <c r="AD47">
        <v>0</v>
      </c>
      <c r="AE47">
        <v>4.9268364738421839</v>
      </c>
      <c r="AF47">
        <v>0</v>
      </c>
      <c r="AG47">
        <v>4.601425901840253</v>
      </c>
      <c r="AH47">
        <v>12.54449025334047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6.7767682665611451E-2</v>
      </c>
      <c r="AO47">
        <v>0</v>
      </c>
      <c r="AP47">
        <v>0</v>
      </c>
      <c r="AQ47">
        <v>0</v>
      </c>
      <c r="AR47">
        <v>0</v>
      </c>
      <c r="AS47">
        <v>3.03189935889676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4.36750649751861</v>
      </c>
      <c r="AZ47">
        <v>1.1696871294642854</v>
      </c>
      <c r="BA47">
        <v>3.2892401021416799</v>
      </c>
      <c r="BB47">
        <v>1.8909560250000002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67.875512668200344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2.7900020759607522</v>
      </c>
      <c r="L48">
        <v>9.1597777863542387</v>
      </c>
      <c r="M48">
        <v>1.7798132162951574</v>
      </c>
      <c r="N48">
        <v>1.9797163828715363</v>
      </c>
      <c r="O48">
        <v>2.2000048268769286</v>
      </c>
      <c r="P48">
        <v>3.3897305864853386</v>
      </c>
      <c r="Q48">
        <v>0.36965776218708829</v>
      </c>
      <c r="R48">
        <v>1.1601811512130276</v>
      </c>
      <c r="S48">
        <v>0.58039437493246893</v>
      </c>
      <c r="T48">
        <v>1.0920394057971012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4.5478505876370079</v>
      </c>
      <c r="AC48">
        <v>2.9182287347283244</v>
      </c>
      <c r="AD48">
        <v>0</v>
      </c>
      <c r="AE48">
        <v>4.9268364738421839</v>
      </c>
      <c r="AF48">
        <v>0</v>
      </c>
      <c r="AG48">
        <v>4.601425901840253</v>
      </c>
      <c r="AH48">
        <v>12.54449025334047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6.7767682665611451E-2</v>
      </c>
      <c r="AO48">
        <v>0</v>
      </c>
      <c r="AP48">
        <v>0</v>
      </c>
      <c r="AQ48">
        <v>0</v>
      </c>
      <c r="AR48">
        <v>0</v>
      </c>
      <c r="AS48">
        <v>3.03189935889676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4.36750649751861</v>
      </c>
      <c r="AZ48">
        <v>0</v>
      </c>
      <c r="BA48">
        <v>3.2892401021416799</v>
      </c>
      <c r="BB48">
        <v>1.8804110863509749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66.676974247935505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2.7900020759607522</v>
      </c>
      <c r="L49">
        <v>9.1597777863542387</v>
      </c>
      <c r="M49">
        <v>1.7696043658310121</v>
      </c>
      <c r="N49">
        <v>1.9599340748792269</v>
      </c>
      <c r="O49">
        <v>2.180286302151651</v>
      </c>
      <c r="P49">
        <v>3.3602323193834951</v>
      </c>
      <c r="Q49">
        <v>0.36033299401993352</v>
      </c>
      <c r="R49">
        <v>1.1596981284280936</v>
      </c>
      <c r="S49">
        <v>0.57024684502446976</v>
      </c>
      <c r="T49">
        <v>1.0799575339805825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4.5478505876370079</v>
      </c>
      <c r="AC49">
        <v>2.9182287347283244</v>
      </c>
      <c r="AD49">
        <v>0</v>
      </c>
      <c r="AE49">
        <v>4.9268364738421839</v>
      </c>
      <c r="AF49">
        <v>0</v>
      </c>
      <c r="AG49">
        <v>4.601425901840253</v>
      </c>
      <c r="AH49">
        <v>12.54449025334047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6.7767682665611451E-2</v>
      </c>
      <c r="AO49">
        <v>0</v>
      </c>
      <c r="AP49">
        <v>0</v>
      </c>
      <c r="AQ49">
        <v>0</v>
      </c>
      <c r="AR49">
        <v>0</v>
      </c>
      <c r="AS49">
        <v>3.03189935889676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4.36750649751861</v>
      </c>
      <c r="AZ49">
        <v>0</v>
      </c>
      <c r="BA49">
        <v>3.2892401021416799</v>
      </c>
      <c r="BB49">
        <v>1.8682331904761904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66.553551209100547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2.7900020759607522</v>
      </c>
      <c r="L50">
        <v>9.1597777863542387</v>
      </c>
      <c r="M50">
        <v>1.7601111521367518</v>
      </c>
      <c r="N50">
        <v>1.9598789733268673</v>
      </c>
      <c r="O50">
        <v>2.1700764938784936</v>
      </c>
      <c r="P50">
        <v>3.3496450569525038</v>
      </c>
      <c r="Q50">
        <v>0.35988681945369755</v>
      </c>
      <c r="R50">
        <v>1.149453991272239</v>
      </c>
      <c r="S50">
        <v>0.56988637315875601</v>
      </c>
      <c r="T50">
        <v>1.0709922292682927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4.5478505876370079</v>
      </c>
      <c r="AC50">
        <v>2.9182287347283244</v>
      </c>
      <c r="AD50">
        <v>0</v>
      </c>
      <c r="AE50">
        <v>4.9268364738421839</v>
      </c>
      <c r="AF50">
        <v>0</v>
      </c>
      <c r="AG50">
        <v>4.601425901840253</v>
      </c>
      <c r="AH50">
        <v>12.54449025334047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6.7767682665611451E-2</v>
      </c>
      <c r="AO50">
        <v>0</v>
      </c>
      <c r="AP50">
        <v>0</v>
      </c>
      <c r="AQ50">
        <v>0</v>
      </c>
      <c r="AR50">
        <v>0</v>
      </c>
      <c r="AS50">
        <v>3.03189935889676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4.36750649751861</v>
      </c>
      <c r="AZ50">
        <v>0</v>
      </c>
      <c r="BA50">
        <v>3.2892401021416799</v>
      </c>
      <c r="BB50">
        <v>1.8614377014084509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66.496394245781943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2.7700070879998253</v>
      </c>
      <c r="L51">
        <v>9.1597777863542387</v>
      </c>
      <c r="M51">
        <v>1.7700190425696596</v>
      </c>
      <c r="N51">
        <v>1.9604969501026943</v>
      </c>
      <c r="O51">
        <v>2.1801222315038546</v>
      </c>
      <c r="P51">
        <v>3.3602323193834951</v>
      </c>
      <c r="Q51">
        <v>0.31026340730897012</v>
      </c>
      <c r="R51">
        <v>0.97967125752508355</v>
      </c>
      <c r="S51">
        <v>0.47965010320478002</v>
      </c>
      <c r="T51">
        <v>1.079876796116505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4.5478505876370079</v>
      </c>
      <c r="AC51">
        <v>2.9182287347283244</v>
      </c>
      <c r="AD51">
        <v>0</v>
      </c>
      <c r="AE51">
        <v>4.9268364738421839</v>
      </c>
      <c r="AF51">
        <v>0</v>
      </c>
      <c r="AG51">
        <v>4.601425901840253</v>
      </c>
      <c r="AH51">
        <v>12.54449025334047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6.7767682665611451E-2</v>
      </c>
      <c r="AO51">
        <v>0</v>
      </c>
      <c r="AP51">
        <v>0</v>
      </c>
      <c r="AQ51">
        <v>0</v>
      </c>
      <c r="AR51">
        <v>0</v>
      </c>
      <c r="AS51">
        <v>3.03189935889676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4.36750649751861</v>
      </c>
      <c r="AZ51">
        <v>0</v>
      </c>
      <c r="BA51">
        <v>3.2892401021416799</v>
      </c>
      <c r="BB51">
        <v>1.8680922857142856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66.213454860394293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2.7300027686306798</v>
      </c>
      <c r="L52">
        <v>9.1597777863542387</v>
      </c>
      <c r="M52">
        <v>1.7800497896355527</v>
      </c>
      <c r="N52">
        <v>1.9800832958963284</v>
      </c>
      <c r="O52">
        <v>2.2001236164133049</v>
      </c>
      <c r="P52">
        <v>3.3897305864853386</v>
      </c>
      <c r="Q52">
        <v>0.32006991029023746</v>
      </c>
      <c r="R52">
        <v>0.98965287508305655</v>
      </c>
      <c r="S52">
        <v>0.47972420075553152</v>
      </c>
      <c r="T52">
        <v>1.0918487874396134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4.5478505876370079</v>
      </c>
      <c r="AC52">
        <v>2.9182287347283244</v>
      </c>
      <c r="AD52">
        <v>0</v>
      </c>
      <c r="AE52">
        <v>4.9268364738421839</v>
      </c>
      <c r="AF52">
        <v>0</v>
      </c>
      <c r="AG52">
        <v>4.601425901840253</v>
      </c>
      <c r="AH52">
        <v>12.54449025334047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6.7767682665611451E-2</v>
      </c>
      <c r="AO52">
        <v>0</v>
      </c>
      <c r="AP52">
        <v>0</v>
      </c>
      <c r="AQ52">
        <v>0</v>
      </c>
      <c r="AR52">
        <v>0</v>
      </c>
      <c r="AS52">
        <v>3.03189935889676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4.36750649751861</v>
      </c>
      <c r="AZ52">
        <v>0</v>
      </c>
      <c r="BA52">
        <v>3.2892401021416799</v>
      </c>
      <c r="BB52">
        <v>1.8800837883008357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66.296392997895609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2.6300412515420031</v>
      </c>
      <c r="L53">
        <v>9.25</v>
      </c>
      <c r="M53">
        <v>1.7799347415626443</v>
      </c>
      <c r="N53">
        <v>1.969732438138752</v>
      </c>
      <c r="O53">
        <v>2.1900228030927837</v>
      </c>
      <c r="P53">
        <v>3.3803368842508785</v>
      </c>
      <c r="Q53">
        <v>0.27999424454725713</v>
      </c>
      <c r="R53">
        <v>0.87978684249084249</v>
      </c>
      <c r="S53">
        <v>0.42972762790697666</v>
      </c>
      <c r="T53">
        <v>1.089428144927536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4.5478505876370079</v>
      </c>
      <c r="AC53">
        <v>2.9182287347283244</v>
      </c>
      <c r="AD53">
        <v>0</v>
      </c>
      <c r="AE53">
        <v>4.9268364738421839</v>
      </c>
      <c r="AF53">
        <v>0</v>
      </c>
      <c r="AG53">
        <v>4.601425901840253</v>
      </c>
      <c r="AH53">
        <v>12.54449025334047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6.7767682665611451E-2</v>
      </c>
      <c r="AO53">
        <v>0</v>
      </c>
      <c r="AP53">
        <v>0</v>
      </c>
      <c r="AQ53">
        <v>0</v>
      </c>
      <c r="AR53">
        <v>0</v>
      </c>
      <c r="AS53">
        <v>3.03189935889676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4.36750649751861</v>
      </c>
      <c r="AZ53">
        <v>0</v>
      </c>
      <c r="BA53">
        <v>3.2892401021416799</v>
      </c>
      <c r="BB53">
        <v>1.8811547821229049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66.055405353193478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2.6000027175141245</v>
      </c>
      <c r="L54">
        <v>9.25</v>
      </c>
      <c r="M54">
        <v>1.7700777872012339</v>
      </c>
      <c r="N54">
        <v>1.9703352555956679</v>
      </c>
      <c r="O54">
        <v>2.1901035888825215</v>
      </c>
      <c r="P54">
        <v>3.3801001534853974</v>
      </c>
      <c r="Q54">
        <v>0.28002929629629636</v>
      </c>
      <c r="R54">
        <v>0.87990141419526813</v>
      </c>
      <c r="S54">
        <v>0.42996244775311315</v>
      </c>
      <c r="T54">
        <v>1.0888441787439613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4.5478505876370079</v>
      </c>
      <c r="AC54">
        <v>2.9182287347283244</v>
      </c>
      <c r="AD54">
        <v>0</v>
      </c>
      <c r="AE54">
        <v>4.9268364738421839</v>
      </c>
      <c r="AF54">
        <v>0</v>
      </c>
      <c r="AG54">
        <v>4.601425901840253</v>
      </c>
      <c r="AH54">
        <v>12.54449025334047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6.7767682665611451E-2</v>
      </c>
      <c r="AO54">
        <v>0</v>
      </c>
      <c r="AP54">
        <v>0</v>
      </c>
      <c r="AQ54">
        <v>0</v>
      </c>
      <c r="AR54">
        <v>0</v>
      </c>
      <c r="AS54">
        <v>3.03189935889676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4.36750649751861</v>
      </c>
      <c r="AZ54">
        <v>0</v>
      </c>
      <c r="BA54">
        <v>3.2892401021416799</v>
      </c>
      <c r="BB54">
        <v>1.8801470391061452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66.014749471384633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2.660048351993697</v>
      </c>
      <c r="L55">
        <v>9.25</v>
      </c>
      <c r="M55">
        <v>1.7603975445790621</v>
      </c>
      <c r="N55">
        <v>1.9596861957838623</v>
      </c>
      <c r="O55">
        <v>2.1699377101800552</v>
      </c>
      <c r="P55">
        <v>3.3498820397208808</v>
      </c>
      <c r="Q55">
        <v>0.38011949367088604</v>
      </c>
      <c r="R55">
        <v>1.0098164714765101</v>
      </c>
      <c r="S55">
        <v>0.56993389367502711</v>
      </c>
      <c r="T55">
        <v>1.0716655463414635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4.5478505876370079</v>
      </c>
      <c r="AC55">
        <v>2.9182287347283244</v>
      </c>
      <c r="AD55">
        <v>0</v>
      </c>
      <c r="AE55">
        <v>4.9268364738421839</v>
      </c>
      <c r="AF55">
        <v>0</v>
      </c>
      <c r="AG55">
        <v>4.601425901840253</v>
      </c>
      <c r="AH55">
        <v>12.54449025334047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6.7767682665611451E-2</v>
      </c>
      <c r="AO55">
        <v>0</v>
      </c>
      <c r="AP55">
        <v>0</v>
      </c>
      <c r="AQ55">
        <v>0</v>
      </c>
      <c r="AR55">
        <v>0</v>
      </c>
      <c r="AS55">
        <v>3.03189935889676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4.36750649751861</v>
      </c>
      <c r="AZ55">
        <v>0</v>
      </c>
      <c r="BA55">
        <v>3.2892401021416799</v>
      </c>
      <c r="BB55">
        <v>1.862607667605634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66.339340507637971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2.6600085263923154</v>
      </c>
      <c r="L56">
        <v>9.25</v>
      </c>
      <c r="M56">
        <v>1.7499450132874785</v>
      </c>
      <c r="N56">
        <v>1.9401704274734657</v>
      </c>
      <c r="O56">
        <v>2.1600909077387866</v>
      </c>
      <c r="P56">
        <v>3.3296636872837366</v>
      </c>
      <c r="Q56">
        <v>0.37987932707774796</v>
      </c>
      <c r="R56">
        <v>0.99956852414724762</v>
      </c>
      <c r="S56">
        <v>0.56957482940208437</v>
      </c>
      <c r="T56">
        <v>1.0697854754901961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4.5478505876370079</v>
      </c>
      <c r="AC56">
        <v>2.9182287347283244</v>
      </c>
      <c r="AD56">
        <v>0.88430396828170499</v>
      </c>
      <c r="AE56">
        <v>4.9268364738421839</v>
      </c>
      <c r="AF56">
        <v>0</v>
      </c>
      <c r="AG56">
        <v>4.601425901840253</v>
      </c>
      <c r="AH56">
        <v>12.54449025334047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6.7767682665611451E-2</v>
      </c>
      <c r="AO56">
        <v>0</v>
      </c>
      <c r="AP56">
        <v>0</v>
      </c>
      <c r="AQ56">
        <v>0</v>
      </c>
      <c r="AR56">
        <v>0</v>
      </c>
      <c r="AS56">
        <v>3.03189935889676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4.36750649751861</v>
      </c>
      <c r="AZ56">
        <v>0</v>
      </c>
      <c r="BA56">
        <v>3.2892401021416799</v>
      </c>
      <c r="BB56">
        <v>1.8507489093484419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67.138985188534107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2.4800124387517055</v>
      </c>
      <c r="L57">
        <v>9.25</v>
      </c>
      <c r="M57">
        <v>1.7503534442361761</v>
      </c>
      <c r="N57">
        <v>1.940315672638635</v>
      </c>
      <c r="O57">
        <v>2.1600249471851423</v>
      </c>
      <c r="P57">
        <v>3.3302604710458086</v>
      </c>
      <c r="Q57">
        <v>0.28000757669122572</v>
      </c>
      <c r="R57">
        <v>0.86962640485829956</v>
      </c>
      <c r="S57">
        <v>0.42987965186403515</v>
      </c>
      <c r="T57">
        <v>1.0708717352941177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4.5478505876370079</v>
      </c>
      <c r="AC57">
        <v>2.9182287347283244</v>
      </c>
      <c r="AD57">
        <v>0.88430396828170499</v>
      </c>
      <c r="AE57">
        <v>4.9268364738421839</v>
      </c>
      <c r="AF57">
        <v>0</v>
      </c>
      <c r="AG57">
        <v>4.601425901840253</v>
      </c>
      <c r="AH57">
        <v>12.54449025334047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6.7767682665611451E-2</v>
      </c>
      <c r="AO57">
        <v>0</v>
      </c>
      <c r="AP57">
        <v>0</v>
      </c>
      <c r="AQ57">
        <v>0</v>
      </c>
      <c r="AR57">
        <v>0</v>
      </c>
      <c r="AS57">
        <v>3.03189935889676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4.36750649751861</v>
      </c>
      <c r="AZ57">
        <v>0</v>
      </c>
      <c r="BA57">
        <v>3.2892401021416799</v>
      </c>
      <c r="BB57">
        <v>1.8573802372881356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66.598282140745894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2.4299512919024866</v>
      </c>
      <c r="L58">
        <v>9.1598336491403778</v>
      </c>
      <c r="M58">
        <v>1.7502860776805251</v>
      </c>
      <c r="N58">
        <v>1.9399744282404587</v>
      </c>
      <c r="O58">
        <v>2.1600966718550354</v>
      </c>
      <c r="P58">
        <v>3.3302604710458086</v>
      </c>
      <c r="Q58">
        <v>0.28000938337801612</v>
      </c>
      <c r="R58">
        <v>0.86963640344361914</v>
      </c>
      <c r="S58">
        <v>0.42983017004936924</v>
      </c>
      <c r="T58">
        <v>1.0701615490196079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4.5478505876370079</v>
      </c>
      <c r="AC58">
        <v>2.9182287347283244</v>
      </c>
      <c r="AD58">
        <v>1.7686080206882955</v>
      </c>
      <c r="AE58">
        <v>4.9268364738421839</v>
      </c>
      <c r="AF58">
        <v>0</v>
      </c>
      <c r="AG58">
        <v>4.601425901840253</v>
      </c>
      <c r="AH58">
        <v>12.54449025334047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6.7767682665611451E-2</v>
      </c>
      <c r="AO58">
        <v>0</v>
      </c>
      <c r="AP58">
        <v>0</v>
      </c>
      <c r="AQ58">
        <v>0</v>
      </c>
      <c r="AR58">
        <v>0</v>
      </c>
      <c r="AS58">
        <v>3.03189935889676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4.36750649751861</v>
      </c>
      <c r="AZ58">
        <v>0</v>
      </c>
      <c r="BA58">
        <v>3.2892401021416799</v>
      </c>
      <c r="BB58">
        <v>1.8513992917847024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67.335293000839201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2.4999796716013796</v>
      </c>
      <c r="L59">
        <v>9.1598213783878908</v>
      </c>
      <c r="M59">
        <v>1.7599838289432908</v>
      </c>
      <c r="N59">
        <v>1.9598209177949708</v>
      </c>
      <c r="O59">
        <v>2.1800606824830129</v>
      </c>
      <c r="P59">
        <v>3.3607157822546077</v>
      </c>
      <c r="Q59">
        <v>0.27997203720930236</v>
      </c>
      <c r="R59">
        <v>0.87975291061265481</v>
      </c>
      <c r="S59">
        <v>0.42974576454594887</v>
      </c>
      <c r="T59">
        <v>1.0788523689320388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4.5478505876370079</v>
      </c>
      <c r="AC59">
        <v>2.9182287347283244</v>
      </c>
      <c r="AD59">
        <v>1.7686080206882955</v>
      </c>
      <c r="AE59">
        <v>4.9268364738421839</v>
      </c>
      <c r="AF59">
        <v>0</v>
      </c>
      <c r="AG59">
        <v>4.601425901840253</v>
      </c>
      <c r="AH59">
        <v>13.670277803877923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6.7767682665611451E-2</v>
      </c>
      <c r="AO59">
        <v>0</v>
      </c>
      <c r="AP59">
        <v>0</v>
      </c>
      <c r="AQ59">
        <v>0</v>
      </c>
      <c r="AR59">
        <v>0</v>
      </c>
      <c r="AS59">
        <v>3.03189935889676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4.36750649751861</v>
      </c>
      <c r="AZ59">
        <v>0</v>
      </c>
      <c r="BA59">
        <v>3.4125242380952385</v>
      </c>
      <c r="BB59">
        <v>1.8715627106741572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68.773193353229459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2.5100490987104136</v>
      </c>
      <c r="L60">
        <v>9.16</v>
      </c>
      <c r="M60">
        <v>1.7805065275061127</v>
      </c>
      <c r="N60">
        <v>1.9900115761115749</v>
      </c>
      <c r="O60">
        <v>2.2099784947201089</v>
      </c>
      <c r="P60">
        <v>3.4099489165523793</v>
      </c>
      <c r="Q60">
        <v>0.28005188990825691</v>
      </c>
      <c r="R60">
        <v>0.88990956025090795</v>
      </c>
      <c r="S60">
        <v>0.43978519034852542</v>
      </c>
      <c r="T60">
        <v>1.098484210526316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4.5478505876370079</v>
      </c>
      <c r="AC60">
        <v>2.9182287347283244</v>
      </c>
      <c r="AD60">
        <v>1.7686080206882955</v>
      </c>
      <c r="AE60">
        <v>4.9268364738421839</v>
      </c>
      <c r="AF60">
        <v>0</v>
      </c>
      <c r="AG60">
        <v>4.601425901840253</v>
      </c>
      <c r="AH60">
        <v>13.670277803877923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6.7767682665611451E-2</v>
      </c>
      <c r="AO60">
        <v>0</v>
      </c>
      <c r="AP60">
        <v>0</v>
      </c>
      <c r="AQ60">
        <v>0</v>
      </c>
      <c r="AR60">
        <v>0</v>
      </c>
      <c r="AS60">
        <v>3.03189935889676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4.36750649751861</v>
      </c>
      <c r="AZ60">
        <v>0</v>
      </c>
      <c r="BA60">
        <v>3.4125242380952385</v>
      </c>
      <c r="BB60">
        <v>1.8919481135734071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68.973598877998214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2.3799894237935568</v>
      </c>
      <c r="L61">
        <v>9.16</v>
      </c>
      <c r="M61">
        <v>1.8098762081011897</v>
      </c>
      <c r="N61">
        <v>2.0200934279670975</v>
      </c>
      <c r="O61">
        <v>2.2403268348818988</v>
      </c>
      <c r="P61">
        <v>3.4695414192207794</v>
      </c>
      <c r="Q61">
        <v>0.29006744186046513</v>
      </c>
      <c r="R61">
        <v>0.89985391474129528</v>
      </c>
      <c r="S61">
        <v>0.44001228556319405</v>
      </c>
      <c r="T61">
        <v>1.108591033018868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4.5478505876370079</v>
      </c>
      <c r="AC61">
        <v>2.9182287347283244</v>
      </c>
      <c r="AD61">
        <v>1.7686080206882955</v>
      </c>
      <c r="AE61">
        <v>4.9268364738421839</v>
      </c>
      <c r="AF61">
        <v>0</v>
      </c>
      <c r="AG61">
        <v>4.601425901840253</v>
      </c>
      <c r="AH61">
        <v>13.670277803877923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6.7767682665611451E-2</v>
      </c>
      <c r="AO61">
        <v>0</v>
      </c>
      <c r="AP61">
        <v>0</v>
      </c>
      <c r="AQ61">
        <v>0</v>
      </c>
      <c r="AR61">
        <v>0</v>
      </c>
      <c r="AS61">
        <v>3.03189935889676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4.36750649751861</v>
      </c>
      <c r="AZ61">
        <v>0</v>
      </c>
      <c r="BA61">
        <v>3.4125242380952385</v>
      </c>
      <c r="BB61">
        <v>1.9179036948228882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69.049180983761445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2.1499819827474522</v>
      </c>
      <c r="L62">
        <v>9.16</v>
      </c>
      <c r="M62">
        <v>1.7803745501915709</v>
      </c>
      <c r="N62">
        <v>1.9800169971305597</v>
      </c>
      <c r="O62">
        <v>2.1999231841475915</v>
      </c>
      <c r="P62">
        <v>3.4003180865700071</v>
      </c>
      <c r="Q62">
        <v>0.27976807616546295</v>
      </c>
      <c r="R62">
        <v>0.88960959020191988</v>
      </c>
      <c r="S62">
        <v>0.43965450537634404</v>
      </c>
      <c r="T62">
        <v>1.090474778846154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4.5478505876370079</v>
      </c>
      <c r="AC62">
        <v>2.9182287347283244</v>
      </c>
      <c r="AD62">
        <v>1.7686080206882955</v>
      </c>
      <c r="AE62">
        <v>4.9268364738421839</v>
      </c>
      <c r="AF62">
        <v>0</v>
      </c>
      <c r="AG62">
        <v>4.601425901840253</v>
      </c>
      <c r="AH62">
        <v>13.670277803877923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6.7767682665611451E-2</v>
      </c>
      <c r="AO62">
        <v>0</v>
      </c>
      <c r="AP62">
        <v>0</v>
      </c>
      <c r="AQ62">
        <v>0</v>
      </c>
      <c r="AR62">
        <v>0</v>
      </c>
      <c r="AS62">
        <v>3.03189935889676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4.36750649751861</v>
      </c>
      <c r="AZ62">
        <v>0</v>
      </c>
      <c r="BA62">
        <v>3.4125242380952385</v>
      </c>
      <c r="BB62">
        <v>1.8815468222222225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68.564593873389498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2.0900167104535621</v>
      </c>
      <c r="L63">
        <v>9.16</v>
      </c>
      <c r="M63">
        <v>1.9203741720460685</v>
      </c>
      <c r="N63">
        <v>2.1302626700687823</v>
      </c>
      <c r="O63">
        <v>2.3700405183854607</v>
      </c>
      <c r="P63">
        <v>3.6804251549213172</v>
      </c>
      <c r="Q63">
        <v>0.30003422560975607</v>
      </c>
      <c r="R63">
        <v>0.95991718341013832</v>
      </c>
      <c r="S63">
        <v>0.4700478212680978</v>
      </c>
      <c r="T63">
        <v>1.1715032410714286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4.5478505876370079</v>
      </c>
      <c r="AC63">
        <v>2.9182287347283244</v>
      </c>
      <c r="AD63">
        <v>1.7686080206882955</v>
      </c>
      <c r="AE63">
        <v>4.9268364738421839</v>
      </c>
      <c r="AF63">
        <v>0</v>
      </c>
      <c r="AG63">
        <v>4.601425901840253</v>
      </c>
      <c r="AH63">
        <v>13.670277803877923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6.7767682665611451E-2</v>
      </c>
      <c r="AO63">
        <v>0</v>
      </c>
      <c r="AP63">
        <v>0</v>
      </c>
      <c r="AQ63">
        <v>0</v>
      </c>
      <c r="AR63">
        <v>0</v>
      </c>
      <c r="AS63">
        <v>3.03189935889676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4.36750649751861</v>
      </c>
      <c r="AZ63">
        <v>0</v>
      </c>
      <c r="BA63">
        <v>3.4125242380952385</v>
      </c>
      <c r="BB63">
        <v>2.0317830515463915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69.597330048571223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2.1599878606926546</v>
      </c>
      <c r="L64">
        <v>9.16</v>
      </c>
      <c r="M64">
        <v>1.980323734637641</v>
      </c>
      <c r="N64">
        <v>2.2002912599440982</v>
      </c>
      <c r="O64">
        <v>2.4499080403399205</v>
      </c>
      <c r="P64">
        <v>3.8095931102920324</v>
      </c>
      <c r="Q64">
        <v>0.31011121158392435</v>
      </c>
      <c r="R64">
        <v>0.97992385233700507</v>
      </c>
      <c r="S64">
        <v>0.49029067957405625</v>
      </c>
      <c r="T64">
        <v>1.2123885714285714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4.5478505876370079</v>
      </c>
      <c r="AC64">
        <v>2.9182287347283244</v>
      </c>
      <c r="AD64">
        <v>1.7686080206882955</v>
      </c>
      <c r="AE64">
        <v>4.9268364738421839</v>
      </c>
      <c r="AF64">
        <v>0</v>
      </c>
      <c r="AG64">
        <v>4.601425901840253</v>
      </c>
      <c r="AH64">
        <v>13.670277803877923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6.7767682665611451E-2</v>
      </c>
      <c r="AO64">
        <v>0</v>
      </c>
      <c r="AP64">
        <v>0</v>
      </c>
      <c r="AQ64">
        <v>0</v>
      </c>
      <c r="AR64">
        <v>0</v>
      </c>
      <c r="AS64">
        <v>3.03189935889676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4.36750649751861</v>
      </c>
      <c r="AZ64">
        <v>1.1696871294642854</v>
      </c>
      <c r="BA64">
        <v>3.4125242380952385</v>
      </c>
      <c r="BB64">
        <v>2.0987012468827935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71.334131996967187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2.2299730383753973</v>
      </c>
      <c r="L65">
        <v>9.16</v>
      </c>
      <c r="M65">
        <v>2.0498831543803417</v>
      </c>
      <c r="N65">
        <v>2.2797451541106595</v>
      </c>
      <c r="O65">
        <v>2.5299769954337896</v>
      </c>
      <c r="P65">
        <v>3.9397175937100015</v>
      </c>
      <c r="Q65">
        <v>0.32997340721649487</v>
      </c>
      <c r="R65">
        <v>1.0101197188221709</v>
      </c>
      <c r="S65">
        <v>0.50029657437822617</v>
      </c>
      <c r="T65">
        <v>1.2486297071129708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4.5478505876370079</v>
      </c>
      <c r="AC65">
        <v>2.9182287347283244</v>
      </c>
      <c r="AD65">
        <v>1.7686080206882955</v>
      </c>
      <c r="AE65">
        <v>4.9268364738421839</v>
      </c>
      <c r="AF65">
        <v>0</v>
      </c>
      <c r="AG65">
        <v>4.601425901840253</v>
      </c>
      <c r="AH65">
        <v>13.670277803877923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6.7767682665611451E-2</v>
      </c>
      <c r="AO65">
        <v>0</v>
      </c>
      <c r="AP65">
        <v>0</v>
      </c>
      <c r="AQ65">
        <v>0</v>
      </c>
      <c r="AR65">
        <v>0</v>
      </c>
      <c r="AS65">
        <v>3.03189935889676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4.36750649751861</v>
      </c>
      <c r="AZ65">
        <v>2.349372109375</v>
      </c>
      <c r="BA65">
        <v>3.4125242380952385</v>
      </c>
      <c r="BB65">
        <v>2.1718941525423729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73.112506905247642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2.2999965893216308</v>
      </c>
      <c r="L66">
        <v>9.1597113213704962</v>
      </c>
      <c r="M66">
        <v>2.1000189373297005</v>
      </c>
      <c r="N66">
        <v>2.3400543480814009</v>
      </c>
      <c r="O66">
        <v>2.6100559807117367</v>
      </c>
      <c r="P66">
        <v>4.0600885818181816</v>
      </c>
      <c r="Q66">
        <v>0.3400073222036728</v>
      </c>
      <c r="R66">
        <v>1.0399909590577678</v>
      </c>
      <c r="S66">
        <v>0.51970890892531885</v>
      </c>
      <c r="T66">
        <v>1.2886182317073169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4.5478505876370079</v>
      </c>
      <c r="AC66">
        <v>2.9182287347283244</v>
      </c>
      <c r="AD66">
        <v>1.7686080206882955</v>
      </c>
      <c r="AE66">
        <v>4.9268364738421839</v>
      </c>
      <c r="AF66">
        <v>0</v>
      </c>
      <c r="AG66">
        <v>4.601425901840253</v>
      </c>
      <c r="AH66">
        <v>13.670277803877923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6.7767682665611451E-2</v>
      </c>
      <c r="AO66">
        <v>0</v>
      </c>
      <c r="AP66">
        <v>0</v>
      </c>
      <c r="AQ66">
        <v>0</v>
      </c>
      <c r="AR66">
        <v>0</v>
      </c>
      <c r="AS66">
        <v>3.03189935889676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4.36750649751861</v>
      </c>
      <c r="AZ66">
        <v>3.5190587142857139</v>
      </c>
      <c r="BA66">
        <v>3.4125242380952385</v>
      </c>
      <c r="BB66">
        <v>2.2224973694117649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74.812732564014922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2.1100407283355165</v>
      </c>
      <c r="L67">
        <v>7.55</v>
      </c>
      <c r="M67">
        <v>1.9400331985915493</v>
      </c>
      <c r="N67">
        <v>2.150325312156518</v>
      </c>
      <c r="O67">
        <v>2.3904064576484134</v>
      </c>
      <c r="P67">
        <v>3.7205110186707944</v>
      </c>
      <c r="Q67">
        <v>0.30990980797101447</v>
      </c>
      <c r="R67">
        <v>0.96004132237442907</v>
      </c>
      <c r="S67">
        <v>0.47021579069767439</v>
      </c>
      <c r="T67">
        <v>1.1820060000000001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4.5478505876370079</v>
      </c>
      <c r="AC67">
        <v>2.9182287347283244</v>
      </c>
      <c r="AD67">
        <v>1.7686080206882955</v>
      </c>
      <c r="AE67">
        <v>4.9268364738421839</v>
      </c>
      <c r="AF67">
        <v>0</v>
      </c>
      <c r="AG67">
        <v>4.601425901840253</v>
      </c>
      <c r="AH67">
        <v>13.670277803877923</v>
      </c>
      <c r="AI67">
        <v>0</v>
      </c>
      <c r="AJ67">
        <v>0</v>
      </c>
      <c r="AK67">
        <v>0</v>
      </c>
      <c r="AL67">
        <v>0</v>
      </c>
      <c r="AM67">
        <v>0.89504451215727188</v>
      </c>
      <c r="AN67">
        <v>6.7767682665611451E-2</v>
      </c>
      <c r="AO67">
        <v>0</v>
      </c>
      <c r="AP67">
        <v>0</v>
      </c>
      <c r="AQ67">
        <v>0</v>
      </c>
      <c r="AR67">
        <v>0</v>
      </c>
      <c r="AS67">
        <v>3.03189935889676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4.36750649751861</v>
      </c>
      <c r="AZ67">
        <v>3.5190587142857139</v>
      </c>
      <c r="BA67">
        <v>3.4125242380952385</v>
      </c>
      <c r="BB67">
        <v>2.0598465510204083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72.570364713699533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2.1999631418004348</v>
      </c>
      <c r="L68">
        <v>7.22</v>
      </c>
      <c r="M68">
        <v>2.019959856872295</v>
      </c>
      <c r="N68">
        <v>2.249822878404053</v>
      </c>
      <c r="O68">
        <v>2.4900312720965312</v>
      </c>
      <c r="P68">
        <v>3.8798877343967355</v>
      </c>
      <c r="Q68">
        <v>0.32952975955967562</v>
      </c>
      <c r="R68">
        <v>1.0000357017543857</v>
      </c>
      <c r="S68">
        <v>0.49976386514719839</v>
      </c>
      <c r="T68">
        <v>1.2283634745762713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4.5478505876370079</v>
      </c>
      <c r="AC68">
        <v>2.9182287347283244</v>
      </c>
      <c r="AD68">
        <v>1.7686080206882955</v>
      </c>
      <c r="AE68">
        <v>4.9268364738421839</v>
      </c>
      <c r="AF68">
        <v>0</v>
      </c>
      <c r="AG68">
        <v>4.601425901840253</v>
      </c>
      <c r="AH68">
        <v>13.670277803877923</v>
      </c>
      <c r="AI68">
        <v>0</v>
      </c>
      <c r="AJ68">
        <v>0</v>
      </c>
      <c r="AK68">
        <v>0</v>
      </c>
      <c r="AL68">
        <v>0</v>
      </c>
      <c r="AM68">
        <v>0.89504451215727188</v>
      </c>
      <c r="AN68">
        <v>6.7767682665611451E-2</v>
      </c>
      <c r="AO68">
        <v>0</v>
      </c>
      <c r="AP68">
        <v>0</v>
      </c>
      <c r="AQ68">
        <v>0</v>
      </c>
      <c r="AR68">
        <v>0</v>
      </c>
      <c r="AS68">
        <v>3.03189935889676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4.36750649751861</v>
      </c>
      <c r="AZ68">
        <v>3.5190587142857139</v>
      </c>
      <c r="BA68">
        <v>3.4125242380952385</v>
      </c>
      <c r="BB68">
        <v>2.1403991519607843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72.98478536280156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2.2400048390273128</v>
      </c>
      <c r="L69">
        <v>7.3499963662479946</v>
      </c>
      <c r="M69">
        <v>2.0599969625398513</v>
      </c>
      <c r="N69">
        <v>2.2899343001658377</v>
      </c>
      <c r="O69">
        <v>2.5403221212599978</v>
      </c>
      <c r="P69">
        <v>3.9600590668485678</v>
      </c>
      <c r="Q69">
        <v>0.33024138540478909</v>
      </c>
      <c r="R69">
        <v>1.020032360034453</v>
      </c>
      <c r="S69">
        <v>0.49971405594405593</v>
      </c>
      <c r="T69">
        <v>1.2501385416666666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4.5478505876370079</v>
      </c>
      <c r="AC69">
        <v>2.9182287347283244</v>
      </c>
      <c r="AD69">
        <v>1.7686080206882955</v>
      </c>
      <c r="AE69">
        <v>4.9268364738421839</v>
      </c>
      <c r="AF69">
        <v>0</v>
      </c>
      <c r="AG69">
        <v>4.601425901840253</v>
      </c>
      <c r="AH69">
        <v>13.670277803877923</v>
      </c>
      <c r="AI69">
        <v>0</v>
      </c>
      <c r="AJ69">
        <v>0</v>
      </c>
      <c r="AK69">
        <v>0</v>
      </c>
      <c r="AL69">
        <v>0</v>
      </c>
      <c r="AM69">
        <v>1.0106331141015201</v>
      </c>
      <c r="AN69">
        <v>6.7767682665611451E-2</v>
      </c>
      <c r="AO69">
        <v>0</v>
      </c>
      <c r="AP69">
        <v>0</v>
      </c>
      <c r="AQ69">
        <v>0</v>
      </c>
      <c r="AR69">
        <v>0</v>
      </c>
      <c r="AS69">
        <v>3.03189935889676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4.36750649751861</v>
      </c>
      <c r="AZ69">
        <v>3.6378899793814434</v>
      </c>
      <c r="BA69">
        <v>3.4125242380952385</v>
      </c>
      <c r="BB69">
        <v>2.1778603509615384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73.679748743374248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2.3599854645893359</v>
      </c>
      <c r="L70">
        <v>7.7399862045396848</v>
      </c>
      <c r="M70">
        <v>2.1601335585005685</v>
      </c>
      <c r="N70">
        <v>2.3999029601181681</v>
      </c>
      <c r="O70">
        <v>2.6801000600375238</v>
      </c>
      <c r="P70">
        <v>4.1795022180094783</v>
      </c>
      <c r="Q70">
        <v>0.34990547348484846</v>
      </c>
      <c r="R70">
        <v>1.0703223429740791</v>
      </c>
      <c r="S70">
        <v>0.53009434751773044</v>
      </c>
      <c r="T70">
        <v>1.3280917391304348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4.5478505876370079</v>
      </c>
      <c r="AC70">
        <v>2.9182287347283244</v>
      </c>
      <c r="AD70">
        <v>1.7686080206882955</v>
      </c>
      <c r="AE70">
        <v>4.9268364738421839</v>
      </c>
      <c r="AF70">
        <v>0</v>
      </c>
      <c r="AG70">
        <v>4.601425901840253</v>
      </c>
      <c r="AH70">
        <v>13.670277803877923</v>
      </c>
      <c r="AI70">
        <v>0</v>
      </c>
      <c r="AJ70">
        <v>0</v>
      </c>
      <c r="AK70">
        <v>0</v>
      </c>
      <c r="AL70">
        <v>0</v>
      </c>
      <c r="AM70">
        <v>1.0106331141015201</v>
      </c>
      <c r="AN70">
        <v>6.7767682665611451E-2</v>
      </c>
      <c r="AO70">
        <v>0</v>
      </c>
      <c r="AP70">
        <v>0</v>
      </c>
      <c r="AQ70">
        <v>0</v>
      </c>
      <c r="AR70">
        <v>0</v>
      </c>
      <c r="AS70">
        <v>3.03189935889676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4.36750649751861</v>
      </c>
      <c r="AZ70">
        <v>4.6887463671874992</v>
      </c>
      <c r="BA70">
        <v>3.4125242380952385</v>
      </c>
      <c r="BB70">
        <v>2.2922307848970251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76.10255993487813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2.459991214734583</v>
      </c>
      <c r="L71">
        <v>7.97</v>
      </c>
      <c r="M71">
        <v>2.2599536529305135</v>
      </c>
      <c r="N71">
        <v>2.5099669593587928</v>
      </c>
      <c r="O71">
        <v>2.7900244090541633</v>
      </c>
      <c r="P71">
        <v>4.3700445844989311</v>
      </c>
      <c r="Q71">
        <v>0.36007877449455677</v>
      </c>
      <c r="R71">
        <v>1.1201945663531874</v>
      </c>
      <c r="S71">
        <v>0.55987032329232089</v>
      </c>
      <c r="T71">
        <v>1.3791599772727274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4.5478505876370079</v>
      </c>
      <c r="AC71">
        <v>2.9182287347283244</v>
      </c>
      <c r="AD71">
        <v>0.88430396828170499</v>
      </c>
      <c r="AE71">
        <v>4.9268364738421839</v>
      </c>
      <c r="AF71">
        <v>0</v>
      </c>
      <c r="AG71">
        <v>4.601425901840253</v>
      </c>
      <c r="AH71">
        <v>13.670277803877923</v>
      </c>
      <c r="AI71">
        <v>0</v>
      </c>
      <c r="AJ71">
        <v>0</v>
      </c>
      <c r="AK71">
        <v>0</v>
      </c>
      <c r="AL71">
        <v>0</v>
      </c>
      <c r="AM71">
        <v>1.0106331141015201</v>
      </c>
      <c r="AN71">
        <v>6.7767682665611451E-2</v>
      </c>
      <c r="AO71">
        <v>0</v>
      </c>
      <c r="AP71">
        <v>0</v>
      </c>
      <c r="AQ71">
        <v>0</v>
      </c>
      <c r="AR71">
        <v>0</v>
      </c>
      <c r="AS71">
        <v>3.03189935889676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4.36750649751861</v>
      </c>
      <c r="AZ71">
        <v>4.6887463671874992</v>
      </c>
      <c r="BA71">
        <v>3.4125242380952385</v>
      </c>
      <c r="BB71">
        <v>2.3890691028446391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76.296354293507065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2.5899872735947032</v>
      </c>
      <c r="L72">
        <v>8.67</v>
      </c>
      <c r="M72">
        <v>2.3703271271449955</v>
      </c>
      <c r="N72">
        <v>2.6398811169811323</v>
      </c>
      <c r="O72">
        <v>2.9397153345314506</v>
      </c>
      <c r="P72">
        <v>4.5999618526052259</v>
      </c>
      <c r="Q72">
        <v>0.37997628049382726</v>
      </c>
      <c r="R72">
        <v>1.1797283856680765</v>
      </c>
      <c r="S72">
        <v>0.58024199514563102</v>
      </c>
      <c r="T72">
        <v>1.4494341335740071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4.5478505876370079</v>
      </c>
      <c r="AC72">
        <v>2.9182287347283244</v>
      </c>
      <c r="AD72">
        <v>0.88430396828170499</v>
      </c>
      <c r="AE72">
        <v>4.9268364738421839</v>
      </c>
      <c r="AF72">
        <v>0</v>
      </c>
      <c r="AG72">
        <v>4.601425901840253</v>
      </c>
      <c r="AH72">
        <v>13.670277803877923</v>
      </c>
      <c r="AI72">
        <v>0</v>
      </c>
      <c r="AJ72">
        <v>0</v>
      </c>
      <c r="AK72">
        <v>0</v>
      </c>
      <c r="AL72">
        <v>0</v>
      </c>
      <c r="AM72">
        <v>1.0106331141015201</v>
      </c>
      <c r="AN72">
        <v>6.7767682665611451E-2</v>
      </c>
      <c r="AO72">
        <v>0</v>
      </c>
      <c r="AP72">
        <v>0</v>
      </c>
      <c r="AQ72">
        <v>0</v>
      </c>
      <c r="AR72">
        <v>0</v>
      </c>
      <c r="AS72">
        <v>3.03189935889676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4.36750649751861</v>
      </c>
      <c r="AZ72">
        <v>4.6887463671874992</v>
      </c>
      <c r="BA72">
        <v>3.4125242380952385</v>
      </c>
      <c r="BB72">
        <v>2.5122092192066807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78.039463447618388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2.6800157222074197</v>
      </c>
      <c r="L73">
        <v>8.889884528662849</v>
      </c>
      <c r="M73">
        <v>2.4503720511679643</v>
      </c>
      <c r="N73">
        <v>2.7302743031591739</v>
      </c>
      <c r="O73">
        <v>3.0300340395965941</v>
      </c>
      <c r="P73">
        <v>4.7704088365776354</v>
      </c>
      <c r="Q73">
        <v>0.40009442748091611</v>
      </c>
      <c r="R73">
        <v>1.2203512156768452</v>
      </c>
      <c r="S73">
        <v>0.60988195392424838</v>
      </c>
      <c r="T73">
        <v>1.5083468919860628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4.5478505876370079</v>
      </c>
      <c r="AC73">
        <v>2.9182287347283244</v>
      </c>
      <c r="AD73">
        <v>0.88430396828170499</v>
      </c>
      <c r="AE73">
        <v>4.9268364738421839</v>
      </c>
      <c r="AF73">
        <v>0</v>
      </c>
      <c r="AG73">
        <v>4.601425901840253</v>
      </c>
      <c r="AH73">
        <v>13.670277803877923</v>
      </c>
      <c r="AI73">
        <v>0</v>
      </c>
      <c r="AJ73">
        <v>0</v>
      </c>
      <c r="AK73">
        <v>0</v>
      </c>
      <c r="AL73">
        <v>0</v>
      </c>
      <c r="AM73">
        <v>1.5159497546405576</v>
      </c>
      <c r="AN73">
        <v>6.7767682665611451E-2</v>
      </c>
      <c r="AO73">
        <v>0</v>
      </c>
      <c r="AP73">
        <v>0</v>
      </c>
      <c r="AQ73">
        <v>0</v>
      </c>
      <c r="AR73">
        <v>0</v>
      </c>
      <c r="AS73">
        <v>3.03189935889676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4.36750649751861</v>
      </c>
      <c r="AZ73">
        <v>4.6887463671874992</v>
      </c>
      <c r="BA73">
        <v>3.4125242380952385</v>
      </c>
      <c r="BB73">
        <v>2.591979574596774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79.514960914248178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2.7800367956584009</v>
      </c>
      <c r="L74">
        <v>9.14</v>
      </c>
      <c r="M74">
        <v>2.5500691511553271</v>
      </c>
      <c r="N74">
        <v>2.8398906288289791</v>
      </c>
      <c r="O74">
        <v>3.1600751746839477</v>
      </c>
      <c r="P74">
        <v>4.9698711241489208</v>
      </c>
      <c r="Q74">
        <v>0.40013026158788439</v>
      </c>
      <c r="R74">
        <v>1.260094740346821</v>
      </c>
      <c r="S74">
        <v>0.62979578820878712</v>
      </c>
      <c r="T74">
        <v>1.5603397449664431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4.5478505876370079</v>
      </c>
      <c r="AC74">
        <v>2.9182287347283244</v>
      </c>
      <c r="AD74">
        <v>0.88430396828170499</v>
      </c>
      <c r="AE74">
        <v>4.9268364738421839</v>
      </c>
      <c r="AF74">
        <v>0</v>
      </c>
      <c r="AG74">
        <v>4.601425901840253</v>
      </c>
      <c r="AH74">
        <v>13.670277803877923</v>
      </c>
      <c r="AI74">
        <v>0.35801771787056247</v>
      </c>
      <c r="AJ74">
        <v>0</v>
      </c>
      <c r="AK74">
        <v>0</v>
      </c>
      <c r="AL74">
        <v>0</v>
      </c>
      <c r="AM74">
        <v>1.5159497546405576</v>
      </c>
      <c r="AN74">
        <v>6.7767682665611451E-2</v>
      </c>
      <c r="AO74">
        <v>0</v>
      </c>
      <c r="AP74">
        <v>0</v>
      </c>
      <c r="AQ74">
        <v>0</v>
      </c>
      <c r="AR74">
        <v>0</v>
      </c>
      <c r="AS74">
        <v>3.03189935889676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4.36750649751861</v>
      </c>
      <c r="AZ74">
        <v>4.6887463671874992</v>
      </c>
      <c r="BA74">
        <v>3.4125242380952385</v>
      </c>
      <c r="BB74">
        <v>2.7104285581395344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80.992067054807293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2.7900078101208741</v>
      </c>
      <c r="L75">
        <v>9.16</v>
      </c>
      <c r="M75">
        <v>2.5599075297631746</v>
      </c>
      <c r="N75">
        <v>2.8496727268187119</v>
      </c>
      <c r="O75">
        <v>3.1698557514272121</v>
      </c>
      <c r="P75">
        <v>4.980098563998844</v>
      </c>
      <c r="Q75">
        <v>0.40992598993595608</v>
      </c>
      <c r="R75">
        <v>1.2700239534240256</v>
      </c>
      <c r="S75">
        <v>0.62985200898876403</v>
      </c>
      <c r="T75">
        <v>1.562262523489933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4.5478505876370079</v>
      </c>
      <c r="AC75">
        <v>2.9182287347283244</v>
      </c>
      <c r="AD75">
        <v>0.88430396828170499</v>
      </c>
      <c r="AE75">
        <v>4.9268364738421839</v>
      </c>
      <c r="AF75">
        <v>0</v>
      </c>
      <c r="AG75">
        <v>4.601425901840253</v>
      </c>
      <c r="AH75">
        <v>13.670277803877923</v>
      </c>
      <c r="AI75">
        <v>0.35801771787056247</v>
      </c>
      <c r="AJ75">
        <v>0</v>
      </c>
      <c r="AK75">
        <v>0</v>
      </c>
      <c r="AL75">
        <v>0</v>
      </c>
      <c r="AM75">
        <v>1.5159497546405576</v>
      </c>
      <c r="AN75">
        <v>6.7767682665611451E-2</v>
      </c>
      <c r="AO75">
        <v>0</v>
      </c>
      <c r="AP75">
        <v>0</v>
      </c>
      <c r="AQ75">
        <v>0</v>
      </c>
      <c r="AR75">
        <v>0</v>
      </c>
      <c r="AS75">
        <v>3.03189935889676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4.36750649751861</v>
      </c>
      <c r="AZ75">
        <v>4.8587009263392851</v>
      </c>
      <c r="BA75">
        <v>3.4125242380952385</v>
      </c>
      <c r="BB75">
        <v>2.7125380696324952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81.255434573834023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2.7900078101208741</v>
      </c>
      <c r="L76">
        <v>9.16</v>
      </c>
      <c r="M76">
        <v>2.5599079667164495</v>
      </c>
      <c r="N76">
        <v>2.8496727268187119</v>
      </c>
      <c r="O76">
        <v>3.1698557514272121</v>
      </c>
      <c r="P76">
        <v>4.980098563998844</v>
      </c>
      <c r="Q76">
        <v>0.40992598993595608</v>
      </c>
      <c r="R76">
        <v>1.2700239534240256</v>
      </c>
      <c r="S76">
        <v>0.62985200898876403</v>
      </c>
      <c r="T76">
        <v>1.562262523489933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4.5478505876370079</v>
      </c>
      <c r="AC76">
        <v>2.9182287347283244</v>
      </c>
      <c r="AD76">
        <v>1.7686080206882955</v>
      </c>
      <c r="AE76">
        <v>4.9268364738421839</v>
      </c>
      <c r="AF76">
        <v>0</v>
      </c>
      <c r="AG76">
        <v>4.601425901840253</v>
      </c>
      <c r="AH76">
        <v>13.670277803877923</v>
      </c>
      <c r="AI76">
        <v>0.35801771787056247</v>
      </c>
      <c r="AJ76">
        <v>0</v>
      </c>
      <c r="AK76">
        <v>0</v>
      </c>
      <c r="AL76">
        <v>0</v>
      </c>
      <c r="AM76">
        <v>1.5159497546405576</v>
      </c>
      <c r="AN76">
        <v>6.7767682665611451E-2</v>
      </c>
      <c r="AO76">
        <v>0</v>
      </c>
      <c r="AP76">
        <v>0</v>
      </c>
      <c r="AQ76">
        <v>0</v>
      </c>
      <c r="AR76">
        <v>0</v>
      </c>
      <c r="AS76">
        <v>3.03189935889676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4.36750649751861</v>
      </c>
      <c r="AZ76">
        <v>4.8587009263392851</v>
      </c>
      <c r="BA76">
        <v>3.4125242380952385</v>
      </c>
      <c r="BB76">
        <v>2.7125380696324952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82.139739063193886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2.7900078101208741</v>
      </c>
      <c r="L77">
        <v>9.16</v>
      </c>
      <c r="M77">
        <v>2.5599079667164495</v>
      </c>
      <c r="N77">
        <v>2.8496727268187119</v>
      </c>
      <c r="O77">
        <v>3.1698557514272121</v>
      </c>
      <c r="P77">
        <v>4.980098563998844</v>
      </c>
      <c r="Q77">
        <v>0.40992598993595608</v>
      </c>
      <c r="R77">
        <v>1.2700239534240256</v>
      </c>
      <c r="S77">
        <v>0.62985200898876403</v>
      </c>
      <c r="T77">
        <v>1.562262523489933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4.5478505876370079</v>
      </c>
      <c r="AC77">
        <v>2.9182287347283244</v>
      </c>
      <c r="AD77">
        <v>1.7686080206882955</v>
      </c>
      <c r="AE77">
        <v>4.9268364738421839</v>
      </c>
      <c r="AF77">
        <v>0</v>
      </c>
      <c r="AG77">
        <v>4.601425901840253</v>
      </c>
      <c r="AH77">
        <v>13.670277803877923</v>
      </c>
      <c r="AI77">
        <v>0.51145403142329615</v>
      </c>
      <c r="AJ77">
        <v>0</v>
      </c>
      <c r="AK77">
        <v>0</v>
      </c>
      <c r="AL77">
        <v>0</v>
      </c>
      <c r="AM77">
        <v>1.5159497546405576</v>
      </c>
      <c r="AN77">
        <v>6.7767682665611451E-2</v>
      </c>
      <c r="AO77">
        <v>0</v>
      </c>
      <c r="AP77">
        <v>0</v>
      </c>
      <c r="AQ77">
        <v>0</v>
      </c>
      <c r="AR77">
        <v>0</v>
      </c>
      <c r="AS77">
        <v>3.03189935889676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4.36750649751861</v>
      </c>
      <c r="AZ77">
        <v>4.8587009263392851</v>
      </c>
      <c r="BA77">
        <v>3.4125242380952385</v>
      </c>
      <c r="BB77">
        <v>2.7125380696324952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82.293175376746632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2.7900078101208741</v>
      </c>
      <c r="L78">
        <v>9.16</v>
      </c>
      <c r="M78">
        <v>2.5599079667164495</v>
      </c>
      <c r="N78">
        <v>2.8496727268187119</v>
      </c>
      <c r="O78">
        <v>3.1698557514272121</v>
      </c>
      <c r="P78">
        <v>4.980098563998844</v>
      </c>
      <c r="Q78">
        <v>0.40992598993595608</v>
      </c>
      <c r="R78">
        <v>1.2700239534240256</v>
      </c>
      <c r="S78">
        <v>0.62985200898876403</v>
      </c>
      <c r="T78">
        <v>1.562262523489933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4.5478505876370079</v>
      </c>
      <c r="AC78">
        <v>2.9182287347283244</v>
      </c>
      <c r="AD78">
        <v>3.5372159572517057</v>
      </c>
      <c r="AE78">
        <v>4.9268364738421839</v>
      </c>
      <c r="AF78">
        <v>0</v>
      </c>
      <c r="AG78">
        <v>4.601425901840253</v>
      </c>
      <c r="AH78">
        <v>13.826872358913842</v>
      </c>
      <c r="AI78">
        <v>0.76718104713494428</v>
      </c>
      <c r="AJ78">
        <v>0</v>
      </c>
      <c r="AK78">
        <v>0</v>
      </c>
      <c r="AL78">
        <v>0</v>
      </c>
      <c r="AM78">
        <v>1.5159497546405576</v>
      </c>
      <c r="AN78">
        <v>6.7767682665611451E-2</v>
      </c>
      <c r="AO78">
        <v>0</v>
      </c>
      <c r="AP78">
        <v>0</v>
      </c>
      <c r="AQ78">
        <v>0</v>
      </c>
      <c r="AR78">
        <v>0</v>
      </c>
      <c r="AS78">
        <v>3.1326558658344572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4.3709923097560983</v>
      </c>
      <c r="AZ78">
        <v>4.8587009263392851</v>
      </c>
      <c r="BA78">
        <v>3.4978393124065774</v>
      </c>
      <c r="BB78">
        <v>2.7125380696324952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84.663662277544134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2.7900078101208741</v>
      </c>
      <c r="L79">
        <v>9.16</v>
      </c>
      <c r="M79">
        <v>2.5599079667164495</v>
      </c>
      <c r="N79">
        <v>2.8496727268187119</v>
      </c>
      <c r="O79">
        <v>3.1698557514272121</v>
      </c>
      <c r="P79">
        <v>4.980098563998844</v>
      </c>
      <c r="Q79">
        <v>0.40992598993595608</v>
      </c>
      <c r="R79">
        <v>1.2700239534240256</v>
      </c>
      <c r="S79">
        <v>0.62985200898876403</v>
      </c>
      <c r="T79">
        <v>1.562262523489933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4.5478505876370079</v>
      </c>
      <c r="AC79">
        <v>2.9182287347283244</v>
      </c>
      <c r="AD79">
        <v>3.5372159572517057</v>
      </c>
      <c r="AE79">
        <v>4.9268364738421839</v>
      </c>
      <c r="AF79">
        <v>0</v>
      </c>
      <c r="AG79">
        <v>4.601425901840253</v>
      </c>
      <c r="AH79">
        <v>13.826872358913842</v>
      </c>
      <c r="AI79">
        <v>4.9866766762199575</v>
      </c>
      <c r="AJ79">
        <v>0</v>
      </c>
      <c r="AK79">
        <v>0</v>
      </c>
      <c r="AL79">
        <v>0</v>
      </c>
      <c r="AM79">
        <v>1.5159497546405576</v>
      </c>
      <c r="AN79">
        <v>6.7767682665611451E-2</v>
      </c>
      <c r="AO79">
        <v>0</v>
      </c>
      <c r="AP79">
        <v>0</v>
      </c>
      <c r="AQ79">
        <v>0</v>
      </c>
      <c r="AR79">
        <v>0</v>
      </c>
      <c r="AS79">
        <v>3.1326558658344572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4.3709923097560983</v>
      </c>
      <c r="AZ79">
        <v>4.8587009263392851</v>
      </c>
      <c r="BA79">
        <v>3.4978393124065774</v>
      </c>
      <c r="BB79">
        <v>2.7125380696324952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88.883157906629151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2.7900078101208741</v>
      </c>
      <c r="L80">
        <v>9.16</v>
      </c>
      <c r="M80">
        <v>2.5599079667164495</v>
      </c>
      <c r="N80">
        <v>2.8496727268187119</v>
      </c>
      <c r="O80">
        <v>3.1698557514272121</v>
      </c>
      <c r="P80">
        <v>4.980098563998844</v>
      </c>
      <c r="Q80">
        <v>0.40992598993595608</v>
      </c>
      <c r="R80">
        <v>1.2700239534240256</v>
      </c>
      <c r="S80">
        <v>0.62985200898876403</v>
      </c>
      <c r="T80">
        <v>1.562262523489933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4.5478505876370079</v>
      </c>
      <c r="AC80">
        <v>2.9182287347283244</v>
      </c>
      <c r="AD80">
        <v>3.5372159572517057</v>
      </c>
      <c r="AE80">
        <v>4.9268364738421839</v>
      </c>
      <c r="AF80">
        <v>0</v>
      </c>
      <c r="AG80">
        <v>4.601425901840253</v>
      </c>
      <c r="AH80">
        <v>13.826872358913842</v>
      </c>
      <c r="AI80">
        <v>4.9866766762199575</v>
      </c>
      <c r="AJ80">
        <v>0</v>
      </c>
      <c r="AK80">
        <v>0</v>
      </c>
      <c r="AL80">
        <v>0</v>
      </c>
      <c r="AM80">
        <v>1.5159497546405576</v>
      </c>
      <c r="AN80">
        <v>6.7767682665611451E-2</v>
      </c>
      <c r="AO80">
        <v>0</v>
      </c>
      <c r="AP80">
        <v>0</v>
      </c>
      <c r="AQ80">
        <v>0</v>
      </c>
      <c r="AR80">
        <v>0</v>
      </c>
      <c r="AS80">
        <v>3.1326558658344572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4.3709923097560983</v>
      </c>
      <c r="AZ80">
        <v>4.8587009263392851</v>
      </c>
      <c r="BA80">
        <v>3.4978393124065774</v>
      </c>
      <c r="BB80">
        <v>2.7125380696324952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88.883157906629151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2.7900078101208741</v>
      </c>
      <c r="L81">
        <v>9.16</v>
      </c>
      <c r="M81">
        <v>2.5599079667164495</v>
      </c>
      <c r="N81">
        <v>2.8496727268187119</v>
      </c>
      <c r="O81">
        <v>3.1698557514272121</v>
      </c>
      <c r="P81">
        <v>4.980098563998844</v>
      </c>
      <c r="Q81">
        <v>0.40992598993595608</v>
      </c>
      <c r="R81">
        <v>1.2700239534240256</v>
      </c>
      <c r="S81">
        <v>0.62985200898876403</v>
      </c>
      <c r="T81">
        <v>1.562262523489933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4.5478505876370079</v>
      </c>
      <c r="AC81">
        <v>2.9182287347283244</v>
      </c>
      <c r="AD81">
        <v>3.5372159572517057</v>
      </c>
      <c r="AE81">
        <v>4.9268364738421839</v>
      </c>
      <c r="AF81">
        <v>0</v>
      </c>
      <c r="AG81">
        <v>4.601425901840253</v>
      </c>
      <c r="AH81">
        <v>13.826872358913842</v>
      </c>
      <c r="AI81">
        <v>4.9866766762199575</v>
      </c>
      <c r="AJ81">
        <v>0</v>
      </c>
      <c r="AK81">
        <v>0</v>
      </c>
      <c r="AL81">
        <v>0</v>
      </c>
      <c r="AM81">
        <v>1.5159497546405576</v>
      </c>
      <c r="AN81">
        <v>6.7767682665611451E-2</v>
      </c>
      <c r="AO81">
        <v>0</v>
      </c>
      <c r="AP81">
        <v>0</v>
      </c>
      <c r="AQ81">
        <v>0</v>
      </c>
      <c r="AR81">
        <v>0</v>
      </c>
      <c r="AS81">
        <v>3.1326558658344572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4.3709923097560983</v>
      </c>
      <c r="AZ81">
        <v>4.8587009263392851</v>
      </c>
      <c r="BA81">
        <v>3.4978393124065774</v>
      </c>
      <c r="BB81">
        <v>2.7125380696324952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88.883157906629151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2.7900078101208741</v>
      </c>
      <c r="L82">
        <v>9.16</v>
      </c>
      <c r="M82">
        <v>2.5599079667164495</v>
      </c>
      <c r="N82">
        <v>2.8496727268187119</v>
      </c>
      <c r="O82">
        <v>3.1698557514272121</v>
      </c>
      <c r="P82">
        <v>4.980098563998844</v>
      </c>
      <c r="Q82">
        <v>0.40992598993595608</v>
      </c>
      <c r="R82">
        <v>1.2700239534240256</v>
      </c>
      <c r="S82">
        <v>0.62985200898876403</v>
      </c>
      <c r="T82">
        <v>1.562262523489933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4.5478505876370079</v>
      </c>
      <c r="AC82">
        <v>2.9182287347283244</v>
      </c>
      <c r="AD82">
        <v>3.5372159572517057</v>
      </c>
      <c r="AE82">
        <v>4.9268364738421839</v>
      </c>
      <c r="AF82">
        <v>0</v>
      </c>
      <c r="AG82">
        <v>4.601425901840253</v>
      </c>
      <c r="AH82">
        <v>13.826872358913842</v>
      </c>
      <c r="AI82">
        <v>4.9866766762199575</v>
      </c>
      <c r="AJ82">
        <v>0</v>
      </c>
      <c r="AK82">
        <v>0</v>
      </c>
      <c r="AL82">
        <v>0</v>
      </c>
      <c r="AM82">
        <v>1.5159497546405576</v>
      </c>
      <c r="AN82">
        <v>6.7767682665611451E-2</v>
      </c>
      <c r="AO82">
        <v>0</v>
      </c>
      <c r="AP82">
        <v>0</v>
      </c>
      <c r="AQ82">
        <v>0</v>
      </c>
      <c r="AR82">
        <v>0</v>
      </c>
      <c r="AS82">
        <v>3.1326558658344572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4.3709923097560983</v>
      </c>
      <c r="AZ82">
        <v>4.8587009263392851</v>
      </c>
      <c r="BA82">
        <v>3.4978393124065774</v>
      </c>
      <c r="BB82">
        <v>2.7125380696324952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88.883157906629151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2.7900078101208741</v>
      </c>
      <c r="L83">
        <v>9.16</v>
      </c>
      <c r="M83">
        <v>2.5599079667164495</v>
      </c>
      <c r="N83">
        <v>2.8496727268187119</v>
      </c>
      <c r="O83">
        <v>3.1698557514272121</v>
      </c>
      <c r="P83">
        <v>4.980098563998844</v>
      </c>
      <c r="Q83">
        <v>0.40992598993595608</v>
      </c>
      <c r="R83">
        <v>1.2700239534240256</v>
      </c>
      <c r="S83">
        <v>0.62985200898876403</v>
      </c>
      <c r="T83">
        <v>1.562262523489933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4.5478505876370079</v>
      </c>
      <c r="AC83">
        <v>2.9182287347283244</v>
      </c>
      <c r="AD83">
        <v>3.5372159572517057</v>
      </c>
      <c r="AE83">
        <v>4.9268364738421839</v>
      </c>
      <c r="AF83">
        <v>0</v>
      </c>
      <c r="AG83">
        <v>4.601425901840253</v>
      </c>
      <c r="AH83">
        <v>13.826872358913842</v>
      </c>
      <c r="AI83">
        <v>4.9866766762199575</v>
      </c>
      <c r="AJ83">
        <v>0</v>
      </c>
      <c r="AK83">
        <v>0</v>
      </c>
      <c r="AL83">
        <v>0</v>
      </c>
      <c r="AM83">
        <v>1.5159497546405576</v>
      </c>
      <c r="AN83">
        <v>6.7767682665611451E-2</v>
      </c>
      <c r="AO83">
        <v>0</v>
      </c>
      <c r="AP83">
        <v>0</v>
      </c>
      <c r="AQ83">
        <v>0</v>
      </c>
      <c r="AR83">
        <v>0</v>
      </c>
      <c r="AS83">
        <v>3.1326558658344572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4.3709923097560983</v>
      </c>
      <c r="AZ83">
        <v>4.8587009263392851</v>
      </c>
      <c r="BA83">
        <v>3.4978393124065774</v>
      </c>
      <c r="BB83">
        <v>2.7125380696324952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88.883157906629151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2.7900078101208741</v>
      </c>
      <c r="L84">
        <v>9.16</v>
      </c>
      <c r="M84">
        <v>2.5599079667164495</v>
      </c>
      <c r="N84">
        <v>2.8496727268187119</v>
      </c>
      <c r="O84">
        <v>3.1698557514272121</v>
      </c>
      <c r="P84">
        <v>4.980098563998844</v>
      </c>
      <c r="Q84">
        <v>0.40992598993595608</v>
      </c>
      <c r="R84">
        <v>1.2700239534240256</v>
      </c>
      <c r="S84">
        <v>0.62985200898876403</v>
      </c>
      <c r="T84">
        <v>1.562262523489933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4.5478505876370079</v>
      </c>
      <c r="AC84">
        <v>2.9182287347283244</v>
      </c>
      <c r="AD84">
        <v>3.5372159572517057</v>
      </c>
      <c r="AE84">
        <v>4.9268364738421839</v>
      </c>
      <c r="AF84">
        <v>0</v>
      </c>
      <c r="AG84">
        <v>4.601425901840253</v>
      </c>
      <c r="AH84">
        <v>13.826872358913842</v>
      </c>
      <c r="AI84">
        <v>4.9866766762199575</v>
      </c>
      <c r="AJ84">
        <v>0</v>
      </c>
      <c r="AK84">
        <v>0</v>
      </c>
      <c r="AL84">
        <v>0</v>
      </c>
      <c r="AM84">
        <v>1.5159497546405576</v>
      </c>
      <c r="AN84">
        <v>6.7767682665611451E-2</v>
      </c>
      <c r="AO84">
        <v>0</v>
      </c>
      <c r="AP84">
        <v>0</v>
      </c>
      <c r="AQ84">
        <v>0</v>
      </c>
      <c r="AR84">
        <v>0</v>
      </c>
      <c r="AS84">
        <v>3.1326558658344572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4.3709923097560983</v>
      </c>
      <c r="AZ84">
        <v>4.8587009263392851</v>
      </c>
      <c r="BA84">
        <v>3.4978393124065774</v>
      </c>
      <c r="BB84">
        <v>2.7125380696324952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88.883157906629151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2.7900078101208741</v>
      </c>
      <c r="L85">
        <v>9.16</v>
      </c>
      <c r="M85">
        <v>2.5599079667164495</v>
      </c>
      <c r="N85">
        <v>2.8496727268187119</v>
      </c>
      <c r="O85">
        <v>3.1698557514272121</v>
      </c>
      <c r="P85">
        <v>5.3400715784865538</v>
      </c>
      <c r="Q85">
        <v>0.40992598993595608</v>
      </c>
      <c r="R85">
        <v>1.2700239534240256</v>
      </c>
      <c r="S85">
        <v>0.62985200898876403</v>
      </c>
      <c r="T85">
        <v>1.562262523489933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4.5478505876370079</v>
      </c>
      <c r="AC85">
        <v>2.9182287347283244</v>
      </c>
      <c r="AD85">
        <v>3.5372159572517057</v>
      </c>
      <c r="AE85">
        <v>4.9268364738421839</v>
      </c>
      <c r="AF85">
        <v>0</v>
      </c>
      <c r="AG85">
        <v>4.601425901840253</v>
      </c>
      <c r="AH85">
        <v>13.826872358913842</v>
      </c>
      <c r="AI85">
        <v>0.51145403142329615</v>
      </c>
      <c r="AJ85">
        <v>0</v>
      </c>
      <c r="AK85">
        <v>0</v>
      </c>
      <c r="AL85">
        <v>0</v>
      </c>
      <c r="AM85">
        <v>1.5159497546405576</v>
      </c>
      <c r="AN85">
        <v>6.7767682665611451E-2</v>
      </c>
      <c r="AO85">
        <v>0</v>
      </c>
      <c r="AP85">
        <v>0</v>
      </c>
      <c r="AQ85">
        <v>0</v>
      </c>
      <c r="AR85">
        <v>0</v>
      </c>
      <c r="AS85">
        <v>3.1326558658344572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4.3709923097560983</v>
      </c>
      <c r="AZ85">
        <v>4.8587009263392851</v>
      </c>
      <c r="BA85">
        <v>3.4978393124065774</v>
      </c>
      <c r="BB85">
        <v>2.7125380696324952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84.767908276320199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2.7900078101208741</v>
      </c>
      <c r="L86">
        <v>9.16</v>
      </c>
      <c r="M86">
        <v>2.5599079667164495</v>
      </c>
      <c r="N86">
        <v>2.8496727268187119</v>
      </c>
      <c r="O86">
        <v>3.1698557514272121</v>
      </c>
      <c r="P86">
        <v>5.3796036766756403</v>
      </c>
      <c r="Q86">
        <v>0.40992598993595608</v>
      </c>
      <c r="R86">
        <v>1.2700239534240256</v>
      </c>
      <c r="S86">
        <v>0.62985200898876403</v>
      </c>
      <c r="T86">
        <v>1.562262523489933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4.5478505876370079</v>
      </c>
      <c r="AC86">
        <v>2.9182287347283244</v>
      </c>
      <c r="AD86">
        <v>1.7686080206882955</v>
      </c>
      <c r="AE86">
        <v>4.9268364738421839</v>
      </c>
      <c r="AF86">
        <v>0</v>
      </c>
      <c r="AG86">
        <v>4.601425901840253</v>
      </c>
      <c r="AH86">
        <v>13.670277803877923</v>
      </c>
      <c r="AI86">
        <v>0.35801771787056247</v>
      </c>
      <c r="AJ86">
        <v>0</v>
      </c>
      <c r="AK86">
        <v>0</v>
      </c>
      <c r="AL86">
        <v>0</v>
      </c>
      <c r="AM86">
        <v>1.5159497546405576</v>
      </c>
      <c r="AN86">
        <v>6.7767682665611451E-2</v>
      </c>
      <c r="AO86">
        <v>0</v>
      </c>
      <c r="AP86">
        <v>0</v>
      </c>
      <c r="AQ86">
        <v>0</v>
      </c>
      <c r="AR86">
        <v>0</v>
      </c>
      <c r="AS86">
        <v>3.03189935889676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4.36750649751861</v>
      </c>
      <c r="AZ86">
        <v>4.8587009263392851</v>
      </c>
      <c r="BA86">
        <v>3.4125242380952385</v>
      </c>
      <c r="BB86">
        <v>2.7125380696324952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82.539244175870692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2.7900078101208741</v>
      </c>
      <c r="L87">
        <v>9.16</v>
      </c>
      <c r="M87">
        <v>2.5599079667164495</v>
      </c>
      <c r="N87">
        <v>2.8496727268187119</v>
      </c>
      <c r="O87">
        <v>3.1698557514272121</v>
      </c>
      <c r="P87">
        <v>5.3796036766756403</v>
      </c>
      <c r="Q87">
        <v>0.40992598993595608</v>
      </c>
      <c r="R87">
        <v>1.2700239534240256</v>
      </c>
      <c r="S87">
        <v>0.62985200898876403</v>
      </c>
      <c r="T87">
        <v>1.562262523489933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4.5478505876370079</v>
      </c>
      <c r="AC87">
        <v>2.9182287347283244</v>
      </c>
      <c r="AD87">
        <v>1.7686080206882955</v>
      </c>
      <c r="AE87">
        <v>4.9268364738421839</v>
      </c>
      <c r="AF87">
        <v>0</v>
      </c>
      <c r="AG87">
        <v>4.601425901840253</v>
      </c>
      <c r="AH87">
        <v>13.670277803877923</v>
      </c>
      <c r="AI87">
        <v>0.35801771787056247</v>
      </c>
      <c r="AJ87">
        <v>0</v>
      </c>
      <c r="AK87">
        <v>0</v>
      </c>
      <c r="AL87">
        <v>0</v>
      </c>
      <c r="AM87">
        <v>1.5159497546405576</v>
      </c>
      <c r="AN87">
        <v>6.7767682665611451E-2</v>
      </c>
      <c r="AO87">
        <v>0</v>
      </c>
      <c r="AP87">
        <v>0</v>
      </c>
      <c r="AQ87">
        <v>0</v>
      </c>
      <c r="AR87">
        <v>0</v>
      </c>
      <c r="AS87">
        <v>3.03189935889676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4.36750649751861</v>
      </c>
      <c r="AZ87">
        <v>4.8587009263392851</v>
      </c>
      <c r="BA87">
        <v>3.4125242380952385</v>
      </c>
      <c r="BB87">
        <v>2.7125380696324952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82.539244175870692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2.7900078101208741</v>
      </c>
      <c r="L88">
        <v>9.16</v>
      </c>
      <c r="M88">
        <v>2.5599079667164495</v>
      </c>
      <c r="N88">
        <v>2.8496727268187119</v>
      </c>
      <c r="O88">
        <v>3.1698557514272121</v>
      </c>
      <c r="P88">
        <v>5.3796036766756403</v>
      </c>
      <c r="Q88">
        <v>0.40992598993595608</v>
      </c>
      <c r="R88">
        <v>1.2700239534240256</v>
      </c>
      <c r="S88">
        <v>0.62985200898876403</v>
      </c>
      <c r="T88">
        <v>1.562262523489933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4.5478505876370079</v>
      </c>
      <c r="AC88">
        <v>2.9182287347283244</v>
      </c>
      <c r="AD88">
        <v>1.7686080206882955</v>
      </c>
      <c r="AE88">
        <v>4.9268364738421839</v>
      </c>
      <c r="AF88">
        <v>0</v>
      </c>
      <c r="AG88">
        <v>4.601425901840253</v>
      </c>
      <c r="AH88">
        <v>13.670277803877923</v>
      </c>
      <c r="AI88">
        <v>0.35801771787056247</v>
      </c>
      <c r="AJ88">
        <v>0</v>
      </c>
      <c r="AK88">
        <v>0</v>
      </c>
      <c r="AL88">
        <v>0</v>
      </c>
      <c r="AM88">
        <v>1.5159497546405576</v>
      </c>
      <c r="AN88">
        <v>6.7767682665611451E-2</v>
      </c>
      <c r="AO88">
        <v>0</v>
      </c>
      <c r="AP88">
        <v>0</v>
      </c>
      <c r="AQ88">
        <v>0</v>
      </c>
      <c r="AR88">
        <v>0</v>
      </c>
      <c r="AS88">
        <v>3.03189935889676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4.36750649751861</v>
      </c>
      <c r="AZ88">
        <v>4.8587009263392851</v>
      </c>
      <c r="BA88">
        <v>3.4125242380952385</v>
      </c>
      <c r="BB88">
        <v>2.7125380696324952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82.539244175870692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2.7900078101208741</v>
      </c>
      <c r="L89">
        <v>9.16</v>
      </c>
      <c r="M89">
        <v>2.5599079667164495</v>
      </c>
      <c r="N89">
        <v>2.8496727268187119</v>
      </c>
      <c r="O89">
        <v>3.1698557514272121</v>
      </c>
      <c r="P89">
        <v>5.3796036766756403</v>
      </c>
      <c r="Q89">
        <v>0.40992598993595608</v>
      </c>
      <c r="R89">
        <v>1.2700239534240256</v>
      </c>
      <c r="S89">
        <v>0.62985200898876403</v>
      </c>
      <c r="T89">
        <v>1.562262523489933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4.5478505876370079</v>
      </c>
      <c r="AC89">
        <v>2.9182287347283244</v>
      </c>
      <c r="AD89">
        <v>1.7686080206882955</v>
      </c>
      <c r="AE89">
        <v>4.9268364738421839</v>
      </c>
      <c r="AF89">
        <v>0</v>
      </c>
      <c r="AG89">
        <v>4.601425901840253</v>
      </c>
      <c r="AH89">
        <v>13.670277803877923</v>
      </c>
      <c r="AI89">
        <v>1.4064985430283374</v>
      </c>
      <c r="AJ89">
        <v>0</v>
      </c>
      <c r="AK89">
        <v>0</v>
      </c>
      <c r="AL89">
        <v>0</v>
      </c>
      <c r="AM89">
        <v>1.5159497546405576</v>
      </c>
      <c r="AN89">
        <v>6.7767682665611451E-2</v>
      </c>
      <c r="AO89">
        <v>0</v>
      </c>
      <c r="AP89">
        <v>0</v>
      </c>
      <c r="AQ89">
        <v>0</v>
      </c>
      <c r="AR89">
        <v>0</v>
      </c>
      <c r="AS89">
        <v>3.03189935889676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4.36750649751861</v>
      </c>
      <c r="AZ89">
        <v>4.8587009263392851</v>
      </c>
      <c r="BA89">
        <v>3.4125242380952385</v>
      </c>
      <c r="BB89">
        <v>2.7125380696324952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83.58772500102846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2.7900078101208741</v>
      </c>
      <c r="L90">
        <v>9.16</v>
      </c>
      <c r="M90">
        <v>2.5599079667164495</v>
      </c>
      <c r="N90">
        <v>2.8496727268187119</v>
      </c>
      <c r="O90">
        <v>3.1698557514272121</v>
      </c>
      <c r="P90">
        <v>5.3796036766756403</v>
      </c>
      <c r="Q90">
        <v>0.40992598993595608</v>
      </c>
      <c r="R90">
        <v>1.2700239534240256</v>
      </c>
      <c r="S90">
        <v>0.62985200898876403</v>
      </c>
      <c r="T90">
        <v>1.562262523489933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4.5478505876370079</v>
      </c>
      <c r="AC90">
        <v>2.9182287347283244</v>
      </c>
      <c r="AD90">
        <v>3.5372159572517057</v>
      </c>
      <c r="AE90">
        <v>4.9268364738421839</v>
      </c>
      <c r="AF90">
        <v>0</v>
      </c>
      <c r="AG90">
        <v>4.601425901840253</v>
      </c>
      <c r="AH90">
        <v>13.826872358913842</v>
      </c>
      <c r="AI90">
        <v>1.4064985430283374</v>
      </c>
      <c r="AJ90">
        <v>0</v>
      </c>
      <c r="AK90">
        <v>0</v>
      </c>
      <c r="AL90">
        <v>0</v>
      </c>
      <c r="AM90">
        <v>1.5159497546405576</v>
      </c>
      <c r="AN90">
        <v>6.7767682665611451E-2</v>
      </c>
      <c r="AO90">
        <v>0</v>
      </c>
      <c r="AP90">
        <v>0</v>
      </c>
      <c r="AQ90">
        <v>0</v>
      </c>
      <c r="AR90">
        <v>0</v>
      </c>
      <c r="AS90">
        <v>3.1326558658344572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4.3709923097560983</v>
      </c>
      <c r="AZ90">
        <v>4.8587009263392851</v>
      </c>
      <c r="BA90">
        <v>3.4978393124065774</v>
      </c>
      <c r="BB90">
        <v>2.7125380696324952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85.70248488611432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2.7900078101208741</v>
      </c>
      <c r="L91">
        <v>9.16</v>
      </c>
      <c r="M91">
        <v>2.5599079667164495</v>
      </c>
      <c r="N91">
        <v>2.8496727268187119</v>
      </c>
      <c r="O91">
        <v>3.1698557514272121</v>
      </c>
      <c r="P91">
        <v>5.3796036766756403</v>
      </c>
      <c r="Q91">
        <v>0.40992598993595608</v>
      </c>
      <c r="R91">
        <v>1.2700239534240256</v>
      </c>
      <c r="S91">
        <v>0.62985200898876403</v>
      </c>
      <c r="T91">
        <v>1.562262523489933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4.5478505876370079</v>
      </c>
      <c r="AC91">
        <v>2.9182287347283244</v>
      </c>
      <c r="AD91">
        <v>3.5372159572517057</v>
      </c>
      <c r="AE91">
        <v>4.9268364738421839</v>
      </c>
      <c r="AF91">
        <v>0</v>
      </c>
      <c r="AG91">
        <v>4.601425901840253</v>
      </c>
      <c r="AH91">
        <v>13.826872358913842</v>
      </c>
      <c r="AI91">
        <v>1.4064985430283374</v>
      </c>
      <c r="AJ91">
        <v>0</v>
      </c>
      <c r="AK91">
        <v>0</v>
      </c>
      <c r="AL91">
        <v>0</v>
      </c>
      <c r="AM91">
        <v>1.5159497546405576</v>
      </c>
      <c r="AN91">
        <v>6.7767682665611451E-2</v>
      </c>
      <c r="AO91">
        <v>0</v>
      </c>
      <c r="AP91">
        <v>0</v>
      </c>
      <c r="AQ91">
        <v>0</v>
      </c>
      <c r="AR91">
        <v>0</v>
      </c>
      <c r="AS91">
        <v>3.1326558658344572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4.3709923097560983</v>
      </c>
      <c r="AZ91">
        <v>4.8587009263392851</v>
      </c>
      <c r="BA91">
        <v>3.4978393124065774</v>
      </c>
      <c r="BB91">
        <v>2.7125380696324952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85.70248488611432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2.7900078101208741</v>
      </c>
      <c r="L92">
        <v>9.16</v>
      </c>
      <c r="M92">
        <v>2.5599079667164495</v>
      </c>
      <c r="N92">
        <v>2.8496727268187119</v>
      </c>
      <c r="O92">
        <v>3.1698557514272121</v>
      </c>
      <c r="P92">
        <v>5.3796036766756403</v>
      </c>
      <c r="Q92">
        <v>0.40992598993595608</v>
      </c>
      <c r="R92">
        <v>1.2700239534240256</v>
      </c>
      <c r="S92">
        <v>0.62985200898876403</v>
      </c>
      <c r="T92">
        <v>1.562262523489933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4.5478505876370079</v>
      </c>
      <c r="AC92">
        <v>2.9182287347283244</v>
      </c>
      <c r="AD92">
        <v>3.5372159572517057</v>
      </c>
      <c r="AE92">
        <v>4.9268364738421839</v>
      </c>
      <c r="AF92">
        <v>0</v>
      </c>
      <c r="AG92">
        <v>4.601425901840253</v>
      </c>
      <c r="AH92">
        <v>13.826872358913842</v>
      </c>
      <c r="AI92">
        <v>1.4064985430283374</v>
      </c>
      <c r="AJ92">
        <v>0</v>
      </c>
      <c r="AK92">
        <v>0</v>
      </c>
      <c r="AL92">
        <v>0</v>
      </c>
      <c r="AM92">
        <v>1.5159497546405576</v>
      </c>
      <c r="AN92">
        <v>6.7767682665611451E-2</v>
      </c>
      <c r="AO92">
        <v>0</v>
      </c>
      <c r="AP92">
        <v>0</v>
      </c>
      <c r="AQ92">
        <v>0</v>
      </c>
      <c r="AR92">
        <v>0</v>
      </c>
      <c r="AS92">
        <v>3.1326558658344572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4.3709923097560983</v>
      </c>
      <c r="AZ92">
        <v>4.8587009263392851</v>
      </c>
      <c r="BA92">
        <v>3.4978393124065774</v>
      </c>
      <c r="BB92">
        <v>2.7125380696324952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85.70248488611432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2.7900078101208741</v>
      </c>
      <c r="L93">
        <v>9.16</v>
      </c>
      <c r="M93">
        <v>2.5599079667164495</v>
      </c>
      <c r="N93">
        <v>2.8496727268187119</v>
      </c>
      <c r="O93">
        <v>3.1698557514272121</v>
      </c>
      <c r="P93">
        <v>5.3796036766756403</v>
      </c>
      <c r="Q93">
        <v>0.40992598993595608</v>
      </c>
      <c r="R93">
        <v>1.2700239534240256</v>
      </c>
      <c r="S93">
        <v>0.62985200898876403</v>
      </c>
      <c r="T93">
        <v>1.562262523489933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4.5478505876370079</v>
      </c>
      <c r="AC93">
        <v>2.9182287347283244</v>
      </c>
      <c r="AD93">
        <v>3.5372159572517057</v>
      </c>
      <c r="AE93">
        <v>4.9268364738421839</v>
      </c>
      <c r="AF93">
        <v>0</v>
      </c>
      <c r="AG93">
        <v>4.601425901840253</v>
      </c>
      <c r="AH93">
        <v>13.826872358913842</v>
      </c>
      <c r="AI93">
        <v>1.4064985430283374</v>
      </c>
      <c r="AJ93">
        <v>0</v>
      </c>
      <c r="AK93">
        <v>0</v>
      </c>
      <c r="AL93">
        <v>0</v>
      </c>
      <c r="AM93">
        <v>1.5159497546405576</v>
      </c>
      <c r="AN93">
        <v>6.7767682665611451E-2</v>
      </c>
      <c r="AO93">
        <v>0</v>
      </c>
      <c r="AP93">
        <v>0</v>
      </c>
      <c r="AQ93">
        <v>0</v>
      </c>
      <c r="AR93">
        <v>0</v>
      </c>
      <c r="AS93">
        <v>3.1326558658344572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4.3709923097560983</v>
      </c>
      <c r="AZ93">
        <v>4.8587009263392851</v>
      </c>
      <c r="BA93">
        <v>3.4978393124065774</v>
      </c>
      <c r="BB93">
        <v>2.7125380696324952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85.70248488611432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2.7900078101208741</v>
      </c>
      <c r="L94">
        <v>9.16</v>
      </c>
      <c r="M94">
        <v>2.5599079667164495</v>
      </c>
      <c r="N94">
        <v>2.8496727268187119</v>
      </c>
      <c r="O94">
        <v>3.1698557514272121</v>
      </c>
      <c r="P94">
        <v>5.3796036766756403</v>
      </c>
      <c r="Q94">
        <v>0.40992598993595608</v>
      </c>
      <c r="R94">
        <v>1.2700239534240256</v>
      </c>
      <c r="S94">
        <v>0.62985200898876403</v>
      </c>
      <c r="T94">
        <v>1.562262523489933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4.5478505876370079</v>
      </c>
      <c r="AC94">
        <v>2.9182287347283244</v>
      </c>
      <c r="AD94">
        <v>3.5372159572517057</v>
      </c>
      <c r="AE94">
        <v>4.9268364738421839</v>
      </c>
      <c r="AF94">
        <v>0</v>
      </c>
      <c r="AG94">
        <v>4.601425901840253</v>
      </c>
      <c r="AH94">
        <v>13.670277803877923</v>
      </c>
      <c r="AI94">
        <v>1.4064985430283374</v>
      </c>
      <c r="AJ94">
        <v>0</v>
      </c>
      <c r="AK94">
        <v>0</v>
      </c>
      <c r="AL94">
        <v>0</v>
      </c>
      <c r="AM94">
        <v>1.5159497546405576</v>
      </c>
      <c r="AN94">
        <v>6.7767682665611451E-2</v>
      </c>
      <c r="AO94">
        <v>0</v>
      </c>
      <c r="AP94">
        <v>0</v>
      </c>
      <c r="AQ94">
        <v>0</v>
      </c>
      <c r="AR94">
        <v>0</v>
      </c>
      <c r="AS94">
        <v>3.03189935889676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4.36750649751861</v>
      </c>
      <c r="AZ94">
        <v>4.8587009263392851</v>
      </c>
      <c r="BA94">
        <v>3.4125242380952385</v>
      </c>
      <c r="BB94">
        <v>2.7125380696324952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85.356332937591873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0.38995816621253404</v>
      </c>
      <c r="H95">
        <v>0</v>
      </c>
      <c r="I95">
        <v>0</v>
      </c>
      <c r="J95">
        <v>2.8107244672629697</v>
      </c>
      <c r="K95">
        <v>2.8699503042936336</v>
      </c>
      <c r="L95">
        <v>9.1598521876571972</v>
      </c>
      <c r="M95">
        <v>2.5599079667164495</v>
      </c>
      <c r="N95">
        <v>2.8496727268187119</v>
      </c>
      <c r="O95">
        <v>3.1698557514272121</v>
      </c>
      <c r="P95">
        <v>5.3796036766756403</v>
      </c>
      <c r="Q95">
        <v>0.419803400696864</v>
      </c>
      <c r="R95">
        <v>1.3195430282542886</v>
      </c>
      <c r="S95">
        <v>0.63979542529676636</v>
      </c>
      <c r="T95">
        <v>1.562262523489933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4.5478505876370079</v>
      </c>
      <c r="AC95">
        <v>2.9182287347283244</v>
      </c>
      <c r="AD95">
        <v>1.7686080206882955</v>
      </c>
      <c r="AE95">
        <v>4.9268364738421839</v>
      </c>
      <c r="AF95">
        <v>0</v>
      </c>
      <c r="AG95">
        <v>4.601425901840253</v>
      </c>
      <c r="AH95">
        <v>13.670277803877923</v>
      </c>
      <c r="AI95">
        <v>1.4064985430283374</v>
      </c>
      <c r="AJ95">
        <v>0</v>
      </c>
      <c r="AK95">
        <v>0</v>
      </c>
      <c r="AL95">
        <v>0</v>
      </c>
      <c r="AM95">
        <v>1.5159497546405576</v>
      </c>
      <c r="AN95">
        <v>6.7767682665611451E-2</v>
      </c>
      <c r="AO95">
        <v>0</v>
      </c>
      <c r="AP95">
        <v>0</v>
      </c>
      <c r="AQ95">
        <v>0</v>
      </c>
      <c r="AR95">
        <v>0</v>
      </c>
      <c r="AS95">
        <v>3.03189935889676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4.36750649751861</v>
      </c>
      <c r="AZ95">
        <v>4.8587009263392851</v>
      </c>
      <c r="BA95">
        <v>3.4125242380952385</v>
      </c>
      <c r="BB95">
        <v>2.7125380696324952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86.937542218233091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0.3902624271099745</v>
      </c>
      <c r="K96">
        <v>2.7900099093865318</v>
      </c>
      <c r="L96">
        <v>9.1598521876571972</v>
      </c>
      <c r="M96">
        <v>2.5599079667164495</v>
      </c>
      <c r="N96">
        <v>2.8496727268187119</v>
      </c>
      <c r="O96">
        <v>3.1698557514272121</v>
      </c>
      <c r="P96">
        <v>5.3796036766756403</v>
      </c>
      <c r="Q96">
        <v>0.40980765275631115</v>
      </c>
      <c r="R96">
        <v>1.2700571835978833</v>
      </c>
      <c r="S96">
        <v>0.63004301162790699</v>
      </c>
      <c r="T96">
        <v>1.562262523489933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4.5478505876370079</v>
      </c>
      <c r="AC96">
        <v>2.9182287347283244</v>
      </c>
      <c r="AD96">
        <v>1.7686080206882955</v>
      </c>
      <c r="AE96">
        <v>4.9268364738421839</v>
      </c>
      <c r="AF96">
        <v>0</v>
      </c>
      <c r="AG96">
        <v>4.601425901840253</v>
      </c>
      <c r="AH96">
        <v>13.670277803877923</v>
      </c>
      <c r="AI96">
        <v>1.4064985430283374</v>
      </c>
      <c r="AJ96">
        <v>0</v>
      </c>
      <c r="AK96">
        <v>0</v>
      </c>
      <c r="AL96">
        <v>0</v>
      </c>
      <c r="AM96">
        <v>1.5159497546405576</v>
      </c>
      <c r="AN96">
        <v>6.7767682665611451E-2</v>
      </c>
      <c r="AO96">
        <v>0</v>
      </c>
      <c r="AP96">
        <v>0</v>
      </c>
      <c r="AQ96">
        <v>0</v>
      </c>
      <c r="AR96">
        <v>0</v>
      </c>
      <c r="AS96">
        <v>3.03189935889676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4.36750649751861</v>
      </c>
      <c r="AZ96">
        <v>4.8587009263392851</v>
      </c>
      <c r="BA96">
        <v>3.4125242380952385</v>
      </c>
      <c r="BB96">
        <v>2.7125380696324952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83.977947610694656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2.5700198697522811</v>
      </c>
      <c r="L97">
        <v>9.16</v>
      </c>
      <c r="M97">
        <v>2.5599079667164495</v>
      </c>
      <c r="N97">
        <v>2.8496727268187119</v>
      </c>
      <c r="O97">
        <v>3.1698557514272121</v>
      </c>
      <c r="P97">
        <v>5.3796036766756403</v>
      </c>
      <c r="Q97">
        <v>0.40992598993595608</v>
      </c>
      <c r="R97">
        <v>1.1100499793650795</v>
      </c>
      <c r="S97">
        <v>0.56956585394190873</v>
      </c>
      <c r="T97">
        <v>1.562262523489933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4.5478505876370079</v>
      </c>
      <c r="AC97">
        <v>2.9182287347283244</v>
      </c>
      <c r="AD97">
        <v>1.7686080206882955</v>
      </c>
      <c r="AE97">
        <v>4.9268364738421839</v>
      </c>
      <c r="AF97">
        <v>0</v>
      </c>
      <c r="AG97">
        <v>4.601425901840253</v>
      </c>
      <c r="AH97">
        <v>12.273624027866877</v>
      </c>
      <c r="AI97">
        <v>0.35801771787056247</v>
      </c>
      <c r="AJ97">
        <v>0</v>
      </c>
      <c r="AK97">
        <v>0</v>
      </c>
      <c r="AL97">
        <v>0</v>
      </c>
      <c r="AM97">
        <v>1.5159497546405576</v>
      </c>
      <c r="AN97">
        <v>6.7767682665611451E-2</v>
      </c>
      <c r="AO97">
        <v>0</v>
      </c>
      <c r="AP97">
        <v>0</v>
      </c>
      <c r="AQ97">
        <v>0</v>
      </c>
      <c r="AR97">
        <v>0</v>
      </c>
      <c r="AS97">
        <v>3.03189935889676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4.36750649751861</v>
      </c>
      <c r="AZ97">
        <v>3.649023950892857</v>
      </c>
      <c r="BA97">
        <v>3.27</v>
      </c>
      <c r="BB97">
        <v>2.7125380696324952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79.350141116843574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2.7900078101208741</v>
      </c>
      <c r="L98">
        <v>9.16</v>
      </c>
      <c r="M98">
        <v>2.5599079667164495</v>
      </c>
      <c r="N98">
        <v>2.8496727268187119</v>
      </c>
      <c r="O98">
        <v>3.1698557514272121</v>
      </c>
      <c r="P98">
        <v>5.3796036766756403</v>
      </c>
      <c r="Q98">
        <v>0.40992598993595608</v>
      </c>
      <c r="R98">
        <v>1.2700239534240256</v>
      </c>
      <c r="S98">
        <v>0.62985200898876403</v>
      </c>
      <c r="T98">
        <v>1.562262523489933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4.5478505876370079</v>
      </c>
      <c r="AC98">
        <v>2.9182287347283244</v>
      </c>
      <c r="AD98">
        <v>1.7686080206882955</v>
      </c>
      <c r="AE98">
        <v>4.9268364738421839</v>
      </c>
      <c r="AF98">
        <v>0</v>
      </c>
      <c r="AG98">
        <v>4.601425901840253</v>
      </c>
      <c r="AH98">
        <v>12.019686956232581</v>
      </c>
      <c r="AI98">
        <v>0.35801771787056247</v>
      </c>
      <c r="AJ98">
        <v>0</v>
      </c>
      <c r="AK98">
        <v>0</v>
      </c>
      <c r="AL98">
        <v>0</v>
      </c>
      <c r="AM98">
        <v>1.5159497546405576</v>
      </c>
      <c r="AN98">
        <v>6.7767682665611451E-2</v>
      </c>
      <c r="AO98">
        <v>0</v>
      </c>
      <c r="AP98">
        <v>0</v>
      </c>
      <c r="AQ98">
        <v>0</v>
      </c>
      <c r="AR98">
        <v>0</v>
      </c>
      <c r="AS98">
        <v>3.03189935889676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4.36750649751861</v>
      </c>
      <c r="AZ98">
        <v>3.649023950892857</v>
      </c>
      <c r="BA98">
        <v>3.2</v>
      </c>
      <c r="BB98">
        <v>2.7125380696324952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79.466452114683676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1.2870621020181453E-3</v>
      </c>
      <c r="E99">
        <f t="shared" si="2"/>
        <v>0</v>
      </c>
      <c r="F99">
        <f t="shared" si="2"/>
        <v>0</v>
      </c>
      <c r="G99">
        <f t="shared" si="2"/>
        <v>3.3717366101760309E-4</v>
      </c>
      <c r="H99">
        <f t="shared" si="2"/>
        <v>0</v>
      </c>
      <c r="I99">
        <f t="shared" si="2"/>
        <v>0</v>
      </c>
      <c r="J99">
        <f t="shared" si="2"/>
        <v>3.0929848870575468E-3</v>
      </c>
      <c r="K99">
        <f t="shared" si="2"/>
        <v>3.6960058673506831E-2</v>
      </c>
      <c r="L99">
        <f t="shared" si="2"/>
        <v>0.12158437171295809</v>
      </c>
      <c r="M99">
        <f t="shared" si="2"/>
        <v>3.609759273943506E-2</v>
      </c>
      <c r="N99">
        <f t="shared" si="2"/>
        <v>4.3472093077039101E-2</v>
      </c>
      <c r="O99">
        <f t="shared" si="2"/>
        <v>4.8341672746430295E-2</v>
      </c>
      <c r="P99">
        <f t="shared" si="2"/>
        <v>7.7917956384351783E-2</v>
      </c>
      <c r="Q99">
        <f t="shared" si="2"/>
        <v>5.1645505857875439E-3</v>
      </c>
      <c r="R99">
        <f t="shared" si="2"/>
        <v>1.6731797845709249E-2</v>
      </c>
      <c r="S99">
        <f t="shared" si="2"/>
        <v>8.0237486506335078E-3</v>
      </c>
      <c r="T99">
        <f t="shared" si="2"/>
        <v>2.2727879082608017E-2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0.10914841410328834</v>
      </c>
      <c r="AC99">
        <f t="shared" si="2"/>
        <v>7.0037489633479832E-2</v>
      </c>
      <c r="AD99">
        <f t="shared" si="2"/>
        <v>3.9769002367318534E-2</v>
      </c>
      <c r="AE99">
        <f t="shared" si="2"/>
        <v>0.11824407537221222</v>
      </c>
      <c r="AF99">
        <f t="shared" si="2"/>
        <v>0</v>
      </c>
      <c r="AG99">
        <f t="shared" si="2"/>
        <v>0.11043422164416589</v>
      </c>
      <c r="AH99">
        <f t="shared" si="2"/>
        <v>0.3244172771506515</v>
      </c>
      <c r="AI99">
        <f t="shared" si="2"/>
        <v>2.204366776948806E-2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1.6336097195365325E-2</v>
      </c>
      <c r="AN99">
        <f t="shared" si="2"/>
        <v>1.6264243839746719E-3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7.3067854134335392E-2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9.9001166135687962E-2</v>
      </c>
      <c r="AZ99">
        <f t="shared" si="2"/>
        <v>8.9965661025258228E-2</v>
      </c>
      <c r="BA99">
        <f t="shared" si="2"/>
        <v>8.1697912410311546E-2</v>
      </c>
      <c r="BB99">
        <f t="shared" si="2"/>
        <v>5.759747402889815E-2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1.6351256795029887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19.315999999999999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19.315999999999999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19.315999999999999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19.315999999999999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19.315999999999999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19.315999999999999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19.315999999999999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19.315999999999999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19.315999999999999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19.315999999999999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19.315999999999999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19.315999999999999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19.315999999999999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19.315999999999999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19.315999999999999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19.315999999999999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19.315999999999999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19.315999999999999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19.315999999999999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19.315999999999999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19.315999999999999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19.315999999999999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19.315999999999999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19.315999999999999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19.315999999999999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19.315999999999999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19.315999999999999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19.315999999999999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19.315999999999999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19.315999999999999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19.315999999999999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19.315999999999999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19.315999999999999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19.315999999999999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19.315999999999999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19.315999999999999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19.315999999999999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19.315999999999999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19.315999999999999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19.315999999999999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19.315999999999999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19.315999999999999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19.315999999999999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19.315999999999999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19.315999999999999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19.315999999999999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19.315999999999999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19.315999999999999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19.315999999999999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19.315999999999999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19.315999999999999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19.315999999999999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19.315999999999999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19.315999999999999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19.315999999999999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19.315999999999999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19.315999999999999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19.315999999999999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19.315999999999999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19.315999999999999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19.315999999999999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19.315999999999999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19.315999999999999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19.315999999999999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19.315999999999999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19.315999999999999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19.315999999999999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19.315999999999999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19.315999999999999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19.315999999999999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19.315999999999999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19.315999999999999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19.315999999999999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19.315999999999999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19.315999999999999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19.315999999999999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19.315999999999999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19.315999999999999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19.315999999999999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19.315999999999999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19.315999999999999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19.315999999999999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19.315999999999999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19.315999999999999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19.315999999999999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19.315999999999999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19.315999999999999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19.315999999999999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19.315999999999999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19.315999999999999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19.315999999999999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19.315999999999999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19.315999999999999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19.315999999999999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19.315999999999999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19.315999999999999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19.315999999999999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19.315999999999999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19.315999999999999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19.315999999999999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19.315999999999999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19.315999999999999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19.315999999999999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19.315999999999999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19.315999999999999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19.315999999999999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19.315999999999999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19.315999999999999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19.315999999999999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19.315999999999999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19.315999999999999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19.315999999999999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19.315999999999999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19.315999999999999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19.315999999999999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19.315999999999999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19.315999999999999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19.315999999999999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19.315999999999999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19.315999999999999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19.315999999999999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19.315999999999999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19.315999999999999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19.315999999999999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19.315999999999999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19.315999999999999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19.315999999999999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19.315999999999999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19.315999999999999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19.315999999999999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19.315999999999999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19.315999999999999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19.315999999999999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19.315999999999999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19.315999999999999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19.315999999999999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19.315999999999999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19.315999999999999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19.315999999999999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19.315999999999999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19.315999999999999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19.315999999999999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19.315999999999999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19.315999999999999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19.315999999999999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19.315999999999999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19.315999999999999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19.315999999999999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19.315999999999999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19.315999999999999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19.315999999999999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19.315999999999999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19.315999999999999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19.315999999999999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19.315999999999999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19.315999999999999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19.315999999999999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19.315999999999999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19.315999999999999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19.315999999999999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19.315999999999999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19.315999999999999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19.315999999999999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19.315999999999999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19.315999999999999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19.315999999999999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19.315999999999999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19.315999999999999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19.315999999999999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19.315999999999999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19.315999999999999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19.315999999999999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19.315999999999999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19.315999999999999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19.315999999999999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19.315999999999999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19.315999999999999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19.315999999999999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19.315999999999999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19.315999999999999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19.315999999999999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19.315999999999999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19.315999999999999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19.315999999999999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19.315999999999999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19.315999999999999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19.315999999999999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19.315999999999999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19.315999999999999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19.315999999999999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19.315999999999999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19.315999999999999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0.46358400000000044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0.46358400000000044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45448</v>
      </c>
      <c r="B1" s="8" t="s">
        <v>266</v>
      </c>
      <c r="C1" s="8" t="s">
        <v>267</v>
      </c>
      <c r="D1" s="8" t="s">
        <v>268</v>
      </c>
      <c r="G1" s="26"/>
    </row>
    <row r="2" spans="1:9">
      <c r="A2" s="9" t="s">
        <v>160</v>
      </c>
      <c r="F2" s="26" t="s">
        <v>269</v>
      </c>
      <c r="G2" s="26"/>
      <c r="H2" s="8" t="s">
        <v>436</v>
      </c>
      <c r="I2" s="8" t="s">
        <v>437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171</v>
      </c>
      <c r="B99" s="27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21.82</v>
      </c>
      <c r="E3" s="201">
        <v>0</v>
      </c>
      <c r="F3" s="201">
        <v>0</v>
      </c>
      <c r="G3" s="201">
        <v>27.64</v>
      </c>
      <c r="H3" s="201">
        <v>0</v>
      </c>
      <c r="I3" s="201">
        <v>0</v>
      </c>
      <c r="J3" s="201">
        <v>32.72</v>
      </c>
      <c r="K3" s="201">
        <v>494.74</v>
      </c>
      <c r="L3" s="201">
        <v>17.47</v>
      </c>
      <c r="M3" s="201">
        <v>52.11</v>
      </c>
      <c r="N3" s="201">
        <v>52.97</v>
      </c>
      <c r="O3" s="201">
        <v>74.03</v>
      </c>
      <c r="P3" s="201">
        <v>31.39</v>
      </c>
      <c r="Q3" s="201">
        <v>9.6300000000000008</v>
      </c>
      <c r="R3" s="201">
        <v>19.13</v>
      </c>
      <c r="S3" s="201">
        <v>11.76</v>
      </c>
      <c r="T3" s="201">
        <v>1.47</v>
      </c>
      <c r="U3" s="201">
        <v>59.3</v>
      </c>
      <c r="V3" s="201">
        <v>8.83</v>
      </c>
      <c r="W3" s="201">
        <v>18.79</v>
      </c>
      <c r="X3" s="201">
        <v>62.9</v>
      </c>
      <c r="Y3" s="201">
        <v>0</v>
      </c>
      <c r="Z3">
        <v>0</v>
      </c>
      <c r="AA3" s="201">
        <v>14.05</v>
      </c>
      <c r="AB3" s="201">
        <v>0</v>
      </c>
      <c r="AC3" s="201">
        <v>0</v>
      </c>
      <c r="AD3" s="201">
        <v>0</v>
      </c>
      <c r="AE3" s="201">
        <v>82.39</v>
      </c>
      <c r="AF3" s="201">
        <v>0</v>
      </c>
      <c r="AG3" s="201">
        <v>0</v>
      </c>
      <c r="AH3" s="201">
        <v>0</v>
      </c>
      <c r="AI3" s="201">
        <v>112.96</v>
      </c>
      <c r="AJ3" s="201">
        <v>0</v>
      </c>
      <c r="AK3" s="201">
        <v>0</v>
      </c>
      <c r="AL3" s="201">
        <v>0</v>
      </c>
      <c r="AM3" s="201">
        <v>333.66</v>
      </c>
      <c r="AN3" s="201">
        <v>0</v>
      </c>
      <c r="AO3">
        <v>0</v>
      </c>
      <c r="AP3" s="201">
        <v>118.44</v>
      </c>
      <c r="AQ3" s="201">
        <v>38.270000000000003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2.46</v>
      </c>
      <c r="AZ3" s="201">
        <v>4.0999999999999996</v>
      </c>
      <c r="BA3" s="201">
        <v>3.1</v>
      </c>
      <c r="BB3" s="201">
        <v>2.63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14.35</v>
      </c>
      <c r="E4" s="201">
        <v>0</v>
      </c>
      <c r="F4" s="201">
        <v>0</v>
      </c>
      <c r="G4" s="201">
        <v>4.24</v>
      </c>
      <c r="H4" s="201">
        <v>0</v>
      </c>
      <c r="I4" s="201">
        <v>0</v>
      </c>
      <c r="J4" s="201">
        <v>32.72</v>
      </c>
      <c r="K4" s="201">
        <v>494.74</v>
      </c>
      <c r="L4" s="201">
        <v>17.47</v>
      </c>
      <c r="M4" s="201">
        <v>40.299999999999997</v>
      </c>
      <c r="N4" s="201">
        <v>52.97</v>
      </c>
      <c r="O4" s="201">
        <v>74.03</v>
      </c>
      <c r="P4" s="201">
        <v>31.39</v>
      </c>
      <c r="Q4" s="201">
        <v>9.6300000000000008</v>
      </c>
      <c r="R4" s="201">
        <v>19.13</v>
      </c>
      <c r="S4" s="201">
        <v>11.76</v>
      </c>
      <c r="T4" s="201">
        <v>1.47</v>
      </c>
      <c r="U4" s="201">
        <v>59.3</v>
      </c>
      <c r="V4" s="201">
        <v>8.83</v>
      </c>
      <c r="W4" s="201">
        <v>18.79</v>
      </c>
      <c r="X4" s="201">
        <v>62.9</v>
      </c>
      <c r="Y4" s="201">
        <v>0</v>
      </c>
      <c r="Z4">
        <v>0</v>
      </c>
      <c r="AA4" s="201">
        <v>14.05</v>
      </c>
      <c r="AB4" s="201">
        <v>0</v>
      </c>
      <c r="AC4" s="201">
        <v>0</v>
      </c>
      <c r="AD4" s="201">
        <v>0</v>
      </c>
      <c r="AE4" s="201">
        <v>82.39</v>
      </c>
      <c r="AF4" s="201">
        <v>0</v>
      </c>
      <c r="AG4" s="201">
        <v>0</v>
      </c>
      <c r="AH4" s="201">
        <v>0</v>
      </c>
      <c r="AI4" s="201">
        <v>112.96</v>
      </c>
      <c r="AJ4" s="201">
        <v>0</v>
      </c>
      <c r="AK4" s="201">
        <v>0</v>
      </c>
      <c r="AL4" s="201">
        <v>0</v>
      </c>
      <c r="AM4" s="201">
        <v>333.66</v>
      </c>
      <c r="AN4" s="201">
        <v>0</v>
      </c>
      <c r="AO4">
        <v>0</v>
      </c>
      <c r="AP4" s="201">
        <v>118.44</v>
      </c>
      <c r="AQ4" s="201">
        <v>38.270000000000003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2.46</v>
      </c>
      <c r="AZ4" s="201">
        <v>4.0999999999999996</v>
      </c>
      <c r="BA4" s="201">
        <v>3.1</v>
      </c>
      <c r="BB4" s="201">
        <v>2.63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17.64</v>
      </c>
      <c r="E5" s="201">
        <v>0</v>
      </c>
      <c r="F5" s="201">
        <v>0</v>
      </c>
      <c r="G5" s="201">
        <v>6.17</v>
      </c>
      <c r="H5" s="201">
        <v>0</v>
      </c>
      <c r="I5" s="201">
        <v>0</v>
      </c>
      <c r="J5" s="201">
        <v>32.72</v>
      </c>
      <c r="K5" s="201">
        <v>494.74</v>
      </c>
      <c r="L5" s="201">
        <v>17.47</v>
      </c>
      <c r="M5" s="201">
        <v>40.299999999999997</v>
      </c>
      <c r="N5" s="201">
        <v>52.97</v>
      </c>
      <c r="O5" s="201">
        <v>74.03</v>
      </c>
      <c r="P5" s="201">
        <v>31.39</v>
      </c>
      <c r="Q5" s="201">
        <v>9.6300000000000008</v>
      </c>
      <c r="R5" s="201">
        <v>19.13</v>
      </c>
      <c r="S5" s="201">
        <v>11.76</v>
      </c>
      <c r="T5" s="201">
        <v>1.47</v>
      </c>
      <c r="U5" s="201">
        <v>59.3</v>
      </c>
      <c r="V5" s="201">
        <v>8.83</v>
      </c>
      <c r="W5" s="201">
        <v>18.79</v>
      </c>
      <c r="X5" s="201">
        <v>62.9</v>
      </c>
      <c r="Y5" s="201">
        <v>0</v>
      </c>
      <c r="Z5">
        <v>0</v>
      </c>
      <c r="AA5" s="201">
        <v>14.05</v>
      </c>
      <c r="AB5" s="201">
        <v>0</v>
      </c>
      <c r="AC5" s="201">
        <v>0</v>
      </c>
      <c r="AD5" s="201">
        <v>0</v>
      </c>
      <c r="AE5" s="201">
        <v>82.39</v>
      </c>
      <c r="AF5" s="201">
        <v>0</v>
      </c>
      <c r="AG5" s="201">
        <v>0</v>
      </c>
      <c r="AH5" s="201">
        <v>0</v>
      </c>
      <c r="AI5" s="201">
        <v>112.96</v>
      </c>
      <c r="AJ5" s="201">
        <v>0</v>
      </c>
      <c r="AK5" s="201">
        <v>0</v>
      </c>
      <c r="AL5" s="201">
        <v>0</v>
      </c>
      <c r="AM5" s="201">
        <v>233.66</v>
      </c>
      <c r="AN5" s="201">
        <v>0</v>
      </c>
      <c r="AO5">
        <v>0</v>
      </c>
      <c r="AP5" s="201">
        <v>118.44</v>
      </c>
      <c r="AQ5" s="201">
        <v>38.270000000000003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2.46</v>
      </c>
      <c r="AZ5" s="201">
        <v>4.0999999999999996</v>
      </c>
      <c r="BA5" s="201">
        <v>3.1</v>
      </c>
      <c r="BB5" s="201">
        <v>2.63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21.07</v>
      </c>
      <c r="E6" s="201">
        <v>0</v>
      </c>
      <c r="F6" s="201">
        <v>0</v>
      </c>
      <c r="G6" s="201">
        <v>34.58</v>
      </c>
      <c r="H6" s="201">
        <v>0</v>
      </c>
      <c r="I6" s="201">
        <v>0</v>
      </c>
      <c r="J6" s="201">
        <v>32.72</v>
      </c>
      <c r="K6" s="201">
        <v>494.74</v>
      </c>
      <c r="L6" s="201">
        <v>17.47</v>
      </c>
      <c r="M6" s="201">
        <v>40.299999999999997</v>
      </c>
      <c r="N6" s="201">
        <v>52.97</v>
      </c>
      <c r="O6" s="201">
        <v>74.03</v>
      </c>
      <c r="P6" s="201">
        <v>31.39</v>
      </c>
      <c r="Q6" s="201">
        <v>9.6300000000000008</v>
      </c>
      <c r="R6" s="201">
        <v>19.13</v>
      </c>
      <c r="S6" s="201">
        <v>11.76</v>
      </c>
      <c r="T6" s="201">
        <v>1.47</v>
      </c>
      <c r="U6" s="201">
        <v>59.3</v>
      </c>
      <c r="V6" s="201">
        <v>8.83</v>
      </c>
      <c r="W6" s="201">
        <v>18.79</v>
      </c>
      <c r="X6" s="201">
        <v>62.9</v>
      </c>
      <c r="Y6" s="201">
        <v>0</v>
      </c>
      <c r="Z6">
        <v>0</v>
      </c>
      <c r="AA6" s="201">
        <v>14.05</v>
      </c>
      <c r="AB6" s="201">
        <v>0</v>
      </c>
      <c r="AC6" s="201">
        <v>0</v>
      </c>
      <c r="AD6" s="201">
        <v>0</v>
      </c>
      <c r="AE6" s="201">
        <v>82.39</v>
      </c>
      <c r="AF6" s="201">
        <v>0</v>
      </c>
      <c r="AG6" s="201">
        <v>0</v>
      </c>
      <c r="AH6" s="201">
        <v>0</v>
      </c>
      <c r="AI6" s="201">
        <v>112.96</v>
      </c>
      <c r="AJ6" s="201">
        <v>0</v>
      </c>
      <c r="AK6" s="201">
        <v>0</v>
      </c>
      <c r="AL6" s="201">
        <v>0</v>
      </c>
      <c r="AM6" s="201">
        <v>197.66</v>
      </c>
      <c r="AN6" s="201">
        <v>0</v>
      </c>
      <c r="AO6">
        <v>0</v>
      </c>
      <c r="AP6" s="201">
        <v>118.44</v>
      </c>
      <c r="AQ6" s="201">
        <v>38.270000000000003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2.46</v>
      </c>
      <c r="AZ6" s="201">
        <v>4.0999999999999996</v>
      </c>
      <c r="BA6" s="201">
        <v>3.1</v>
      </c>
      <c r="BB6" s="201">
        <v>2.63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21.07</v>
      </c>
      <c r="E7" s="201">
        <v>0</v>
      </c>
      <c r="F7" s="201">
        <v>0</v>
      </c>
      <c r="G7" s="201">
        <v>35.159999999999997</v>
      </c>
      <c r="H7" s="201">
        <v>0</v>
      </c>
      <c r="I7" s="201">
        <v>0</v>
      </c>
      <c r="J7" s="201">
        <v>32.72</v>
      </c>
      <c r="K7" s="201">
        <v>494.74</v>
      </c>
      <c r="L7" s="201">
        <v>17.47</v>
      </c>
      <c r="M7" s="201">
        <v>40.299999999999997</v>
      </c>
      <c r="N7" s="201">
        <v>52.97</v>
      </c>
      <c r="O7" s="201">
        <v>74.03</v>
      </c>
      <c r="P7" s="201">
        <v>31.39</v>
      </c>
      <c r="Q7" s="201">
        <v>9.6300000000000008</v>
      </c>
      <c r="R7" s="201">
        <v>19.13</v>
      </c>
      <c r="S7" s="201">
        <v>11.76</v>
      </c>
      <c r="T7" s="201">
        <v>1.47</v>
      </c>
      <c r="U7" s="201">
        <v>59.3</v>
      </c>
      <c r="V7" s="201">
        <v>8.83</v>
      </c>
      <c r="W7" s="201">
        <v>18.79</v>
      </c>
      <c r="X7" s="201">
        <v>62.9</v>
      </c>
      <c r="Y7" s="201">
        <v>0</v>
      </c>
      <c r="Z7">
        <v>0</v>
      </c>
      <c r="AA7" s="201">
        <v>14.05</v>
      </c>
      <c r="AB7" s="201">
        <v>0</v>
      </c>
      <c r="AC7" s="201">
        <v>0</v>
      </c>
      <c r="AD7" s="201">
        <v>0</v>
      </c>
      <c r="AE7" s="201">
        <v>82.39</v>
      </c>
      <c r="AF7" s="201">
        <v>0</v>
      </c>
      <c r="AG7" s="201">
        <v>0</v>
      </c>
      <c r="AH7" s="201">
        <v>0</v>
      </c>
      <c r="AI7" s="201">
        <v>112.96</v>
      </c>
      <c r="AJ7" s="201">
        <v>0</v>
      </c>
      <c r="AK7" s="201">
        <v>0</v>
      </c>
      <c r="AL7" s="201">
        <v>0</v>
      </c>
      <c r="AM7" s="201">
        <v>183.66</v>
      </c>
      <c r="AN7" s="201">
        <v>0</v>
      </c>
      <c r="AO7">
        <v>0</v>
      </c>
      <c r="AP7" s="201">
        <v>118.44</v>
      </c>
      <c r="AQ7" s="201">
        <v>38.270000000000003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2.46</v>
      </c>
      <c r="AZ7" s="201">
        <v>4.0999999999999996</v>
      </c>
      <c r="BA7" s="201">
        <v>3.1</v>
      </c>
      <c r="BB7" s="201">
        <v>2.63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21.07</v>
      </c>
      <c r="E8" s="201">
        <v>0</v>
      </c>
      <c r="F8" s="201">
        <v>0</v>
      </c>
      <c r="G8" s="201">
        <v>35.159999999999997</v>
      </c>
      <c r="H8" s="201">
        <v>0</v>
      </c>
      <c r="I8" s="201">
        <v>0</v>
      </c>
      <c r="J8" s="201">
        <v>32.72</v>
      </c>
      <c r="K8" s="201">
        <v>494.74</v>
      </c>
      <c r="L8" s="201">
        <v>17.47</v>
      </c>
      <c r="M8" s="201">
        <v>40.299999999999997</v>
      </c>
      <c r="N8" s="201">
        <v>52.97</v>
      </c>
      <c r="O8" s="201">
        <v>74.03</v>
      </c>
      <c r="P8" s="201">
        <v>31.39</v>
      </c>
      <c r="Q8" s="201">
        <v>9.6300000000000008</v>
      </c>
      <c r="R8" s="201">
        <v>19.13</v>
      </c>
      <c r="S8" s="201">
        <v>11.76</v>
      </c>
      <c r="T8" s="201">
        <v>1.47</v>
      </c>
      <c r="U8" s="201">
        <v>59.3</v>
      </c>
      <c r="V8" s="201">
        <v>8.83</v>
      </c>
      <c r="W8" s="201">
        <v>18.79</v>
      </c>
      <c r="X8" s="201">
        <v>62.9</v>
      </c>
      <c r="Y8" s="201">
        <v>0</v>
      </c>
      <c r="Z8">
        <v>0</v>
      </c>
      <c r="AA8" s="201">
        <v>14.05</v>
      </c>
      <c r="AB8" s="201">
        <v>0</v>
      </c>
      <c r="AC8" s="201">
        <v>0</v>
      </c>
      <c r="AD8" s="201">
        <v>0</v>
      </c>
      <c r="AE8" s="201">
        <v>82.39</v>
      </c>
      <c r="AF8" s="201">
        <v>0</v>
      </c>
      <c r="AG8" s="201">
        <v>0</v>
      </c>
      <c r="AH8" s="201">
        <v>0</v>
      </c>
      <c r="AI8" s="201">
        <v>112.96</v>
      </c>
      <c r="AJ8" s="201">
        <v>0</v>
      </c>
      <c r="AK8" s="201">
        <v>0</v>
      </c>
      <c r="AL8" s="201">
        <v>0</v>
      </c>
      <c r="AM8" s="201">
        <v>183.66</v>
      </c>
      <c r="AN8" s="201">
        <v>0</v>
      </c>
      <c r="AO8">
        <v>0</v>
      </c>
      <c r="AP8" s="201">
        <v>118.44</v>
      </c>
      <c r="AQ8" s="201">
        <v>38.270000000000003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2.46</v>
      </c>
      <c r="AZ8" s="201">
        <v>4.0999999999999996</v>
      </c>
      <c r="BA8" s="201">
        <v>3.1</v>
      </c>
      <c r="BB8" s="201">
        <v>2.63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2.57</v>
      </c>
      <c r="E9" s="201">
        <v>0</v>
      </c>
      <c r="F9" s="201">
        <v>0</v>
      </c>
      <c r="G9" s="201">
        <v>4.33</v>
      </c>
      <c r="H9" s="201">
        <v>0</v>
      </c>
      <c r="I9" s="201">
        <v>0</v>
      </c>
      <c r="J9" s="201">
        <v>0</v>
      </c>
      <c r="K9" s="201">
        <v>494.74</v>
      </c>
      <c r="L9" s="201">
        <v>17.47</v>
      </c>
      <c r="M9" s="201">
        <v>40.299999999999997</v>
      </c>
      <c r="N9" s="201">
        <v>52.97</v>
      </c>
      <c r="O9" s="201">
        <v>74.03</v>
      </c>
      <c r="P9" s="201">
        <v>31.39</v>
      </c>
      <c r="Q9" s="201">
        <v>9.6300000000000008</v>
      </c>
      <c r="R9" s="201">
        <v>19.13</v>
      </c>
      <c r="S9" s="201">
        <v>11.76</v>
      </c>
      <c r="T9" s="201">
        <v>1.47</v>
      </c>
      <c r="U9" s="201">
        <v>59.3</v>
      </c>
      <c r="V9" s="201">
        <v>8.83</v>
      </c>
      <c r="W9" s="201">
        <v>18.79</v>
      </c>
      <c r="X9" s="201">
        <v>62.9</v>
      </c>
      <c r="Y9" s="201">
        <v>0</v>
      </c>
      <c r="Z9">
        <v>0</v>
      </c>
      <c r="AA9" s="201">
        <v>14.05</v>
      </c>
      <c r="AB9" s="201">
        <v>0</v>
      </c>
      <c r="AC9" s="201">
        <v>0</v>
      </c>
      <c r="AD9" s="201">
        <v>0</v>
      </c>
      <c r="AE9" s="201">
        <v>82.39</v>
      </c>
      <c r="AF9" s="201">
        <v>0</v>
      </c>
      <c r="AG9" s="201">
        <v>0</v>
      </c>
      <c r="AH9" s="201">
        <v>0</v>
      </c>
      <c r="AI9" s="201">
        <v>112.96</v>
      </c>
      <c r="AJ9" s="201">
        <v>0</v>
      </c>
      <c r="AK9" s="201">
        <v>0</v>
      </c>
      <c r="AL9" s="201">
        <v>0</v>
      </c>
      <c r="AM9" s="201">
        <v>170</v>
      </c>
      <c r="AN9" s="201">
        <v>0</v>
      </c>
      <c r="AO9">
        <v>0</v>
      </c>
      <c r="AP9" s="201">
        <v>118.44</v>
      </c>
      <c r="AQ9" s="201">
        <v>38.270000000000003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2.46</v>
      </c>
      <c r="AZ9" s="201">
        <v>4.0999999999999996</v>
      </c>
      <c r="BA9" s="201">
        <v>3.1</v>
      </c>
      <c r="BB9" s="201">
        <v>2.63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494.74</v>
      </c>
      <c r="L10" s="201">
        <v>17.47</v>
      </c>
      <c r="M10" s="201">
        <v>40.299999999999997</v>
      </c>
      <c r="N10" s="201">
        <v>52.97</v>
      </c>
      <c r="O10" s="201">
        <v>74.03</v>
      </c>
      <c r="P10" s="201">
        <v>31.39</v>
      </c>
      <c r="Q10" s="201">
        <v>9.6300000000000008</v>
      </c>
      <c r="R10" s="201">
        <v>19.13</v>
      </c>
      <c r="S10" s="201">
        <v>11.76</v>
      </c>
      <c r="T10" s="201">
        <v>1.47</v>
      </c>
      <c r="U10" s="201">
        <v>59.3</v>
      </c>
      <c r="V10" s="201">
        <v>8.83</v>
      </c>
      <c r="W10" s="201">
        <v>18.79</v>
      </c>
      <c r="X10" s="201">
        <v>62.9</v>
      </c>
      <c r="Y10" s="201">
        <v>0</v>
      </c>
      <c r="Z10">
        <v>0</v>
      </c>
      <c r="AA10" s="201">
        <v>14.05</v>
      </c>
      <c r="AB10" s="201">
        <v>0</v>
      </c>
      <c r="AC10" s="201">
        <v>0</v>
      </c>
      <c r="AD10" s="201">
        <v>0</v>
      </c>
      <c r="AE10" s="201">
        <v>82.39</v>
      </c>
      <c r="AF10" s="201">
        <v>0</v>
      </c>
      <c r="AG10" s="201">
        <v>0</v>
      </c>
      <c r="AH10" s="201">
        <v>0</v>
      </c>
      <c r="AI10" s="201">
        <v>112.96</v>
      </c>
      <c r="AJ10" s="201">
        <v>0</v>
      </c>
      <c r="AK10" s="201">
        <v>0</v>
      </c>
      <c r="AL10" s="201">
        <v>0</v>
      </c>
      <c r="AM10" s="201">
        <v>170</v>
      </c>
      <c r="AN10" s="201">
        <v>0</v>
      </c>
      <c r="AO10">
        <v>0</v>
      </c>
      <c r="AP10" s="201">
        <v>118.44</v>
      </c>
      <c r="AQ10" s="201">
        <v>38.270000000000003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2.46</v>
      </c>
      <c r="AZ10" s="201">
        <v>4.0999999999999996</v>
      </c>
      <c r="BA10" s="201">
        <v>3.1</v>
      </c>
      <c r="BB10" s="201">
        <v>2.63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494.74</v>
      </c>
      <c r="L11" s="201">
        <v>17.47</v>
      </c>
      <c r="M11" s="201">
        <v>40.299999999999997</v>
      </c>
      <c r="N11" s="201">
        <v>52.97</v>
      </c>
      <c r="O11" s="201">
        <v>74.03</v>
      </c>
      <c r="P11" s="201">
        <v>31.39</v>
      </c>
      <c r="Q11" s="201">
        <v>9.6300000000000008</v>
      </c>
      <c r="R11" s="201">
        <v>19.13</v>
      </c>
      <c r="S11" s="201">
        <v>11.76</v>
      </c>
      <c r="T11" s="201">
        <v>1.47</v>
      </c>
      <c r="U11" s="201">
        <v>59.3</v>
      </c>
      <c r="V11" s="201">
        <v>8.83</v>
      </c>
      <c r="W11" s="201">
        <v>18.79</v>
      </c>
      <c r="X11" s="201">
        <v>62.9</v>
      </c>
      <c r="Y11" s="201">
        <v>0</v>
      </c>
      <c r="Z11">
        <v>0</v>
      </c>
      <c r="AA11" s="201">
        <v>14.05</v>
      </c>
      <c r="AB11" s="201">
        <v>0</v>
      </c>
      <c r="AC11" s="201">
        <v>0</v>
      </c>
      <c r="AD11" s="201">
        <v>0</v>
      </c>
      <c r="AE11" s="201">
        <v>82.39</v>
      </c>
      <c r="AF11" s="201">
        <v>0</v>
      </c>
      <c r="AG11" s="201">
        <v>0</v>
      </c>
      <c r="AH11" s="201">
        <v>0</v>
      </c>
      <c r="AI11" s="201">
        <v>112.96</v>
      </c>
      <c r="AJ11" s="201">
        <v>0</v>
      </c>
      <c r="AK11" s="201">
        <v>0</v>
      </c>
      <c r="AL11" s="201">
        <v>0</v>
      </c>
      <c r="AM11" s="201">
        <v>170</v>
      </c>
      <c r="AN11" s="201">
        <v>0</v>
      </c>
      <c r="AO11">
        <v>0</v>
      </c>
      <c r="AP11" s="201">
        <v>118.44</v>
      </c>
      <c r="AQ11" s="201">
        <v>38.270000000000003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2.46</v>
      </c>
      <c r="AZ11" s="201">
        <v>4.0999999999999996</v>
      </c>
      <c r="BA11" s="201">
        <v>3.1</v>
      </c>
      <c r="BB11" s="201">
        <v>2.63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494.74</v>
      </c>
      <c r="L12" s="201">
        <v>17.47</v>
      </c>
      <c r="M12" s="201">
        <v>40.299999999999997</v>
      </c>
      <c r="N12" s="201">
        <v>52.97</v>
      </c>
      <c r="O12" s="201">
        <v>74.03</v>
      </c>
      <c r="P12" s="201">
        <v>31.39</v>
      </c>
      <c r="Q12" s="201">
        <v>9.6300000000000008</v>
      </c>
      <c r="R12" s="201">
        <v>19.13</v>
      </c>
      <c r="S12" s="201">
        <v>11.76</v>
      </c>
      <c r="T12" s="201">
        <v>1.47</v>
      </c>
      <c r="U12" s="201">
        <v>59.3</v>
      </c>
      <c r="V12" s="201">
        <v>8.83</v>
      </c>
      <c r="W12" s="201">
        <v>18.79</v>
      </c>
      <c r="X12" s="201">
        <v>62.9</v>
      </c>
      <c r="Y12" s="201">
        <v>0</v>
      </c>
      <c r="Z12">
        <v>0</v>
      </c>
      <c r="AA12" s="201">
        <v>14.05</v>
      </c>
      <c r="AB12" s="201">
        <v>0</v>
      </c>
      <c r="AC12" s="201">
        <v>0</v>
      </c>
      <c r="AD12" s="201">
        <v>0</v>
      </c>
      <c r="AE12" s="201">
        <v>82.39</v>
      </c>
      <c r="AF12" s="201">
        <v>0</v>
      </c>
      <c r="AG12" s="201">
        <v>0</v>
      </c>
      <c r="AH12" s="201">
        <v>0</v>
      </c>
      <c r="AI12" s="201">
        <v>112.96</v>
      </c>
      <c r="AJ12" s="201">
        <v>0</v>
      </c>
      <c r="AK12" s="201">
        <v>0</v>
      </c>
      <c r="AL12" s="201">
        <v>0</v>
      </c>
      <c r="AM12" s="201">
        <v>170</v>
      </c>
      <c r="AN12" s="201">
        <v>0</v>
      </c>
      <c r="AO12">
        <v>0</v>
      </c>
      <c r="AP12" s="201">
        <v>118.44</v>
      </c>
      <c r="AQ12" s="201">
        <v>38.270000000000003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2.46</v>
      </c>
      <c r="AZ12" s="201">
        <v>4.0999999999999996</v>
      </c>
      <c r="BA12" s="201">
        <v>3.1</v>
      </c>
      <c r="BB12" s="201">
        <v>2.63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494.74</v>
      </c>
      <c r="L13" s="201">
        <v>15.89</v>
      </c>
      <c r="M13" s="201">
        <v>40.299999999999997</v>
      </c>
      <c r="N13" s="201">
        <v>52.97</v>
      </c>
      <c r="O13" s="201">
        <v>74.03</v>
      </c>
      <c r="P13" s="201">
        <v>31.39</v>
      </c>
      <c r="Q13" s="201">
        <v>9.6300000000000008</v>
      </c>
      <c r="R13" s="201">
        <v>19.13</v>
      </c>
      <c r="S13" s="201">
        <v>11.76</v>
      </c>
      <c r="T13" s="201">
        <v>1.47</v>
      </c>
      <c r="U13" s="201">
        <v>59.3</v>
      </c>
      <c r="V13" s="201">
        <v>8.83</v>
      </c>
      <c r="W13" s="201">
        <v>18.79</v>
      </c>
      <c r="X13" s="201">
        <v>62.9</v>
      </c>
      <c r="Y13" s="201">
        <v>0</v>
      </c>
      <c r="Z13">
        <v>0</v>
      </c>
      <c r="AA13" s="201">
        <v>14.05</v>
      </c>
      <c r="AB13" s="201">
        <v>0</v>
      </c>
      <c r="AC13" s="201">
        <v>0</v>
      </c>
      <c r="AD13" s="201">
        <v>0</v>
      </c>
      <c r="AE13" s="201">
        <v>82.39</v>
      </c>
      <c r="AF13" s="201">
        <v>0</v>
      </c>
      <c r="AG13" s="201">
        <v>0</v>
      </c>
      <c r="AH13" s="201">
        <v>0</v>
      </c>
      <c r="AI13" s="201">
        <v>112.96</v>
      </c>
      <c r="AJ13" s="201">
        <v>0</v>
      </c>
      <c r="AK13" s="201">
        <v>0</v>
      </c>
      <c r="AL13" s="201">
        <v>0</v>
      </c>
      <c r="AM13" s="201">
        <v>170</v>
      </c>
      <c r="AN13" s="201">
        <v>0</v>
      </c>
      <c r="AO13">
        <v>0</v>
      </c>
      <c r="AP13" s="201">
        <v>118.44</v>
      </c>
      <c r="AQ13" s="201">
        <v>38.270000000000003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2.46</v>
      </c>
      <c r="AZ13" s="201">
        <v>4.0999999999999996</v>
      </c>
      <c r="BA13" s="201">
        <v>3.1</v>
      </c>
      <c r="BB13" s="201">
        <v>2.63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494.74</v>
      </c>
      <c r="L14" s="201">
        <v>15.85</v>
      </c>
      <c r="M14" s="201">
        <v>40.299999999999997</v>
      </c>
      <c r="N14" s="201">
        <v>52.97</v>
      </c>
      <c r="O14" s="201">
        <v>74.03</v>
      </c>
      <c r="P14" s="201">
        <v>31.39</v>
      </c>
      <c r="Q14" s="201">
        <v>9.6300000000000008</v>
      </c>
      <c r="R14" s="201">
        <v>19.13</v>
      </c>
      <c r="S14" s="201">
        <v>11.76</v>
      </c>
      <c r="T14" s="201">
        <v>1.47</v>
      </c>
      <c r="U14" s="201">
        <v>59.3</v>
      </c>
      <c r="V14" s="201">
        <v>8.83</v>
      </c>
      <c r="W14" s="201">
        <v>18.79</v>
      </c>
      <c r="X14" s="201">
        <v>62.9</v>
      </c>
      <c r="Y14" s="201">
        <v>0</v>
      </c>
      <c r="Z14">
        <v>0</v>
      </c>
      <c r="AA14" s="201">
        <v>14.05</v>
      </c>
      <c r="AB14" s="201">
        <v>0</v>
      </c>
      <c r="AC14" s="201">
        <v>0</v>
      </c>
      <c r="AD14" s="201">
        <v>0</v>
      </c>
      <c r="AE14" s="201">
        <v>82.39</v>
      </c>
      <c r="AF14" s="201">
        <v>0</v>
      </c>
      <c r="AG14" s="201">
        <v>0</v>
      </c>
      <c r="AH14" s="201">
        <v>0</v>
      </c>
      <c r="AI14" s="201">
        <v>112.96</v>
      </c>
      <c r="AJ14" s="201">
        <v>0</v>
      </c>
      <c r="AK14" s="201">
        <v>0</v>
      </c>
      <c r="AL14" s="201">
        <v>0</v>
      </c>
      <c r="AM14" s="201">
        <v>170</v>
      </c>
      <c r="AN14" s="201">
        <v>0</v>
      </c>
      <c r="AO14">
        <v>0</v>
      </c>
      <c r="AP14" s="201">
        <v>118.44</v>
      </c>
      <c r="AQ14" s="201">
        <v>38.270000000000003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2.46</v>
      </c>
      <c r="AZ14" s="201">
        <v>4.0999999999999996</v>
      </c>
      <c r="BA14" s="201">
        <v>3.1</v>
      </c>
      <c r="BB14" s="201">
        <v>2.63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494.74</v>
      </c>
      <c r="L15" s="201">
        <v>16.48</v>
      </c>
      <c r="M15" s="201">
        <v>40.299999999999997</v>
      </c>
      <c r="N15" s="201">
        <v>52.97</v>
      </c>
      <c r="O15" s="201">
        <v>74.03</v>
      </c>
      <c r="P15" s="201">
        <v>31.39</v>
      </c>
      <c r="Q15" s="201">
        <v>9.6300000000000008</v>
      </c>
      <c r="R15" s="201">
        <v>19.13</v>
      </c>
      <c r="S15" s="201">
        <v>11.76</v>
      </c>
      <c r="T15" s="201">
        <v>1.47</v>
      </c>
      <c r="U15" s="201">
        <v>59.3</v>
      </c>
      <c r="V15" s="201">
        <v>8.83</v>
      </c>
      <c r="W15" s="201">
        <v>18.79</v>
      </c>
      <c r="X15" s="201">
        <v>62.9</v>
      </c>
      <c r="Y15" s="201">
        <v>0</v>
      </c>
      <c r="Z15">
        <v>0</v>
      </c>
      <c r="AA15" s="201">
        <v>14.05</v>
      </c>
      <c r="AB15" s="201">
        <v>0</v>
      </c>
      <c r="AC15" s="201">
        <v>0</v>
      </c>
      <c r="AD15" s="201">
        <v>0</v>
      </c>
      <c r="AE15" s="201">
        <v>82.39</v>
      </c>
      <c r="AF15" s="201">
        <v>0</v>
      </c>
      <c r="AG15" s="201">
        <v>0</v>
      </c>
      <c r="AH15" s="201">
        <v>0</v>
      </c>
      <c r="AI15" s="201">
        <v>112.96</v>
      </c>
      <c r="AJ15" s="201">
        <v>0</v>
      </c>
      <c r="AK15" s="201">
        <v>0</v>
      </c>
      <c r="AL15" s="201">
        <v>0</v>
      </c>
      <c r="AM15" s="201">
        <v>170</v>
      </c>
      <c r="AN15" s="201">
        <v>0</v>
      </c>
      <c r="AO15">
        <v>0</v>
      </c>
      <c r="AP15" s="201">
        <v>118.44</v>
      </c>
      <c r="AQ15" s="201">
        <v>38.270000000000003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2.46</v>
      </c>
      <c r="AZ15" s="201">
        <v>4.0999999999999996</v>
      </c>
      <c r="BA15" s="201">
        <v>3.1</v>
      </c>
      <c r="BB15" s="201">
        <v>2.63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494.74</v>
      </c>
      <c r="L16" s="201">
        <v>16.43</v>
      </c>
      <c r="M16" s="201">
        <v>40.29</v>
      </c>
      <c r="N16" s="201">
        <v>52.97</v>
      </c>
      <c r="O16" s="201">
        <v>74.03</v>
      </c>
      <c r="P16" s="201">
        <v>31.39</v>
      </c>
      <c r="Q16" s="201">
        <v>9.6300000000000008</v>
      </c>
      <c r="R16" s="201">
        <v>19.13</v>
      </c>
      <c r="S16" s="201">
        <v>11.76</v>
      </c>
      <c r="T16" s="201">
        <v>1.47</v>
      </c>
      <c r="U16" s="201">
        <v>59.3</v>
      </c>
      <c r="V16" s="201">
        <v>8.83</v>
      </c>
      <c r="W16" s="201">
        <v>18.79</v>
      </c>
      <c r="X16" s="201">
        <v>62.9</v>
      </c>
      <c r="Y16" s="201">
        <v>0</v>
      </c>
      <c r="Z16">
        <v>0</v>
      </c>
      <c r="AA16" s="201">
        <v>14.05</v>
      </c>
      <c r="AB16" s="201">
        <v>0</v>
      </c>
      <c r="AC16" s="201">
        <v>0</v>
      </c>
      <c r="AD16" s="201">
        <v>0</v>
      </c>
      <c r="AE16" s="201">
        <v>82.39</v>
      </c>
      <c r="AF16" s="201">
        <v>0</v>
      </c>
      <c r="AG16" s="201">
        <v>0</v>
      </c>
      <c r="AH16" s="201">
        <v>0</v>
      </c>
      <c r="AI16" s="201">
        <v>112.96</v>
      </c>
      <c r="AJ16" s="201">
        <v>0</v>
      </c>
      <c r="AK16" s="201">
        <v>0</v>
      </c>
      <c r="AL16" s="201">
        <v>0</v>
      </c>
      <c r="AM16" s="201">
        <v>170</v>
      </c>
      <c r="AN16" s="201">
        <v>0</v>
      </c>
      <c r="AO16">
        <v>0</v>
      </c>
      <c r="AP16" s="201">
        <v>118.44</v>
      </c>
      <c r="AQ16" s="201">
        <v>38.270000000000003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2.46</v>
      </c>
      <c r="AZ16" s="201">
        <v>4.0999999999999996</v>
      </c>
      <c r="BA16" s="201">
        <v>3.1</v>
      </c>
      <c r="BB16" s="201">
        <v>2.63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494.74</v>
      </c>
      <c r="L17" s="201">
        <v>16.399999999999999</v>
      </c>
      <c r="M17" s="201">
        <v>40.29</v>
      </c>
      <c r="N17" s="201">
        <v>52.97</v>
      </c>
      <c r="O17" s="201">
        <v>74.03</v>
      </c>
      <c r="P17" s="201">
        <v>31.39</v>
      </c>
      <c r="Q17" s="201">
        <v>9.6300000000000008</v>
      </c>
      <c r="R17" s="201">
        <v>19.13</v>
      </c>
      <c r="S17" s="201">
        <v>11.76</v>
      </c>
      <c r="T17" s="201">
        <v>1.47</v>
      </c>
      <c r="U17" s="201">
        <v>59.3</v>
      </c>
      <c r="V17" s="201">
        <v>8.83</v>
      </c>
      <c r="W17" s="201">
        <v>18.79</v>
      </c>
      <c r="X17" s="201">
        <v>62.9</v>
      </c>
      <c r="Y17" s="201">
        <v>0</v>
      </c>
      <c r="Z17">
        <v>0</v>
      </c>
      <c r="AA17" s="201">
        <v>14.05</v>
      </c>
      <c r="AB17" s="201">
        <v>0</v>
      </c>
      <c r="AC17" s="201">
        <v>0</v>
      </c>
      <c r="AD17" s="201">
        <v>0</v>
      </c>
      <c r="AE17" s="201">
        <v>82.39</v>
      </c>
      <c r="AF17" s="201">
        <v>0</v>
      </c>
      <c r="AG17" s="201">
        <v>0</v>
      </c>
      <c r="AH17" s="201">
        <v>0</v>
      </c>
      <c r="AI17" s="201">
        <v>112.96</v>
      </c>
      <c r="AJ17" s="201">
        <v>0</v>
      </c>
      <c r="AK17" s="201">
        <v>0</v>
      </c>
      <c r="AL17" s="201">
        <v>0</v>
      </c>
      <c r="AM17" s="201">
        <v>170</v>
      </c>
      <c r="AN17" s="201">
        <v>0</v>
      </c>
      <c r="AO17">
        <v>0</v>
      </c>
      <c r="AP17" s="201">
        <v>118.44</v>
      </c>
      <c r="AQ17" s="201">
        <v>38.270000000000003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2.46</v>
      </c>
      <c r="AZ17" s="201">
        <v>4.0999999999999996</v>
      </c>
      <c r="BA17" s="201">
        <v>3.1</v>
      </c>
      <c r="BB17" s="201">
        <v>2.63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494.74</v>
      </c>
      <c r="L18" s="201">
        <v>16.399999999999999</v>
      </c>
      <c r="M18" s="201">
        <v>40.29</v>
      </c>
      <c r="N18" s="201">
        <v>52.97</v>
      </c>
      <c r="O18" s="201">
        <v>74.03</v>
      </c>
      <c r="P18" s="201">
        <v>31.39</v>
      </c>
      <c r="Q18" s="201">
        <v>9.6300000000000008</v>
      </c>
      <c r="R18" s="201">
        <v>19.13</v>
      </c>
      <c r="S18" s="201">
        <v>11.76</v>
      </c>
      <c r="T18" s="201">
        <v>1.47</v>
      </c>
      <c r="U18" s="201">
        <v>59.3</v>
      </c>
      <c r="V18" s="201">
        <v>8.83</v>
      </c>
      <c r="W18" s="201">
        <v>18.79</v>
      </c>
      <c r="X18" s="201">
        <v>62.9</v>
      </c>
      <c r="Y18" s="201">
        <v>0</v>
      </c>
      <c r="Z18">
        <v>0</v>
      </c>
      <c r="AA18" s="201">
        <v>14.05</v>
      </c>
      <c r="AB18" s="201">
        <v>0</v>
      </c>
      <c r="AC18" s="201">
        <v>0</v>
      </c>
      <c r="AD18" s="201">
        <v>0</v>
      </c>
      <c r="AE18" s="201">
        <v>82.39</v>
      </c>
      <c r="AF18" s="201">
        <v>0</v>
      </c>
      <c r="AG18" s="201">
        <v>0</v>
      </c>
      <c r="AH18" s="201">
        <v>0</v>
      </c>
      <c r="AI18" s="201">
        <v>112.96</v>
      </c>
      <c r="AJ18" s="201">
        <v>0</v>
      </c>
      <c r="AK18" s="201">
        <v>0</v>
      </c>
      <c r="AL18" s="201">
        <v>0</v>
      </c>
      <c r="AM18" s="201">
        <v>170</v>
      </c>
      <c r="AN18" s="201">
        <v>0</v>
      </c>
      <c r="AO18">
        <v>0</v>
      </c>
      <c r="AP18" s="201">
        <v>118.44</v>
      </c>
      <c r="AQ18" s="201">
        <v>38.270000000000003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2.46</v>
      </c>
      <c r="AZ18" s="201">
        <v>4.0999999999999996</v>
      </c>
      <c r="BA18" s="201">
        <v>3.1</v>
      </c>
      <c r="BB18" s="201">
        <v>2.63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494.74</v>
      </c>
      <c r="L19" s="201">
        <v>17.47</v>
      </c>
      <c r="M19" s="201">
        <v>40.299999999999997</v>
      </c>
      <c r="N19" s="201">
        <v>52.97</v>
      </c>
      <c r="O19" s="201">
        <v>74.03</v>
      </c>
      <c r="P19" s="201">
        <v>31.39</v>
      </c>
      <c r="Q19" s="201">
        <v>9.6300000000000008</v>
      </c>
      <c r="R19" s="201">
        <v>19.13</v>
      </c>
      <c r="S19" s="201">
        <v>11.76</v>
      </c>
      <c r="T19" s="201">
        <v>1.47</v>
      </c>
      <c r="U19" s="201">
        <v>59.3</v>
      </c>
      <c r="V19" s="201">
        <v>8.83</v>
      </c>
      <c r="W19" s="201">
        <v>18.79</v>
      </c>
      <c r="X19" s="201">
        <v>62.9</v>
      </c>
      <c r="Y19" s="201">
        <v>0</v>
      </c>
      <c r="Z19">
        <v>0</v>
      </c>
      <c r="AA19" s="201">
        <v>14.05</v>
      </c>
      <c r="AB19" s="201">
        <v>0</v>
      </c>
      <c r="AC19" s="201">
        <v>0</v>
      </c>
      <c r="AD19" s="201">
        <v>0</v>
      </c>
      <c r="AE19" s="201">
        <v>82.39</v>
      </c>
      <c r="AF19" s="201">
        <v>0</v>
      </c>
      <c r="AG19" s="201">
        <v>0</v>
      </c>
      <c r="AH19" s="201">
        <v>0</v>
      </c>
      <c r="AI19" s="201">
        <v>125.56</v>
      </c>
      <c r="AJ19" s="201">
        <v>0</v>
      </c>
      <c r="AK19" s="201">
        <v>0</v>
      </c>
      <c r="AL19" s="201">
        <v>0</v>
      </c>
      <c r="AM19" s="201">
        <v>100</v>
      </c>
      <c r="AN19" s="201">
        <v>0</v>
      </c>
      <c r="AO19">
        <v>0</v>
      </c>
      <c r="AP19" s="201">
        <v>118.44</v>
      </c>
      <c r="AQ19" s="201">
        <v>38.270000000000003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3.69</v>
      </c>
      <c r="AZ19" s="201">
        <v>4.0999999999999996</v>
      </c>
      <c r="BA19" s="201">
        <v>3.1</v>
      </c>
      <c r="BB19" s="201">
        <v>2.63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494.74</v>
      </c>
      <c r="L20" s="201">
        <v>17.47</v>
      </c>
      <c r="M20" s="201">
        <v>40.299999999999997</v>
      </c>
      <c r="N20" s="201">
        <v>52.97</v>
      </c>
      <c r="O20" s="201">
        <v>74.03</v>
      </c>
      <c r="P20" s="201">
        <v>31.39</v>
      </c>
      <c r="Q20" s="201">
        <v>9.6300000000000008</v>
      </c>
      <c r="R20" s="201">
        <v>19.13</v>
      </c>
      <c r="S20" s="201">
        <v>11.76</v>
      </c>
      <c r="T20" s="201">
        <v>1.47</v>
      </c>
      <c r="U20" s="201">
        <v>59.3</v>
      </c>
      <c r="V20" s="201">
        <v>8.83</v>
      </c>
      <c r="W20" s="201">
        <v>18.79</v>
      </c>
      <c r="X20" s="201">
        <v>62.9</v>
      </c>
      <c r="Y20" s="201">
        <v>0</v>
      </c>
      <c r="Z20">
        <v>0</v>
      </c>
      <c r="AA20" s="201">
        <v>14.05</v>
      </c>
      <c r="AB20" s="201">
        <v>0</v>
      </c>
      <c r="AC20" s="201">
        <v>0</v>
      </c>
      <c r="AD20" s="201">
        <v>0</v>
      </c>
      <c r="AE20" s="201">
        <v>82.39</v>
      </c>
      <c r="AF20" s="201">
        <v>0</v>
      </c>
      <c r="AG20" s="201">
        <v>0</v>
      </c>
      <c r="AH20" s="201">
        <v>0</v>
      </c>
      <c r="AI20" s="201">
        <v>125.56</v>
      </c>
      <c r="AJ20" s="201">
        <v>0</v>
      </c>
      <c r="AK20" s="201">
        <v>0</v>
      </c>
      <c r="AL20" s="201">
        <v>0</v>
      </c>
      <c r="AM20" s="201">
        <v>100</v>
      </c>
      <c r="AN20" s="201">
        <v>0</v>
      </c>
      <c r="AO20">
        <v>0</v>
      </c>
      <c r="AP20" s="201">
        <v>118.44</v>
      </c>
      <c r="AQ20" s="201">
        <v>38.270000000000003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3.69</v>
      </c>
      <c r="AZ20" s="201">
        <v>4.2699999999999996</v>
      </c>
      <c r="BA20" s="201">
        <v>3.1</v>
      </c>
      <c r="BB20" s="201">
        <v>2.63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494.74</v>
      </c>
      <c r="L21" s="201">
        <v>17.47</v>
      </c>
      <c r="M21" s="201">
        <v>40.299999999999997</v>
      </c>
      <c r="N21" s="201">
        <v>52.97</v>
      </c>
      <c r="O21" s="201">
        <v>74.03</v>
      </c>
      <c r="P21" s="201">
        <v>31.39</v>
      </c>
      <c r="Q21" s="201">
        <v>9.6300000000000008</v>
      </c>
      <c r="R21" s="201">
        <v>19.13</v>
      </c>
      <c r="S21" s="201">
        <v>11.76</v>
      </c>
      <c r="T21" s="201">
        <v>1.47</v>
      </c>
      <c r="U21" s="201">
        <v>59.3</v>
      </c>
      <c r="V21" s="201">
        <v>8.83</v>
      </c>
      <c r="W21" s="201">
        <v>18.79</v>
      </c>
      <c r="X21" s="201">
        <v>62.9</v>
      </c>
      <c r="Y21" s="201">
        <v>0</v>
      </c>
      <c r="Z21">
        <v>0</v>
      </c>
      <c r="AA21" s="201">
        <v>14.05</v>
      </c>
      <c r="AB21" s="201">
        <v>0</v>
      </c>
      <c r="AC21" s="201">
        <v>0</v>
      </c>
      <c r="AD21" s="201">
        <v>0</v>
      </c>
      <c r="AE21" s="201">
        <v>82.39</v>
      </c>
      <c r="AF21" s="201">
        <v>0</v>
      </c>
      <c r="AG21" s="201">
        <v>0</v>
      </c>
      <c r="AH21" s="201">
        <v>0</v>
      </c>
      <c r="AI21" s="201">
        <v>133.61000000000001</v>
      </c>
      <c r="AJ21" s="201">
        <v>0</v>
      </c>
      <c r="AK21" s="201">
        <v>0</v>
      </c>
      <c r="AL21" s="201">
        <v>0</v>
      </c>
      <c r="AM21" s="201">
        <v>100</v>
      </c>
      <c r="AN21" s="201">
        <v>0</v>
      </c>
      <c r="AO21">
        <v>0</v>
      </c>
      <c r="AP21" s="201">
        <v>118.44</v>
      </c>
      <c r="AQ21" s="201">
        <v>38.270000000000003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3.69</v>
      </c>
      <c r="AZ21" s="201">
        <v>4.2699999999999996</v>
      </c>
      <c r="BA21" s="201">
        <v>3.1</v>
      </c>
      <c r="BB21" s="201">
        <v>2.63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494.74</v>
      </c>
      <c r="L22" s="201">
        <v>17.47</v>
      </c>
      <c r="M22" s="201">
        <v>40.299999999999997</v>
      </c>
      <c r="N22" s="201">
        <v>52.97</v>
      </c>
      <c r="O22" s="201">
        <v>74.03</v>
      </c>
      <c r="P22" s="201">
        <v>31.39</v>
      </c>
      <c r="Q22" s="201">
        <v>9.6300000000000008</v>
      </c>
      <c r="R22" s="201">
        <v>19.13</v>
      </c>
      <c r="S22" s="201">
        <v>11.76</v>
      </c>
      <c r="T22" s="201">
        <v>1.47</v>
      </c>
      <c r="U22" s="201">
        <v>59.3</v>
      </c>
      <c r="V22" s="201">
        <v>8.83</v>
      </c>
      <c r="W22" s="201">
        <v>18.79</v>
      </c>
      <c r="X22" s="201">
        <v>62.9</v>
      </c>
      <c r="Y22" s="201">
        <v>0</v>
      </c>
      <c r="Z22">
        <v>0</v>
      </c>
      <c r="AA22" s="201">
        <v>14.05</v>
      </c>
      <c r="AB22" s="201">
        <v>0</v>
      </c>
      <c r="AC22" s="201">
        <v>0</v>
      </c>
      <c r="AD22" s="201">
        <v>0</v>
      </c>
      <c r="AE22" s="201">
        <v>82.39</v>
      </c>
      <c r="AF22" s="201">
        <v>0</v>
      </c>
      <c r="AG22" s="201">
        <v>0</v>
      </c>
      <c r="AH22" s="201">
        <v>0</v>
      </c>
      <c r="AI22" s="201">
        <v>133.61000000000001</v>
      </c>
      <c r="AJ22" s="201">
        <v>0</v>
      </c>
      <c r="AK22" s="201">
        <v>0</v>
      </c>
      <c r="AL22" s="201">
        <v>0</v>
      </c>
      <c r="AM22" s="201">
        <v>100</v>
      </c>
      <c r="AN22" s="201">
        <v>0</v>
      </c>
      <c r="AO22">
        <v>0</v>
      </c>
      <c r="AP22" s="201">
        <v>118.44</v>
      </c>
      <c r="AQ22" s="201">
        <v>38.270000000000003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3.69</v>
      </c>
      <c r="AZ22" s="201">
        <v>4.2699999999999996</v>
      </c>
      <c r="BA22" s="201">
        <v>3.1</v>
      </c>
      <c r="BB22" s="201">
        <v>2.63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494.74</v>
      </c>
      <c r="L23" s="201">
        <v>17.47</v>
      </c>
      <c r="M23" s="201">
        <v>40.299999999999997</v>
      </c>
      <c r="N23" s="201">
        <v>52.97</v>
      </c>
      <c r="O23" s="201">
        <v>74.03</v>
      </c>
      <c r="P23" s="201">
        <v>31.39</v>
      </c>
      <c r="Q23" s="201">
        <v>9.6300000000000008</v>
      </c>
      <c r="R23" s="201">
        <v>19.13</v>
      </c>
      <c r="S23" s="201">
        <v>11.76</v>
      </c>
      <c r="T23" s="201">
        <v>1.47</v>
      </c>
      <c r="U23" s="201">
        <v>59.3</v>
      </c>
      <c r="V23" s="201">
        <v>8.83</v>
      </c>
      <c r="W23" s="201">
        <v>18.79</v>
      </c>
      <c r="X23" s="201">
        <v>62.9</v>
      </c>
      <c r="Y23" s="201">
        <v>0</v>
      </c>
      <c r="Z23">
        <v>0</v>
      </c>
      <c r="AA23" s="201">
        <v>14.05</v>
      </c>
      <c r="AB23" s="201">
        <v>0</v>
      </c>
      <c r="AC23" s="201">
        <v>0</v>
      </c>
      <c r="AD23" s="201">
        <v>0</v>
      </c>
      <c r="AE23" s="201">
        <v>82.39</v>
      </c>
      <c r="AF23" s="201">
        <v>0</v>
      </c>
      <c r="AG23" s="201">
        <v>0</v>
      </c>
      <c r="AH23" s="201">
        <v>0</v>
      </c>
      <c r="AI23" s="201">
        <v>133.61000000000001</v>
      </c>
      <c r="AJ23" s="201">
        <v>0</v>
      </c>
      <c r="AK23" s="201">
        <v>0</v>
      </c>
      <c r="AL23" s="201">
        <v>0</v>
      </c>
      <c r="AM23" s="201">
        <v>100</v>
      </c>
      <c r="AN23" s="201">
        <v>0</v>
      </c>
      <c r="AO23">
        <v>0</v>
      </c>
      <c r="AP23" s="201">
        <v>118.44</v>
      </c>
      <c r="AQ23" s="201">
        <v>38.270000000000003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3.69</v>
      </c>
      <c r="AZ23" s="201">
        <v>4.2699999999999996</v>
      </c>
      <c r="BA23" s="201">
        <v>3.1</v>
      </c>
      <c r="BB23" s="201">
        <v>2.63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494.74</v>
      </c>
      <c r="L24" s="201">
        <v>17.47</v>
      </c>
      <c r="M24" s="201">
        <v>40.299999999999997</v>
      </c>
      <c r="N24" s="201">
        <v>52.97</v>
      </c>
      <c r="O24" s="201">
        <v>74.03</v>
      </c>
      <c r="P24" s="201">
        <v>31.39</v>
      </c>
      <c r="Q24" s="201">
        <v>9.6300000000000008</v>
      </c>
      <c r="R24" s="201">
        <v>19.13</v>
      </c>
      <c r="S24" s="201">
        <v>11.76</v>
      </c>
      <c r="T24" s="201">
        <v>1.47</v>
      </c>
      <c r="U24" s="201">
        <v>59.3</v>
      </c>
      <c r="V24" s="201">
        <v>8.83</v>
      </c>
      <c r="W24" s="201">
        <v>18.79</v>
      </c>
      <c r="X24" s="201">
        <v>62.9</v>
      </c>
      <c r="Y24" s="201">
        <v>0</v>
      </c>
      <c r="Z24">
        <v>0</v>
      </c>
      <c r="AA24" s="201">
        <v>14.05</v>
      </c>
      <c r="AB24" s="201">
        <v>0</v>
      </c>
      <c r="AC24" s="201">
        <v>0</v>
      </c>
      <c r="AD24" s="201">
        <v>0</v>
      </c>
      <c r="AE24" s="201">
        <v>82.39</v>
      </c>
      <c r="AF24" s="201">
        <v>0</v>
      </c>
      <c r="AG24" s="201">
        <v>0</v>
      </c>
      <c r="AH24" s="201">
        <v>0</v>
      </c>
      <c r="AI24" s="201">
        <v>133.61000000000001</v>
      </c>
      <c r="AJ24" s="201">
        <v>0</v>
      </c>
      <c r="AK24" s="201">
        <v>0</v>
      </c>
      <c r="AL24" s="201">
        <v>0</v>
      </c>
      <c r="AM24" s="201">
        <v>100</v>
      </c>
      <c r="AN24" s="201">
        <v>0</v>
      </c>
      <c r="AO24">
        <v>0</v>
      </c>
      <c r="AP24" s="201">
        <v>118.44</v>
      </c>
      <c r="AQ24" s="201">
        <v>38.270000000000003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3.69</v>
      </c>
      <c r="AZ24" s="201">
        <v>4.2699999999999996</v>
      </c>
      <c r="BA24" s="201">
        <v>3.1</v>
      </c>
      <c r="BB24" s="201">
        <v>2.63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494.74</v>
      </c>
      <c r="L25" s="201">
        <v>17.47</v>
      </c>
      <c r="M25" s="201">
        <v>40.299999999999997</v>
      </c>
      <c r="N25" s="201">
        <v>52.97</v>
      </c>
      <c r="O25" s="201">
        <v>74.03</v>
      </c>
      <c r="P25" s="201">
        <v>31.39</v>
      </c>
      <c r="Q25" s="201">
        <v>9.6300000000000008</v>
      </c>
      <c r="R25" s="201">
        <v>19.13</v>
      </c>
      <c r="S25" s="201">
        <v>11.76</v>
      </c>
      <c r="T25" s="201">
        <v>1.47</v>
      </c>
      <c r="U25" s="201">
        <v>59.3</v>
      </c>
      <c r="V25" s="201">
        <v>8.83</v>
      </c>
      <c r="W25" s="201">
        <v>18.79</v>
      </c>
      <c r="X25" s="201">
        <v>62.9</v>
      </c>
      <c r="Y25" s="201">
        <v>0</v>
      </c>
      <c r="Z25">
        <v>0</v>
      </c>
      <c r="AA25" s="201">
        <v>14.05</v>
      </c>
      <c r="AB25" s="201">
        <v>0</v>
      </c>
      <c r="AC25" s="201">
        <v>0</v>
      </c>
      <c r="AD25" s="201">
        <v>0</v>
      </c>
      <c r="AE25" s="201">
        <v>82.39</v>
      </c>
      <c r="AF25" s="201">
        <v>0</v>
      </c>
      <c r="AG25" s="201">
        <v>0</v>
      </c>
      <c r="AH25" s="201">
        <v>0</v>
      </c>
      <c r="AI25" s="201">
        <v>133.61000000000001</v>
      </c>
      <c r="AJ25" s="201">
        <v>0</v>
      </c>
      <c r="AK25" s="201">
        <v>0</v>
      </c>
      <c r="AL25" s="201">
        <v>0</v>
      </c>
      <c r="AM25" s="201">
        <v>100</v>
      </c>
      <c r="AN25" s="201">
        <v>0</v>
      </c>
      <c r="AO25">
        <v>0</v>
      </c>
      <c r="AP25" s="201">
        <v>118.44</v>
      </c>
      <c r="AQ25" s="201">
        <v>38.270000000000003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3.69</v>
      </c>
      <c r="AZ25" s="201">
        <v>4.2699999999999996</v>
      </c>
      <c r="BA25" s="201">
        <v>3.1</v>
      </c>
      <c r="BB25" s="201">
        <v>2.63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494.74</v>
      </c>
      <c r="L26" s="201">
        <v>17.47</v>
      </c>
      <c r="M26" s="201">
        <v>46.37</v>
      </c>
      <c r="N26" s="201">
        <v>52.97</v>
      </c>
      <c r="O26" s="201">
        <v>74.03</v>
      </c>
      <c r="P26" s="201">
        <v>31.39</v>
      </c>
      <c r="Q26" s="201">
        <v>9.6300000000000008</v>
      </c>
      <c r="R26" s="201">
        <v>19.13</v>
      </c>
      <c r="S26" s="201">
        <v>11.76</v>
      </c>
      <c r="T26" s="201">
        <v>1.47</v>
      </c>
      <c r="U26" s="201">
        <v>59.3</v>
      </c>
      <c r="V26" s="201">
        <v>8.83</v>
      </c>
      <c r="W26" s="201">
        <v>18.79</v>
      </c>
      <c r="X26" s="201">
        <v>62.9</v>
      </c>
      <c r="Y26" s="201">
        <v>0</v>
      </c>
      <c r="Z26">
        <v>0</v>
      </c>
      <c r="AA26" s="201">
        <v>14.05</v>
      </c>
      <c r="AB26" s="201">
        <v>0</v>
      </c>
      <c r="AC26" s="201">
        <v>0</v>
      </c>
      <c r="AD26" s="201">
        <v>0</v>
      </c>
      <c r="AE26" s="201">
        <v>82.39</v>
      </c>
      <c r="AF26" s="201">
        <v>0</v>
      </c>
      <c r="AG26" s="201">
        <v>0</v>
      </c>
      <c r="AH26" s="201">
        <v>0</v>
      </c>
      <c r="AI26" s="201">
        <v>133.61000000000001</v>
      </c>
      <c r="AJ26" s="201">
        <v>0</v>
      </c>
      <c r="AK26" s="201">
        <v>0</v>
      </c>
      <c r="AL26" s="201">
        <v>0</v>
      </c>
      <c r="AM26" s="201">
        <v>100</v>
      </c>
      <c r="AN26" s="201">
        <v>0</v>
      </c>
      <c r="AO26">
        <v>0</v>
      </c>
      <c r="AP26" s="201">
        <v>118.44</v>
      </c>
      <c r="AQ26" s="201">
        <v>38.270000000000003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3.69</v>
      </c>
      <c r="AZ26" s="201">
        <v>4.2699999999999996</v>
      </c>
      <c r="BA26" s="201">
        <v>3.1</v>
      </c>
      <c r="BB26" s="201">
        <v>2.63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494.74</v>
      </c>
      <c r="L27" s="201">
        <v>17.47</v>
      </c>
      <c r="M27" s="201">
        <v>58.52</v>
      </c>
      <c r="N27" s="201">
        <v>52.97</v>
      </c>
      <c r="O27" s="201">
        <v>74.03</v>
      </c>
      <c r="P27" s="201">
        <v>31.39</v>
      </c>
      <c r="Q27" s="201">
        <v>9.6300000000000008</v>
      </c>
      <c r="R27" s="201">
        <v>19.13</v>
      </c>
      <c r="S27" s="201">
        <v>11.76</v>
      </c>
      <c r="T27" s="201">
        <v>1.47</v>
      </c>
      <c r="U27" s="201">
        <v>59.3</v>
      </c>
      <c r="V27" s="201">
        <v>8.83</v>
      </c>
      <c r="W27" s="201">
        <v>18.79</v>
      </c>
      <c r="X27" s="201">
        <v>62.9</v>
      </c>
      <c r="Y27" s="201">
        <v>0</v>
      </c>
      <c r="Z27">
        <v>0</v>
      </c>
      <c r="AA27" s="201">
        <v>14.05</v>
      </c>
      <c r="AB27" s="201">
        <v>0</v>
      </c>
      <c r="AC27" s="201">
        <v>0</v>
      </c>
      <c r="AD27" s="201">
        <v>0</v>
      </c>
      <c r="AE27" s="201">
        <v>82.39</v>
      </c>
      <c r="AF27" s="201">
        <v>0</v>
      </c>
      <c r="AG27" s="201">
        <v>0</v>
      </c>
      <c r="AH27" s="201">
        <v>0</v>
      </c>
      <c r="AI27" s="201">
        <v>133.61000000000001</v>
      </c>
      <c r="AJ27" s="201">
        <v>0</v>
      </c>
      <c r="AK27" s="201">
        <v>0</v>
      </c>
      <c r="AL27" s="201">
        <v>0</v>
      </c>
      <c r="AM27" s="201">
        <v>100</v>
      </c>
      <c r="AN27" s="201">
        <v>0</v>
      </c>
      <c r="AO27">
        <v>0</v>
      </c>
      <c r="AP27" s="201">
        <v>118.44</v>
      </c>
      <c r="AQ27" s="201">
        <v>38.270000000000003</v>
      </c>
      <c r="AR27" s="201">
        <v>5.12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3.69</v>
      </c>
      <c r="AZ27" s="201">
        <v>4.2699999999999996</v>
      </c>
      <c r="BA27" s="201">
        <v>3.1</v>
      </c>
      <c r="BB27" s="201">
        <v>2.63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494.74</v>
      </c>
      <c r="L28" s="201">
        <v>17.47</v>
      </c>
      <c r="M28" s="201">
        <v>63.92</v>
      </c>
      <c r="N28" s="201">
        <v>52.97</v>
      </c>
      <c r="O28" s="201">
        <v>74.03</v>
      </c>
      <c r="P28" s="201">
        <v>31.39</v>
      </c>
      <c r="Q28" s="201">
        <v>9.6300000000000008</v>
      </c>
      <c r="R28" s="201">
        <v>19.13</v>
      </c>
      <c r="S28" s="201">
        <v>11.76</v>
      </c>
      <c r="T28" s="201">
        <v>1.47</v>
      </c>
      <c r="U28" s="201">
        <v>59.3</v>
      </c>
      <c r="V28" s="201">
        <v>8.83</v>
      </c>
      <c r="W28" s="201">
        <v>18.79</v>
      </c>
      <c r="X28" s="201">
        <v>62.9</v>
      </c>
      <c r="Y28" s="201">
        <v>0</v>
      </c>
      <c r="Z28">
        <v>0</v>
      </c>
      <c r="AA28" s="201">
        <v>14.05</v>
      </c>
      <c r="AB28" s="201">
        <v>0</v>
      </c>
      <c r="AC28" s="201">
        <v>0</v>
      </c>
      <c r="AD28" s="201">
        <v>0</v>
      </c>
      <c r="AE28" s="201">
        <v>82.39</v>
      </c>
      <c r="AF28" s="201">
        <v>0</v>
      </c>
      <c r="AG28" s="201">
        <v>0</v>
      </c>
      <c r="AH28" s="201">
        <v>0</v>
      </c>
      <c r="AI28" s="201">
        <v>133.61000000000001</v>
      </c>
      <c r="AJ28" s="201">
        <v>0</v>
      </c>
      <c r="AK28" s="201">
        <v>0</v>
      </c>
      <c r="AL28" s="201">
        <v>0</v>
      </c>
      <c r="AM28" s="201">
        <v>100</v>
      </c>
      <c r="AN28" s="201">
        <v>0</v>
      </c>
      <c r="AO28">
        <v>0</v>
      </c>
      <c r="AP28" s="201">
        <v>118.44</v>
      </c>
      <c r="AQ28" s="201">
        <v>38.270000000000003</v>
      </c>
      <c r="AR28" s="201">
        <v>13.1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3.69</v>
      </c>
      <c r="AZ28" s="201">
        <v>4.2699999999999996</v>
      </c>
      <c r="BA28" s="201">
        <v>3.1</v>
      </c>
      <c r="BB28" s="201">
        <v>2.63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428.66</v>
      </c>
      <c r="L29" s="201">
        <v>5.6</v>
      </c>
      <c r="M29" s="201">
        <v>63.92</v>
      </c>
      <c r="N29" s="201">
        <v>52.97</v>
      </c>
      <c r="O29" s="201">
        <v>74.03</v>
      </c>
      <c r="P29" s="201">
        <v>31.39</v>
      </c>
      <c r="Q29" s="201">
        <v>9.6300000000000008</v>
      </c>
      <c r="R29" s="201">
        <v>19.14</v>
      </c>
      <c r="S29" s="201">
        <v>11.77</v>
      </c>
      <c r="T29" s="201">
        <v>1.47</v>
      </c>
      <c r="U29" s="201">
        <v>59.3</v>
      </c>
      <c r="V29" s="201">
        <v>8.83</v>
      </c>
      <c r="W29" s="201">
        <v>18.79</v>
      </c>
      <c r="X29" s="201">
        <v>62.9</v>
      </c>
      <c r="Y29" s="201">
        <v>0</v>
      </c>
      <c r="Z29">
        <v>0</v>
      </c>
      <c r="AA29" s="201">
        <v>14.05</v>
      </c>
      <c r="AB29" s="201">
        <v>0</v>
      </c>
      <c r="AC29" s="201">
        <v>0</v>
      </c>
      <c r="AD29" s="201">
        <v>0</v>
      </c>
      <c r="AE29" s="201">
        <v>82.39</v>
      </c>
      <c r="AF29" s="201">
        <v>0</v>
      </c>
      <c r="AG29" s="201">
        <v>0</v>
      </c>
      <c r="AH29" s="201">
        <v>0</v>
      </c>
      <c r="AI29" s="201">
        <v>133.61000000000001</v>
      </c>
      <c r="AJ29" s="201">
        <v>0</v>
      </c>
      <c r="AK29" s="201">
        <v>0</v>
      </c>
      <c r="AL29" s="201">
        <v>0</v>
      </c>
      <c r="AM29" s="201">
        <v>100</v>
      </c>
      <c r="AN29" s="201">
        <v>0</v>
      </c>
      <c r="AO29">
        <v>0</v>
      </c>
      <c r="AP29" s="201">
        <v>118.44</v>
      </c>
      <c r="AQ29" s="201">
        <v>38.270000000000003</v>
      </c>
      <c r="AR29" s="201">
        <v>21.06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3.69</v>
      </c>
      <c r="AZ29" s="201">
        <v>4.2699999999999996</v>
      </c>
      <c r="BA29" s="201">
        <v>3.1</v>
      </c>
      <c r="BB29" s="201">
        <v>2.63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362.17</v>
      </c>
      <c r="L30" s="201">
        <v>5.6</v>
      </c>
      <c r="M30" s="201">
        <v>63.92</v>
      </c>
      <c r="N30" s="201">
        <v>52.97</v>
      </c>
      <c r="O30" s="201">
        <v>74.03</v>
      </c>
      <c r="P30" s="201">
        <v>31.39</v>
      </c>
      <c r="Q30" s="201">
        <v>9.6300000000000008</v>
      </c>
      <c r="R30" s="201">
        <v>19.14</v>
      </c>
      <c r="S30" s="201">
        <v>11.77</v>
      </c>
      <c r="T30" s="201">
        <v>1.47</v>
      </c>
      <c r="U30" s="201">
        <v>59.3</v>
      </c>
      <c r="V30" s="201">
        <v>8.83</v>
      </c>
      <c r="W30" s="201">
        <v>18.79</v>
      </c>
      <c r="X30" s="201">
        <v>62.9</v>
      </c>
      <c r="Y30" s="201">
        <v>0</v>
      </c>
      <c r="Z30">
        <v>0</v>
      </c>
      <c r="AA30" s="201">
        <v>14.05</v>
      </c>
      <c r="AB30" s="201">
        <v>0</v>
      </c>
      <c r="AC30" s="201">
        <v>0</v>
      </c>
      <c r="AD30" s="201">
        <v>0</v>
      </c>
      <c r="AE30" s="201">
        <v>82.39</v>
      </c>
      <c r="AF30" s="201">
        <v>0</v>
      </c>
      <c r="AG30" s="201">
        <v>0</v>
      </c>
      <c r="AH30" s="201">
        <v>0</v>
      </c>
      <c r="AI30" s="201">
        <v>133.61000000000001</v>
      </c>
      <c r="AJ30" s="201">
        <v>0</v>
      </c>
      <c r="AK30" s="201">
        <v>0</v>
      </c>
      <c r="AL30" s="201">
        <v>0</v>
      </c>
      <c r="AM30" s="201">
        <v>100</v>
      </c>
      <c r="AN30" s="201">
        <v>0</v>
      </c>
      <c r="AO30">
        <v>0</v>
      </c>
      <c r="AP30" s="201">
        <v>118.44</v>
      </c>
      <c r="AQ30" s="201">
        <v>38.270000000000003</v>
      </c>
      <c r="AR30" s="201">
        <v>28.08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3.69</v>
      </c>
      <c r="AZ30" s="201">
        <v>4.2699999999999996</v>
      </c>
      <c r="BA30" s="201">
        <v>3.1</v>
      </c>
      <c r="BB30" s="201">
        <v>2.63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273.66000000000003</v>
      </c>
      <c r="L31" s="201">
        <v>5.73</v>
      </c>
      <c r="M31" s="201">
        <v>63.92</v>
      </c>
      <c r="N31" s="201">
        <v>52.97</v>
      </c>
      <c r="O31" s="201">
        <v>74.03</v>
      </c>
      <c r="P31" s="201">
        <v>31.39</v>
      </c>
      <c r="Q31" s="201">
        <v>5.31</v>
      </c>
      <c r="R31" s="201">
        <v>10.62</v>
      </c>
      <c r="S31" s="201">
        <v>6.37</v>
      </c>
      <c r="T31" s="201">
        <v>0.81</v>
      </c>
      <c r="U31" s="201">
        <v>59.3</v>
      </c>
      <c r="V31" s="201">
        <v>8.83</v>
      </c>
      <c r="W31" s="201">
        <v>18.79</v>
      </c>
      <c r="X31" s="201">
        <v>62.9</v>
      </c>
      <c r="Y31" s="201">
        <v>0</v>
      </c>
      <c r="Z31">
        <v>0</v>
      </c>
      <c r="AA31" s="201">
        <v>14.05</v>
      </c>
      <c r="AB31" s="201">
        <v>0</v>
      </c>
      <c r="AC31" s="201">
        <v>0</v>
      </c>
      <c r="AD31" s="201">
        <v>0</v>
      </c>
      <c r="AE31" s="201">
        <v>82.39</v>
      </c>
      <c r="AF31" s="201">
        <v>0</v>
      </c>
      <c r="AG31" s="201">
        <v>0</v>
      </c>
      <c r="AH31" s="201">
        <v>0</v>
      </c>
      <c r="AI31" s="201">
        <v>133.61000000000001</v>
      </c>
      <c r="AJ31" s="201">
        <v>0</v>
      </c>
      <c r="AK31" s="201">
        <v>0</v>
      </c>
      <c r="AL31" s="201">
        <v>0</v>
      </c>
      <c r="AM31" s="201">
        <v>100</v>
      </c>
      <c r="AN31" s="201">
        <v>0</v>
      </c>
      <c r="AO31">
        <v>0</v>
      </c>
      <c r="AP31" s="201">
        <v>118.44</v>
      </c>
      <c r="AQ31" s="201">
        <v>14.49</v>
      </c>
      <c r="AR31" s="201">
        <v>36.729999999999997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3.69</v>
      </c>
      <c r="AZ31" s="201">
        <v>4.2699999999999996</v>
      </c>
      <c r="BA31" s="201">
        <v>3.1</v>
      </c>
      <c r="BB31" s="201">
        <v>2.63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273.66000000000003</v>
      </c>
      <c r="L32" s="201">
        <v>5.73</v>
      </c>
      <c r="M32" s="201">
        <v>63.92</v>
      </c>
      <c r="N32" s="201">
        <v>52.97</v>
      </c>
      <c r="O32" s="201">
        <v>74.03</v>
      </c>
      <c r="P32" s="201">
        <v>31.39</v>
      </c>
      <c r="Q32" s="201">
        <v>5.31</v>
      </c>
      <c r="R32" s="201">
        <v>10.62</v>
      </c>
      <c r="S32" s="201">
        <v>6.37</v>
      </c>
      <c r="T32" s="201">
        <v>0.81</v>
      </c>
      <c r="U32" s="201">
        <v>59.3</v>
      </c>
      <c r="V32" s="201">
        <v>8.83</v>
      </c>
      <c r="W32" s="201">
        <v>18.79</v>
      </c>
      <c r="X32" s="201">
        <v>62.9</v>
      </c>
      <c r="Y32" s="201">
        <v>0</v>
      </c>
      <c r="Z32">
        <v>0</v>
      </c>
      <c r="AA32" s="201">
        <v>14.05</v>
      </c>
      <c r="AB32" s="201">
        <v>0</v>
      </c>
      <c r="AC32" s="201">
        <v>0</v>
      </c>
      <c r="AD32" s="201">
        <v>0</v>
      </c>
      <c r="AE32" s="201">
        <v>82.39</v>
      </c>
      <c r="AF32" s="201">
        <v>0</v>
      </c>
      <c r="AG32" s="201">
        <v>0</v>
      </c>
      <c r="AH32" s="201">
        <v>0</v>
      </c>
      <c r="AI32" s="201">
        <v>133.61000000000001</v>
      </c>
      <c r="AJ32" s="201">
        <v>0</v>
      </c>
      <c r="AK32" s="201">
        <v>0</v>
      </c>
      <c r="AL32" s="201">
        <v>0</v>
      </c>
      <c r="AM32" s="201">
        <v>100</v>
      </c>
      <c r="AN32" s="201">
        <v>0</v>
      </c>
      <c r="AO32">
        <v>0</v>
      </c>
      <c r="AP32" s="201">
        <v>118.44</v>
      </c>
      <c r="AQ32" s="201">
        <v>14.49</v>
      </c>
      <c r="AR32" s="201">
        <v>40.5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3.69</v>
      </c>
      <c r="AZ32" s="201">
        <v>4.2699999999999996</v>
      </c>
      <c r="BA32" s="201">
        <v>3.1</v>
      </c>
      <c r="BB32" s="201">
        <v>2.63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273.66000000000003</v>
      </c>
      <c r="L33" s="201">
        <v>5.73</v>
      </c>
      <c r="M33" s="201">
        <v>63.39</v>
      </c>
      <c r="N33" s="201">
        <v>52.54</v>
      </c>
      <c r="O33" s="201">
        <v>73.400000000000006</v>
      </c>
      <c r="P33" s="201">
        <v>31.14</v>
      </c>
      <c r="Q33" s="201">
        <v>5.31</v>
      </c>
      <c r="R33" s="201">
        <v>10.62</v>
      </c>
      <c r="S33" s="201">
        <v>6.37</v>
      </c>
      <c r="T33" s="201">
        <v>0.81</v>
      </c>
      <c r="U33" s="201">
        <v>59.3</v>
      </c>
      <c r="V33" s="201">
        <v>8.83</v>
      </c>
      <c r="W33" s="201">
        <v>18.79</v>
      </c>
      <c r="X33" s="201">
        <v>62.9</v>
      </c>
      <c r="Y33" s="201">
        <v>0</v>
      </c>
      <c r="Z33">
        <v>0</v>
      </c>
      <c r="AA33" s="201">
        <v>14.05</v>
      </c>
      <c r="AB33" s="201">
        <v>0</v>
      </c>
      <c r="AC33" s="201">
        <v>0</v>
      </c>
      <c r="AD33" s="201">
        <v>0</v>
      </c>
      <c r="AE33" s="201">
        <v>82.39</v>
      </c>
      <c r="AF33" s="201">
        <v>0</v>
      </c>
      <c r="AG33" s="201">
        <v>0</v>
      </c>
      <c r="AH33" s="201">
        <v>0</v>
      </c>
      <c r="AI33" s="201">
        <v>133.61000000000001</v>
      </c>
      <c r="AJ33" s="201">
        <v>0</v>
      </c>
      <c r="AK33" s="201">
        <v>0</v>
      </c>
      <c r="AL33" s="201">
        <v>0</v>
      </c>
      <c r="AM33" s="201">
        <v>100</v>
      </c>
      <c r="AN33" s="201">
        <v>0</v>
      </c>
      <c r="AO33">
        <v>0</v>
      </c>
      <c r="AP33" s="201">
        <v>118.44</v>
      </c>
      <c r="AQ33" s="201">
        <v>14.49</v>
      </c>
      <c r="AR33" s="201">
        <v>44.5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3.69</v>
      </c>
      <c r="AZ33" s="201">
        <v>4.2699999999999996</v>
      </c>
      <c r="BA33" s="201">
        <v>3.1</v>
      </c>
      <c r="BB33" s="201">
        <v>2.63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273.66000000000003</v>
      </c>
      <c r="L34" s="201">
        <v>5.73</v>
      </c>
      <c r="M34" s="201">
        <v>60.88</v>
      </c>
      <c r="N34" s="201">
        <v>50.46</v>
      </c>
      <c r="O34" s="201">
        <v>70.510000000000005</v>
      </c>
      <c r="P34" s="201">
        <v>29.9</v>
      </c>
      <c r="Q34" s="201">
        <v>5.31</v>
      </c>
      <c r="R34" s="201">
        <v>11</v>
      </c>
      <c r="S34" s="201">
        <v>6.37</v>
      </c>
      <c r="T34" s="201">
        <v>0.81</v>
      </c>
      <c r="U34" s="201">
        <v>59.3</v>
      </c>
      <c r="V34" s="201">
        <v>8.83</v>
      </c>
      <c r="W34" s="201">
        <v>18.79</v>
      </c>
      <c r="X34" s="201">
        <v>62.9</v>
      </c>
      <c r="Y34" s="201">
        <v>0</v>
      </c>
      <c r="Z34">
        <v>0</v>
      </c>
      <c r="AA34" s="201">
        <v>14.05</v>
      </c>
      <c r="AB34" s="201">
        <v>0</v>
      </c>
      <c r="AC34" s="201">
        <v>0</v>
      </c>
      <c r="AD34" s="201">
        <v>0</v>
      </c>
      <c r="AE34" s="201">
        <v>82.39</v>
      </c>
      <c r="AF34" s="201">
        <v>0</v>
      </c>
      <c r="AG34" s="201">
        <v>0</v>
      </c>
      <c r="AH34" s="201">
        <v>0</v>
      </c>
      <c r="AI34" s="201">
        <v>133.61000000000001</v>
      </c>
      <c r="AJ34" s="201">
        <v>0</v>
      </c>
      <c r="AK34" s="201">
        <v>0</v>
      </c>
      <c r="AL34" s="201">
        <v>0</v>
      </c>
      <c r="AM34" s="201">
        <v>100</v>
      </c>
      <c r="AN34" s="201">
        <v>0</v>
      </c>
      <c r="AO34">
        <v>0</v>
      </c>
      <c r="AP34" s="201">
        <v>118.44</v>
      </c>
      <c r="AQ34" s="201">
        <v>17.989999999999998</v>
      </c>
      <c r="AR34" s="201">
        <v>44.5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3.69</v>
      </c>
      <c r="AZ34" s="201">
        <v>4.2699999999999996</v>
      </c>
      <c r="BA34" s="201">
        <v>3.1</v>
      </c>
      <c r="BB34" s="201">
        <v>2.63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273.66000000000003</v>
      </c>
      <c r="L35" s="201">
        <v>5.73</v>
      </c>
      <c r="M35" s="201">
        <v>59.64</v>
      </c>
      <c r="N35" s="201">
        <v>49.43</v>
      </c>
      <c r="O35" s="201">
        <v>69.099999999999994</v>
      </c>
      <c r="P35" s="201">
        <v>29.29</v>
      </c>
      <c r="Q35" s="201">
        <v>5.31</v>
      </c>
      <c r="R35" s="201">
        <v>11</v>
      </c>
      <c r="S35" s="201">
        <v>6.37</v>
      </c>
      <c r="T35" s="201">
        <v>0.81</v>
      </c>
      <c r="U35" s="201">
        <v>59.3</v>
      </c>
      <c r="V35" s="201">
        <v>8.83</v>
      </c>
      <c r="W35" s="201">
        <v>18.79</v>
      </c>
      <c r="X35" s="201">
        <v>62.9</v>
      </c>
      <c r="Y35" s="201">
        <v>0</v>
      </c>
      <c r="Z35">
        <v>0</v>
      </c>
      <c r="AA35" s="201">
        <v>14.05</v>
      </c>
      <c r="AB35" s="201">
        <v>0</v>
      </c>
      <c r="AC35" s="201">
        <v>0</v>
      </c>
      <c r="AD35" s="201">
        <v>0</v>
      </c>
      <c r="AE35" s="201">
        <v>82.39</v>
      </c>
      <c r="AF35" s="201">
        <v>0</v>
      </c>
      <c r="AG35" s="201">
        <v>0</v>
      </c>
      <c r="AH35" s="201">
        <v>0</v>
      </c>
      <c r="AI35" s="201">
        <v>133.61000000000001</v>
      </c>
      <c r="AJ35" s="201">
        <v>0</v>
      </c>
      <c r="AK35" s="201">
        <v>0</v>
      </c>
      <c r="AL35" s="201">
        <v>0</v>
      </c>
      <c r="AM35" s="201">
        <v>100</v>
      </c>
      <c r="AN35" s="201">
        <v>0</v>
      </c>
      <c r="AO35">
        <v>0</v>
      </c>
      <c r="AP35" s="201">
        <v>86.15</v>
      </c>
      <c r="AQ35" s="201">
        <v>17.989999999999998</v>
      </c>
      <c r="AR35" s="201">
        <v>46.5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3.69</v>
      </c>
      <c r="AZ35" s="201">
        <v>4.2699999999999996</v>
      </c>
      <c r="BA35" s="201">
        <v>3.1</v>
      </c>
      <c r="BB35" s="201">
        <v>2.2999999999999998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273.66000000000003</v>
      </c>
      <c r="L36" s="201">
        <v>5.73</v>
      </c>
      <c r="M36" s="201">
        <v>57.4</v>
      </c>
      <c r="N36" s="201">
        <v>47.56</v>
      </c>
      <c r="O36" s="201">
        <v>66.430000000000007</v>
      </c>
      <c r="P36" s="201">
        <v>28.16</v>
      </c>
      <c r="Q36" s="201">
        <v>5.31</v>
      </c>
      <c r="R36" s="201">
        <v>11</v>
      </c>
      <c r="S36" s="201">
        <v>6.37</v>
      </c>
      <c r="T36" s="201">
        <v>0.81</v>
      </c>
      <c r="U36" s="201">
        <v>59.3</v>
      </c>
      <c r="V36" s="201">
        <v>8.83</v>
      </c>
      <c r="W36" s="201">
        <v>18.79</v>
      </c>
      <c r="X36" s="201">
        <v>62.9</v>
      </c>
      <c r="Y36" s="201">
        <v>0</v>
      </c>
      <c r="Z36">
        <v>0</v>
      </c>
      <c r="AA36" s="201">
        <v>14.05</v>
      </c>
      <c r="AB36" s="201">
        <v>0</v>
      </c>
      <c r="AC36" s="201">
        <v>0</v>
      </c>
      <c r="AD36" s="201">
        <v>0</v>
      </c>
      <c r="AE36" s="201">
        <v>82.39</v>
      </c>
      <c r="AF36" s="201">
        <v>0</v>
      </c>
      <c r="AG36" s="201">
        <v>0</v>
      </c>
      <c r="AH36" s="201">
        <v>0</v>
      </c>
      <c r="AI36" s="201">
        <v>133.61000000000001</v>
      </c>
      <c r="AJ36" s="201">
        <v>0</v>
      </c>
      <c r="AK36" s="201">
        <v>0</v>
      </c>
      <c r="AL36" s="201">
        <v>0</v>
      </c>
      <c r="AM36" s="201">
        <v>100</v>
      </c>
      <c r="AN36" s="201">
        <v>0</v>
      </c>
      <c r="AO36">
        <v>0</v>
      </c>
      <c r="AP36" s="201">
        <v>57.95</v>
      </c>
      <c r="AQ36" s="201">
        <v>17.989999999999998</v>
      </c>
      <c r="AR36" s="201">
        <v>47.5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3.69</v>
      </c>
      <c r="AZ36" s="201">
        <v>4.2699999999999996</v>
      </c>
      <c r="BA36" s="201">
        <v>3.1</v>
      </c>
      <c r="BB36" s="201">
        <v>2.21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273.66000000000003</v>
      </c>
      <c r="L37" s="201">
        <v>5.73</v>
      </c>
      <c r="M37" s="201">
        <v>55.55</v>
      </c>
      <c r="N37" s="201">
        <v>46.02</v>
      </c>
      <c r="O37" s="201">
        <v>64.33</v>
      </c>
      <c r="P37" s="201">
        <v>27.27</v>
      </c>
      <c r="Q37" s="201">
        <v>5.31</v>
      </c>
      <c r="R37" s="201">
        <v>10.94</v>
      </c>
      <c r="S37" s="201">
        <v>6.6</v>
      </c>
      <c r="T37" s="201">
        <v>0.81</v>
      </c>
      <c r="U37" s="201">
        <v>59.3</v>
      </c>
      <c r="V37" s="201">
        <v>8.43</v>
      </c>
      <c r="W37" s="201">
        <v>11.58</v>
      </c>
      <c r="X37" s="201">
        <v>48.29</v>
      </c>
      <c r="Y37" s="201">
        <v>0</v>
      </c>
      <c r="Z37">
        <v>0</v>
      </c>
      <c r="AA37" s="201">
        <v>14.05</v>
      </c>
      <c r="AB37" s="201">
        <v>0</v>
      </c>
      <c r="AC37" s="201">
        <v>0</v>
      </c>
      <c r="AD37" s="201">
        <v>0</v>
      </c>
      <c r="AE37" s="201">
        <v>82.39</v>
      </c>
      <c r="AF37" s="201">
        <v>0</v>
      </c>
      <c r="AG37" s="201">
        <v>0</v>
      </c>
      <c r="AH37" s="201">
        <v>0</v>
      </c>
      <c r="AI37" s="201">
        <v>133.61000000000001</v>
      </c>
      <c r="AJ37" s="201">
        <v>0</v>
      </c>
      <c r="AK37" s="201">
        <v>0</v>
      </c>
      <c r="AL37" s="201">
        <v>0</v>
      </c>
      <c r="AM37" s="201">
        <v>100</v>
      </c>
      <c r="AN37" s="201">
        <v>0</v>
      </c>
      <c r="AO37">
        <v>0</v>
      </c>
      <c r="AP37" s="201">
        <v>60</v>
      </c>
      <c r="AQ37" s="201">
        <v>25.32</v>
      </c>
      <c r="AR37" s="201">
        <v>47.5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3.69</v>
      </c>
      <c r="AZ37" s="201">
        <v>4.2699999999999996</v>
      </c>
      <c r="BA37" s="201">
        <v>3.1</v>
      </c>
      <c r="BB37" s="201">
        <v>2.14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273.66000000000003</v>
      </c>
      <c r="L38" s="201">
        <v>5.73</v>
      </c>
      <c r="M38" s="201">
        <v>52.91</v>
      </c>
      <c r="N38" s="201">
        <v>43.85</v>
      </c>
      <c r="O38" s="201">
        <v>61.27</v>
      </c>
      <c r="P38" s="201">
        <v>25.99</v>
      </c>
      <c r="Q38" s="201">
        <v>5.31</v>
      </c>
      <c r="R38" s="201">
        <v>10.94</v>
      </c>
      <c r="S38" s="201">
        <v>6.6</v>
      </c>
      <c r="T38" s="201">
        <v>0.81</v>
      </c>
      <c r="U38" s="201">
        <v>59.3</v>
      </c>
      <c r="V38" s="201">
        <v>4.8899999999999997</v>
      </c>
      <c r="W38" s="201">
        <v>10.43</v>
      </c>
      <c r="X38" s="201">
        <v>34.58</v>
      </c>
      <c r="Y38" s="201">
        <v>0</v>
      </c>
      <c r="Z38">
        <v>0</v>
      </c>
      <c r="AA38" s="201">
        <v>14.05</v>
      </c>
      <c r="AB38" s="201">
        <v>0</v>
      </c>
      <c r="AC38" s="201">
        <v>0</v>
      </c>
      <c r="AD38" s="201">
        <v>0</v>
      </c>
      <c r="AE38" s="201">
        <v>82.39</v>
      </c>
      <c r="AF38" s="201">
        <v>0</v>
      </c>
      <c r="AG38" s="201">
        <v>0</v>
      </c>
      <c r="AH38" s="201">
        <v>0</v>
      </c>
      <c r="AI38" s="201">
        <v>133.61000000000001</v>
      </c>
      <c r="AJ38" s="201">
        <v>0</v>
      </c>
      <c r="AK38" s="201">
        <v>0</v>
      </c>
      <c r="AL38" s="201">
        <v>0</v>
      </c>
      <c r="AM38" s="201">
        <v>100</v>
      </c>
      <c r="AN38" s="201">
        <v>0</v>
      </c>
      <c r="AO38">
        <v>0</v>
      </c>
      <c r="AP38" s="201">
        <v>57.95</v>
      </c>
      <c r="AQ38" s="201">
        <v>25.32</v>
      </c>
      <c r="AR38" s="201">
        <v>47.5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3.69</v>
      </c>
      <c r="AZ38" s="201">
        <v>4.2699999999999996</v>
      </c>
      <c r="BA38" s="201">
        <v>3.1</v>
      </c>
      <c r="BB38" s="201">
        <v>2.04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273.66000000000003</v>
      </c>
      <c r="L39" s="201">
        <v>5.73</v>
      </c>
      <c r="M39" s="201">
        <v>55.74</v>
      </c>
      <c r="N39" s="201">
        <v>46.2</v>
      </c>
      <c r="O39" s="201">
        <v>64.56</v>
      </c>
      <c r="P39" s="201">
        <v>26.9</v>
      </c>
      <c r="Q39" s="201">
        <v>5.31</v>
      </c>
      <c r="R39" s="201">
        <v>11</v>
      </c>
      <c r="S39" s="201">
        <v>6.37</v>
      </c>
      <c r="T39" s="201">
        <v>0.81</v>
      </c>
      <c r="U39" s="201">
        <v>59.3</v>
      </c>
      <c r="V39" s="201">
        <v>4.83</v>
      </c>
      <c r="W39" s="201">
        <v>10.43</v>
      </c>
      <c r="X39" s="201">
        <v>34.58</v>
      </c>
      <c r="Y39" s="201">
        <v>0</v>
      </c>
      <c r="Z39">
        <v>0</v>
      </c>
      <c r="AA39" s="201">
        <v>14.05</v>
      </c>
      <c r="AB39" s="201">
        <v>0</v>
      </c>
      <c r="AC39" s="201">
        <v>0</v>
      </c>
      <c r="AD39" s="201">
        <v>0</v>
      </c>
      <c r="AE39" s="201">
        <v>82.39</v>
      </c>
      <c r="AF39" s="201">
        <v>0</v>
      </c>
      <c r="AG39" s="201">
        <v>0</v>
      </c>
      <c r="AH39" s="201">
        <v>0</v>
      </c>
      <c r="AI39" s="201">
        <v>133.61000000000001</v>
      </c>
      <c r="AJ39" s="201">
        <v>0</v>
      </c>
      <c r="AK39" s="201">
        <v>0</v>
      </c>
      <c r="AL39" s="201">
        <v>0</v>
      </c>
      <c r="AM39" s="201">
        <v>100</v>
      </c>
      <c r="AN39" s="201">
        <v>0</v>
      </c>
      <c r="AO39">
        <v>0</v>
      </c>
      <c r="AP39" s="201">
        <v>55.27</v>
      </c>
      <c r="AQ39" s="201">
        <v>17.989999999999998</v>
      </c>
      <c r="AR39" s="201">
        <v>47.5</v>
      </c>
      <c r="AS39" s="201">
        <v>3.86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3.69</v>
      </c>
      <c r="AZ39" s="201">
        <v>4.2699999999999996</v>
      </c>
      <c r="BA39" s="201">
        <v>3.1</v>
      </c>
      <c r="BB39" s="201">
        <v>2.15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273.66000000000003</v>
      </c>
      <c r="L40" s="201">
        <v>5.73</v>
      </c>
      <c r="M40" s="201">
        <v>53.57</v>
      </c>
      <c r="N40" s="201">
        <v>44.41</v>
      </c>
      <c r="O40" s="201">
        <v>62.06</v>
      </c>
      <c r="P40" s="201">
        <v>25.8</v>
      </c>
      <c r="Q40" s="201">
        <v>5.31</v>
      </c>
      <c r="R40" s="201">
        <v>11</v>
      </c>
      <c r="S40" s="201">
        <v>6.37</v>
      </c>
      <c r="T40" s="201">
        <v>0.81</v>
      </c>
      <c r="U40" s="201">
        <v>59.3</v>
      </c>
      <c r="V40" s="201">
        <v>4.83</v>
      </c>
      <c r="W40" s="201">
        <v>10.43</v>
      </c>
      <c r="X40" s="201">
        <v>34.58</v>
      </c>
      <c r="Y40" s="201">
        <v>0</v>
      </c>
      <c r="Z40">
        <v>0</v>
      </c>
      <c r="AA40" s="201">
        <v>14.05</v>
      </c>
      <c r="AB40" s="201">
        <v>0</v>
      </c>
      <c r="AC40" s="201">
        <v>0</v>
      </c>
      <c r="AD40" s="201">
        <v>0</v>
      </c>
      <c r="AE40" s="201">
        <v>82.39</v>
      </c>
      <c r="AF40" s="201">
        <v>0</v>
      </c>
      <c r="AG40" s="201">
        <v>0</v>
      </c>
      <c r="AH40" s="201">
        <v>0</v>
      </c>
      <c r="AI40" s="201">
        <v>133.61000000000001</v>
      </c>
      <c r="AJ40" s="201">
        <v>0</v>
      </c>
      <c r="AK40" s="201">
        <v>0</v>
      </c>
      <c r="AL40" s="201">
        <v>0</v>
      </c>
      <c r="AM40" s="201">
        <v>100</v>
      </c>
      <c r="AN40" s="201">
        <v>0</v>
      </c>
      <c r="AO40">
        <v>0</v>
      </c>
      <c r="AP40" s="201">
        <v>57.95</v>
      </c>
      <c r="AQ40" s="201">
        <v>17.989999999999998</v>
      </c>
      <c r="AR40" s="201">
        <v>47.5</v>
      </c>
      <c r="AS40" s="201">
        <v>3.86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3.69</v>
      </c>
      <c r="AZ40" s="201">
        <v>4.2699999999999996</v>
      </c>
      <c r="BA40" s="201">
        <v>3.1</v>
      </c>
      <c r="BB40" s="201">
        <v>2.0699999999999998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273.66000000000003</v>
      </c>
      <c r="L41" s="201">
        <v>5.73</v>
      </c>
      <c r="M41" s="201">
        <v>51.6</v>
      </c>
      <c r="N41" s="201">
        <v>42.75</v>
      </c>
      <c r="O41" s="201">
        <v>59.74</v>
      </c>
      <c r="P41" s="201">
        <v>24.78</v>
      </c>
      <c r="Q41" s="201">
        <v>5.31</v>
      </c>
      <c r="R41" s="201">
        <v>10.94</v>
      </c>
      <c r="S41" s="201">
        <v>6.6</v>
      </c>
      <c r="T41" s="201">
        <v>0.81</v>
      </c>
      <c r="U41" s="201">
        <v>59.3</v>
      </c>
      <c r="V41" s="201">
        <v>4.83</v>
      </c>
      <c r="W41" s="201">
        <v>10.43</v>
      </c>
      <c r="X41" s="201">
        <v>34.58</v>
      </c>
      <c r="Y41" s="201">
        <v>0</v>
      </c>
      <c r="Z41">
        <v>0</v>
      </c>
      <c r="AA41" s="201">
        <v>14.05</v>
      </c>
      <c r="AB41" s="201">
        <v>0</v>
      </c>
      <c r="AC41" s="201">
        <v>0</v>
      </c>
      <c r="AD41" s="201">
        <v>0</v>
      </c>
      <c r="AE41" s="201">
        <v>82.39</v>
      </c>
      <c r="AF41" s="201">
        <v>0</v>
      </c>
      <c r="AG41" s="201">
        <v>0</v>
      </c>
      <c r="AH41" s="201">
        <v>0</v>
      </c>
      <c r="AI41" s="201">
        <v>133.61000000000001</v>
      </c>
      <c r="AJ41" s="201">
        <v>0</v>
      </c>
      <c r="AK41" s="201">
        <v>0</v>
      </c>
      <c r="AL41" s="201">
        <v>0</v>
      </c>
      <c r="AM41" s="201">
        <v>100</v>
      </c>
      <c r="AN41" s="201">
        <v>0</v>
      </c>
      <c r="AO41">
        <v>0</v>
      </c>
      <c r="AP41" s="201">
        <v>57.95</v>
      </c>
      <c r="AQ41" s="201">
        <v>25.32</v>
      </c>
      <c r="AR41" s="201">
        <v>47.5</v>
      </c>
      <c r="AS41" s="201">
        <v>3.86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3.69</v>
      </c>
      <c r="AZ41" s="201">
        <v>4.2699999999999996</v>
      </c>
      <c r="BA41" s="201">
        <v>3.1</v>
      </c>
      <c r="BB41" s="201">
        <v>1.99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273.66000000000003</v>
      </c>
      <c r="L42" s="201">
        <v>5.73</v>
      </c>
      <c r="M42" s="201">
        <v>49.43</v>
      </c>
      <c r="N42" s="201">
        <v>40.96</v>
      </c>
      <c r="O42" s="201">
        <v>57.25</v>
      </c>
      <c r="P42" s="201">
        <v>23.7</v>
      </c>
      <c r="Q42" s="201">
        <v>5.31</v>
      </c>
      <c r="R42" s="201">
        <v>10.94</v>
      </c>
      <c r="S42" s="201">
        <v>6.6</v>
      </c>
      <c r="T42" s="201">
        <v>0.81</v>
      </c>
      <c r="U42" s="201">
        <v>59.3</v>
      </c>
      <c r="V42" s="201">
        <v>4.83</v>
      </c>
      <c r="W42" s="201">
        <v>10.43</v>
      </c>
      <c r="X42" s="201">
        <v>34.58</v>
      </c>
      <c r="Y42" s="201">
        <v>0</v>
      </c>
      <c r="Z42">
        <v>0</v>
      </c>
      <c r="AA42" s="201">
        <v>14.05</v>
      </c>
      <c r="AB42" s="201">
        <v>0</v>
      </c>
      <c r="AC42" s="201">
        <v>0</v>
      </c>
      <c r="AD42" s="201">
        <v>0</v>
      </c>
      <c r="AE42" s="201">
        <v>82.39</v>
      </c>
      <c r="AF42" s="201">
        <v>0</v>
      </c>
      <c r="AG42" s="201">
        <v>0</v>
      </c>
      <c r="AH42" s="201">
        <v>0</v>
      </c>
      <c r="AI42" s="201">
        <v>133.61000000000001</v>
      </c>
      <c r="AJ42" s="201">
        <v>0</v>
      </c>
      <c r="AK42" s="201">
        <v>0</v>
      </c>
      <c r="AL42" s="201">
        <v>0</v>
      </c>
      <c r="AM42" s="201">
        <v>100</v>
      </c>
      <c r="AN42" s="201">
        <v>0</v>
      </c>
      <c r="AO42">
        <v>0</v>
      </c>
      <c r="AP42" s="201">
        <v>60</v>
      </c>
      <c r="AQ42" s="201">
        <v>25.32</v>
      </c>
      <c r="AR42" s="201">
        <v>47.5</v>
      </c>
      <c r="AS42" s="201">
        <v>3.86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3.69</v>
      </c>
      <c r="AZ42" s="201">
        <v>4.2699999999999996</v>
      </c>
      <c r="BA42" s="201">
        <v>3.1</v>
      </c>
      <c r="BB42" s="201">
        <v>1.9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272.36</v>
      </c>
      <c r="L43" s="201">
        <v>5.73</v>
      </c>
      <c r="M43" s="201">
        <v>47.56</v>
      </c>
      <c r="N43" s="201">
        <v>39.409999999999997</v>
      </c>
      <c r="O43" s="201">
        <v>55.07</v>
      </c>
      <c r="P43" s="201">
        <v>21.98</v>
      </c>
      <c r="Q43" s="201">
        <v>5.31</v>
      </c>
      <c r="R43" s="201">
        <v>10.62</v>
      </c>
      <c r="S43" s="201">
        <v>6.37</v>
      </c>
      <c r="T43" s="201">
        <v>0.74</v>
      </c>
      <c r="U43" s="201">
        <v>59.3</v>
      </c>
      <c r="V43" s="201">
        <v>4.83</v>
      </c>
      <c r="W43" s="201">
        <v>10.43</v>
      </c>
      <c r="X43" s="201">
        <v>57.95</v>
      </c>
      <c r="Y43" s="201">
        <v>0</v>
      </c>
      <c r="Z43">
        <v>0</v>
      </c>
      <c r="AA43" s="201">
        <v>14.05</v>
      </c>
      <c r="AB43" s="201">
        <v>0</v>
      </c>
      <c r="AC43" s="201">
        <v>0</v>
      </c>
      <c r="AD43" s="201">
        <v>0</v>
      </c>
      <c r="AE43" s="201">
        <v>82.39</v>
      </c>
      <c r="AF43" s="201">
        <v>0</v>
      </c>
      <c r="AG43" s="201">
        <v>0</v>
      </c>
      <c r="AH43" s="201">
        <v>0</v>
      </c>
      <c r="AI43" s="201">
        <v>133.61000000000001</v>
      </c>
      <c r="AJ43" s="201">
        <v>0</v>
      </c>
      <c r="AK43" s="201">
        <v>0</v>
      </c>
      <c r="AL43" s="201">
        <v>0</v>
      </c>
      <c r="AM43" s="201">
        <v>100</v>
      </c>
      <c r="AN43" s="201">
        <v>0</v>
      </c>
      <c r="AO43">
        <v>0</v>
      </c>
      <c r="AP43" s="201">
        <v>57.95</v>
      </c>
      <c r="AQ43" s="201">
        <v>25.32</v>
      </c>
      <c r="AR43" s="201">
        <v>47.5</v>
      </c>
      <c r="AS43" s="201">
        <v>3.86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3.69</v>
      </c>
      <c r="AZ43" s="201">
        <v>4.2699999999999996</v>
      </c>
      <c r="BA43" s="201">
        <v>3.1</v>
      </c>
      <c r="BB43" s="201">
        <v>1.28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272.36</v>
      </c>
      <c r="L44" s="201">
        <v>5.73</v>
      </c>
      <c r="M44" s="201">
        <v>45.87</v>
      </c>
      <c r="N44" s="201">
        <v>38.01</v>
      </c>
      <c r="O44" s="201">
        <v>53.13</v>
      </c>
      <c r="P44" s="201">
        <v>21.15</v>
      </c>
      <c r="Q44" s="201">
        <v>5.31</v>
      </c>
      <c r="R44" s="201">
        <v>10.62</v>
      </c>
      <c r="S44" s="201">
        <v>6.37</v>
      </c>
      <c r="T44" s="201">
        <v>0.72</v>
      </c>
      <c r="U44" s="201">
        <v>59.3</v>
      </c>
      <c r="V44" s="201">
        <v>8.58</v>
      </c>
      <c r="W44" s="201">
        <v>17.600000000000001</v>
      </c>
      <c r="X44" s="201">
        <v>62.9</v>
      </c>
      <c r="Y44" s="201">
        <v>0</v>
      </c>
      <c r="Z44">
        <v>0</v>
      </c>
      <c r="AA44" s="201">
        <v>14.05</v>
      </c>
      <c r="AB44" s="201">
        <v>0</v>
      </c>
      <c r="AC44" s="201">
        <v>0</v>
      </c>
      <c r="AD44" s="201">
        <v>0</v>
      </c>
      <c r="AE44" s="201">
        <v>82.39</v>
      </c>
      <c r="AF44" s="201">
        <v>0</v>
      </c>
      <c r="AG44" s="201">
        <v>0</v>
      </c>
      <c r="AH44" s="201">
        <v>0</v>
      </c>
      <c r="AI44" s="201">
        <v>133.61000000000001</v>
      </c>
      <c r="AJ44" s="201">
        <v>0</v>
      </c>
      <c r="AK44" s="201">
        <v>0</v>
      </c>
      <c r="AL44" s="201">
        <v>0</v>
      </c>
      <c r="AM44" s="201">
        <v>100</v>
      </c>
      <c r="AN44" s="201">
        <v>0</v>
      </c>
      <c r="AO44">
        <v>0</v>
      </c>
      <c r="AP44" s="201">
        <v>109.97</v>
      </c>
      <c r="AQ44" s="201">
        <v>25.32</v>
      </c>
      <c r="AR44" s="201">
        <v>47.5</v>
      </c>
      <c r="AS44" s="201">
        <v>7.67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3.69</v>
      </c>
      <c r="AZ44" s="201">
        <v>3.2</v>
      </c>
      <c r="BA44" s="201">
        <v>3.1</v>
      </c>
      <c r="BB44" s="201">
        <v>1.76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272.36</v>
      </c>
      <c r="L45" s="201">
        <v>5.6</v>
      </c>
      <c r="M45" s="201">
        <v>45.45</v>
      </c>
      <c r="N45" s="201">
        <v>37.659999999999997</v>
      </c>
      <c r="O45" s="201">
        <v>52.64</v>
      </c>
      <c r="P45" s="201">
        <v>20.94</v>
      </c>
      <c r="Q45" s="201">
        <v>8.91</v>
      </c>
      <c r="R45" s="201">
        <v>17.91</v>
      </c>
      <c r="S45" s="201">
        <v>11.1</v>
      </c>
      <c r="T45" s="201">
        <v>1.01</v>
      </c>
      <c r="U45" s="201">
        <v>59.3</v>
      </c>
      <c r="V45" s="201">
        <v>8.83</v>
      </c>
      <c r="W45" s="201">
        <v>18.79</v>
      </c>
      <c r="X45" s="201">
        <v>62.9</v>
      </c>
      <c r="Y45" s="201">
        <v>0</v>
      </c>
      <c r="Z45">
        <v>0</v>
      </c>
      <c r="AA45" s="201">
        <v>14.05</v>
      </c>
      <c r="AB45" s="201">
        <v>0</v>
      </c>
      <c r="AC45" s="201">
        <v>0</v>
      </c>
      <c r="AD45" s="201">
        <v>0</v>
      </c>
      <c r="AE45" s="201">
        <v>82.39</v>
      </c>
      <c r="AF45" s="201">
        <v>0</v>
      </c>
      <c r="AG45" s="201">
        <v>0</v>
      </c>
      <c r="AH45" s="201">
        <v>0</v>
      </c>
      <c r="AI45" s="201">
        <v>133.61000000000001</v>
      </c>
      <c r="AJ45" s="201">
        <v>0</v>
      </c>
      <c r="AK45" s="201">
        <v>0</v>
      </c>
      <c r="AL45" s="201">
        <v>0</v>
      </c>
      <c r="AM45" s="201">
        <v>100</v>
      </c>
      <c r="AN45" s="201">
        <v>0</v>
      </c>
      <c r="AO45">
        <v>0</v>
      </c>
      <c r="AP45" s="201">
        <v>118.45</v>
      </c>
      <c r="AQ45" s="201">
        <v>25.32</v>
      </c>
      <c r="AR45" s="201">
        <v>47.5</v>
      </c>
      <c r="AS45" s="201">
        <v>7.67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3.69</v>
      </c>
      <c r="AZ45" s="201">
        <v>2.13</v>
      </c>
      <c r="BA45" s="201">
        <v>3.1</v>
      </c>
      <c r="BB45" s="201">
        <v>1.75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272.36</v>
      </c>
      <c r="L46" s="201">
        <v>5.6</v>
      </c>
      <c r="M46" s="201">
        <v>45.03</v>
      </c>
      <c r="N46" s="201">
        <v>37.32</v>
      </c>
      <c r="O46" s="201">
        <v>52.15</v>
      </c>
      <c r="P46" s="201">
        <v>20.73</v>
      </c>
      <c r="Q46" s="201">
        <v>8.83</v>
      </c>
      <c r="R46" s="201">
        <v>17.75</v>
      </c>
      <c r="S46" s="201">
        <v>11</v>
      </c>
      <c r="T46" s="201">
        <v>1</v>
      </c>
      <c r="U46" s="201">
        <v>59.3</v>
      </c>
      <c r="V46" s="201">
        <v>8.83</v>
      </c>
      <c r="W46" s="201">
        <v>18.79</v>
      </c>
      <c r="X46" s="201">
        <v>62.9</v>
      </c>
      <c r="Y46" s="201">
        <v>0</v>
      </c>
      <c r="Z46">
        <v>0</v>
      </c>
      <c r="AA46" s="201">
        <v>14.05</v>
      </c>
      <c r="AB46" s="201">
        <v>0</v>
      </c>
      <c r="AC46" s="201">
        <v>0</v>
      </c>
      <c r="AD46" s="201">
        <v>0</v>
      </c>
      <c r="AE46" s="201">
        <v>82.39</v>
      </c>
      <c r="AF46" s="201">
        <v>0</v>
      </c>
      <c r="AG46" s="201">
        <v>0</v>
      </c>
      <c r="AH46" s="201">
        <v>0</v>
      </c>
      <c r="AI46" s="201">
        <v>133.61000000000001</v>
      </c>
      <c r="AJ46" s="201">
        <v>0</v>
      </c>
      <c r="AK46" s="201">
        <v>0</v>
      </c>
      <c r="AL46" s="201">
        <v>0</v>
      </c>
      <c r="AM46" s="201">
        <v>100</v>
      </c>
      <c r="AN46" s="201">
        <v>0</v>
      </c>
      <c r="AO46">
        <v>0</v>
      </c>
      <c r="AP46" s="201">
        <v>118.45</v>
      </c>
      <c r="AQ46" s="201">
        <v>38.32</v>
      </c>
      <c r="AR46" s="201">
        <v>47.5</v>
      </c>
      <c r="AS46" s="201">
        <v>7.67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3.69</v>
      </c>
      <c r="AZ46" s="201">
        <v>2.13</v>
      </c>
      <c r="BA46" s="201">
        <v>3.1</v>
      </c>
      <c r="BB46" s="201">
        <v>1.74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272.36</v>
      </c>
      <c r="L47" s="201">
        <v>5.6</v>
      </c>
      <c r="M47" s="201">
        <v>44.49</v>
      </c>
      <c r="N47" s="201">
        <v>36.86</v>
      </c>
      <c r="O47" s="201">
        <v>51.53</v>
      </c>
      <c r="P47" s="201">
        <v>20.47</v>
      </c>
      <c r="Q47" s="201">
        <v>8.7200000000000006</v>
      </c>
      <c r="R47" s="201">
        <v>17.53</v>
      </c>
      <c r="S47" s="201">
        <v>10.87</v>
      </c>
      <c r="T47" s="201">
        <v>0.99</v>
      </c>
      <c r="U47" s="201">
        <v>59.3</v>
      </c>
      <c r="V47" s="201">
        <v>8.83</v>
      </c>
      <c r="W47" s="201">
        <v>18.79</v>
      </c>
      <c r="X47" s="201">
        <v>62.9</v>
      </c>
      <c r="Y47" s="201">
        <v>0</v>
      </c>
      <c r="Z47">
        <v>0</v>
      </c>
      <c r="AA47" s="201">
        <v>14.05</v>
      </c>
      <c r="AB47" s="201">
        <v>0</v>
      </c>
      <c r="AC47" s="201">
        <v>0</v>
      </c>
      <c r="AD47" s="201">
        <v>0</v>
      </c>
      <c r="AE47" s="201">
        <v>82.39</v>
      </c>
      <c r="AF47" s="201">
        <v>0</v>
      </c>
      <c r="AG47" s="201">
        <v>0</v>
      </c>
      <c r="AH47" s="201">
        <v>0</v>
      </c>
      <c r="AI47" s="201">
        <v>133.61000000000001</v>
      </c>
      <c r="AJ47" s="201">
        <v>0</v>
      </c>
      <c r="AK47" s="201">
        <v>0</v>
      </c>
      <c r="AL47" s="201">
        <v>0</v>
      </c>
      <c r="AM47" s="201">
        <v>100</v>
      </c>
      <c r="AN47" s="201">
        <v>0</v>
      </c>
      <c r="AO47">
        <v>0</v>
      </c>
      <c r="AP47" s="201">
        <v>118.45</v>
      </c>
      <c r="AQ47" s="201">
        <v>38.32</v>
      </c>
      <c r="AR47" s="201">
        <v>46.5</v>
      </c>
      <c r="AS47" s="201">
        <v>7.67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3.69</v>
      </c>
      <c r="AZ47" s="201">
        <v>1.07</v>
      </c>
      <c r="BA47" s="201">
        <v>2.78</v>
      </c>
      <c r="BB47" s="201">
        <v>1.71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272.36</v>
      </c>
      <c r="L48" s="201">
        <v>5.6</v>
      </c>
      <c r="M48" s="201">
        <v>44.35</v>
      </c>
      <c r="N48" s="201">
        <v>36.75</v>
      </c>
      <c r="O48" s="201">
        <v>51.37</v>
      </c>
      <c r="P48" s="201">
        <v>20.399999999999999</v>
      </c>
      <c r="Q48" s="201">
        <v>8.6999999999999993</v>
      </c>
      <c r="R48" s="201">
        <v>17.47</v>
      </c>
      <c r="S48" s="201">
        <v>10.83</v>
      </c>
      <c r="T48" s="201">
        <v>0.98</v>
      </c>
      <c r="U48" s="201">
        <v>59.3</v>
      </c>
      <c r="V48" s="201">
        <v>8.83</v>
      </c>
      <c r="W48" s="201">
        <v>18.79</v>
      </c>
      <c r="X48" s="201">
        <v>62.9</v>
      </c>
      <c r="Y48" s="201">
        <v>0</v>
      </c>
      <c r="Z48">
        <v>0</v>
      </c>
      <c r="AA48" s="201">
        <v>14.05</v>
      </c>
      <c r="AB48" s="201">
        <v>0</v>
      </c>
      <c r="AC48" s="201">
        <v>0</v>
      </c>
      <c r="AD48" s="201">
        <v>0</v>
      </c>
      <c r="AE48" s="201">
        <v>82.39</v>
      </c>
      <c r="AF48" s="201">
        <v>0</v>
      </c>
      <c r="AG48" s="201">
        <v>0</v>
      </c>
      <c r="AH48" s="201">
        <v>0</v>
      </c>
      <c r="AI48" s="201">
        <v>133.61000000000001</v>
      </c>
      <c r="AJ48" s="201">
        <v>0</v>
      </c>
      <c r="AK48" s="201">
        <v>0</v>
      </c>
      <c r="AL48" s="201">
        <v>0</v>
      </c>
      <c r="AM48" s="201">
        <v>100</v>
      </c>
      <c r="AN48" s="201">
        <v>0</v>
      </c>
      <c r="AO48">
        <v>0</v>
      </c>
      <c r="AP48" s="201">
        <v>118.45</v>
      </c>
      <c r="AQ48" s="201">
        <v>38.32</v>
      </c>
      <c r="AR48" s="201">
        <v>46</v>
      </c>
      <c r="AS48" s="201">
        <v>7.67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3.69</v>
      </c>
      <c r="AZ48" s="201">
        <v>0</v>
      </c>
      <c r="BA48" s="201">
        <v>2.78</v>
      </c>
      <c r="BB48" s="201">
        <v>1.71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272.36</v>
      </c>
      <c r="L49" s="201">
        <v>5.6</v>
      </c>
      <c r="M49" s="201">
        <v>44.06</v>
      </c>
      <c r="N49" s="201">
        <v>36.51</v>
      </c>
      <c r="O49" s="201">
        <v>51.02</v>
      </c>
      <c r="P49" s="201">
        <v>20.25</v>
      </c>
      <c r="Q49" s="201">
        <v>8.6300000000000008</v>
      </c>
      <c r="R49" s="201">
        <v>17.36</v>
      </c>
      <c r="S49" s="201">
        <v>10.76</v>
      </c>
      <c r="T49" s="201">
        <v>0.98</v>
      </c>
      <c r="U49" s="201">
        <v>59.3</v>
      </c>
      <c r="V49" s="201">
        <v>8.83</v>
      </c>
      <c r="W49" s="201">
        <v>18.79</v>
      </c>
      <c r="X49" s="201">
        <v>62.9</v>
      </c>
      <c r="Y49" s="201">
        <v>0</v>
      </c>
      <c r="Z49">
        <v>0</v>
      </c>
      <c r="AA49" s="201">
        <v>14.05</v>
      </c>
      <c r="AB49" s="201">
        <v>0</v>
      </c>
      <c r="AC49" s="201">
        <v>0</v>
      </c>
      <c r="AD49" s="201">
        <v>0</v>
      </c>
      <c r="AE49" s="201">
        <v>82.39</v>
      </c>
      <c r="AF49" s="201">
        <v>0</v>
      </c>
      <c r="AG49" s="201">
        <v>0</v>
      </c>
      <c r="AH49" s="201">
        <v>0</v>
      </c>
      <c r="AI49" s="201">
        <v>133.61000000000001</v>
      </c>
      <c r="AJ49" s="201">
        <v>0</v>
      </c>
      <c r="AK49" s="201">
        <v>0</v>
      </c>
      <c r="AL49" s="201">
        <v>0</v>
      </c>
      <c r="AM49" s="201">
        <v>100</v>
      </c>
      <c r="AN49" s="201">
        <v>0</v>
      </c>
      <c r="AO49">
        <v>0</v>
      </c>
      <c r="AP49" s="201">
        <v>118.45</v>
      </c>
      <c r="AQ49" s="201">
        <v>38.32</v>
      </c>
      <c r="AR49" s="201">
        <v>46</v>
      </c>
      <c r="AS49" s="201">
        <v>7.67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3.69</v>
      </c>
      <c r="AZ49" s="201">
        <v>0</v>
      </c>
      <c r="BA49" s="201">
        <v>2.78</v>
      </c>
      <c r="BB49" s="201">
        <v>1.7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272.36</v>
      </c>
      <c r="L50" s="201">
        <v>5.6</v>
      </c>
      <c r="M50" s="201">
        <v>43.88</v>
      </c>
      <c r="N50" s="201">
        <v>36.36</v>
      </c>
      <c r="O50" s="201">
        <v>50.82</v>
      </c>
      <c r="P50" s="201">
        <v>20.16</v>
      </c>
      <c r="Q50" s="201">
        <v>8.61</v>
      </c>
      <c r="R50" s="201">
        <v>17.29</v>
      </c>
      <c r="S50" s="201">
        <v>10.72</v>
      </c>
      <c r="T50" s="201">
        <v>0.98</v>
      </c>
      <c r="U50" s="201">
        <v>59.3</v>
      </c>
      <c r="V50" s="201">
        <v>8.83</v>
      </c>
      <c r="W50" s="201">
        <v>18.79</v>
      </c>
      <c r="X50" s="201">
        <v>62.9</v>
      </c>
      <c r="Y50" s="201">
        <v>0</v>
      </c>
      <c r="Z50">
        <v>0</v>
      </c>
      <c r="AA50" s="201">
        <v>14.05</v>
      </c>
      <c r="AB50" s="201">
        <v>0</v>
      </c>
      <c r="AC50" s="201">
        <v>0</v>
      </c>
      <c r="AD50" s="201">
        <v>0</v>
      </c>
      <c r="AE50" s="201">
        <v>82.39</v>
      </c>
      <c r="AF50" s="201">
        <v>0</v>
      </c>
      <c r="AG50" s="201">
        <v>0</v>
      </c>
      <c r="AH50" s="201">
        <v>0</v>
      </c>
      <c r="AI50" s="201">
        <v>133.61000000000001</v>
      </c>
      <c r="AJ50" s="201">
        <v>0</v>
      </c>
      <c r="AK50" s="201">
        <v>0</v>
      </c>
      <c r="AL50" s="201">
        <v>0</v>
      </c>
      <c r="AM50" s="201">
        <v>100</v>
      </c>
      <c r="AN50" s="201">
        <v>0</v>
      </c>
      <c r="AO50">
        <v>0</v>
      </c>
      <c r="AP50" s="201">
        <v>118.45</v>
      </c>
      <c r="AQ50" s="201">
        <v>38.32</v>
      </c>
      <c r="AR50" s="201">
        <v>46</v>
      </c>
      <c r="AS50" s="201">
        <v>7.67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3.69</v>
      </c>
      <c r="AZ50" s="201">
        <v>0</v>
      </c>
      <c r="BA50" s="201">
        <v>2.78</v>
      </c>
      <c r="BB50" s="201">
        <v>1.69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364.68</v>
      </c>
      <c r="L51" s="201">
        <v>5.6</v>
      </c>
      <c r="M51" s="201">
        <v>44.05</v>
      </c>
      <c r="N51" s="201">
        <v>36.5</v>
      </c>
      <c r="O51" s="201">
        <v>51.02</v>
      </c>
      <c r="P51" s="201">
        <v>20.25</v>
      </c>
      <c r="Q51" s="201">
        <v>7.47</v>
      </c>
      <c r="R51" s="201">
        <v>14.76</v>
      </c>
      <c r="S51" s="201">
        <v>9</v>
      </c>
      <c r="T51" s="201">
        <v>0.98</v>
      </c>
      <c r="U51" s="201">
        <v>59.3</v>
      </c>
      <c r="V51" s="201">
        <v>8.83</v>
      </c>
      <c r="W51" s="201">
        <v>18.79</v>
      </c>
      <c r="X51" s="201">
        <v>62.9</v>
      </c>
      <c r="Y51" s="201">
        <v>0</v>
      </c>
      <c r="Z51">
        <v>0</v>
      </c>
      <c r="AA51" s="201">
        <v>14.05</v>
      </c>
      <c r="AB51" s="201">
        <v>0</v>
      </c>
      <c r="AC51" s="201">
        <v>0</v>
      </c>
      <c r="AD51" s="201">
        <v>0</v>
      </c>
      <c r="AE51" s="201">
        <v>82.39</v>
      </c>
      <c r="AF51" s="201">
        <v>0</v>
      </c>
      <c r="AG51" s="201">
        <v>0</v>
      </c>
      <c r="AH51" s="201">
        <v>0</v>
      </c>
      <c r="AI51" s="201">
        <v>133.61000000000001</v>
      </c>
      <c r="AJ51" s="201">
        <v>0</v>
      </c>
      <c r="AK51" s="201">
        <v>0</v>
      </c>
      <c r="AL51" s="201">
        <v>0</v>
      </c>
      <c r="AM51" s="201">
        <v>100</v>
      </c>
      <c r="AN51" s="201">
        <v>0</v>
      </c>
      <c r="AO51">
        <v>0</v>
      </c>
      <c r="AP51" s="201">
        <v>118.44</v>
      </c>
      <c r="AQ51" s="201">
        <v>38.32</v>
      </c>
      <c r="AR51" s="201">
        <v>46</v>
      </c>
      <c r="AS51" s="201">
        <v>7.67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3.69</v>
      </c>
      <c r="AZ51" s="201">
        <v>0</v>
      </c>
      <c r="BA51" s="201">
        <v>2.78</v>
      </c>
      <c r="BB51" s="201">
        <v>1.7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356.71</v>
      </c>
      <c r="L52" s="201">
        <v>5.6</v>
      </c>
      <c r="M52" s="201">
        <v>44.34</v>
      </c>
      <c r="N52" s="201">
        <v>36.74</v>
      </c>
      <c r="O52" s="201">
        <v>51.36</v>
      </c>
      <c r="P52" s="201">
        <v>20.399999999999999</v>
      </c>
      <c r="Q52" s="201">
        <v>7.52</v>
      </c>
      <c r="R52" s="201">
        <v>14.86</v>
      </c>
      <c r="S52" s="201">
        <v>9.06</v>
      </c>
      <c r="T52" s="201">
        <v>0.98</v>
      </c>
      <c r="U52" s="201">
        <v>59.3</v>
      </c>
      <c r="V52" s="201">
        <v>8.83</v>
      </c>
      <c r="W52" s="201">
        <v>18.79</v>
      </c>
      <c r="X52" s="201">
        <v>62.9</v>
      </c>
      <c r="Y52" s="201">
        <v>0</v>
      </c>
      <c r="Z52">
        <v>0</v>
      </c>
      <c r="AA52" s="201">
        <v>14.05</v>
      </c>
      <c r="AB52" s="201">
        <v>0</v>
      </c>
      <c r="AC52" s="201">
        <v>0</v>
      </c>
      <c r="AD52" s="201">
        <v>0</v>
      </c>
      <c r="AE52" s="201">
        <v>82.39</v>
      </c>
      <c r="AF52" s="201">
        <v>0</v>
      </c>
      <c r="AG52" s="201">
        <v>0</v>
      </c>
      <c r="AH52" s="201">
        <v>0</v>
      </c>
      <c r="AI52" s="201">
        <v>133.61000000000001</v>
      </c>
      <c r="AJ52" s="201">
        <v>0</v>
      </c>
      <c r="AK52" s="201">
        <v>0</v>
      </c>
      <c r="AL52" s="201">
        <v>0</v>
      </c>
      <c r="AM52" s="201">
        <v>100</v>
      </c>
      <c r="AN52" s="201">
        <v>0</v>
      </c>
      <c r="AO52">
        <v>0</v>
      </c>
      <c r="AP52" s="201">
        <v>118.44</v>
      </c>
      <c r="AQ52" s="201">
        <v>38.32</v>
      </c>
      <c r="AR52" s="201">
        <v>46</v>
      </c>
      <c r="AS52" s="201">
        <v>7.67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3.69</v>
      </c>
      <c r="AZ52" s="201">
        <v>0</v>
      </c>
      <c r="BA52" s="201">
        <v>2.78</v>
      </c>
      <c r="BB52" s="201">
        <v>1.71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351.3</v>
      </c>
      <c r="L53" s="201">
        <v>5.66</v>
      </c>
      <c r="M53" s="201">
        <v>44.24</v>
      </c>
      <c r="N53" s="201">
        <v>36.67</v>
      </c>
      <c r="O53" s="201">
        <v>51.24</v>
      </c>
      <c r="P53" s="201">
        <v>20.350000000000001</v>
      </c>
      <c r="Q53" s="201">
        <v>6.67</v>
      </c>
      <c r="R53" s="201">
        <v>13.25</v>
      </c>
      <c r="S53" s="201">
        <v>8.15</v>
      </c>
      <c r="T53" s="201">
        <v>0.98</v>
      </c>
      <c r="U53" s="201">
        <v>59.3</v>
      </c>
      <c r="V53" s="201">
        <v>8.83</v>
      </c>
      <c r="W53" s="201">
        <v>18.79</v>
      </c>
      <c r="X53" s="201">
        <v>62.9</v>
      </c>
      <c r="Y53" s="201">
        <v>0</v>
      </c>
      <c r="Z53">
        <v>0</v>
      </c>
      <c r="AA53" s="201">
        <v>14.05</v>
      </c>
      <c r="AB53" s="201">
        <v>0</v>
      </c>
      <c r="AC53" s="201">
        <v>0</v>
      </c>
      <c r="AD53" s="201">
        <v>0</v>
      </c>
      <c r="AE53" s="201">
        <v>82.39</v>
      </c>
      <c r="AF53" s="201">
        <v>0</v>
      </c>
      <c r="AG53" s="201">
        <v>0</v>
      </c>
      <c r="AH53" s="201">
        <v>0</v>
      </c>
      <c r="AI53" s="201">
        <v>133.61000000000001</v>
      </c>
      <c r="AJ53" s="201">
        <v>0</v>
      </c>
      <c r="AK53" s="201">
        <v>0</v>
      </c>
      <c r="AL53" s="201">
        <v>0</v>
      </c>
      <c r="AM53" s="201">
        <v>100</v>
      </c>
      <c r="AN53" s="201">
        <v>0</v>
      </c>
      <c r="AO53">
        <v>0</v>
      </c>
      <c r="AP53" s="201">
        <v>118.44</v>
      </c>
      <c r="AQ53" s="201">
        <v>38.270000000000003</v>
      </c>
      <c r="AR53" s="201">
        <v>46</v>
      </c>
      <c r="AS53" s="201">
        <v>7.67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3.69</v>
      </c>
      <c r="AZ53" s="201">
        <v>0</v>
      </c>
      <c r="BA53" s="201">
        <v>2.78</v>
      </c>
      <c r="BB53" s="201">
        <v>1.7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346.95</v>
      </c>
      <c r="L54" s="201">
        <v>5.66</v>
      </c>
      <c r="M54" s="201">
        <v>44.22</v>
      </c>
      <c r="N54" s="201">
        <v>36.64</v>
      </c>
      <c r="O54" s="201">
        <v>51.21</v>
      </c>
      <c r="P54" s="201">
        <v>20.329999999999998</v>
      </c>
      <c r="Q54" s="201">
        <v>6.66</v>
      </c>
      <c r="R54" s="201">
        <v>13.24</v>
      </c>
      <c r="S54" s="201">
        <v>8.15</v>
      </c>
      <c r="T54" s="201">
        <v>0.98</v>
      </c>
      <c r="U54" s="201">
        <v>59.3</v>
      </c>
      <c r="V54" s="201">
        <v>8.83</v>
      </c>
      <c r="W54" s="201">
        <v>18.79</v>
      </c>
      <c r="X54" s="201">
        <v>62.9</v>
      </c>
      <c r="Y54" s="201">
        <v>0</v>
      </c>
      <c r="Z54">
        <v>0</v>
      </c>
      <c r="AA54" s="201">
        <v>14.05</v>
      </c>
      <c r="AB54" s="201">
        <v>0</v>
      </c>
      <c r="AC54" s="201">
        <v>0</v>
      </c>
      <c r="AD54" s="201">
        <v>0</v>
      </c>
      <c r="AE54" s="201">
        <v>82.39</v>
      </c>
      <c r="AF54" s="201">
        <v>0</v>
      </c>
      <c r="AG54" s="201">
        <v>0</v>
      </c>
      <c r="AH54" s="201">
        <v>0</v>
      </c>
      <c r="AI54" s="201">
        <v>133.61000000000001</v>
      </c>
      <c r="AJ54" s="201">
        <v>0</v>
      </c>
      <c r="AK54" s="201">
        <v>0</v>
      </c>
      <c r="AL54" s="201">
        <v>0</v>
      </c>
      <c r="AM54" s="201">
        <v>100</v>
      </c>
      <c r="AN54" s="201">
        <v>0</v>
      </c>
      <c r="AO54">
        <v>0</v>
      </c>
      <c r="AP54" s="201">
        <v>118.44</v>
      </c>
      <c r="AQ54" s="201">
        <v>38.270000000000003</v>
      </c>
      <c r="AR54" s="201">
        <v>46</v>
      </c>
      <c r="AS54" s="201">
        <v>7.67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3.69</v>
      </c>
      <c r="AZ54" s="201">
        <v>0</v>
      </c>
      <c r="BA54" s="201">
        <v>2.78</v>
      </c>
      <c r="BB54" s="201">
        <v>1.7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352.91</v>
      </c>
      <c r="L55" s="201">
        <v>5.66</v>
      </c>
      <c r="M55" s="201">
        <v>43.9</v>
      </c>
      <c r="N55" s="201">
        <v>36.39</v>
      </c>
      <c r="O55" s="201">
        <v>50.86</v>
      </c>
      <c r="P55" s="201">
        <v>20.18</v>
      </c>
      <c r="Q55" s="201">
        <v>8.98</v>
      </c>
      <c r="R55" s="201">
        <v>15.12</v>
      </c>
      <c r="S55" s="201">
        <v>10.74</v>
      </c>
      <c r="T55" s="201">
        <v>0.98</v>
      </c>
      <c r="U55" s="201">
        <v>59.3</v>
      </c>
      <c r="V55" s="201">
        <v>8.83</v>
      </c>
      <c r="W55" s="201">
        <v>18.79</v>
      </c>
      <c r="X55" s="201">
        <v>62.9</v>
      </c>
      <c r="Y55" s="201">
        <v>0</v>
      </c>
      <c r="Z55">
        <v>0</v>
      </c>
      <c r="AA55" s="201">
        <v>14.05</v>
      </c>
      <c r="AB55" s="201">
        <v>0</v>
      </c>
      <c r="AC55" s="201">
        <v>0</v>
      </c>
      <c r="AD55" s="201">
        <v>0</v>
      </c>
      <c r="AE55" s="201">
        <v>82.39</v>
      </c>
      <c r="AF55" s="201">
        <v>0</v>
      </c>
      <c r="AG55" s="201">
        <v>0</v>
      </c>
      <c r="AH55" s="201">
        <v>0</v>
      </c>
      <c r="AI55" s="201">
        <v>133.61000000000001</v>
      </c>
      <c r="AJ55" s="201">
        <v>0</v>
      </c>
      <c r="AK55" s="201">
        <v>0</v>
      </c>
      <c r="AL55" s="201">
        <v>0</v>
      </c>
      <c r="AM55" s="201">
        <v>100</v>
      </c>
      <c r="AN55" s="201">
        <v>0</v>
      </c>
      <c r="AO55">
        <v>0</v>
      </c>
      <c r="AP55" s="201">
        <v>118.45</v>
      </c>
      <c r="AQ55" s="201">
        <v>38.32</v>
      </c>
      <c r="AR55" s="201">
        <v>46</v>
      </c>
      <c r="AS55" s="201">
        <v>7.67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3.69</v>
      </c>
      <c r="AZ55" s="201">
        <v>0</v>
      </c>
      <c r="BA55" s="201">
        <v>2.78</v>
      </c>
      <c r="BB55" s="201">
        <v>1.69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350.04</v>
      </c>
      <c r="L56" s="201">
        <v>5.66</v>
      </c>
      <c r="M56" s="201">
        <v>43.62</v>
      </c>
      <c r="N56" s="201">
        <v>36.14</v>
      </c>
      <c r="O56" s="201">
        <v>50.52</v>
      </c>
      <c r="P56" s="201">
        <v>20.04</v>
      </c>
      <c r="Q56" s="201">
        <v>8.93</v>
      </c>
      <c r="R56" s="201">
        <v>15.02</v>
      </c>
      <c r="S56" s="201">
        <v>10.68</v>
      </c>
      <c r="T56" s="201">
        <v>0.97</v>
      </c>
      <c r="U56" s="201">
        <v>59.3</v>
      </c>
      <c r="V56" s="201">
        <v>8.83</v>
      </c>
      <c r="W56" s="201">
        <v>18.79</v>
      </c>
      <c r="X56" s="201">
        <v>62.9</v>
      </c>
      <c r="Y56" s="201">
        <v>0</v>
      </c>
      <c r="Z56">
        <v>0</v>
      </c>
      <c r="AA56" s="201">
        <v>14.05</v>
      </c>
      <c r="AB56" s="201">
        <v>0</v>
      </c>
      <c r="AC56" s="201">
        <v>0</v>
      </c>
      <c r="AD56" s="201">
        <v>0</v>
      </c>
      <c r="AE56" s="201">
        <v>82.39</v>
      </c>
      <c r="AF56" s="201">
        <v>0</v>
      </c>
      <c r="AG56" s="201">
        <v>0</v>
      </c>
      <c r="AH56" s="201">
        <v>0</v>
      </c>
      <c r="AI56" s="201">
        <v>133.61000000000001</v>
      </c>
      <c r="AJ56" s="201">
        <v>0</v>
      </c>
      <c r="AK56" s="201">
        <v>0</v>
      </c>
      <c r="AL56" s="201">
        <v>0</v>
      </c>
      <c r="AM56" s="201">
        <v>100</v>
      </c>
      <c r="AN56" s="201">
        <v>0</v>
      </c>
      <c r="AO56">
        <v>0</v>
      </c>
      <c r="AP56" s="201">
        <v>118.45</v>
      </c>
      <c r="AQ56" s="201">
        <v>38.32</v>
      </c>
      <c r="AR56" s="201">
        <v>46</v>
      </c>
      <c r="AS56" s="201">
        <v>7.67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3.69</v>
      </c>
      <c r="AZ56" s="201">
        <v>0</v>
      </c>
      <c r="BA56" s="201">
        <v>2.78</v>
      </c>
      <c r="BB56" s="201">
        <v>1.68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327.27999999999997</v>
      </c>
      <c r="L57" s="201">
        <v>5.66</v>
      </c>
      <c r="M57" s="201">
        <v>43.66</v>
      </c>
      <c r="N57" s="201">
        <v>36.18</v>
      </c>
      <c r="O57" s="201">
        <v>50.57</v>
      </c>
      <c r="P57" s="201">
        <v>20.059999999999999</v>
      </c>
      <c r="Q57" s="201">
        <v>6.58</v>
      </c>
      <c r="R57" s="201">
        <v>13.08</v>
      </c>
      <c r="S57" s="201">
        <v>8.0399999999999991</v>
      </c>
      <c r="T57" s="201">
        <v>0.97</v>
      </c>
      <c r="U57" s="201">
        <v>59.3</v>
      </c>
      <c r="V57" s="201">
        <v>8.83</v>
      </c>
      <c r="W57" s="201">
        <v>18.79</v>
      </c>
      <c r="X57" s="201">
        <v>62.9</v>
      </c>
      <c r="Y57" s="201">
        <v>0</v>
      </c>
      <c r="Z57">
        <v>0</v>
      </c>
      <c r="AA57" s="201">
        <v>14.05</v>
      </c>
      <c r="AB57" s="201">
        <v>0</v>
      </c>
      <c r="AC57" s="201">
        <v>0</v>
      </c>
      <c r="AD57" s="201">
        <v>0</v>
      </c>
      <c r="AE57" s="201">
        <v>82.39</v>
      </c>
      <c r="AF57" s="201">
        <v>0</v>
      </c>
      <c r="AG57" s="201">
        <v>0</v>
      </c>
      <c r="AH57" s="201">
        <v>0</v>
      </c>
      <c r="AI57" s="201">
        <v>133.61000000000001</v>
      </c>
      <c r="AJ57" s="201">
        <v>0</v>
      </c>
      <c r="AK57" s="201">
        <v>0</v>
      </c>
      <c r="AL57" s="201">
        <v>0</v>
      </c>
      <c r="AM57" s="201">
        <v>100</v>
      </c>
      <c r="AN57" s="201">
        <v>0</v>
      </c>
      <c r="AO57">
        <v>0</v>
      </c>
      <c r="AP57" s="201">
        <v>118.45</v>
      </c>
      <c r="AQ57" s="201">
        <v>38.32</v>
      </c>
      <c r="AR57" s="201">
        <v>46</v>
      </c>
      <c r="AS57" s="201">
        <v>7.67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3.69</v>
      </c>
      <c r="AZ57" s="201">
        <v>0</v>
      </c>
      <c r="BA57" s="201">
        <v>2.78</v>
      </c>
      <c r="BB57" s="201">
        <v>1.68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317.69</v>
      </c>
      <c r="L58" s="201">
        <v>5.6</v>
      </c>
      <c r="M58" s="201">
        <v>43.63</v>
      </c>
      <c r="N58" s="201">
        <v>36.159999999999997</v>
      </c>
      <c r="O58" s="201">
        <v>50.54</v>
      </c>
      <c r="P58" s="201">
        <v>20.059999999999999</v>
      </c>
      <c r="Q58" s="201">
        <v>6.57</v>
      </c>
      <c r="R58" s="201">
        <v>13.07</v>
      </c>
      <c r="S58" s="201">
        <v>8.0399999999999991</v>
      </c>
      <c r="T58" s="201">
        <v>0.97</v>
      </c>
      <c r="U58" s="201">
        <v>59.3</v>
      </c>
      <c r="V58" s="201">
        <v>8.83</v>
      </c>
      <c r="W58" s="201">
        <v>18.79</v>
      </c>
      <c r="X58" s="201">
        <v>62.9</v>
      </c>
      <c r="Y58" s="201">
        <v>0</v>
      </c>
      <c r="Z58">
        <v>0</v>
      </c>
      <c r="AA58" s="201">
        <v>14.05</v>
      </c>
      <c r="AB58" s="201">
        <v>0</v>
      </c>
      <c r="AC58" s="201">
        <v>0</v>
      </c>
      <c r="AD58" s="201">
        <v>0</v>
      </c>
      <c r="AE58" s="201">
        <v>82.39</v>
      </c>
      <c r="AF58" s="201">
        <v>0</v>
      </c>
      <c r="AG58" s="201">
        <v>0</v>
      </c>
      <c r="AH58" s="201">
        <v>0</v>
      </c>
      <c r="AI58" s="201">
        <v>133.61000000000001</v>
      </c>
      <c r="AJ58" s="201">
        <v>0</v>
      </c>
      <c r="AK58" s="201">
        <v>0</v>
      </c>
      <c r="AL58" s="201">
        <v>0</v>
      </c>
      <c r="AM58" s="201">
        <v>100</v>
      </c>
      <c r="AN58" s="201">
        <v>0</v>
      </c>
      <c r="AO58">
        <v>0</v>
      </c>
      <c r="AP58" s="201">
        <v>118.44</v>
      </c>
      <c r="AQ58" s="201">
        <v>38.270000000000003</v>
      </c>
      <c r="AR58" s="201">
        <v>46</v>
      </c>
      <c r="AS58" s="201">
        <v>7.67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3.69</v>
      </c>
      <c r="AZ58" s="201">
        <v>0</v>
      </c>
      <c r="BA58" s="201">
        <v>2.78</v>
      </c>
      <c r="BB58" s="201">
        <v>1.68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305.14999999999998</v>
      </c>
      <c r="L59" s="201">
        <v>17.47</v>
      </c>
      <c r="M59" s="201">
        <v>44.01</v>
      </c>
      <c r="N59" s="201">
        <v>36.47</v>
      </c>
      <c r="O59" s="201">
        <v>50.97</v>
      </c>
      <c r="P59" s="201">
        <v>20.22</v>
      </c>
      <c r="Q59" s="201">
        <v>6.63</v>
      </c>
      <c r="R59" s="201">
        <v>13.18</v>
      </c>
      <c r="S59" s="201">
        <v>8.11</v>
      </c>
      <c r="T59" s="201">
        <v>0.98</v>
      </c>
      <c r="U59" s="201">
        <v>59.3</v>
      </c>
      <c r="V59" s="201">
        <v>8.83</v>
      </c>
      <c r="W59" s="201">
        <v>18.79</v>
      </c>
      <c r="X59" s="201">
        <v>62.9</v>
      </c>
      <c r="Y59" s="201">
        <v>0</v>
      </c>
      <c r="Z59">
        <v>0</v>
      </c>
      <c r="AA59" s="201">
        <v>14.05</v>
      </c>
      <c r="AB59" s="201">
        <v>0</v>
      </c>
      <c r="AC59" s="201">
        <v>0</v>
      </c>
      <c r="AD59" s="201">
        <v>0</v>
      </c>
      <c r="AE59" s="201">
        <v>82.39</v>
      </c>
      <c r="AF59" s="201">
        <v>0</v>
      </c>
      <c r="AG59" s="201">
        <v>0</v>
      </c>
      <c r="AH59" s="201">
        <v>0</v>
      </c>
      <c r="AI59" s="201">
        <v>133.61000000000001</v>
      </c>
      <c r="AJ59" s="201">
        <v>0</v>
      </c>
      <c r="AK59" s="201">
        <v>0</v>
      </c>
      <c r="AL59" s="201">
        <v>0</v>
      </c>
      <c r="AM59" s="201">
        <v>100</v>
      </c>
      <c r="AN59" s="201">
        <v>0</v>
      </c>
      <c r="AO59">
        <v>0</v>
      </c>
      <c r="AP59" s="201">
        <v>118.44</v>
      </c>
      <c r="AQ59" s="201">
        <v>38.270000000000003</v>
      </c>
      <c r="AR59" s="201">
        <v>46</v>
      </c>
      <c r="AS59" s="201">
        <v>7.67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3.69</v>
      </c>
      <c r="AZ59" s="201">
        <v>0</v>
      </c>
      <c r="BA59" s="201">
        <v>3.1</v>
      </c>
      <c r="BB59" s="201">
        <v>1.69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310.95</v>
      </c>
      <c r="L60" s="201">
        <v>17.47</v>
      </c>
      <c r="M60" s="201">
        <v>44.63</v>
      </c>
      <c r="N60" s="201">
        <v>36.99</v>
      </c>
      <c r="O60" s="201">
        <v>51.7</v>
      </c>
      <c r="P60" s="201">
        <v>20.54</v>
      </c>
      <c r="Q60" s="201">
        <v>6.72</v>
      </c>
      <c r="R60" s="201">
        <v>13.37</v>
      </c>
      <c r="S60" s="201">
        <v>8.2200000000000006</v>
      </c>
      <c r="T60" s="201">
        <v>0.99</v>
      </c>
      <c r="U60" s="201">
        <v>59.3</v>
      </c>
      <c r="V60" s="201">
        <v>8.83</v>
      </c>
      <c r="W60" s="201">
        <v>18.79</v>
      </c>
      <c r="X60" s="201">
        <v>62.9</v>
      </c>
      <c r="Y60" s="201">
        <v>0</v>
      </c>
      <c r="Z60">
        <v>0</v>
      </c>
      <c r="AA60" s="201">
        <v>14.05</v>
      </c>
      <c r="AB60" s="201">
        <v>0</v>
      </c>
      <c r="AC60" s="201">
        <v>0</v>
      </c>
      <c r="AD60" s="201">
        <v>0</v>
      </c>
      <c r="AE60" s="201">
        <v>82.39</v>
      </c>
      <c r="AF60" s="201">
        <v>0</v>
      </c>
      <c r="AG60" s="201">
        <v>0</v>
      </c>
      <c r="AH60" s="201">
        <v>0</v>
      </c>
      <c r="AI60" s="201">
        <v>133.61000000000001</v>
      </c>
      <c r="AJ60" s="201">
        <v>0</v>
      </c>
      <c r="AK60" s="201">
        <v>0</v>
      </c>
      <c r="AL60" s="201">
        <v>0</v>
      </c>
      <c r="AM60" s="201">
        <v>100</v>
      </c>
      <c r="AN60" s="201">
        <v>0</v>
      </c>
      <c r="AO60">
        <v>0</v>
      </c>
      <c r="AP60" s="201">
        <v>118.44</v>
      </c>
      <c r="AQ60" s="201">
        <v>38.270000000000003</v>
      </c>
      <c r="AR60" s="201">
        <v>46</v>
      </c>
      <c r="AS60" s="201">
        <v>7.67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3.69</v>
      </c>
      <c r="AZ60" s="201">
        <v>0</v>
      </c>
      <c r="BA60" s="201">
        <v>3.1</v>
      </c>
      <c r="BB60" s="201">
        <v>1.72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325.85000000000002</v>
      </c>
      <c r="L61" s="201">
        <v>17.47</v>
      </c>
      <c r="M61" s="201">
        <v>45.29</v>
      </c>
      <c r="N61" s="201">
        <v>37.520000000000003</v>
      </c>
      <c r="O61" s="201">
        <v>52.44</v>
      </c>
      <c r="P61" s="201">
        <v>20.85</v>
      </c>
      <c r="Q61" s="201">
        <v>6.82</v>
      </c>
      <c r="R61" s="201">
        <v>13.56</v>
      </c>
      <c r="S61" s="201">
        <v>8.34</v>
      </c>
      <c r="T61" s="201">
        <v>1.01</v>
      </c>
      <c r="U61" s="201">
        <v>59.3</v>
      </c>
      <c r="V61" s="201">
        <v>8.83</v>
      </c>
      <c r="W61" s="201">
        <v>18.79</v>
      </c>
      <c r="X61" s="201">
        <v>62.9</v>
      </c>
      <c r="Y61" s="201">
        <v>0</v>
      </c>
      <c r="Z61">
        <v>0</v>
      </c>
      <c r="AA61" s="201">
        <v>14.05</v>
      </c>
      <c r="AB61" s="201">
        <v>0</v>
      </c>
      <c r="AC61" s="201">
        <v>0</v>
      </c>
      <c r="AD61" s="201">
        <v>0</v>
      </c>
      <c r="AE61" s="201">
        <v>82.39</v>
      </c>
      <c r="AF61" s="201">
        <v>0</v>
      </c>
      <c r="AG61" s="201">
        <v>0</v>
      </c>
      <c r="AH61" s="201">
        <v>0</v>
      </c>
      <c r="AI61" s="201">
        <v>131.96</v>
      </c>
      <c r="AJ61" s="201">
        <v>0</v>
      </c>
      <c r="AK61" s="201">
        <v>0</v>
      </c>
      <c r="AL61" s="201">
        <v>0</v>
      </c>
      <c r="AM61" s="201">
        <v>100</v>
      </c>
      <c r="AN61" s="201">
        <v>0</v>
      </c>
      <c r="AO61">
        <v>0</v>
      </c>
      <c r="AP61" s="201">
        <v>118.44</v>
      </c>
      <c r="AQ61" s="201">
        <v>38.270000000000003</v>
      </c>
      <c r="AR61" s="201">
        <v>46</v>
      </c>
      <c r="AS61" s="201">
        <v>7.67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3.69</v>
      </c>
      <c r="AZ61" s="201">
        <v>0</v>
      </c>
      <c r="BA61" s="201">
        <v>3.1</v>
      </c>
      <c r="BB61" s="201">
        <v>1.75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331.73</v>
      </c>
      <c r="L62" s="201">
        <v>17.47</v>
      </c>
      <c r="M62" s="201">
        <v>44.5</v>
      </c>
      <c r="N62" s="201">
        <v>36.880000000000003</v>
      </c>
      <c r="O62" s="201">
        <v>51.55</v>
      </c>
      <c r="P62" s="201">
        <v>20.47</v>
      </c>
      <c r="Q62" s="201">
        <v>6.71</v>
      </c>
      <c r="R62" s="201">
        <v>13.33</v>
      </c>
      <c r="S62" s="201">
        <v>8.1999999999999993</v>
      </c>
      <c r="T62" s="201">
        <v>0.99</v>
      </c>
      <c r="U62" s="201">
        <v>59.3</v>
      </c>
      <c r="V62" s="201">
        <v>8.83</v>
      </c>
      <c r="W62" s="201">
        <v>18.79</v>
      </c>
      <c r="X62" s="201">
        <v>62.9</v>
      </c>
      <c r="Y62" s="201">
        <v>0</v>
      </c>
      <c r="Z62">
        <v>0</v>
      </c>
      <c r="AA62" s="201">
        <v>14.05</v>
      </c>
      <c r="AB62" s="201">
        <v>0</v>
      </c>
      <c r="AC62" s="201">
        <v>0</v>
      </c>
      <c r="AD62" s="201">
        <v>0</v>
      </c>
      <c r="AE62" s="201">
        <v>82.39</v>
      </c>
      <c r="AF62" s="201">
        <v>0</v>
      </c>
      <c r="AG62" s="201">
        <v>0</v>
      </c>
      <c r="AH62" s="201">
        <v>0</v>
      </c>
      <c r="AI62" s="201">
        <v>131.96</v>
      </c>
      <c r="AJ62" s="201">
        <v>0</v>
      </c>
      <c r="AK62" s="201">
        <v>0</v>
      </c>
      <c r="AL62" s="201">
        <v>0</v>
      </c>
      <c r="AM62" s="201">
        <v>100</v>
      </c>
      <c r="AN62" s="201">
        <v>0</v>
      </c>
      <c r="AO62">
        <v>0</v>
      </c>
      <c r="AP62" s="201">
        <v>118.44</v>
      </c>
      <c r="AQ62" s="201">
        <v>38.270000000000003</v>
      </c>
      <c r="AR62" s="201">
        <v>46</v>
      </c>
      <c r="AS62" s="201">
        <v>7.67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3.69</v>
      </c>
      <c r="AZ62" s="201">
        <v>0</v>
      </c>
      <c r="BA62" s="201">
        <v>3.1</v>
      </c>
      <c r="BB62" s="201">
        <v>1.72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371.28</v>
      </c>
      <c r="L63" s="201">
        <v>17.47</v>
      </c>
      <c r="M63" s="201">
        <v>47.96</v>
      </c>
      <c r="N63" s="201">
        <v>39.75</v>
      </c>
      <c r="O63" s="201">
        <v>55.55</v>
      </c>
      <c r="P63" s="201">
        <v>22.17</v>
      </c>
      <c r="Q63" s="201">
        <v>7.23</v>
      </c>
      <c r="R63" s="201">
        <v>14.37</v>
      </c>
      <c r="S63" s="201">
        <v>8.83</v>
      </c>
      <c r="T63" s="201">
        <v>1.07</v>
      </c>
      <c r="U63" s="201">
        <v>59.3</v>
      </c>
      <c r="V63" s="201">
        <v>8.83</v>
      </c>
      <c r="W63" s="201">
        <v>18.79</v>
      </c>
      <c r="X63" s="201">
        <v>62.9</v>
      </c>
      <c r="Y63" s="201">
        <v>0</v>
      </c>
      <c r="Z63">
        <v>0</v>
      </c>
      <c r="AA63" s="201">
        <v>14.05</v>
      </c>
      <c r="AB63" s="201">
        <v>0</v>
      </c>
      <c r="AC63" s="201">
        <v>0</v>
      </c>
      <c r="AD63" s="201">
        <v>0</v>
      </c>
      <c r="AE63" s="201">
        <v>82.39</v>
      </c>
      <c r="AF63" s="201">
        <v>0</v>
      </c>
      <c r="AG63" s="201">
        <v>0</v>
      </c>
      <c r="AH63" s="201">
        <v>0</v>
      </c>
      <c r="AI63" s="201">
        <v>131.96</v>
      </c>
      <c r="AJ63" s="201">
        <v>0</v>
      </c>
      <c r="AK63" s="201">
        <v>0</v>
      </c>
      <c r="AL63" s="201">
        <v>0</v>
      </c>
      <c r="AM63" s="201">
        <v>100</v>
      </c>
      <c r="AN63" s="201">
        <v>0</v>
      </c>
      <c r="AO63">
        <v>0</v>
      </c>
      <c r="AP63" s="201">
        <v>118.44</v>
      </c>
      <c r="AQ63" s="201">
        <v>38.270000000000003</v>
      </c>
      <c r="AR63" s="201">
        <v>46</v>
      </c>
      <c r="AS63" s="201">
        <v>7.67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3.69</v>
      </c>
      <c r="AZ63" s="201">
        <v>0</v>
      </c>
      <c r="BA63" s="201">
        <v>3.1</v>
      </c>
      <c r="BB63" s="201">
        <v>1.85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383.15</v>
      </c>
      <c r="L64" s="201">
        <v>17.47</v>
      </c>
      <c r="M64" s="201">
        <v>49.5</v>
      </c>
      <c r="N64" s="201">
        <v>41.01</v>
      </c>
      <c r="O64" s="201">
        <v>57.33</v>
      </c>
      <c r="P64" s="201">
        <v>22.93</v>
      </c>
      <c r="Q64" s="201">
        <v>7.46</v>
      </c>
      <c r="R64" s="201">
        <v>14.82</v>
      </c>
      <c r="S64" s="201">
        <v>9.11</v>
      </c>
      <c r="T64" s="201">
        <v>1.1000000000000001</v>
      </c>
      <c r="U64" s="201">
        <v>59.3</v>
      </c>
      <c r="V64" s="201">
        <v>8.83</v>
      </c>
      <c r="W64" s="201">
        <v>18.79</v>
      </c>
      <c r="X64" s="201">
        <v>62.9</v>
      </c>
      <c r="Y64" s="201">
        <v>0</v>
      </c>
      <c r="Z64">
        <v>0</v>
      </c>
      <c r="AA64" s="201">
        <v>14.05</v>
      </c>
      <c r="AB64" s="201">
        <v>0</v>
      </c>
      <c r="AC64" s="201">
        <v>0</v>
      </c>
      <c r="AD64" s="201">
        <v>0</v>
      </c>
      <c r="AE64" s="201">
        <v>82.39</v>
      </c>
      <c r="AF64" s="201">
        <v>0</v>
      </c>
      <c r="AG64" s="201">
        <v>0</v>
      </c>
      <c r="AH64" s="201">
        <v>0</v>
      </c>
      <c r="AI64" s="201">
        <v>131.96</v>
      </c>
      <c r="AJ64" s="201">
        <v>0</v>
      </c>
      <c r="AK64" s="201">
        <v>0</v>
      </c>
      <c r="AL64" s="201">
        <v>0</v>
      </c>
      <c r="AM64" s="201">
        <v>100</v>
      </c>
      <c r="AN64" s="201">
        <v>0</v>
      </c>
      <c r="AO64">
        <v>0</v>
      </c>
      <c r="AP64" s="201">
        <v>118.44</v>
      </c>
      <c r="AQ64" s="201">
        <v>38.270000000000003</v>
      </c>
      <c r="AR64" s="201">
        <v>46</v>
      </c>
      <c r="AS64" s="201">
        <v>7.67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3.69</v>
      </c>
      <c r="AZ64" s="201">
        <v>1.07</v>
      </c>
      <c r="BA64" s="201">
        <v>3.1</v>
      </c>
      <c r="BB64" s="201">
        <v>1.91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395.2</v>
      </c>
      <c r="L65" s="201">
        <v>17.47</v>
      </c>
      <c r="M65" s="201">
        <v>51.06</v>
      </c>
      <c r="N65" s="201">
        <v>42.31</v>
      </c>
      <c r="O65" s="201">
        <v>59.13</v>
      </c>
      <c r="P65" s="201">
        <v>23.7</v>
      </c>
      <c r="Q65" s="201">
        <v>7.69</v>
      </c>
      <c r="R65" s="201">
        <v>15.29</v>
      </c>
      <c r="S65" s="201">
        <v>9.4</v>
      </c>
      <c r="T65" s="201">
        <v>1.1399999999999999</v>
      </c>
      <c r="U65" s="201">
        <v>59.3</v>
      </c>
      <c r="V65" s="201">
        <v>8.83</v>
      </c>
      <c r="W65" s="201">
        <v>18.79</v>
      </c>
      <c r="X65" s="201">
        <v>62.9</v>
      </c>
      <c r="Y65" s="201">
        <v>0</v>
      </c>
      <c r="Z65">
        <v>0</v>
      </c>
      <c r="AA65" s="201">
        <v>14.05</v>
      </c>
      <c r="AB65" s="201">
        <v>0</v>
      </c>
      <c r="AC65" s="201">
        <v>0</v>
      </c>
      <c r="AD65" s="201">
        <v>0</v>
      </c>
      <c r="AE65" s="201">
        <v>79.78</v>
      </c>
      <c r="AF65" s="201">
        <v>0</v>
      </c>
      <c r="AG65" s="201">
        <v>0</v>
      </c>
      <c r="AH65" s="201">
        <v>0</v>
      </c>
      <c r="AI65" s="201">
        <v>131.96</v>
      </c>
      <c r="AJ65" s="201">
        <v>0</v>
      </c>
      <c r="AK65" s="201">
        <v>0</v>
      </c>
      <c r="AL65" s="201">
        <v>0</v>
      </c>
      <c r="AM65" s="201">
        <v>100</v>
      </c>
      <c r="AN65" s="201">
        <v>0</v>
      </c>
      <c r="AO65">
        <v>0</v>
      </c>
      <c r="AP65" s="201">
        <v>118.44</v>
      </c>
      <c r="AQ65" s="201">
        <v>38.270000000000003</v>
      </c>
      <c r="AR65" s="201">
        <v>46</v>
      </c>
      <c r="AS65" s="201">
        <v>7.67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3.69</v>
      </c>
      <c r="AZ65" s="201">
        <v>2.13</v>
      </c>
      <c r="BA65" s="201">
        <v>3.1</v>
      </c>
      <c r="BB65" s="201">
        <v>1.96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406.78</v>
      </c>
      <c r="L66" s="201">
        <v>17.47</v>
      </c>
      <c r="M66" s="201">
        <v>52.56</v>
      </c>
      <c r="N66" s="201">
        <v>43.55</v>
      </c>
      <c r="O66" s="201">
        <v>60.86</v>
      </c>
      <c r="P66" s="201">
        <v>24.43</v>
      </c>
      <c r="Q66" s="201">
        <v>7.92</v>
      </c>
      <c r="R66" s="201">
        <v>15.73</v>
      </c>
      <c r="S66" s="201">
        <v>9.68</v>
      </c>
      <c r="T66" s="201">
        <v>1.17</v>
      </c>
      <c r="U66" s="201">
        <v>59.3</v>
      </c>
      <c r="V66" s="201">
        <v>8.83</v>
      </c>
      <c r="W66" s="201">
        <v>18.79</v>
      </c>
      <c r="X66" s="201">
        <v>62.9</v>
      </c>
      <c r="Y66" s="201">
        <v>0</v>
      </c>
      <c r="Z66">
        <v>0</v>
      </c>
      <c r="AA66" s="201">
        <v>14.05</v>
      </c>
      <c r="AB66" s="201">
        <v>0</v>
      </c>
      <c r="AC66" s="201">
        <v>0</v>
      </c>
      <c r="AD66" s="201">
        <v>0</v>
      </c>
      <c r="AE66" s="201">
        <v>79.78</v>
      </c>
      <c r="AF66" s="201">
        <v>0</v>
      </c>
      <c r="AG66" s="201">
        <v>0</v>
      </c>
      <c r="AH66" s="201">
        <v>0</v>
      </c>
      <c r="AI66" s="201">
        <v>131.96</v>
      </c>
      <c r="AJ66" s="201">
        <v>0</v>
      </c>
      <c r="AK66" s="201">
        <v>0</v>
      </c>
      <c r="AL66" s="201">
        <v>0</v>
      </c>
      <c r="AM66" s="201">
        <v>100</v>
      </c>
      <c r="AN66" s="201">
        <v>0</v>
      </c>
      <c r="AO66">
        <v>0</v>
      </c>
      <c r="AP66" s="201">
        <v>118.44</v>
      </c>
      <c r="AQ66" s="201">
        <v>38.270000000000003</v>
      </c>
      <c r="AR66" s="201">
        <v>47</v>
      </c>
      <c r="AS66" s="201">
        <v>7.67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3.69</v>
      </c>
      <c r="AZ66" s="201">
        <v>3.2</v>
      </c>
      <c r="BA66" s="201">
        <v>3.1</v>
      </c>
      <c r="BB66" s="201">
        <v>2.0299999999999998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374.75</v>
      </c>
      <c r="L67" s="201">
        <v>14.41</v>
      </c>
      <c r="M67" s="201">
        <v>48.41</v>
      </c>
      <c r="N67" s="201">
        <v>40.119999999999997</v>
      </c>
      <c r="O67" s="201">
        <v>56.07</v>
      </c>
      <c r="P67" s="201">
        <v>22.4</v>
      </c>
      <c r="Q67" s="201">
        <v>7.29</v>
      </c>
      <c r="R67" s="201">
        <v>14.49</v>
      </c>
      <c r="S67" s="201">
        <v>8.91</v>
      </c>
      <c r="T67" s="201">
        <v>1.08</v>
      </c>
      <c r="U67" s="201">
        <v>59.3</v>
      </c>
      <c r="V67" s="201">
        <v>8.83</v>
      </c>
      <c r="W67" s="201">
        <v>18.79</v>
      </c>
      <c r="X67" s="201">
        <v>62.9</v>
      </c>
      <c r="Y67" s="201">
        <v>0</v>
      </c>
      <c r="Z67">
        <v>0</v>
      </c>
      <c r="AA67" s="201">
        <v>14.05</v>
      </c>
      <c r="AB67" s="201">
        <v>0</v>
      </c>
      <c r="AC67" s="201">
        <v>0</v>
      </c>
      <c r="AD67" s="201">
        <v>0</v>
      </c>
      <c r="AE67" s="201">
        <v>79.78</v>
      </c>
      <c r="AF67" s="201">
        <v>0</v>
      </c>
      <c r="AG67" s="201">
        <v>0</v>
      </c>
      <c r="AH67" s="201">
        <v>0</v>
      </c>
      <c r="AI67" s="201">
        <v>131.96</v>
      </c>
      <c r="AJ67" s="201">
        <v>0</v>
      </c>
      <c r="AK67" s="201">
        <v>0</v>
      </c>
      <c r="AL67" s="201">
        <v>0</v>
      </c>
      <c r="AM67" s="201">
        <v>100</v>
      </c>
      <c r="AN67" s="201">
        <v>0</v>
      </c>
      <c r="AO67">
        <v>0</v>
      </c>
      <c r="AP67" s="201">
        <v>118.44</v>
      </c>
      <c r="AQ67" s="201">
        <v>38.270000000000003</v>
      </c>
      <c r="AR67" s="201">
        <v>47.5</v>
      </c>
      <c r="AS67" s="201">
        <v>7.67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3.69</v>
      </c>
      <c r="AZ67" s="201">
        <v>3.2</v>
      </c>
      <c r="BA67" s="201">
        <v>3.1</v>
      </c>
      <c r="BB67" s="201">
        <v>1.86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390.15</v>
      </c>
      <c r="L68" s="201">
        <v>13.78</v>
      </c>
      <c r="M68" s="201">
        <v>50.41</v>
      </c>
      <c r="N68" s="201">
        <v>41.77</v>
      </c>
      <c r="O68" s="201">
        <v>58.38</v>
      </c>
      <c r="P68" s="201">
        <v>23.36</v>
      </c>
      <c r="Q68" s="201">
        <v>7.6</v>
      </c>
      <c r="R68" s="201">
        <v>15.09</v>
      </c>
      <c r="S68" s="201">
        <v>9.2799999999999994</v>
      </c>
      <c r="T68" s="201">
        <v>1.1299999999999999</v>
      </c>
      <c r="U68" s="201">
        <v>59.3</v>
      </c>
      <c r="V68" s="201">
        <v>8.83</v>
      </c>
      <c r="W68" s="201">
        <v>18.79</v>
      </c>
      <c r="X68" s="201">
        <v>62.9</v>
      </c>
      <c r="Y68" s="201">
        <v>0</v>
      </c>
      <c r="Z68">
        <v>0</v>
      </c>
      <c r="AA68" s="201">
        <v>14.05</v>
      </c>
      <c r="AB68" s="201">
        <v>0</v>
      </c>
      <c r="AC68" s="201">
        <v>0</v>
      </c>
      <c r="AD68" s="201">
        <v>0</v>
      </c>
      <c r="AE68" s="201">
        <v>79.78</v>
      </c>
      <c r="AF68" s="201">
        <v>0</v>
      </c>
      <c r="AG68" s="201">
        <v>0</v>
      </c>
      <c r="AH68" s="201">
        <v>0</v>
      </c>
      <c r="AI68" s="201">
        <v>133.61000000000001</v>
      </c>
      <c r="AJ68" s="201">
        <v>0</v>
      </c>
      <c r="AK68" s="201">
        <v>0</v>
      </c>
      <c r="AL68" s="201">
        <v>0</v>
      </c>
      <c r="AM68" s="201">
        <v>100</v>
      </c>
      <c r="AN68" s="201">
        <v>0</v>
      </c>
      <c r="AO68">
        <v>0</v>
      </c>
      <c r="AP68" s="201">
        <v>118.44</v>
      </c>
      <c r="AQ68" s="201">
        <v>38.270000000000003</v>
      </c>
      <c r="AR68" s="201">
        <v>47.5</v>
      </c>
      <c r="AS68" s="201">
        <v>7.67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3.69</v>
      </c>
      <c r="AZ68" s="201">
        <v>3.2</v>
      </c>
      <c r="BA68" s="201">
        <v>3.1</v>
      </c>
      <c r="BB68" s="201">
        <v>1.94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397.33</v>
      </c>
      <c r="L69" s="201">
        <v>14.03</v>
      </c>
      <c r="M69" s="201">
        <v>51.33</v>
      </c>
      <c r="N69" s="201">
        <v>42.54</v>
      </c>
      <c r="O69" s="201">
        <v>59.45</v>
      </c>
      <c r="P69" s="201">
        <v>23.82</v>
      </c>
      <c r="Q69" s="201">
        <v>7.73</v>
      </c>
      <c r="R69" s="201">
        <v>15.37</v>
      </c>
      <c r="S69" s="201">
        <v>9.4600000000000009</v>
      </c>
      <c r="T69" s="201">
        <v>1.1499999999999999</v>
      </c>
      <c r="U69" s="201">
        <v>59.3</v>
      </c>
      <c r="V69" s="201">
        <v>8.83</v>
      </c>
      <c r="W69" s="201">
        <v>18.79</v>
      </c>
      <c r="X69" s="201">
        <v>62.9</v>
      </c>
      <c r="Y69" s="201">
        <v>0</v>
      </c>
      <c r="Z69">
        <v>0</v>
      </c>
      <c r="AA69" s="201">
        <v>14.05</v>
      </c>
      <c r="AB69" s="201">
        <v>0</v>
      </c>
      <c r="AC69" s="201">
        <v>0</v>
      </c>
      <c r="AD69" s="201">
        <v>0</v>
      </c>
      <c r="AE69" s="201">
        <v>79.78</v>
      </c>
      <c r="AF69" s="201">
        <v>0</v>
      </c>
      <c r="AG69" s="201">
        <v>0</v>
      </c>
      <c r="AH69" s="201">
        <v>0</v>
      </c>
      <c r="AI69" s="201">
        <v>133.61000000000001</v>
      </c>
      <c r="AJ69" s="201">
        <v>0</v>
      </c>
      <c r="AK69" s="201">
        <v>0</v>
      </c>
      <c r="AL69" s="201">
        <v>0</v>
      </c>
      <c r="AM69" s="201">
        <v>100</v>
      </c>
      <c r="AN69" s="201">
        <v>0</v>
      </c>
      <c r="AO69">
        <v>0</v>
      </c>
      <c r="AP69" s="201">
        <v>118.44</v>
      </c>
      <c r="AQ69" s="201">
        <v>38.270000000000003</v>
      </c>
      <c r="AR69" s="201">
        <v>36.4</v>
      </c>
      <c r="AS69" s="201">
        <v>7.67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3.69</v>
      </c>
      <c r="AZ69" s="201">
        <v>3.15</v>
      </c>
      <c r="BA69" s="201">
        <v>3.1</v>
      </c>
      <c r="BB69" s="201">
        <v>1.98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418.21</v>
      </c>
      <c r="L70" s="201">
        <v>14.77</v>
      </c>
      <c r="M70" s="201">
        <v>54.03</v>
      </c>
      <c r="N70" s="201">
        <v>44.77</v>
      </c>
      <c r="O70" s="201">
        <v>62.57</v>
      </c>
      <c r="P70" s="201">
        <v>25.15</v>
      </c>
      <c r="Q70" s="201">
        <v>8.14</v>
      </c>
      <c r="R70" s="201">
        <v>16.170000000000002</v>
      </c>
      <c r="S70" s="201">
        <v>9.94</v>
      </c>
      <c r="T70" s="201">
        <v>1.2</v>
      </c>
      <c r="U70" s="201">
        <v>59.3</v>
      </c>
      <c r="V70" s="201">
        <v>8.83</v>
      </c>
      <c r="W70" s="201">
        <v>18.79</v>
      </c>
      <c r="X70" s="201">
        <v>62.9</v>
      </c>
      <c r="Y70" s="201">
        <v>0</v>
      </c>
      <c r="Z70">
        <v>0</v>
      </c>
      <c r="AA70" s="201">
        <v>14.05</v>
      </c>
      <c r="AB70" s="201">
        <v>0</v>
      </c>
      <c r="AC70" s="201">
        <v>0</v>
      </c>
      <c r="AD70" s="201">
        <v>0</v>
      </c>
      <c r="AE70" s="201">
        <v>79.78</v>
      </c>
      <c r="AF70" s="201">
        <v>0</v>
      </c>
      <c r="AG70" s="201">
        <v>0</v>
      </c>
      <c r="AH70" s="201">
        <v>0</v>
      </c>
      <c r="AI70" s="201">
        <v>133.61000000000001</v>
      </c>
      <c r="AJ70" s="201">
        <v>0</v>
      </c>
      <c r="AK70" s="201">
        <v>0</v>
      </c>
      <c r="AL70" s="201">
        <v>0</v>
      </c>
      <c r="AM70" s="201">
        <v>100</v>
      </c>
      <c r="AN70" s="201">
        <v>0</v>
      </c>
      <c r="AO70">
        <v>0</v>
      </c>
      <c r="AP70" s="201">
        <v>118.44</v>
      </c>
      <c r="AQ70" s="201">
        <v>38.270000000000003</v>
      </c>
      <c r="AR70" s="201">
        <v>26.85</v>
      </c>
      <c r="AS70" s="201">
        <v>7.67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3.69</v>
      </c>
      <c r="AZ70" s="201">
        <v>4.2699999999999996</v>
      </c>
      <c r="BA70" s="201">
        <v>3.1</v>
      </c>
      <c r="BB70" s="201">
        <v>2.08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436.76</v>
      </c>
      <c r="L71" s="201">
        <v>15.22</v>
      </c>
      <c r="M71" s="201">
        <v>56.43</v>
      </c>
      <c r="N71" s="201">
        <v>46.76</v>
      </c>
      <c r="O71" s="201">
        <v>65.349999999999994</v>
      </c>
      <c r="P71" s="201">
        <v>26.34</v>
      </c>
      <c r="Q71" s="201">
        <v>8.49</v>
      </c>
      <c r="R71" s="201">
        <v>16.89</v>
      </c>
      <c r="S71" s="201">
        <v>10.39</v>
      </c>
      <c r="T71" s="201">
        <v>1.26</v>
      </c>
      <c r="U71" s="201">
        <v>59.3</v>
      </c>
      <c r="V71" s="201">
        <v>8.83</v>
      </c>
      <c r="W71" s="201">
        <v>18.79</v>
      </c>
      <c r="X71" s="201">
        <v>62.9</v>
      </c>
      <c r="Y71" s="201">
        <v>0</v>
      </c>
      <c r="Z71">
        <v>0</v>
      </c>
      <c r="AA71" s="201">
        <v>14.05</v>
      </c>
      <c r="AB71" s="201">
        <v>0</v>
      </c>
      <c r="AC71" s="201">
        <v>0</v>
      </c>
      <c r="AD71" s="201">
        <v>0</v>
      </c>
      <c r="AE71" s="201">
        <v>79.78</v>
      </c>
      <c r="AF71" s="201">
        <v>0</v>
      </c>
      <c r="AG71" s="201">
        <v>0</v>
      </c>
      <c r="AH71" s="201">
        <v>0</v>
      </c>
      <c r="AI71" s="201">
        <v>131.96</v>
      </c>
      <c r="AJ71" s="201">
        <v>0</v>
      </c>
      <c r="AK71" s="201">
        <v>0</v>
      </c>
      <c r="AL71" s="201">
        <v>0</v>
      </c>
      <c r="AM71" s="201">
        <v>100</v>
      </c>
      <c r="AN71" s="201">
        <v>0</v>
      </c>
      <c r="AO71">
        <v>0</v>
      </c>
      <c r="AP71" s="201">
        <v>118.44</v>
      </c>
      <c r="AQ71" s="201">
        <v>38.270000000000003</v>
      </c>
      <c r="AR71" s="201">
        <v>21.15</v>
      </c>
      <c r="AS71" s="201">
        <v>7.67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3.69</v>
      </c>
      <c r="AZ71" s="201">
        <v>4.2699999999999996</v>
      </c>
      <c r="BA71" s="201">
        <v>3.1</v>
      </c>
      <c r="BB71" s="201">
        <v>2.1800000000000002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458.36</v>
      </c>
      <c r="L72" s="201">
        <v>16.54</v>
      </c>
      <c r="M72" s="201">
        <v>59.21</v>
      </c>
      <c r="N72" s="201">
        <v>49.07</v>
      </c>
      <c r="O72" s="201">
        <v>68.59</v>
      </c>
      <c r="P72" s="201">
        <v>27.7</v>
      </c>
      <c r="Q72" s="201">
        <v>8.92</v>
      </c>
      <c r="R72" s="201">
        <v>17.73</v>
      </c>
      <c r="S72" s="201">
        <v>10.9</v>
      </c>
      <c r="T72" s="201">
        <v>1.32</v>
      </c>
      <c r="U72" s="201">
        <v>59.3</v>
      </c>
      <c r="V72" s="201">
        <v>8.83</v>
      </c>
      <c r="W72" s="201">
        <v>18.79</v>
      </c>
      <c r="X72" s="201">
        <v>62.9</v>
      </c>
      <c r="Y72" s="201">
        <v>0</v>
      </c>
      <c r="Z72">
        <v>0</v>
      </c>
      <c r="AA72" s="201">
        <v>14.05</v>
      </c>
      <c r="AB72" s="201">
        <v>0</v>
      </c>
      <c r="AC72" s="201">
        <v>0</v>
      </c>
      <c r="AD72" s="201">
        <v>0</v>
      </c>
      <c r="AE72" s="201">
        <v>79.78</v>
      </c>
      <c r="AF72" s="201">
        <v>0</v>
      </c>
      <c r="AG72" s="201">
        <v>0</v>
      </c>
      <c r="AH72" s="201">
        <v>0</v>
      </c>
      <c r="AI72" s="201">
        <v>131.96</v>
      </c>
      <c r="AJ72" s="201">
        <v>0</v>
      </c>
      <c r="AK72" s="201">
        <v>0</v>
      </c>
      <c r="AL72" s="201">
        <v>0</v>
      </c>
      <c r="AM72" s="201">
        <v>100</v>
      </c>
      <c r="AN72" s="201">
        <v>0</v>
      </c>
      <c r="AO72">
        <v>0</v>
      </c>
      <c r="AP72" s="201">
        <v>118.44</v>
      </c>
      <c r="AQ72" s="201">
        <v>38.270000000000003</v>
      </c>
      <c r="AR72" s="201">
        <v>11.99</v>
      </c>
      <c r="AS72" s="201">
        <v>7.67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3.69</v>
      </c>
      <c r="AZ72" s="201">
        <v>4.2699999999999996</v>
      </c>
      <c r="BA72" s="201">
        <v>3.1</v>
      </c>
      <c r="BB72" s="201">
        <v>2.2799999999999998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474.56</v>
      </c>
      <c r="L73" s="201">
        <v>16.96</v>
      </c>
      <c r="M73" s="201">
        <v>61.31</v>
      </c>
      <c r="N73" s="201">
        <v>50.8</v>
      </c>
      <c r="O73" s="201">
        <v>71.010000000000005</v>
      </c>
      <c r="P73" s="201">
        <v>28.72</v>
      </c>
      <c r="Q73" s="201">
        <v>9.23</v>
      </c>
      <c r="R73" s="201">
        <v>18.350000000000001</v>
      </c>
      <c r="S73" s="201">
        <v>11.29</v>
      </c>
      <c r="T73" s="201">
        <v>1.36</v>
      </c>
      <c r="U73" s="201">
        <v>59.3</v>
      </c>
      <c r="V73" s="201">
        <v>8.83</v>
      </c>
      <c r="W73" s="201">
        <v>18.79</v>
      </c>
      <c r="X73" s="201">
        <v>62.9</v>
      </c>
      <c r="Y73" s="201">
        <v>0</v>
      </c>
      <c r="Z73">
        <v>0</v>
      </c>
      <c r="AA73" s="201">
        <v>14.05</v>
      </c>
      <c r="AB73" s="201">
        <v>0</v>
      </c>
      <c r="AC73" s="201">
        <v>0</v>
      </c>
      <c r="AD73" s="201">
        <v>0</v>
      </c>
      <c r="AE73" s="201">
        <v>79.78</v>
      </c>
      <c r="AF73" s="201">
        <v>0</v>
      </c>
      <c r="AG73" s="201">
        <v>0</v>
      </c>
      <c r="AH73" s="201">
        <v>0</v>
      </c>
      <c r="AI73" s="201">
        <v>131.96</v>
      </c>
      <c r="AJ73" s="201">
        <v>0</v>
      </c>
      <c r="AK73" s="201">
        <v>0</v>
      </c>
      <c r="AL73" s="201">
        <v>0</v>
      </c>
      <c r="AM73" s="201">
        <v>100</v>
      </c>
      <c r="AN73" s="201">
        <v>0</v>
      </c>
      <c r="AO73">
        <v>0</v>
      </c>
      <c r="AP73" s="201">
        <v>118.44</v>
      </c>
      <c r="AQ73" s="201">
        <v>38.270000000000003</v>
      </c>
      <c r="AR73" s="201">
        <v>6.78</v>
      </c>
      <c r="AS73" s="201">
        <v>7.67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3.69</v>
      </c>
      <c r="AZ73" s="201">
        <v>4.2699999999999996</v>
      </c>
      <c r="BA73" s="201">
        <v>3.1</v>
      </c>
      <c r="BB73" s="201">
        <v>2.37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493.41</v>
      </c>
      <c r="L74" s="201">
        <v>17.43</v>
      </c>
      <c r="M74" s="201">
        <v>63.75</v>
      </c>
      <c r="N74" s="201">
        <v>52.83</v>
      </c>
      <c r="O74" s="201">
        <v>73.819999999999993</v>
      </c>
      <c r="P74" s="201">
        <v>29.92</v>
      </c>
      <c r="Q74" s="201">
        <v>9.6</v>
      </c>
      <c r="R74" s="201">
        <v>19.079999999999998</v>
      </c>
      <c r="S74" s="201">
        <v>11.74</v>
      </c>
      <c r="T74" s="201">
        <v>1.42</v>
      </c>
      <c r="U74" s="201">
        <v>59.3</v>
      </c>
      <c r="V74" s="201">
        <v>8.83</v>
      </c>
      <c r="W74" s="201">
        <v>18.79</v>
      </c>
      <c r="X74" s="201">
        <v>62.9</v>
      </c>
      <c r="Y74" s="201">
        <v>0</v>
      </c>
      <c r="Z74">
        <v>0</v>
      </c>
      <c r="AA74" s="201">
        <v>14.05</v>
      </c>
      <c r="AB74" s="201">
        <v>0</v>
      </c>
      <c r="AC74" s="201">
        <v>0</v>
      </c>
      <c r="AD74" s="201">
        <v>0</v>
      </c>
      <c r="AE74" s="201">
        <v>79.78</v>
      </c>
      <c r="AF74" s="201">
        <v>0</v>
      </c>
      <c r="AG74" s="201">
        <v>0</v>
      </c>
      <c r="AH74" s="201">
        <v>0</v>
      </c>
      <c r="AI74" s="201">
        <v>131.96</v>
      </c>
      <c r="AJ74" s="201">
        <v>0</v>
      </c>
      <c r="AK74" s="201">
        <v>0</v>
      </c>
      <c r="AL74" s="201">
        <v>0</v>
      </c>
      <c r="AM74" s="201">
        <v>100</v>
      </c>
      <c r="AN74" s="201">
        <v>0</v>
      </c>
      <c r="AO74">
        <v>0</v>
      </c>
      <c r="AP74" s="201">
        <v>118.44</v>
      </c>
      <c r="AQ74" s="201">
        <v>38.270000000000003</v>
      </c>
      <c r="AR74" s="201">
        <v>3.64</v>
      </c>
      <c r="AS74" s="201">
        <v>7.67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3.69</v>
      </c>
      <c r="AZ74" s="201">
        <v>4.2699999999999996</v>
      </c>
      <c r="BA74" s="201">
        <v>3.1</v>
      </c>
      <c r="BB74" s="201">
        <v>2.4500000000000002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494.75</v>
      </c>
      <c r="L75" s="201">
        <v>17.47</v>
      </c>
      <c r="M75" s="201">
        <v>63.93</v>
      </c>
      <c r="N75" s="201">
        <v>52.97</v>
      </c>
      <c r="O75" s="201">
        <v>74.03</v>
      </c>
      <c r="P75" s="201">
        <v>30</v>
      </c>
      <c r="Q75" s="201">
        <v>9.6300000000000008</v>
      </c>
      <c r="R75" s="201">
        <v>19.14</v>
      </c>
      <c r="S75" s="201">
        <v>11.77</v>
      </c>
      <c r="T75" s="201">
        <v>1.42</v>
      </c>
      <c r="U75" s="201">
        <v>59.3</v>
      </c>
      <c r="V75" s="201">
        <v>8.83</v>
      </c>
      <c r="W75" s="201">
        <v>18.79</v>
      </c>
      <c r="X75" s="201">
        <v>62.9</v>
      </c>
      <c r="Y75" s="201">
        <v>0</v>
      </c>
      <c r="Z75">
        <v>0</v>
      </c>
      <c r="AA75" s="201">
        <v>14.05</v>
      </c>
      <c r="AB75" s="201">
        <v>0</v>
      </c>
      <c r="AC75" s="201">
        <v>0</v>
      </c>
      <c r="AD75" s="201">
        <v>0</v>
      </c>
      <c r="AE75" s="201">
        <v>80.63</v>
      </c>
      <c r="AF75" s="201">
        <v>0</v>
      </c>
      <c r="AG75" s="201">
        <v>0</v>
      </c>
      <c r="AH75" s="201">
        <v>0</v>
      </c>
      <c r="AI75" s="201">
        <v>116.96</v>
      </c>
      <c r="AJ75" s="201">
        <v>0</v>
      </c>
      <c r="AK75" s="201">
        <v>0</v>
      </c>
      <c r="AL75" s="201">
        <v>0</v>
      </c>
      <c r="AM75" s="201">
        <v>100</v>
      </c>
      <c r="AN75" s="201">
        <v>0</v>
      </c>
      <c r="AO75">
        <v>0</v>
      </c>
      <c r="AP75" s="201">
        <v>118.44</v>
      </c>
      <c r="AQ75" s="201">
        <v>38.270000000000003</v>
      </c>
      <c r="AR75" s="201">
        <v>0</v>
      </c>
      <c r="AS75" s="201">
        <v>7.67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3.69</v>
      </c>
      <c r="AZ75" s="201">
        <v>4.0999999999999996</v>
      </c>
      <c r="BA75" s="201">
        <v>3.1</v>
      </c>
      <c r="BB75" s="201">
        <v>2.46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494.75</v>
      </c>
      <c r="L76" s="201">
        <v>17.47</v>
      </c>
      <c r="M76" s="201">
        <v>63.93</v>
      </c>
      <c r="N76" s="201">
        <v>52.97</v>
      </c>
      <c r="O76" s="201">
        <v>74.03</v>
      </c>
      <c r="P76" s="201">
        <v>30</v>
      </c>
      <c r="Q76" s="201">
        <v>9.6300000000000008</v>
      </c>
      <c r="R76" s="201">
        <v>19.14</v>
      </c>
      <c r="S76" s="201">
        <v>11.77</v>
      </c>
      <c r="T76" s="201">
        <v>1.42</v>
      </c>
      <c r="U76" s="201">
        <v>59.3</v>
      </c>
      <c r="V76" s="201">
        <v>8.83</v>
      </c>
      <c r="W76" s="201">
        <v>18.79</v>
      </c>
      <c r="X76" s="201">
        <v>62.9</v>
      </c>
      <c r="Y76" s="201">
        <v>0</v>
      </c>
      <c r="Z76">
        <v>0</v>
      </c>
      <c r="AA76" s="201">
        <v>14.05</v>
      </c>
      <c r="AB76" s="201">
        <v>0</v>
      </c>
      <c r="AC76" s="201">
        <v>0</v>
      </c>
      <c r="AD76" s="201">
        <v>0</v>
      </c>
      <c r="AE76" s="201">
        <v>80.63</v>
      </c>
      <c r="AF76" s="201">
        <v>0</v>
      </c>
      <c r="AG76" s="201">
        <v>0</v>
      </c>
      <c r="AH76" s="201">
        <v>0</v>
      </c>
      <c r="AI76" s="201">
        <v>116.96</v>
      </c>
      <c r="AJ76" s="201">
        <v>0</v>
      </c>
      <c r="AK76" s="201">
        <v>0</v>
      </c>
      <c r="AL76" s="201">
        <v>0</v>
      </c>
      <c r="AM76" s="201">
        <v>100</v>
      </c>
      <c r="AN76" s="201">
        <v>0</v>
      </c>
      <c r="AO76">
        <v>0</v>
      </c>
      <c r="AP76" s="201">
        <v>118.44</v>
      </c>
      <c r="AQ76" s="201">
        <v>38.270000000000003</v>
      </c>
      <c r="AR76" s="201">
        <v>0</v>
      </c>
      <c r="AS76" s="201">
        <v>7.67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3.69</v>
      </c>
      <c r="AZ76" s="201">
        <v>4.0999999999999996</v>
      </c>
      <c r="BA76" s="201">
        <v>3.1</v>
      </c>
      <c r="BB76" s="201">
        <v>2.46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494.75</v>
      </c>
      <c r="L77" s="201">
        <v>17.47</v>
      </c>
      <c r="M77" s="201">
        <v>63.93</v>
      </c>
      <c r="N77" s="201">
        <v>52.97</v>
      </c>
      <c r="O77" s="201">
        <v>74.03</v>
      </c>
      <c r="P77" s="201">
        <v>30</v>
      </c>
      <c r="Q77" s="201">
        <v>9.6300000000000008</v>
      </c>
      <c r="R77" s="201">
        <v>19.14</v>
      </c>
      <c r="S77" s="201">
        <v>11.77</v>
      </c>
      <c r="T77" s="201">
        <v>1.42</v>
      </c>
      <c r="U77" s="201">
        <v>59.3</v>
      </c>
      <c r="V77" s="201">
        <v>8.83</v>
      </c>
      <c r="W77" s="201">
        <v>18.79</v>
      </c>
      <c r="X77" s="201">
        <v>62.9</v>
      </c>
      <c r="Y77" s="201">
        <v>0</v>
      </c>
      <c r="Z77">
        <v>0</v>
      </c>
      <c r="AA77" s="201">
        <v>14.05</v>
      </c>
      <c r="AB77" s="201">
        <v>0</v>
      </c>
      <c r="AC77" s="201">
        <v>0</v>
      </c>
      <c r="AD77" s="201">
        <v>0</v>
      </c>
      <c r="AE77" s="201">
        <v>80.63</v>
      </c>
      <c r="AF77" s="201">
        <v>0</v>
      </c>
      <c r="AG77" s="201">
        <v>0</v>
      </c>
      <c r="AH77" s="201">
        <v>0</v>
      </c>
      <c r="AI77" s="201">
        <v>133.61000000000001</v>
      </c>
      <c r="AJ77" s="201">
        <v>0</v>
      </c>
      <c r="AK77" s="201">
        <v>0</v>
      </c>
      <c r="AL77" s="201">
        <v>0</v>
      </c>
      <c r="AM77" s="201">
        <v>100</v>
      </c>
      <c r="AN77" s="201">
        <v>0</v>
      </c>
      <c r="AO77">
        <v>0</v>
      </c>
      <c r="AP77" s="201">
        <v>118.44</v>
      </c>
      <c r="AQ77" s="201">
        <v>38.270000000000003</v>
      </c>
      <c r="AR77" s="201">
        <v>0</v>
      </c>
      <c r="AS77" s="201">
        <v>7.67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3.69</v>
      </c>
      <c r="AZ77" s="201">
        <v>4.0999999999999996</v>
      </c>
      <c r="BA77" s="201">
        <v>3.1</v>
      </c>
      <c r="BB77" s="201">
        <v>2.46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494.75</v>
      </c>
      <c r="L78" s="201">
        <v>17.47</v>
      </c>
      <c r="M78" s="201">
        <v>63.93</v>
      </c>
      <c r="N78" s="201">
        <v>52.97</v>
      </c>
      <c r="O78" s="201">
        <v>74.03</v>
      </c>
      <c r="P78" s="201">
        <v>30</v>
      </c>
      <c r="Q78" s="201">
        <v>9.6300000000000008</v>
      </c>
      <c r="R78" s="201">
        <v>19.14</v>
      </c>
      <c r="S78" s="201">
        <v>11.77</v>
      </c>
      <c r="T78" s="201">
        <v>1.42</v>
      </c>
      <c r="U78" s="201">
        <v>59.3</v>
      </c>
      <c r="V78" s="201">
        <v>8.83</v>
      </c>
      <c r="W78" s="201">
        <v>18.79</v>
      </c>
      <c r="X78" s="201">
        <v>62.9</v>
      </c>
      <c r="Y78" s="201">
        <v>0</v>
      </c>
      <c r="Z78">
        <v>0</v>
      </c>
      <c r="AA78" s="201">
        <v>14.05</v>
      </c>
      <c r="AB78" s="201">
        <v>0</v>
      </c>
      <c r="AC78" s="201">
        <v>0</v>
      </c>
      <c r="AD78" s="201">
        <v>0</v>
      </c>
      <c r="AE78" s="201">
        <v>80.63</v>
      </c>
      <c r="AF78" s="201">
        <v>0</v>
      </c>
      <c r="AG78" s="201">
        <v>0</v>
      </c>
      <c r="AH78" s="201">
        <v>0</v>
      </c>
      <c r="AI78" s="201">
        <v>131.96</v>
      </c>
      <c r="AJ78" s="201">
        <v>0</v>
      </c>
      <c r="AK78" s="201">
        <v>0</v>
      </c>
      <c r="AL78" s="201">
        <v>0</v>
      </c>
      <c r="AM78" s="201">
        <v>100</v>
      </c>
      <c r="AN78" s="201">
        <v>0</v>
      </c>
      <c r="AO78">
        <v>0</v>
      </c>
      <c r="AP78" s="201">
        <v>118.44</v>
      </c>
      <c r="AQ78" s="201">
        <v>38.270000000000003</v>
      </c>
      <c r="AR78" s="201">
        <v>0</v>
      </c>
      <c r="AS78" s="201">
        <v>7.67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3.83</v>
      </c>
      <c r="AZ78" s="201">
        <v>4.0999999999999996</v>
      </c>
      <c r="BA78" s="201">
        <v>3.19</v>
      </c>
      <c r="BB78" s="201">
        <v>2.46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494.75</v>
      </c>
      <c r="L79" s="201">
        <v>17.47</v>
      </c>
      <c r="M79" s="201">
        <v>63.93</v>
      </c>
      <c r="N79" s="201">
        <v>52.97</v>
      </c>
      <c r="O79" s="201">
        <v>74.03</v>
      </c>
      <c r="P79" s="201">
        <v>30</v>
      </c>
      <c r="Q79" s="201">
        <v>9.6300000000000008</v>
      </c>
      <c r="R79" s="201">
        <v>19.14</v>
      </c>
      <c r="S79" s="201">
        <v>11.77</v>
      </c>
      <c r="T79" s="201">
        <v>1.42</v>
      </c>
      <c r="U79" s="201">
        <v>59.3</v>
      </c>
      <c r="V79" s="201">
        <v>8.83</v>
      </c>
      <c r="W79" s="201">
        <v>18.79</v>
      </c>
      <c r="X79" s="201">
        <v>62.9</v>
      </c>
      <c r="Y79" s="201">
        <v>0</v>
      </c>
      <c r="Z79">
        <v>0</v>
      </c>
      <c r="AA79" s="201">
        <v>14.05</v>
      </c>
      <c r="AB79" s="201">
        <v>0</v>
      </c>
      <c r="AC79" s="201">
        <v>0</v>
      </c>
      <c r="AD79" s="201">
        <v>0</v>
      </c>
      <c r="AE79" s="201">
        <v>80.63</v>
      </c>
      <c r="AF79" s="201">
        <v>0</v>
      </c>
      <c r="AG79" s="201">
        <v>0</v>
      </c>
      <c r="AH79" s="201">
        <v>0</v>
      </c>
      <c r="AI79" s="201">
        <v>131.96</v>
      </c>
      <c r="AJ79" s="201">
        <v>0</v>
      </c>
      <c r="AK79" s="201">
        <v>0</v>
      </c>
      <c r="AL79" s="201">
        <v>0</v>
      </c>
      <c r="AM79" s="201">
        <v>100</v>
      </c>
      <c r="AN79" s="201">
        <v>0</v>
      </c>
      <c r="AO79">
        <v>0</v>
      </c>
      <c r="AP79" s="201">
        <v>118.44</v>
      </c>
      <c r="AQ79" s="201">
        <v>38.270000000000003</v>
      </c>
      <c r="AR79" s="201">
        <v>0</v>
      </c>
      <c r="AS79" s="201">
        <v>7.67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3.83</v>
      </c>
      <c r="AZ79" s="201">
        <v>4.0999999999999996</v>
      </c>
      <c r="BA79" s="201">
        <v>3.19</v>
      </c>
      <c r="BB79" s="201">
        <v>2.46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494.75</v>
      </c>
      <c r="L80" s="201">
        <v>17.47</v>
      </c>
      <c r="M80" s="201">
        <v>63.93</v>
      </c>
      <c r="N80" s="201">
        <v>52.97</v>
      </c>
      <c r="O80" s="201">
        <v>74.03</v>
      </c>
      <c r="P80" s="201">
        <v>30</v>
      </c>
      <c r="Q80" s="201">
        <v>9.6300000000000008</v>
      </c>
      <c r="R80" s="201">
        <v>19.14</v>
      </c>
      <c r="S80" s="201">
        <v>11.77</v>
      </c>
      <c r="T80" s="201">
        <v>1.42</v>
      </c>
      <c r="U80" s="201">
        <v>59.3</v>
      </c>
      <c r="V80" s="201">
        <v>8.83</v>
      </c>
      <c r="W80" s="201">
        <v>18.79</v>
      </c>
      <c r="X80" s="201">
        <v>62.9</v>
      </c>
      <c r="Y80" s="201">
        <v>0</v>
      </c>
      <c r="Z80">
        <v>0</v>
      </c>
      <c r="AA80" s="201">
        <v>14.05</v>
      </c>
      <c r="AB80" s="201">
        <v>0</v>
      </c>
      <c r="AC80" s="201">
        <v>0</v>
      </c>
      <c r="AD80" s="201">
        <v>0</v>
      </c>
      <c r="AE80" s="201">
        <v>80.63</v>
      </c>
      <c r="AF80" s="201">
        <v>0</v>
      </c>
      <c r="AG80" s="201">
        <v>0</v>
      </c>
      <c r="AH80" s="201">
        <v>0</v>
      </c>
      <c r="AI80" s="201">
        <v>131.96</v>
      </c>
      <c r="AJ80" s="201">
        <v>0</v>
      </c>
      <c r="AK80" s="201">
        <v>0</v>
      </c>
      <c r="AL80" s="201">
        <v>0</v>
      </c>
      <c r="AM80" s="201">
        <v>100</v>
      </c>
      <c r="AN80" s="201">
        <v>0</v>
      </c>
      <c r="AO80">
        <v>0</v>
      </c>
      <c r="AP80" s="201">
        <v>118.44</v>
      </c>
      <c r="AQ80" s="201">
        <v>38.270000000000003</v>
      </c>
      <c r="AR80" s="201">
        <v>0</v>
      </c>
      <c r="AS80" s="201">
        <v>7.67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3.83</v>
      </c>
      <c r="AZ80" s="201">
        <v>4.0999999999999996</v>
      </c>
      <c r="BA80" s="201">
        <v>3.19</v>
      </c>
      <c r="BB80" s="201">
        <v>2.46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494.75</v>
      </c>
      <c r="L81" s="201">
        <v>17.47</v>
      </c>
      <c r="M81" s="201">
        <v>63.93</v>
      </c>
      <c r="N81" s="201">
        <v>52.97</v>
      </c>
      <c r="O81" s="201">
        <v>74.03</v>
      </c>
      <c r="P81" s="201">
        <v>30</v>
      </c>
      <c r="Q81" s="201">
        <v>9.6300000000000008</v>
      </c>
      <c r="R81" s="201">
        <v>19.14</v>
      </c>
      <c r="S81" s="201">
        <v>11.77</v>
      </c>
      <c r="T81" s="201">
        <v>1.42</v>
      </c>
      <c r="U81" s="201">
        <v>59.3</v>
      </c>
      <c r="V81" s="201">
        <v>8.83</v>
      </c>
      <c r="W81" s="201">
        <v>18.79</v>
      </c>
      <c r="X81" s="201">
        <v>62.9</v>
      </c>
      <c r="Y81" s="201">
        <v>0</v>
      </c>
      <c r="Z81">
        <v>0</v>
      </c>
      <c r="AA81" s="201">
        <v>14.05</v>
      </c>
      <c r="AB81" s="201">
        <v>0</v>
      </c>
      <c r="AC81" s="201">
        <v>0</v>
      </c>
      <c r="AD81" s="201">
        <v>0</v>
      </c>
      <c r="AE81" s="201">
        <v>80.63</v>
      </c>
      <c r="AF81" s="201">
        <v>0</v>
      </c>
      <c r="AG81" s="201">
        <v>0</v>
      </c>
      <c r="AH81" s="201">
        <v>0</v>
      </c>
      <c r="AI81" s="201">
        <v>99.96</v>
      </c>
      <c r="AJ81" s="201">
        <v>0</v>
      </c>
      <c r="AK81" s="201">
        <v>0</v>
      </c>
      <c r="AL81" s="201">
        <v>0</v>
      </c>
      <c r="AM81" s="201">
        <v>174.32</v>
      </c>
      <c r="AN81" s="201">
        <v>0</v>
      </c>
      <c r="AO81">
        <v>0</v>
      </c>
      <c r="AP81" s="201">
        <v>118.44</v>
      </c>
      <c r="AQ81" s="201">
        <v>38.270000000000003</v>
      </c>
      <c r="AR81" s="201">
        <v>0</v>
      </c>
      <c r="AS81" s="201">
        <v>7.67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3.83</v>
      </c>
      <c r="AZ81" s="201">
        <v>4.0999999999999996</v>
      </c>
      <c r="BA81" s="201">
        <v>3.19</v>
      </c>
      <c r="BB81" s="201">
        <v>2.46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494.75</v>
      </c>
      <c r="L82" s="201">
        <v>17.47</v>
      </c>
      <c r="M82" s="201">
        <v>63.93</v>
      </c>
      <c r="N82" s="201">
        <v>52.97</v>
      </c>
      <c r="O82" s="201">
        <v>74.03</v>
      </c>
      <c r="P82" s="201">
        <v>30</v>
      </c>
      <c r="Q82" s="201">
        <v>9.6300000000000008</v>
      </c>
      <c r="R82" s="201">
        <v>19.14</v>
      </c>
      <c r="S82" s="201">
        <v>11.77</v>
      </c>
      <c r="T82" s="201">
        <v>1.42</v>
      </c>
      <c r="U82" s="201">
        <v>59.3</v>
      </c>
      <c r="V82" s="201">
        <v>8.83</v>
      </c>
      <c r="W82" s="201">
        <v>18.79</v>
      </c>
      <c r="X82" s="201">
        <v>62.9</v>
      </c>
      <c r="Y82" s="201">
        <v>0</v>
      </c>
      <c r="Z82">
        <v>0</v>
      </c>
      <c r="AA82" s="201">
        <v>14.05</v>
      </c>
      <c r="AB82" s="201">
        <v>0</v>
      </c>
      <c r="AC82" s="201">
        <v>0</v>
      </c>
      <c r="AD82" s="201">
        <v>0</v>
      </c>
      <c r="AE82" s="201">
        <v>80.63</v>
      </c>
      <c r="AF82" s="201">
        <v>0</v>
      </c>
      <c r="AG82" s="201">
        <v>0</v>
      </c>
      <c r="AH82" s="201">
        <v>0</v>
      </c>
      <c r="AI82" s="201">
        <v>99.96</v>
      </c>
      <c r="AJ82" s="201">
        <v>0</v>
      </c>
      <c r="AK82" s="201">
        <v>0</v>
      </c>
      <c r="AL82" s="201">
        <v>0</v>
      </c>
      <c r="AM82" s="201">
        <v>174.32</v>
      </c>
      <c r="AN82" s="201">
        <v>0</v>
      </c>
      <c r="AO82">
        <v>0</v>
      </c>
      <c r="AP82" s="201">
        <v>118.44</v>
      </c>
      <c r="AQ82" s="201">
        <v>38.270000000000003</v>
      </c>
      <c r="AR82" s="201">
        <v>0</v>
      </c>
      <c r="AS82" s="201">
        <v>7.67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3.83</v>
      </c>
      <c r="AZ82" s="201">
        <v>4.0999999999999996</v>
      </c>
      <c r="BA82" s="201">
        <v>3.19</v>
      </c>
      <c r="BB82" s="201">
        <v>2.46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494.75</v>
      </c>
      <c r="L83" s="201">
        <v>17.47</v>
      </c>
      <c r="M83" s="201">
        <v>63.93</v>
      </c>
      <c r="N83" s="201">
        <v>52.97</v>
      </c>
      <c r="O83" s="201">
        <v>74.03</v>
      </c>
      <c r="P83" s="201">
        <v>30</v>
      </c>
      <c r="Q83" s="201">
        <v>9.6300000000000008</v>
      </c>
      <c r="R83" s="201">
        <v>19.14</v>
      </c>
      <c r="S83" s="201">
        <v>11.77</v>
      </c>
      <c r="T83" s="201">
        <v>1.42</v>
      </c>
      <c r="U83" s="201">
        <v>58.5</v>
      </c>
      <c r="V83" s="201">
        <v>8.83</v>
      </c>
      <c r="W83" s="201">
        <v>18.79</v>
      </c>
      <c r="X83" s="201">
        <v>62.9</v>
      </c>
      <c r="Y83" s="201">
        <v>0</v>
      </c>
      <c r="Z83">
        <v>0</v>
      </c>
      <c r="AA83" s="201">
        <v>14.05</v>
      </c>
      <c r="AB83" s="201">
        <v>0</v>
      </c>
      <c r="AC83" s="201">
        <v>0</v>
      </c>
      <c r="AD83" s="201">
        <v>0</v>
      </c>
      <c r="AE83" s="201">
        <v>82.39</v>
      </c>
      <c r="AF83" s="201">
        <v>0</v>
      </c>
      <c r="AG83" s="201">
        <v>0</v>
      </c>
      <c r="AH83" s="201">
        <v>0</v>
      </c>
      <c r="AI83" s="201">
        <v>103.96</v>
      </c>
      <c r="AJ83" s="201">
        <v>0</v>
      </c>
      <c r="AK83" s="201">
        <v>0</v>
      </c>
      <c r="AL83" s="201">
        <v>0</v>
      </c>
      <c r="AM83" s="201">
        <v>174.32</v>
      </c>
      <c r="AN83" s="201">
        <v>0</v>
      </c>
      <c r="AO83">
        <v>0</v>
      </c>
      <c r="AP83" s="201">
        <v>118.44</v>
      </c>
      <c r="AQ83" s="201">
        <v>38.270000000000003</v>
      </c>
      <c r="AR83" s="201">
        <v>0</v>
      </c>
      <c r="AS83" s="201">
        <v>7.67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3.83</v>
      </c>
      <c r="AZ83" s="201">
        <v>4.0999999999999996</v>
      </c>
      <c r="BA83" s="201">
        <v>3.19</v>
      </c>
      <c r="BB83" s="201">
        <v>2.46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494.75</v>
      </c>
      <c r="L84" s="201">
        <v>17.47</v>
      </c>
      <c r="M84" s="201">
        <v>63.93</v>
      </c>
      <c r="N84" s="201">
        <v>52.97</v>
      </c>
      <c r="O84" s="201">
        <v>74.03</v>
      </c>
      <c r="P84" s="201">
        <v>30</v>
      </c>
      <c r="Q84" s="201">
        <v>9.6300000000000008</v>
      </c>
      <c r="R84" s="201">
        <v>19.14</v>
      </c>
      <c r="S84" s="201">
        <v>11.77</v>
      </c>
      <c r="T84" s="201">
        <v>1.42</v>
      </c>
      <c r="U84" s="201">
        <v>58.5</v>
      </c>
      <c r="V84" s="201">
        <v>8.83</v>
      </c>
      <c r="W84" s="201">
        <v>18.79</v>
      </c>
      <c r="X84" s="201">
        <v>62.9</v>
      </c>
      <c r="Y84" s="201">
        <v>0</v>
      </c>
      <c r="Z84">
        <v>0</v>
      </c>
      <c r="AA84" s="201">
        <v>14.05</v>
      </c>
      <c r="AB84" s="201">
        <v>0</v>
      </c>
      <c r="AC84" s="201">
        <v>0</v>
      </c>
      <c r="AD84" s="201">
        <v>0</v>
      </c>
      <c r="AE84" s="201">
        <v>82.39</v>
      </c>
      <c r="AF84" s="201">
        <v>0</v>
      </c>
      <c r="AG84" s="201">
        <v>0</v>
      </c>
      <c r="AH84" s="201">
        <v>0</v>
      </c>
      <c r="AI84" s="201">
        <v>103.96</v>
      </c>
      <c r="AJ84" s="201">
        <v>0</v>
      </c>
      <c r="AK84" s="201">
        <v>0</v>
      </c>
      <c r="AL84" s="201">
        <v>0</v>
      </c>
      <c r="AM84" s="201">
        <v>174.32</v>
      </c>
      <c r="AN84" s="201">
        <v>0</v>
      </c>
      <c r="AO84">
        <v>0</v>
      </c>
      <c r="AP84" s="201">
        <v>118.44</v>
      </c>
      <c r="AQ84" s="201">
        <v>38.270000000000003</v>
      </c>
      <c r="AR84" s="201">
        <v>0</v>
      </c>
      <c r="AS84" s="201">
        <v>7.67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3.83</v>
      </c>
      <c r="AZ84" s="201">
        <v>4.0999999999999996</v>
      </c>
      <c r="BA84" s="201">
        <v>3.19</v>
      </c>
      <c r="BB84" s="201">
        <v>2.46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494.75</v>
      </c>
      <c r="L85" s="201">
        <v>17.47</v>
      </c>
      <c r="M85" s="201">
        <v>63.93</v>
      </c>
      <c r="N85" s="201">
        <v>52.97</v>
      </c>
      <c r="O85" s="201">
        <v>74.03</v>
      </c>
      <c r="P85" s="201">
        <v>30.72</v>
      </c>
      <c r="Q85" s="201">
        <v>9.6300000000000008</v>
      </c>
      <c r="R85" s="201">
        <v>19.14</v>
      </c>
      <c r="S85" s="201">
        <v>11.77</v>
      </c>
      <c r="T85" s="201">
        <v>1.42</v>
      </c>
      <c r="U85" s="201">
        <v>58.5</v>
      </c>
      <c r="V85" s="201">
        <v>8.83</v>
      </c>
      <c r="W85" s="201">
        <v>18.79</v>
      </c>
      <c r="X85" s="201">
        <v>62.9</v>
      </c>
      <c r="Y85" s="201">
        <v>0</v>
      </c>
      <c r="Z85">
        <v>0</v>
      </c>
      <c r="AA85" s="201">
        <v>14.05</v>
      </c>
      <c r="AB85" s="201">
        <v>0</v>
      </c>
      <c r="AC85" s="201">
        <v>0</v>
      </c>
      <c r="AD85" s="201">
        <v>0</v>
      </c>
      <c r="AE85" s="201">
        <v>80.63</v>
      </c>
      <c r="AF85" s="201">
        <v>0</v>
      </c>
      <c r="AG85" s="201">
        <v>0</v>
      </c>
      <c r="AH85" s="201">
        <v>0</v>
      </c>
      <c r="AI85" s="201">
        <v>103.96</v>
      </c>
      <c r="AJ85" s="201">
        <v>0</v>
      </c>
      <c r="AK85" s="201">
        <v>0</v>
      </c>
      <c r="AL85" s="201">
        <v>0</v>
      </c>
      <c r="AM85" s="201">
        <v>274.32</v>
      </c>
      <c r="AN85" s="201">
        <v>0</v>
      </c>
      <c r="AO85">
        <v>0</v>
      </c>
      <c r="AP85" s="201">
        <v>118.44</v>
      </c>
      <c r="AQ85" s="201">
        <v>38.270000000000003</v>
      </c>
      <c r="AR85" s="201">
        <v>0</v>
      </c>
      <c r="AS85" s="201">
        <v>7.67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3.83</v>
      </c>
      <c r="AZ85" s="201">
        <v>4.0999999999999996</v>
      </c>
      <c r="BA85" s="201">
        <v>3.19</v>
      </c>
      <c r="BB85" s="201">
        <v>2.46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494.75</v>
      </c>
      <c r="L86" s="201">
        <v>17.47</v>
      </c>
      <c r="M86" s="201">
        <v>63.93</v>
      </c>
      <c r="N86" s="201">
        <v>52.97</v>
      </c>
      <c r="O86" s="201">
        <v>74.03</v>
      </c>
      <c r="P86" s="201">
        <v>30.93</v>
      </c>
      <c r="Q86" s="201">
        <v>9.6300000000000008</v>
      </c>
      <c r="R86" s="201">
        <v>19.14</v>
      </c>
      <c r="S86" s="201">
        <v>11.77</v>
      </c>
      <c r="T86" s="201">
        <v>1.42</v>
      </c>
      <c r="U86" s="201">
        <v>58.5</v>
      </c>
      <c r="V86" s="201">
        <v>8.83</v>
      </c>
      <c r="W86" s="201">
        <v>18.79</v>
      </c>
      <c r="X86" s="201">
        <v>62.9</v>
      </c>
      <c r="Y86" s="201">
        <v>0</v>
      </c>
      <c r="Z86">
        <v>0</v>
      </c>
      <c r="AA86" s="201">
        <v>14.05</v>
      </c>
      <c r="AB86" s="201">
        <v>0</v>
      </c>
      <c r="AC86" s="201">
        <v>0</v>
      </c>
      <c r="AD86" s="201">
        <v>0</v>
      </c>
      <c r="AE86" s="201">
        <v>82.39</v>
      </c>
      <c r="AF86" s="201">
        <v>0</v>
      </c>
      <c r="AG86" s="201">
        <v>0</v>
      </c>
      <c r="AH86" s="201">
        <v>0</v>
      </c>
      <c r="AI86" s="201">
        <v>103.96</v>
      </c>
      <c r="AJ86" s="201">
        <v>0</v>
      </c>
      <c r="AK86" s="201">
        <v>0</v>
      </c>
      <c r="AL86" s="201">
        <v>0</v>
      </c>
      <c r="AM86" s="201">
        <v>274.32</v>
      </c>
      <c r="AN86" s="201">
        <v>0</v>
      </c>
      <c r="AO86">
        <v>0</v>
      </c>
      <c r="AP86" s="201">
        <v>118.44</v>
      </c>
      <c r="AQ86" s="201">
        <v>38.270000000000003</v>
      </c>
      <c r="AR86" s="201">
        <v>0</v>
      </c>
      <c r="AS86" s="201">
        <v>7.67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3.69</v>
      </c>
      <c r="AZ86" s="201">
        <v>4.0999999999999996</v>
      </c>
      <c r="BA86" s="201">
        <v>3.1</v>
      </c>
      <c r="BB86" s="201">
        <v>2.46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494.75</v>
      </c>
      <c r="L87" s="201">
        <v>17.47</v>
      </c>
      <c r="M87" s="201">
        <v>63.93</v>
      </c>
      <c r="N87" s="201">
        <v>52.97</v>
      </c>
      <c r="O87" s="201">
        <v>74.03</v>
      </c>
      <c r="P87" s="201">
        <v>30.93</v>
      </c>
      <c r="Q87" s="201">
        <v>9.6300000000000008</v>
      </c>
      <c r="R87" s="201">
        <v>19.14</v>
      </c>
      <c r="S87" s="201">
        <v>11.77</v>
      </c>
      <c r="T87" s="201">
        <v>1.42</v>
      </c>
      <c r="U87" s="201">
        <v>58.5</v>
      </c>
      <c r="V87" s="201">
        <v>8.83</v>
      </c>
      <c r="W87" s="201">
        <v>18.79</v>
      </c>
      <c r="X87" s="201">
        <v>62.9</v>
      </c>
      <c r="Y87" s="201">
        <v>0</v>
      </c>
      <c r="Z87">
        <v>0</v>
      </c>
      <c r="AA87" s="201">
        <v>14.05</v>
      </c>
      <c r="AB87" s="201">
        <v>0</v>
      </c>
      <c r="AC87" s="201">
        <v>0</v>
      </c>
      <c r="AD87" s="201">
        <v>0</v>
      </c>
      <c r="AE87" s="201">
        <v>82.39</v>
      </c>
      <c r="AF87" s="201">
        <v>0</v>
      </c>
      <c r="AG87" s="201">
        <v>0</v>
      </c>
      <c r="AH87" s="201">
        <v>0</v>
      </c>
      <c r="AI87" s="201">
        <v>103.96</v>
      </c>
      <c r="AJ87" s="201">
        <v>0</v>
      </c>
      <c r="AK87" s="201">
        <v>0</v>
      </c>
      <c r="AL87" s="201">
        <v>0</v>
      </c>
      <c r="AM87" s="201">
        <v>334.32</v>
      </c>
      <c r="AN87" s="201">
        <v>0</v>
      </c>
      <c r="AO87">
        <v>0</v>
      </c>
      <c r="AP87" s="201">
        <v>118.44</v>
      </c>
      <c r="AQ87" s="201">
        <v>38.270000000000003</v>
      </c>
      <c r="AR87" s="201">
        <v>0</v>
      </c>
      <c r="AS87" s="201">
        <v>7.67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3.69</v>
      </c>
      <c r="AZ87" s="201">
        <v>4.0999999999999996</v>
      </c>
      <c r="BA87" s="201">
        <v>3.1</v>
      </c>
      <c r="BB87" s="201">
        <v>2.46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494.75</v>
      </c>
      <c r="L88" s="201">
        <v>17.47</v>
      </c>
      <c r="M88" s="201">
        <v>63.93</v>
      </c>
      <c r="N88" s="201">
        <v>52.97</v>
      </c>
      <c r="O88" s="201">
        <v>74.03</v>
      </c>
      <c r="P88" s="201">
        <v>30.93</v>
      </c>
      <c r="Q88" s="201">
        <v>9.6300000000000008</v>
      </c>
      <c r="R88" s="201">
        <v>19.14</v>
      </c>
      <c r="S88" s="201">
        <v>11.77</v>
      </c>
      <c r="T88" s="201">
        <v>1.42</v>
      </c>
      <c r="U88" s="201">
        <v>58.5</v>
      </c>
      <c r="V88" s="201">
        <v>8.83</v>
      </c>
      <c r="W88" s="201">
        <v>18.79</v>
      </c>
      <c r="X88" s="201">
        <v>62.9</v>
      </c>
      <c r="Y88" s="201">
        <v>0</v>
      </c>
      <c r="Z88">
        <v>0</v>
      </c>
      <c r="AA88" s="201">
        <v>14.05</v>
      </c>
      <c r="AB88" s="201">
        <v>0</v>
      </c>
      <c r="AC88" s="201">
        <v>0</v>
      </c>
      <c r="AD88" s="201">
        <v>0</v>
      </c>
      <c r="AE88" s="201">
        <v>82.39</v>
      </c>
      <c r="AF88" s="201">
        <v>0</v>
      </c>
      <c r="AG88" s="201">
        <v>0</v>
      </c>
      <c r="AH88" s="201">
        <v>0</v>
      </c>
      <c r="AI88" s="201">
        <v>103.96</v>
      </c>
      <c r="AJ88" s="201">
        <v>0</v>
      </c>
      <c r="AK88" s="201">
        <v>0</v>
      </c>
      <c r="AL88" s="201">
        <v>0</v>
      </c>
      <c r="AM88" s="201">
        <v>334.32</v>
      </c>
      <c r="AN88" s="201">
        <v>0</v>
      </c>
      <c r="AO88">
        <v>0</v>
      </c>
      <c r="AP88" s="201">
        <v>118.44</v>
      </c>
      <c r="AQ88" s="201">
        <v>38.270000000000003</v>
      </c>
      <c r="AR88" s="201">
        <v>0</v>
      </c>
      <c r="AS88" s="201">
        <v>7.67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3.69</v>
      </c>
      <c r="AZ88" s="201">
        <v>4.0999999999999996</v>
      </c>
      <c r="BA88" s="201">
        <v>3.1</v>
      </c>
      <c r="BB88" s="201">
        <v>2.46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494.75</v>
      </c>
      <c r="L89" s="201">
        <v>17.47</v>
      </c>
      <c r="M89" s="201">
        <v>63.93</v>
      </c>
      <c r="N89" s="201">
        <v>52.97</v>
      </c>
      <c r="O89" s="201">
        <v>74.03</v>
      </c>
      <c r="P89" s="201">
        <v>30.93</v>
      </c>
      <c r="Q89" s="201">
        <v>9.6300000000000008</v>
      </c>
      <c r="R89" s="201">
        <v>19.14</v>
      </c>
      <c r="S89" s="201">
        <v>11.77</v>
      </c>
      <c r="T89" s="201">
        <v>1.42</v>
      </c>
      <c r="U89" s="201">
        <v>58.5</v>
      </c>
      <c r="V89" s="201">
        <v>8.83</v>
      </c>
      <c r="W89" s="201">
        <v>18.79</v>
      </c>
      <c r="X89" s="201">
        <v>62.9</v>
      </c>
      <c r="Y89" s="201">
        <v>0</v>
      </c>
      <c r="Z89">
        <v>0</v>
      </c>
      <c r="AA89" s="201">
        <v>14.05</v>
      </c>
      <c r="AB89" s="201">
        <v>0</v>
      </c>
      <c r="AC89" s="201">
        <v>0</v>
      </c>
      <c r="AD89" s="201">
        <v>0</v>
      </c>
      <c r="AE89" s="201">
        <v>82.39</v>
      </c>
      <c r="AF89" s="201">
        <v>0</v>
      </c>
      <c r="AG89" s="201">
        <v>0</v>
      </c>
      <c r="AH89" s="201">
        <v>0</v>
      </c>
      <c r="AI89" s="201">
        <v>103.96</v>
      </c>
      <c r="AJ89" s="201">
        <v>0</v>
      </c>
      <c r="AK89" s="201">
        <v>0</v>
      </c>
      <c r="AL89" s="201">
        <v>0</v>
      </c>
      <c r="AM89" s="201">
        <v>435</v>
      </c>
      <c r="AN89" s="201">
        <v>0</v>
      </c>
      <c r="AO89">
        <v>0</v>
      </c>
      <c r="AP89" s="201">
        <v>118.44</v>
      </c>
      <c r="AQ89" s="201">
        <v>38.270000000000003</v>
      </c>
      <c r="AR89" s="201">
        <v>0</v>
      </c>
      <c r="AS89" s="201">
        <v>7.67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3.69</v>
      </c>
      <c r="AZ89" s="201">
        <v>4.0999999999999996</v>
      </c>
      <c r="BA89" s="201">
        <v>3.1</v>
      </c>
      <c r="BB89" s="201">
        <v>2.46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494.75</v>
      </c>
      <c r="L90" s="201">
        <v>17.47</v>
      </c>
      <c r="M90" s="201">
        <v>63.93</v>
      </c>
      <c r="N90" s="201">
        <v>52.97</v>
      </c>
      <c r="O90" s="201">
        <v>74.03</v>
      </c>
      <c r="P90" s="201">
        <v>30.93</v>
      </c>
      <c r="Q90" s="201">
        <v>9.6300000000000008</v>
      </c>
      <c r="R90" s="201">
        <v>19.14</v>
      </c>
      <c r="S90" s="201">
        <v>11.77</v>
      </c>
      <c r="T90" s="201">
        <v>1.42</v>
      </c>
      <c r="U90" s="201">
        <v>58.5</v>
      </c>
      <c r="V90" s="201">
        <v>8.83</v>
      </c>
      <c r="W90" s="201">
        <v>18.79</v>
      </c>
      <c r="X90" s="201">
        <v>62.9</v>
      </c>
      <c r="Y90" s="201">
        <v>0</v>
      </c>
      <c r="Z90">
        <v>0</v>
      </c>
      <c r="AA90" s="201">
        <v>14.05</v>
      </c>
      <c r="AB90" s="201">
        <v>0</v>
      </c>
      <c r="AC90" s="201">
        <v>0</v>
      </c>
      <c r="AD90" s="201">
        <v>0</v>
      </c>
      <c r="AE90" s="201">
        <v>82.39</v>
      </c>
      <c r="AF90" s="201">
        <v>0</v>
      </c>
      <c r="AG90" s="201">
        <v>0</v>
      </c>
      <c r="AH90" s="201">
        <v>0</v>
      </c>
      <c r="AI90" s="201">
        <v>103.96</v>
      </c>
      <c r="AJ90" s="201">
        <v>0</v>
      </c>
      <c r="AK90" s="201">
        <v>0</v>
      </c>
      <c r="AL90" s="201">
        <v>0</v>
      </c>
      <c r="AM90" s="201">
        <v>435</v>
      </c>
      <c r="AN90" s="201">
        <v>0</v>
      </c>
      <c r="AO90">
        <v>0</v>
      </c>
      <c r="AP90" s="201">
        <v>118.44</v>
      </c>
      <c r="AQ90" s="201">
        <v>38.270000000000003</v>
      </c>
      <c r="AR90" s="201">
        <v>0</v>
      </c>
      <c r="AS90" s="201">
        <v>7.67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3.83</v>
      </c>
      <c r="AZ90" s="201">
        <v>4.0999999999999996</v>
      </c>
      <c r="BA90" s="201">
        <v>3.19</v>
      </c>
      <c r="BB90" s="201">
        <v>2.46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494.75</v>
      </c>
      <c r="L91" s="201">
        <v>17.47</v>
      </c>
      <c r="M91" s="201">
        <v>63.93</v>
      </c>
      <c r="N91" s="201">
        <v>52.97</v>
      </c>
      <c r="O91" s="201">
        <v>74.03</v>
      </c>
      <c r="P91" s="201">
        <v>30.93</v>
      </c>
      <c r="Q91" s="201">
        <v>9.6300000000000008</v>
      </c>
      <c r="R91" s="201">
        <v>19.14</v>
      </c>
      <c r="S91" s="201">
        <v>11.77</v>
      </c>
      <c r="T91" s="201">
        <v>1.42</v>
      </c>
      <c r="U91" s="201">
        <v>58.5</v>
      </c>
      <c r="V91" s="201">
        <v>8.83</v>
      </c>
      <c r="W91" s="201">
        <v>18.79</v>
      </c>
      <c r="X91" s="201">
        <v>62.9</v>
      </c>
      <c r="Y91" s="201">
        <v>0</v>
      </c>
      <c r="Z91">
        <v>0</v>
      </c>
      <c r="AA91" s="201">
        <v>14.05</v>
      </c>
      <c r="AB91" s="201">
        <v>0</v>
      </c>
      <c r="AC91" s="201">
        <v>0</v>
      </c>
      <c r="AD91" s="201">
        <v>0</v>
      </c>
      <c r="AE91" s="201">
        <v>82.39</v>
      </c>
      <c r="AF91" s="201">
        <v>0</v>
      </c>
      <c r="AG91" s="201">
        <v>0</v>
      </c>
      <c r="AH91" s="201">
        <v>0</v>
      </c>
      <c r="AI91" s="201">
        <v>103.96</v>
      </c>
      <c r="AJ91" s="201">
        <v>0</v>
      </c>
      <c r="AK91" s="201">
        <v>0</v>
      </c>
      <c r="AL91" s="201">
        <v>0</v>
      </c>
      <c r="AM91" s="201">
        <v>435</v>
      </c>
      <c r="AN91" s="201">
        <v>0</v>
      </c>
      <c r="AO91">
        <v>0</v>
      </c>
      <c r="AP91" s="201">
        <v>118.44</v>
      </c>
      <c r="AQ91" s="201">
        <v>38.270000000000003</v>
      </c>
      <c r="AR91" s="201">
        <v>0</v>
      </c>
      <c r="AS91" s="201">
        <v>7.67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3.83</v>
      </c>
      <c r="AZ91" s="201">
        <v>4.0999999999999996</v>
      </c>
      <c r="BA91" s="201">
        <v>3.19</v>
      </c>
      <c r="BB91" s="201">
        <v>2.46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24.04</v>
      </c>
      <c r="H92" s="201">
        <v>0</v>
      </c>
      <c r="I92" s="201">
        <v>0</v>
      </c>
      <c r="J92" s="201">
        <v>31.02</v>
      </c>
      <c r="K92" s="201">
        <v>494.75</v>
      </c>
      <c r="L92" s="201">
        <v>17.47</v>
      </c>
      <c r="M92" s="201">
        <v>63.93</v>
      </c>
      <c r="N92" s="201">
        <v>52.97</v>
      </c>
      <c r="O92" s="201">
        <v>74.03</v>
      </c>
      <c r="P92" s="201">
        <v>30.93</v>
      </c>
      <c r="Q92" s="201">
        <v>9.6300000000000008</v>
      </c>
      <c r="R92" s="201">
        <v>19.14</v>
      </c>
      <c r="S92" s="201">
        <v>11.77</v>
      </c>
      <c r="T92" s="201">
        <v>1.42</v>
      </c>
      <c r="U92" s="201">
        <v>58.5</v>
      </c>
      <c r="V92" s="201">
        <v>8.83</v>
      </c>
      <c r="W92" s="201">
        <v>18.79</v>
      </c>
      <c r="X92" s="201">
        <v>62.9</v>
      </c>
      <c r="Y92" s="201">
        <v>0</v>
      </c>
      <c r="Z92">
        <v>0</v>
      </c>
      <c r="AA92" s="201">
        <v>14.05</v>
      </c>
      <c r="AB92" s="201">
        <v>0</v>
      </c>
      <c r="AC92" s="201">
        <v>0</v>
      </c>
      <c r="AD92" s="201">
        <v>0</v>
      </c>
      <c r="AE92" s="201">
        <v>82.39</v>
      </c>
      <c r="AF92" s="201">
        <v>0</v>
      </c>
      <c r="AG92" s="201">
        <v>0</v>
      </c>
      <c r="AH92" s="201">
        <v>0</v>
      </c>
      <c r="AI92" s="201">
        <v>103.96</v>
      </c>
      <c r="AJ92" s="201">
        <v>0</v>
      </c>
      <c r="AK92" s="201">
        <v>0</v>
      </c>
      <c r="AL92" s="201">
        <v>0</v>
      </c>
      <c r="AM92" s="201">
        <v>369.2</v>
      </c>
      <c r="AN92" s="201">
        <v>0</v>
      </c>
      <c r="AO92">
        <v>0</v>
      </c>
      <c r="AP92" s="201">
        <v>118.44</v>
      </c>
      <c r="AQ92" s="201">
        <v>38.270000000000003</v>
      </c>
      <c r="AR92" s="201">
        <v>0</v>
      </c>
      <c r="AS92" s="201">
        <v>7.67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3.83</v>
      </c>
      <c r="AZ92" s="201">
        <v>4.0999999999999996</v>
      </c>
      <c r="BA92" s="201">
        <v>3.19</v>
      </c>
      <c r="BB92" s="201">
        <v>2.46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24.04</v>
      </c>
      <c r="H93" s="201">
        <v>0</v>
      </c>
      <c r="I93" s="201">
        <v>0</v>
      </c>
      <c r="J93" s="201">
        <v>31.02</v>
      </c>
      <c r="K93" s="201">
        <v>494.75</v>
      </c>
      <c r="L93" s="201">
        <v>17.47</v>
      </c>
      <c r="M93" s="201">
        <v>63.93</v>
      </c>
      <c r="N93" s="201">
        <v>52.97</v>
      </c>
      <c r="O93" s="201">
        <v>74.03</v>
      </c>
      <c r="P93" s="201">
        <v>30.93</v>
      </c>
      <c r="Q93" s="201">
        <v>9.6300000000000008</v>
      </c>
      <c r="R93" s="201">
        <v>19.14</v>
      </c>
      <c r="S93" s="201">
        <v>11.77</v>
      </c>
      <c r="T93" s="201">
        <v>1.42</v>
      </c>
      <c r="U93" s="201">
        <v>58.5</v>
      </c>
      <c r="V93" s="201">
        <v>8.83</v>
      </c>
      <c r="W93" s="201">
        <v>18.79</v>
      </c>
      <c r="X93" s="201">
        <v>62.9</v>
      </c>
      <c r="Y93" s="201">
        <v>0</v>
      </c>
      <c r="Z93">
        <v>0</v>
      </c>
      <c r="AA93" s="201">
        <v>14.05</v>
      </c>
      <c r="AB93" s="201">
        <v>0</v>
      </c>
      <c r="AC93" s="201">
        <v>0</v>
      </c>
      <c r="AD93" s="201">
        <v>0</v>
      </c>
      <c r="AE93" s="201">
        <v>82.39</v>
      </c>
      <c r="AF93" s="201">
        <v>0</v>
      </c>
      <c r="AG93" s="201">
        <v>0</v>
      </c>
      <c r="AH93" s="201">
        <v>0</v>
      </c>
      <c r="AI93" s="201">
        <v>133.61000000000001</v>
      </c>
      <c r="AJ93" s="201">
        <v>0</v>
      </c>
      <c r="AK93" s="201">
        <v>0</v>
      </c>
      <c r="AL93" s="201">
        <v>0</v>
      </c>
      <c r="AM93" s="201">
        <v>337.39</v>
      </c>
      <c r="AN93" s="201">
        <v>0</v>
      </c>
      <c r="AO93">
        <v>0</v>
      </c>
      <c r="AP93" s="201">
        <v>118.44</v>
      </c>
      <c r="AQ93" s="201">
        <v>38.270000000000003</v>
      </c>
      <c r="AR93" s="201">
        <v>0</v>
      </c>
      <c r="AS93" s="201">
        <v>7.67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3.83</v>
      </c>
      <c r="AZ93" s="201">
        <v>4.0999999999999996</v>
      </c>
      <c r="BA93" s="201">
        <v>3.19</v>
      </c>
      <c r="BB93" s="201">
        <v>2.46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24.04</v>
      </c>
      <c r="H94" s="201">
        <v>0</v>
      </c>
      <c r="I94" s="201">
        <v>0</v>
      </c>
      <c r="J94" s="201">
        <v>31.02</v>
      </c>
      <c r="K94" s="201">
        <v>494.75</v>
      </c>
      <c r="L94" s="201">
        <v>17.47</v>
      </c>
      <c r="M94" s="201">
        <v>63.93</v>
      </c>
      <c r="N94" s="201">
        <v>52.97</v>
      </c>
      <c r="O94" s="201">
        <v>74.03</v>
      </c>
      <c r="P94" s="201">
        <v>30.93</v>
      </c>
      <c r="Q94" s="201">
        <v>9.6300000000000008</v>
      </c>
      <c r="R94" s="201">
        <v>19.14</v>
      </c>
      <c r="S94" s="201">
        <v>11.77</v>
      </c>
      <c r="T94" s="201">
        <v>1.42</v>
      </c>
      <c r="U94" s="201">
        <v>58.5</v>
      </c>
      <c r="V94" s="201">
        <v>8.83</v>
      </c>
      <c r="W94" s="201">
        <v>18.79</v>
      </c>
      <c r="X94" s="201">
        <v>62.9</v>
      </c>
      <c r="Y94" s="201">
        <v>0</v>
      </c>
      <c r="Z94">
        <v>0</v>
      </c>
      <c r="AA94" s="201">
        <v>14.05</v>
      </c>
      <c r="AB94" s="201">
        <v>0</v>
      </c>
      <c r="AC94" s="201">
        <v>0</v>
      </c>
      <c r="AD94" s="201">
        <v>0</v>
      </c>
      <c r="AE94" s="201">
        <v>82.39</v>
      </c>
      <c r="AF94" s="201">
        <v>0</v>
      </c>
      <c r="AG94" s="201">
        <v>0</v>
      </c>
      <c r="AH94" s="201">
        <v>0</v>
      </c>
      <c r="AI94" s="201">
        <v>133.61000000000001</v>
      </c>
      <c r="AJ94" s="201">
        <v>0</v>
      </c>
      <c r="AK94" s="201">
        <v>0</v>
      </c>
      <c r="AL94" s="201">
        <v>0</v>
      </c>
      <c r="AM94" s="201">
        <v>337.39</v>
      </c>
      <c r="AN94" s="201">
        <v>0</v>
      </c>
      <c r="AO94">
        <v>0</v>
      </c>
      <c r="AP94" s="201">
        <v>118.44</v>
      </c>
      <c r="AQ94" s="201">
        <v>38.270000000000003</v>
      </c>
      <c r="AR94" s="201">
        <v>0</v>
      </c>
      <c r="AS94" s="201">
        <v>7.67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3.69</v>
      </c>
      <c r="AZ94" s="201">
        <v>4.0999999999999996</v>
      </c>
      <c r="BA94" s="201">
        <v>3.1</v>
      </c>
      <c r="BB94" s="201">
        <v>2.46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1.79</v>
      </c>
      <c r="H95" s="201">
        <v>0</v>
      </c>
      <c r="I95" s="201">
        <v>0</v>
      </c>
      <c r="J95" s="201">
        <v>12.43</v>
      </c>
      <c r="K95" s="201">
        <v>508.27</v>
      </c>
      <c r="L95" s="201">
        <v>17.47</v>
      </c>
      <c r="M95" s="201">
        <v>63.93</v>
      </c>
      <c r="N95" s="201">
        <v>52.97</v>
      </c>
      <c r="O95" s="201">
        <v>74.03</v>
      </c>
      <c r="P95" s="201">
        <v>30.93</v>
      </c>
      <c r="Q95" s="201">
        <v>9.9700000000000006</v>
      </c>
      <c r="R95" s="201">
        <v>19.82</v>
      </c>
      <c r="S95" s="201">
        <v>11.94</v>
      </c>
      <c r="T95" s="201">
        <v>1.42</v>
      </c>
      <c r="U95" s="201">
        <v>58.5</v>
      </c>
      <c r="V95" s="201">
        <v>8.83</v>
      </c>
      <c r="W95" s="201">
        <v>18.79</v>
      </c>
      <c r="X95" s="201">
        <v>62.9</v>
      </c>
      <c r="Y95" s="201">
        <v>0</v>
      </c>
      <c r="Z95">
        <v>0</v>
      </c>
      <c r="AA95" s="201">
        <v>14.05</v>
      </c>
      <c r="AB95" s="201">
        <v>0</v>
      </c>
      <c r="AC95" s="201">
        <v>0</v>
      </c>
      <c r="AD95" s="201">
        <v>0</v>
      </c>
      <c r="AE95" s="201">
        <v>82.39</v>
      </c>
      <c r="AF95" s="201">
        <v>0</v>
      </c>
      <c r="AG95" s="201">
        <v>0</v>
      </c>
      <c r="AH95" s="201">
        <v>0</v>
      </c>
      <c r="AI95" s="201">
        <v>133.61000000000001</v>
      </c>
      <c r="AJ95" s="201">
        <v>0</v>
      </c>
      <c r="AK95" s="201">
        <v>0</v>
      </c>
      <c r="AL95" s="201">
        <v>0</v>
      </c>
      <c r="AM95" s="201">
        <v>97</v>
      </c>
      <c r="AN95" s="201">
        <v>0</v>
      </c>
      <c r="AO95">
        <v>0</v>
      </c>
      <c r="AP95" s="201">
        <v>118.44</v>
      </c>
      <c r="AQ95" s="201">
        <v>38.270000000000003</v>
      </c>
      <c r="AR95" s="201">
        <v>0</v>
      </c>
      <c r="AS95" s="201">
        <v>7.67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3.69</v>
      </c>
      <c r="AZ95" s="201">
        <v>4.0999999999999996</v>
      </c>
      <c r="BA95" s="201">
        <v>3.1</v>
      </c>
      <c r="BB95" s="201">
        <v>2.46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1.75</v>
      </c>
      <c r="K96" s="201">
        <v>494.75</v>
      </c>
      <c r="L96" s="201">
        <v>17.47</v>
      </c>
      <c r="M96" s="201">
        <v>63.93</v>
      </c>
      <c r="N96" s="201">
        <v>52.97</v>
      </c>
      <c r="O96" s="201">
        <v>74.03</v>
      </c>
      <c r="P96" s="201">
        <v>30.93</v>
      </c>
      <c r="Q96" s="201">
        <v>9.6300000000000008</v>
      </c>
      <c r="R96" s="201">
        <v>19.14</v>
      </c>
      <c r="S96" s="201">
        <v>11.77</v>
      </c>
      <c r="T96" s="201">
        <v>1.42</v>
      </c>
      <c r="U96" s="201">
        <v>58.5</v>
      </c>
      <c r="V96" s="201">
        <v>8.83</v>
      </c>
      <c r="W96" s="201">
        <v>18.79</v>
      </c>
      <c r="X96" s="201">
        <v>62.9</v>
      </c>
      <c r="Y96" s="201">
        <v>0</v>
      </c>
      <c r="Z96">
        <v>0</v>
      </c>
      <c r="AA96" s="201">
        <v>14.05</v>
      </c>
      <c r="AB96" s="201">
        <v>0</v>
      </c>
      <c r="AC96" s="201">
        <v>0</v>
      </c>
      <c r="AD96" s="201">
        <v>0</v>
      </c>
      <c r="AE96" s="201">
        <v>82.39</v>
      </c>
      <c r="AF96" s="201">
        <v>0</v>
      </c>
      <c r="AG96" s="201">
        <v>0</v>
      </c>
      <c r="AH96" s="201">
        <v>0</v>
      </c>
      <c r="AI96" s="201">
        <v>133.61000000000001</v>
      </c>
      <c r="AJ96" s="201">
        <v>0</v>
      </c>
      <c r="AK96" s="201">
        <v>0</v>
      </c>
      <c r="AL96" s="201">
        <v>0</v>
      </c>
      <c r="AM96" s="201">
        <v>97</v>
      </c>
      <c r="AN96" s="201">
        <v>0</v>
      </c>
      <c r="AO96">
        <v>0</v>
      </c>
      <c r="AP96" s="201">
        <v>118.44</v>
      </c>
      <c r="AQ96" s="201">
        <v>38.270000000000003</v>
      </c>
      <c r="AR96" s="201">
        <v>0</v>
      </c>
      <c r="AS96" s="201">
        <v>7.67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3.69</v>
      </c>
      <c r="AZ96" s="201">
        <v>4.0999999999999996</v>
      </c>
      <c r="BA96" s="201">
        <v>3.1</v>
      </c>
      <c r="BB96" s="201">
        <v>2.46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456.4</v>
      </c>
      <c r="L97" s="201">
        <v>17.47</v>
      </c>
      <c r="M97" s="201">
        <v>63.93</v>
      </c>
      <c r="N97" s="201">
        <v>52.97</v>
      </c>
      <c r="O97" s="201">
        <v>74.03</v>
      </c>
      <c r="P97" s="201">
        <v>30.93</v>
      </c>
      <c r="Q97" s="201">
        <v>9.6300000000000008</v>
      </c>
      <c r="R97" s="201">
        <v>16.68</v>
      </c>
      <c r="S97" s="201">
        <v>10.62</v>
      </c>
      <c r="T97" s="201">
        <v>1.42</v>
      </c>
      <c r="U97" s="201">
        <v>58.5</v>
      </c>
      <c r="V97" s="201">
        <v>8.83</v>
      </c>
      <c r="W97" s="201">
        <v>18.79</v>
      </c>
      <c r="X97" s="201">
        <v>62.9</v>
      </c>
      <c r="Y97" s="201">
        <v>0</v>
      </c>
      <c r="Z97">
        <v>0</v>
      </c>
      <c r="AA97" s="201">
        <v>14.05</v>
      </c>
      <c r="AB97" s="201">
        <v>0</v>
      </c>
      <c r="AC97" s="201">
        <v>0</v>
      </c>
      <c r="AD97" s="201">
        <v>0</v>
      </c>
      <c r="AE97" s="201">
        <v>82.39</v>
      </c>
      <c r="AF97" s="201">
        <v>0</v>
      </c>
      <c r="AG97" s="201">
        <v>0</v>
      </c>
      <c r="AH97" s="201">
        <v>0</v>
      </c>
      <c r="AI97" s="201">
        <v>133.61000000000001</v>
      </c>
      <c r="AJ97" s="201">
        <v>0</v>
      </c>
      <c r="AK97" s="201">
        <v>0</v>
      </c>
      <c r="AL97" s="201">
        <v>0</v>
      </c>
      <c r="AM97" s="201">
        <v>97</v>
      </c>
      <c r="AN97" s="201">
        <v>0</v>
      </c>
      <c r="AO97">
        <v>0</v>
      </c>
      <c r="AP97" s="201">
        <v>118.44</v>
      </c>
      <c r="AQ97" s="201">
        <v>38.270000000000003</v>
      </c>
      <c r="AR97" s="201">
        <v>0</v>
      </c>
      <c r="AS97" s="201">
        <v>7.67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3.69</v>
      </c>
      <c r="AZ97" s="201">
        <v>3.07</v>
      </c>
      <c r="BA97" s="201">
        <v>2.75</v>
      </c>
      <c r="BB97" s="201">
        <v>2.46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494.75</v>
      </c>
      <c r="L98" s="201">
        <v>17.47</v>
      </c>
      <c r="M98" s="201">
        <v>63.93</v>
      </c>
      <c r="N98" s="201">
        <v>52.97</v>
      </c>
      <c r="O98" s="201">
        <v>74.03</v>
      </c>
      <c r="P98" s="201">
        <v>30.93</v>
      </c>
      <c r="Q98" s="201">
        <v>9.6300000000000008</v>
      </c>
      <c r="R98" s="201">
        <v>19.14</v>
      </c>
      <c r="S98" s="201">
        <v>11.77</v>
      </c>
      <c r="T98" s="201">
        <v>1.42</v>
      </c>
      <c r="U98" s="201">
        <v>58.5</v>
      </c>
      <c r="V98" s="201">
        <v>8.83</v>
      </c>
      <c r="W98" s="201">
        <v>18.79</v>
      </c>
      <c r="X98" s="201">
        <v>62.9</v>
      </c>
      <c r="Y98" s="201">
        <v>0</v>
      </c>
      <c r="Z98">
        <v>0</v>
      </c>
      <c r="AA98" s="201">
        <v>14.05</v>
      </c>
      <c r="AB98" s="201">
        <v>0</v>
      </c>
      <c r="AC98" s="201">
        <v>0</v>
      </c>
      <c r="AD98" s="201">
        <v>0</v>
      </c>
      <c r="AE98" s="201">
        <v>82.39</v>
      </c>
      <c r="AF98" s="201">
        <v>0</v>
      </c>
      <c r="AG98" s="201">
        <v>0</v>
      </c>
      <c r="AH98" s="201">
        <v>0</v>
      </c>
      <c r="AI98" s="201">
        <v>133.61000000000001</v>
      </c>
      <c r="AJ98" s="201">
        <v>0</v>
      </c>
      <c r="AK98" s="201">
        <v>0</v>
      </c>
      <c r="AL98" s="201">
        <v>0</v>
      </c>
      <c r="AM98" s="201">
        <v>97</v>
      </c>
      <c r="AN98" s="201">
        <v>0</v>
      </c>
      <c r="AO98">
        <v>0</v>
      </c>
      <c r="AP98" s="201">
        <v>118.44</v>
      </c>
      <c r="AQ98" s="201">
        <v>38.270000000000003</v>
      </c>
      <c r="AR98" s="201">
        <v>0</v>
      </c>
      <c r="AS98" s="201">
        <v>7.67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3.69</v>
      </c>
      <c r="AZ98" s="201">
        <v>3.07</v>
      </c>
      <c r="BA98" s="201">
        <v>2.69</v>
      </c>
      <c r="BB98" s="201">
        <v>2.46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2.9897499999999994E-2</v>
      </c>
      <c r="E99">
        <f t="shared" si="0"/>
        <v>0</v>
      </c>
      <c r="F99">
        <f t="shared" si="0"/>
        <v>0</v>
      </c>
      <c r="G99">
        <f t="shared" si="0"/>
        <v>5.5297499999999992E-2</v>
      </c>
      <c r="H99">
        <f t="shared" si="0"/>
        <v>0</v>
      </c>
      <c r="I99">
        <f t="shared" si="0"/>
        <v>0</v>
      </c>
      <c r="J99">
        <f t="shared" si="0"/>
        <v>7.5889999999999999E-2</v>
      </c>
      <c r="K99">
        <f t="shared" si="0"/>
        <v>10.001805000000001</v>
      </c>
      <c r="L99">
        <f t="shared" si="0"/>
        <v>0.32478750000000028</v>
      </c>
      <c r="M99">
        <f t="shared" si="0"/>
        <v>1.2485850000000007</v>
      </c>
      <c r="N99">
        <f t="shared" si="0"/>
        <v>1.1495</v>
      </c>
      <c r="O99">
        <f t="shared" si="0"/>
        <v>1.6065224999999985</v>
      </c>
      <c r="P99">
        <f t="shared" si="0"/>
        <v>0.6644774999999995</v>
      </c>
      <c r="Q99">
        <f t="shared" si="0"/>
        <v>0.20285</v>
      </c>
      <c r="R99">
        <f t="shared" si="0"/>
        <v>0.40240750000000053</v>
      </c>
      <c r="S99">
        <f t="shared" si="0"/>
        <v>0.2474599999999999</v>
      </c>
      <c r="T99">
        <f t="shared" si="0"/>
        <v>2.9635000000000005E-2</v>
      </c>
      <c r="U99">
        <f t="shared" si="0"/>
        <v>1.4200000000000019</v>
      </c>
      <c r="V99">
        <f t="shared" si="0"/>
        <v>0.2057725000000003</v>
      </c>
      <c r="W99">
        <f t="shared" si="0"/>
        <v>0.43631999999999949</v>
      </c>
      <c r="X99">
        <f t="shared" si="0"/>
        <v>1.4693099999999981</v>
      </c>
      <c r="Y99">
        <f t="shared" si="0"/>
        <v>0</v>
      </c>
      <c r="Z99">
        <f t="shared" si="0"/>
        <v>0</v>
      </c>
      <c r="AA99">
        <f t="shared" si="0"/>
        <v>0.33719999999999944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1.9668750000000013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3.0149649999999952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3.5043749999999991</v>
      </c>
      <c r="AN99">
        <f t="shared" si="0"/>
        <v>0</v>
      </c>
      <c r="AO99">
        <f t="shared" si="0"/>
        <v>0</v>
      </c>
      <c r="AP99">
        <f t="shared" si="0"/>
        <v>2.7117675000000006</v>
      </c>
      <c r="AQ99">
        <f t="shared" ref="AQ99:AT99" si="1">SUM(AQ3:AQ98)/4000</f>
        <v>0.8527574999999995</v>
      </c>
      <c r="AR99">
        <f t="shared" si="1"/>
        <v>0.4814750000000001</v>
      </c>
      <c r="AS99">
        <f t="shared" si="1"/>
        <v>0.11028750000000005</v>
      </c>
      <c r="AT99">
        <f t="shared" si="1"/>
        <v>0</v>
      </c>
      <c r="AU99">
        <f t="shared" ref="AU99:CR99" si="2">SUM(AU3:AU98)/4000</f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8.4059999999999913E-2</v>
      </c>
      <c r="AZ99">
        <f t="shared" si="2"/>
        <v>7.858750000000006E-2</v>
      </c>
      <c r="BA99">
        <f t="shared" si="2"/>
        <v>7.3519999999999988E-2</v>
      </c>
      <c r="BB99">
        <f t="shared" si="2"/>
        <v>5.4662500000000051E-2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81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9.15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9.01</v>
      </c>
      <c r="K3" s="201">
        <v>158.57</v>
      </c>
      <c r="L3" s="201">
        <v>63.13</v>
      </c>
      <c r="M3" s="201">
        <v>0</v>
      </c>
      <c r="N3" s="201">
        <v>29.13</v>
      </c>
      <c r="O3" s="201">
        <v>48.92</v>
      </c>
      <c r="P3" s="201">
        <v>66.86</v>
      </c>
      <c r="Q3" s="201">
        <v>5.35</v>
      </c>
      <c r="R3" s="201">
        <v>10.4</v>
      </c>
      <c r="S3" s="201">
        <v>6.47</v>
      </c>
      <c r="T3" s="201">
        <v>0</v>
      </c>
      <c r="U3" s="201">
        <v>279.2</v>
      </c>
      <c r="V3" s="201">
        <v>5.0999999999999996</v>
      </c>
      <c r="W3" s="201">
        <v>10.86</v>
      </c>
      <c r="X3" s="201">
        <v>36.380000000000003</v>
      </c>
      <c r="Y3" s="201">
        <v>0</v>
      </c>
      <c r="Z3">
        <v>0</v>
      </c>
      <c r="AA3" s="201">
        <v>8</v>
      </c>
      <c r="AB3" s="201">
        <v>0</v>
      </c>
      <c r="AC3" s="201">
        <v>0</v>
      </c>
      <c r="AD3" s="201">
        <v>0</v>
      </c>
      <c r="AE3" s="201">
        <v>46.6</v>
      </c>
      <c r="AF3" s="201">
        <v>0</v>
      </c>
      <c r="AG3" s="201">
        <v>0</v>
      </c>
      <c r="AH3" s="201">
        <v>0</v>
      </c>
      <c r="AI3" s="201">
        <v>57.6</v>
      </c>
      <c r="AJ3" s="201">
        <v>0</v>
      </c>
      <c r="AK3" s="201">
        <v>0</v>
      </c>
      <c r="AL3" s="201">
        <v>0</v>
      </c>
      <c r="AM3" s="201">
        <v>106.2</v>
      </c>
      <c r="AN3" s="201">
        <v>0</v>
      </c>
      <c r="AO3">
        <v>0</v>
      </c>
      <c r="AP3" s="201">
        <v>68.489999999999995</v>
      </c>
      <c r="AQ3" s="201">
        <v>22.13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5.72</v>
      </c>
      <c r="K4" s="201">
        <v>158.57</v>
      </c>
      <c r="L4" s="201">
        <v>63.13</v>
      </c>
      <c r="M4" s="201">
        <v>0</v>
      </c>
      <c r="N4" s="201">
        <v>29.13</v>
      </c>
      <c r="O4" s="201">
        <v>48.92</v>
      </c>
      <c r="P4" s="201">
        <v>66.86</v>
      </c>
      <c r="Q4" s="201">
        <v>5.35</v>
      </c>
      <c r="R4" s="201">
        <v>10.4</v>
      </c>
      <c r="S4" s="201">
        <v>6.47</v>
      </c>
      <c r="T4" s="201">
        <v>0</v>
      </c>
      <c r="U4" s="201">
        <v>279.2</v>
      </c>
      <c r="V4" s="201">
        <v>5.0999999999999996</v>
      </c>
      <c r="W4" s="201">
        <v>10.86</v>
      </c>
      <c r="X4" s="201">
        <v>36.380000000000003</v>
      </c>
      <c r="Y4" s="201">
        <v>0</v>
      </c>
      <c r="Z4">
        <v>0</v>
      </c>
      <c r="AA4" s="201">
        <v>8</v>
      </c>
      <c r="AB4" s="201">
        <v>0</v>
      </c>
      <c r="AC4" s="201">
        <v>0</v>
      </c>
      <c r="AD4" s="201">
        <v>0</v>
      </c>
      <c r="AE4" s="201">
        <v>46.6</v>
      </c>
      <c r="AF4" s="201">
        <v>0</v>
      </c>
      <c r="AG4" s="201">
        <v>0</v>
      </c>
      <c r="AH4" s="201">
        <v>0</v>
      </c>
      <c r="AI4" s="201">
        <v>57.6</v>
      </c>
      <c r="AJ4" s="201">
        <v>0</v>
      </c>
      <c r="AK4" s="201">
        <v>0</v>
      </c>
      <c r="AL4" s="201">
        <v>0</v>
      </c>
      <c r="AM4" s="201">
        <v>106.2</v>
      </c>
      <c r="AN4" s="201">
        <v>0</v>
      </c>
      <c r="AO4">
        <v>0</v>
      </c>
      <c r="AP4" s="201">
        <v>68.489999999999995</v>
      </c>
      <c r="AQ4" s="201">
        <v>22.13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3.31</v>
      </c>
      <c r="K5" s="201">
        <v>158.57</v>
      </c>
      <c r="L5" s="201">
        <v>63.13</v>
      </c>
      <c r="M5" s="201">
        <v>0</v>
      </c>
      <c r="N5" s="201">
        <v>29.13</v>
      </c>
      <c r="O5" s="201">
        <v>48.92</v>
      </c>
      <c r="P5" s="201">
        <v>66.86</v>
      </c>
      <c r="Q5" s="201">
        <v>5.35</v>
      </c>
      <c r="R5" s="201">
        <v>10.4</v>
      </c>
      <c r="S5" s="201">
        <v>6.47</v>
      </c>
      <c r="T5" s="201">
        <v>0</v>
      </c>
      <c r="U5" s="201">
        <v>279.2</v>
      </c>
      <c r="V5" s="201">
        <v>5.0999999999999996</v>
      </c>
      <c r="W5" s="201">
        <v>10.86</v>
      </c>
      <c r="X5" s="201">
        <v>36.380000000000003</v>
      </c>
      <c r="Y5" s="201">
        <v>0</v>
      </c>
      <c r="Z5">
        <v>0</v>
      </c>
      <c r="AA5" s="201">
        <v>8</v>
      </c>
      <c r="AB5" s="201">
        <v>0</v>
      </c>
      <c r="AC5" s="201">
        <v>0</v>
      </c>
      <c r="AD5" s="201">
        <v>0</v>
      </c>
      <c r="AE5" s="201">
        <v>46.6</v>
      </c>
      <c r="AF5" s="201">
        <v>0</v>
      </c>
      <c r="AG5" s="201">
        <v>0</v>
      </c>
      <c r="AH5" s="201">
        <v>0</v>
      </c>
      <c r="AI5" s="201">
        <v>57.6</v>
      </c>
      <c r="AJ5" s="201">
        <v>0</v>
      </c>
      <c r="AK5" s="201">
        <v>0</v>
      </c>
      <c r="AL5" s="201">
        <v>0</v>
      </c>
      <c r="AM5" s="201">
        <v>106.2</v>
      </c>
      <c r="AN5" s="201">
        <v>0</v>
      </c>
      <c r="AO5">
        <v>0</v>
      </c>
      <c r="AP5" s="201">
        <v>68.489999999999995</v>
      </c>
      <c r="AQ5" s="201">
        <v>22.13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0.08</v>
      </c>
      <c r="K6" s="201">
        <v>158.57</v>
      </c>
      <c r="L6" s="201">
        <v>63.13</v>
      </c>
      <c r="M6" s="201">
        <v>0</v>
      </c>
      <c r="N6" s="201">
        <v>29.13</v>
      </c>
      <c r="O6" s="201">
        <v>48.92</v>
      </c>
      <c r="P6" s="201">
        <v>66.86</v>
      </c>
      <c r="Q6" s="201">
        <v>5.35</v>
      </c>
      <c r="R6" s="201">
        <v>10.4</v>
      </c>
      <c r="S6" s="201">
        <v>6.47</v>
      </c>
      <c r="T6" s="201">
        <v>0</v>
      </c>
      <c r="U6" s="201">
        <v>279.2</v>
      </c>
      <c r="V6" s="201">
        <v>5.0999999999999996</v>
      </c>
      <c r="W6" s="201">
        <v>10.86</v>
      </c>
      <c r="X6" s="201">
        <v>36.380000000000003</v>
      </c>
      <c r="Y6" s="201">
        <v>0</v>
      </c>
      <c r="Z6">
        <v>0</v>
      </c>
      <c r="AA6" s="201">
        <v>8</v>
      </c>
      <c r="AB6" s="201">
        <v>0</v>
      </c>
      <c r="AC6" s="201">
        <v>0</v>
      </c>
      <c r="AD6" s="201">
        <v>0</v>
      </c>
      <c r="AE6" s="201">
        <v>46.6</v>
      </c>
      <c r="AF6" s="201">
        <v>0</v>
      </c>
      <c r="AG6" s="201">
        <v>0</v>
      </c>
      <c r="AH6" s="201">
        <v>0</v>
      </c>
      <c r="AI6" s="201">
        <v>57.6</v>
      </c>
      <c r="AJ6" s="201">
        <v>0</v>
      </c>
      <c r="AK6" s="201">
        <v>0</v>
      </c>
      <c r="AL6" s="201">
        <v>0</v>
      </c>
      <c r="AM6" s="201">
        <v>106.2</v>
      </c>
      <c r="AN6" s="201">
        <v>0</v>
      </c>
      <c r="AO6">
        <v>0</v>
      </c>
      <c r="AP6" s="201">
        <v>68.489999999999995</v>
      </c>
      <c r="AQ6" s="201">
        <v>22.13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0.08</v>
      </c>
      <c r="K7" s="201">
        <v>158.57</v>
      </c>
      <c r="L7" s="201">
        <v>63.13</v>
      </c>
      <c r="M7" s="201">
        <v>0</v>
      </c>
      <c r="N7" s="201">
        <v>29.13</v>
      </c>
      <c r="O7" s="201">
        <v>48.92</v>
      </c>
      <c r="P7" s="201">
        <v>66.86</v>
      </c>
      <c r="Q7" s="201">
        <v>5.35</v>
      </c>
      <c r="R7" s="201">
        <v>10.4</v>
      </c>
      <c r="S7" s="201">
        <v>6.47</v>
      </c>
      <c r="T7" s="201">
        <v>0</v>
      </c>
      <c r="U7" s="201">
        <v>279.2</v>
      </c>
      <c r="V7" s="201">
        <v>5.0999999999999996</v>
      </c>
      <c r="W7" s="201">
        <v>10.86</v>
      </c>
      <c r="X7" s="201">
        <v>36.380000000000003</v>
      </c>
      <c r="Y7" s="201">
        <v>0</v>
      </c>
      <c r="Z7">
        <v>0</v>
      </c>
      <c r="AA7" s="201">
        <v>8</v>
      </c>
      <c r="AB7" s="201">
        <v>0</v>
      </c>
      <c r="AC7" s="201">
        <v>0</v>
      </c>
      <c r="AD7" s="201">
        <v>0</v>
      </c>
      <c r="AE7" s="201">
        <v>46.6</v>
      </c>
      <c r="AF7" s="201">
        <v>0</v>
      </c>
      <c r="AG7" s="201">
        <v>0</v>
      </c>
      <c r="AH7" s="201">
        <v>0</v>
      </c>
      <c r="AI7" s="201">
        <v>57.6</v>
      </c>
      <c r="AJ7" s="201">
        <v>0</v>
      </c>
      <c r="AK7" s="201">
        <v>0</v>
      </c>
      <c r="AL7" s="201">
        <v>0</v>
      </c>
      <c r="AM7" s="201">
        <v>55</v>
      </c>
      <c r="AN7" s="201">
        <v>0</v>
      </c>
      <c r="AO7">
        <v>0</v>
      </c>
      <c r="AP7" s="201">
        <v>68.489999999999995</v>
      </c>
      <c r="AQ7" s="201">
        <v>22.13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0.41</v>
      </c>
      <c r="K8" s="201">
        <v>158.57</v>
      </c>
      <c r="L8" s="201">
        <v>63.13</v>
      </c>
      <c r="M8" s="201">
        <v>0</v>
      </c>
      <c r="N8" s="201">
        <v>29.13</v>
      </c>
      <c r="O8" s="201">
        <v>48.92</v>
      </c>
      <c r="P8" s="201">
        <v>66.86</v>
      </c>
      <c r="Q8" s="201">
        <v>5.35</v>
      </c>
      <c r="R8" s="201">
        <v>10.4</v>
      </c>
      <c r="S8" s="201">
        <v>6.47</v>
      </c>
      <c r="T8" s="201">
        <v>0</v>
      </c>
      <c r="U8" s="201">
        <v>279.2</v>
      </c>
      <c r="V8" s="201">
        <v>5.0999999999999996</v>
      </c>
      <c r="W8" s="201">
        <v>10.86</v>
      </c>
      <c r="X8" s="201">
        <v>36.380000000000003</v>
      </c>
      <c r="Y8" s="201">
        <v>0</v>
      </c>
      <c r="Z8">
        <v>0</v>
      </c>
      <c r="AA8" s="201">
        <v>8</v>
      </c>
      <c r="AB8" s="201">
        <v>0</v>
      </c>
      <c r="AC8" s="201">
        <v>0</v>
      </c>
      <c r="AD8" s="201">
        <v>0</v>
      </c>
      <c r="AE8" s="201">
        <v>46.6</v>
      </c>
      <c r="AF8" s="201">
        <v>0</v>
      </c>
      <c r="AG8" s="201">
        <v>0</v>
      </c>
      <c r="AH8" s="201">
        <v>0</v>
      </c>
      <c r="AI8" s="201">
        <v>57.6</v>
      </c>
      <c r="AJ8" s="201">
        <v>0</v>
      </c>
      <c r="AK8" s="201">
        <v>0</v>
      </c>
      <c r="AL8" s="201">
        <v>0</v>
      </c>
      <c r="AM8" s="201">
        <v>55</v>
      </c>
      <c r="AN8" s="201">
        <v>0</v>
      </c>
      <c r="AO8">
        <v>0</v>
      </c>
      <c r="AP8" s="201">
        <v>68.489999999999995</v>
      </c>
      <c r="AQ8" s="201">
        <v>22.13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1.18</v>
      </c>
      <c r="E9" s="201">
        <v>0</v>
      </c>
      <c r="F9" s="201">
        <v>0</v>
      </c>
      <c r="G9" s="201">
        <v>2</v>
      </c>
      <c r="H9" s="201">
        <v>0</v>
      </c>
      <c r="I9" s="201">
        <v>0</v>
      </c>
      <c r="J9" s="201">
        <v>0</v>
      </c>
      <c r="K9" s="201">
        <v>158.57</v>
      </c>
      <c r="L9" s="201">
        <v>63.13</v>
      </c>
      <c r="M9" s="201">
        <v>0</v>
      </c>
      <c r="N9" s="201">
        <v>29.13</v>
      </c>
      <c r="O9" s="201">
        <v>48.92</v>
      </c>
      <c r="P9" s="201">
        <v>66.86</v>
      </c>
      <c r="Q9" s="201">
        <v>5.35</v>
      </c>
      <c r="R9" s="201">
        <v>10.4</v>
      </c>
      <c r="S9" s="201">
        <v>6.47</v>
      </c>
      <c r="T9" s="201">
        <v>0</v>
      </c>
      <c r="U9" s="201">
        <v>279.2</v>
      </c>
      <c r="V9" s="201">
        <v>5.0999999999999996</v>
      </c>
      <c r="W9" s="201">
        <v>10.86</v>
      </c>
      <c r="X9" s="201">
        <v>36.380000000000003</v>
      </c>
      <c r="Y9" s="201">
        <v>0</v>
      </c>
      <c r="Z9">
        <v>0</v>
      </c>
      <c r="AA9" s="201">
        <v>8</v>
      </c>
      <c r="AB9" s="201">
        <v>0</v>
      </c>
      <c r="AC9" s="201">
        <v>0</v>
      </c>
      <c r="AD9" s="201">
        <v>0</v>
      </c>
      <c r="AE9" s="201">
        <v>46.6</v>
      </c>
      <c r="AF9" s="201">
        <v>0</v>
      </c>
      <c r="AG9" s="201">
        <v>0</v>
      </c>
      <c r="AH9" s="201">
        <v>0</v>
      </c>
      <c r="AI9" s="201">
        <v>57.6</v>
      </c>
      <c r="AJ9" s="201">
        <v>0</v>
      </c>
      <c r="AK9" s="201">
        <v>0</v>
      </c>
      <c r="AL9" s="201">
        <v>0</v>
      </c>
      <c r="AM9" s="201">
        <v>55</v>
      </c>
      <c r="AN9" s="201">
        <v>0</v>
      </c>
      <c r="AO9">
        <v>0</v>
      </c>
      <c r="AP9" s="201">
        <v>68.489999999999995</v>
      </c>
      <c r="AQ9" s="201">
        <v>22.13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158.57</v>
      </c>
      <c r="L10" s="201">
        <v>63.13</v>
      </c>
      <c r="M10" s="201">
        <v>0</v>
      </c>
      <c r="N10" s="201">
        <v>29.13</v>
      </c>
      <c r="O10" s="201">
        <v>48.92</v>
      </c>
      <c r="P10" s="201">
        <v>66.86</v>
      </c>
      <c r="Q10" s="201">
        <v>5.35</v>
      </c>
      <c r="R10" s="201">
        <v>10.4</v>
      </c>
      <c r="S10" s="201">
        <v>6.47</v>
      </c>
      <c r="T10" s="201">
        <v>0</v>
      </c>
      <c r="U10" s="201">
        <v>279.2</v>
      </c>
      <c r="V10" s="201">
        <v>5.0999999999999996</v>
      </c>
      <c r="W10" s="201">
        <v>10.86</v>
      </c>
      <c r="X10" s="201">
        <v>36.380000000000003</v>
      </c>
      <c r="Y10" s="201">
        <v>0</v>
      </c>
      <c r="Z10">
        <v>0</v>
      </c>
      <c r="AA10" s="201">
        <v>8</v>
      </c>
      <c r="AB10" s="201">
        <v>0</v>
      </c>
      <c r="AC10" s="201">
        <v>0</v>
      </c>
      <c r="AD10" s="201">
        <v>0</v>
      </c>
      <c r="AE10" s="201">
        <v>46.6</v>
      </c>
      <c r="AF10" s="201">
        <v>0</v>
      </c>
      <c r="AG10" s="201">
        <v>0</v>
      </c>
      <c r="AH10" s="201">
        <v>0</v>
      </c>
      <c r="AI10" s="201">
        <v>57.6</v>
      </c>
      <c r="AJ10" s="201">
        <v>0</v>
      </c>
      <c r="AK10" s="201">
        <v>0</v>
      </c>
      <c r="AL10" s="201">
        <v>0</v>
      </c>
      <c r="AM10" s="201">
        <v>55</v>
      </c>
      <c r="AN10" s="201">
        <v>0</v>
      </c>
      <c r="AO10">
        <v>0</v>
      </c>
      <c r="AP10" s="201">
        <v>68.489999999999995</v>
      </c>
      <c r="AQ10" s="201">
        <v>22.13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158.57</v>
      </c>
      <c r="L11" s="201">
        <v>63.13</v>
      </c>
      <c r="M11" s="201">
        <v>0</v>
      </c>
      <c r="N11" s="201">
        <v>29.13</v>
      </c>
      <c r="O11" s="201">
        <v>48.92</v>
      </c>
      <c r="P11" s="201">
        <v>66.86</v>
      </c>
      <c r="Q11" s="201">
        <v>5.35</v>
      </c>
      <c r="R11" s="201">
        <v>10.4</v>
      </c>
      <c r="S11" s="201">
        <v>6.47</v>
      </c>
      <c r="T11" s="201">
        <v>0</v>
      </c>
      <c r="U11" s="201">
        <v>279.2</v>
      </c>
      <c r="V11" s="201">
        <v>5.0999999999999996</v>
      </c>
      <c r="W11" s="201">
        <v>10.86</v>
      </c>
      <c r="X11" s="201">
        <v>36.380000000000003</v>
      </c>
      <c r="Y11" s="201">
        <v>0</v>
      </c>
      <c r="Z11">
        <v>0</v>
      </c>
      <c r="AA11" s="201">
        <v>8</v>
      </c>
      <c r="AB11" s="201">
        <v>0</v>
      </c>
      <c r="AC11" s="201">
        <v>0</v>
      </c>
      <c r="AD11" s="201">
        <v>0</v>
      </c>
      <c r="AE11" s="201">
        <v>46.6</v>
      </c>
      <c r="AF11" s="201">
        <v>0</v>
      </c>
      <c r="AG11" s="201">
        <v>0</v>
      </c>
      <c r="AH11" s="201">
        <v>0</v>
      </c>
      <c r="AI11" s="201">
        <v>57.6</v>
      </c>
      <c r="AJ11" s="201">
        <v>0</v>
      </c>
      <c r="AK11" s="201">
        <v>0</v>
      </c>
      <c r="AL11" s="201">
        <v>0</v>
      </c>
      <c r="AM11" s="201">
        <v>55</v>
      </c>
      <c r="AN11" s="201">
        <v>0</v>
      </c>
      <c r="AO11">
        <v>0</v>
      </c>
      <c r="AP11" s="201">
        <v>68.489999999999995</v>
      </c>
      <c r="AQ11" s="201">
        <v>22.13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158.57</v>
      </c>
      <c r="L12" s="201">
        <v>63.13</v>
      </c>
      <c r="M12" s="201">
        <v>0</v>
      </c>
      <c r="N12" s="201">
        <v>29.13</v>
      </c>
      <c r="O12" s="201">
        <v>48.92</v>
      </c>
      <c r="P12" s="201">
        <v>66.86</v>
      </c>
      <c r="Q12" s="201">
        <v>5.35</v>
      </c>
      <c r="R12" s="201">
        <v>10.4</v>
      </c>
      <c r="S12" s="201">
        <v>6.47</v>
      </c>
      <c r="T12" s="201">
        <v>0</v>
      </c>
      <c r="U12" s="201">
        <v>279.2</v>
      </c>
      <c r="V12" s="201">
        <v>5.0999999999999996</v>
      </c>
      <c r="W12" s="201">
        <v>10.86</v>
      </c>
      <c r="X12" s="201">
        <v>36.380000000000003</v>
      </c>
      <c r="Y12" s="201">
        <v>0</v>
      </c>
      <c r="Z12">
        <v>0</v>
      </c>
      <c r="AA12" s="201">
        <v>8</v>
      </c>
      <c r="AB12" s="201">
        <v>0</v>
      </c>
      <c r="AC12" s="201">
        <v>0</v>
      </c>
      <c r="AD12" s="201">
        <v>0</v>
      </c>
      <c r="AE12" s="201">
        <v>46.6</v>
      </c>
      <c r="AF12" s="201">
        <v>0</v>
      </c>
      <c r="AG12" s="201">
        <v>0</v>
      </c>
      <c r="AH12" s="201">
        <v>0</v>
      </c>
      <c r="AI12" s="201">
        <v>57.6</v>
      </c>
      <c r="AJ12" s="201">
        <v>0</v>
      </c>
      <c r="AK12" s="201">
        <v>0</v>
      </c>
      <c r="AL12" s="201">
        <v>0</v>
      </c>
      <c r="AM12" s="201">
        <v>55</v>
      </c>
      <c r="AN12" s="201">
        <v>0</v>
      </c>
      <c r="AO12">
        <v>0</v>
      </c>
      <c r="AP12" s="201">
        <v>68.489999999999995</v>
      </c>
      <c r="AQ12" s="201">
        <v>22.13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158.57</v>
      </c>
      <c r="L13" s="201">
        <v>57.42</v>
      </c>
      <c r="M13" s="201">
        <v>0</v>
      </c>
      <c r="N13" s="201">
        <v>29.13</v>
      </c>
      <c r="O13" s="201">
        <v>48.92</v>
      </c>
      <c r="P13" s="201">
        <v>66.86</v>
      </c>
      <c r="Q13" s="201">
        <v>5.35</v>
      </c>
      <c r="R13" s="201">
        <v>10.4</v>
      </c>
      <c r="S13" s="201">
        <v>6.47</v>
      </c>
      <c r="T13" s="201">
        <v>0</v>
      </c>
      <c r="U13" s="201">
        <v>279.2</v>
      </c>
      <c r="V13" s="201">
        <v>5.0999999999999996</v>
      </c>
      <c r="W13" s="201">
        <v>10.86</v>
      </c>
      <c r="X13" s="201">
        <v>36.380000000000003</v>
      </c>
      <c r="Y13" s="201">
        <v>0</v>
      </c>
      <c r="Z13">
        <v>0</v>
      </c>
      <c r="AA13" s="201">
        <v>8</v>
      </c>
      <c r="AB13" s="201">
        <v>0</v>
      </c>
      <c r="AC13" s="201">
        <v>0</v>
      </c>
      <c r="AD13" s="201">
        <v>0</v>
      </c>
      <c r="AE13" s="201">
        <v>46.6</v>
      </c>
      <c r="AF13" s="201">
        <v>0</v>
      </c>
      <c r="AG13" s="201">
        <v>0</v>
      </c>
      <c r="AH13" s="201">
        <v>0</v>
      </c>
      <c r="AI13" s="201">
        <v>57.6</v>
      </c>
      <c r="AJ13" s="201">
        <v>0</v>
      </c>
      <c r="AK13" s="201">
        <v>0</v>
      </c>
      <c r="AL13" s="201">
        <v>0</v>
      </c>
      <c r="AM13" s="201">
        <v>55</v>
      </c>
      <c r="AN13" s="201">
        <v>0</v>
      </c>
      <c r="AO13">
        <v>0</v>
      </c>
      <c r="AP13" s="201">
        <v>68.489999999999995</v>
      </c>
      <c r="AQ13" s="201">
        <v>22.13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158.57</v>
      </c>
      <c r="L14" s="201">
        <v>57.25</v>
      </c>
      <c r="M14" s="201">
        <v>0</v>
      </c>
      <c r="N14" s="201">
        <v>29.13</v>
      </c>
      <c r="O14" s="201">
        <v>48.92</v>
      </c>
      <c r="P14" s="201">
        <v>66.86</v>
      </c>
      <c r="Q14" s="201">
        <v>5.35</v>
      </c>
      <c r="R14" s="201">
        <v>10.4</v>
      </c>
      <c r="S14" s="201">
        <v>6.47</v>
      </c>
      <c r="T14" s="201">
        <v>0</v>
      </c>
      <c r="U14" s="201">
        <v>279.2</v>
      </c>
      <c r="V14" s="201">
        <v>5.0999999999999996</v>
      </c>
      <c r="W14" s="201">
        <v>10.86</v>
      </c>
      <c r="X14" s="201">
        <v>36.380000000000003</v>
      </c>
      <c r="Y14" s="201">
        <v>0</v>
      </c>
      <c r="Z14">
        <v>0</v>
      </c>
      <c r="AA14" s="201">
        <v>8</v>
      </c>
      <c r="AB14" s="201">
        <v>0</v>
      </c>
      <c r="AC14" s="201">
        <v>0</v>
      </c>
      <c r="AD14" s="201">
        <v>0</v>
      </c>
      <c r="AE14" s="201">
        <v>46.6</v>
      </c>
      <c r="AF14" s="201">
        <v>0</v>
      </c>
      <c r="AG14" s="201">
        <v>0</v>
      </c>
      <c r="AH14" s="201">
        <v>0</v>
      </c>
      <c r="AI14" s="201">
        <v>57.6</v>
      </c>
      <c r="AJ14" s="201">
        <v>0</v>
      </c>
      <c r="AK14" s="201">
        <v>0</v>
      </c>
      <c r="AL14" s="201">
        <v>0</v>
      </c>
      <c r="AM14" s="201">
        <v>23</v>
      </c>
      <c r="AN14" s="201">
        <v>0</v>
      </c>
      <c r="AO14">
        <v>0</v>
      </c>
      <c r="AP14" s="201">
        <v>68.489999999999995</v>
      </c>
      <c r="AQ14" s="201">
        <v>22.13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158.57</v>
      </c>
      <c r="L15" s="201">
        <v>59.55</v>
      </c>
      <c r="M15" s="201">
        <v>0</v>
      </c>
      <c r="N15" s="201">
        <v>29.13</v>
      </c>
      <c r="O15" s="201">
        <v>48.92</v>
      </c>
      <c r="P15" s="201">
        <v>66.86</v>
      </c>
      <c r="Q15" s="201">
        <v>5.35</v>
      </c>
      <c r="R15" s="201">
        <v>10.4</v>
      </c>
      <c r="S15" s="201">
        <v>6.47</v>
      </c>
      <c r="T15" s="201">
        <v>0</v>
      </c>
      <c r="U15" s="201">
        <v>279.2</v>
      </c>
      <c r="V15" s="201">
        <v>5.0999999999999996</v>
      </c>
      <c r="W15" s="201">
        <v>10.86</v>
      </c>
      <c r="X15" s="201">
        <v>36.380000000000003</v>
      </c>
      <c r="Y15" s="201">
        <v>0</v>
      </c>
      <c r="Z15">
        <v>0</v>
      </c>
      <c r="AA15" s="201">
        <v>8</v>
      </c>
      <c r="AB15" s="201">
        <v>0</v>
      </c>
      <c r="AC15" s="201">
        <v>0</v>
      </c>
      <c r="AD15" s="201">
        <v>0</v>
      </c>
      <c r="AE15" s="201">
        <v>46.6</v>
      </c>
      <c r="AF15" s="201">
        <v>0</v>
      </c>
      <c r="AG15" s="201">
        <v>0</v>
      </c>
      <c r="AH15" s="201">
        <v>0</v>
      </c>
      <c r="AI15" s="201">
        <v>57.6</v>
      </c>
      <c r="AJ15" s="201">
        <v>0</v>
      </c>
      <c r="AK15" s="201">
        <v>0</v>
      </c>
      <c r="AL15" s="201">
        <v>0</v>
      </c>
      <c r="AM15" s="201">
        <v>23</v>
      </c>
      <c r="AN15" s="201">
        <v>0</v>
      </c>
      <c r="AO15">
        <v>0</v>
      </c>
      <c r="AP15" s="201">
        <v>68.489999999999995</v>
      </c>
      <c r="AQ15" s="201">
        <v>22.13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158.57</v>
      </c>
      <c r="L16" s="201">
        <v>59.37</v>
      </c>
      <c r="M16" s="201">
        <v>0</v>
      </c>
      <c r="N16" s="201">
        <v>29.13</v>
      </c>
      <c r="O16" s="201">
        <v>48.92</v>
      </c>
      <c r="P16" s="201">
        <v>66.86</v>
      </c>
      <c r="Q16" s="201">
        <v>5.35</v>
      </c>
      <c r="R16" s="201">
        <v>10.4</v>
      </c>
      <c r="S16" s="201">
        <v>6.47</v>
      </c>
      <c r="T16" s="201">
        <v>0</v>
      </c>
      <c r="U16" s="201">
        <v>279.2</v>
      </c>
      <c r="V16" s="201">
        <v>5.0999999999999996</v>
      </c>
      <c r="W16" s="201">
        <v>10.86</v>
      </c>
      <c r="X16" s="201">
        <v>36.380000000000003</v>
      </c>
      <c r="Y16" s="201">
        <v>0</v>
      </c>
      <c r="Z16">
        <v>0</v>
      </c>
      <c r="AA16" s="201">
        <v>8</v>
      </c>
      <c r="AB16" s="201">
        <v>0</v>
      </c>
      <c r="AC16" s="201">
        <v>0</v>
      </c>
      <c r="AD16" s="201">
        <v>0</v>
      </c>
      <c r="AE16" s="201">
        <v>46.6</v>
      </c>
      <c r="AF16" s="201">
        <v>0</v>
      </c>
      <c r="AG16" s="201">
        <v>0</v>
      </c>
      <c r="AH16" s="201">
        <v>0</v>
      </c>
      <c r="AI16" s="201">
        <v>57.6</v>
      </c>
      <c r="AJ16" s="201">
        <v>0</v>
      </c>
      <c r="AK16" s="201">
        <v>0</v>
      </c>
      <c r="AL16" s="201">
        <v>0</v>
      </c>
      <c r="AM16" s="201">
        <v>23</v>
      </c>
      <c r="AN16" s="201">
        <v>0</v>
      </c>
      <c r="AO16">
        <v>0</v>
      </c>
      <c r="AP16" s="201">
        <v>68.489999999999995</v>
      </c>
      <c r="AQ16" s="201">
        <v>22.13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158.57</v>
      </c>
      <c r="L17" s="201">
        <v>59.26</v>
      </c>
      <c r="M17" s="201">
        <v>0</v>
      </c>
      <c r="N17" s="201">
        <v>29.13</v>
      </c>
      <c r="O17" s="201">
        <v>48.92</v>
      </c>
      <c r="P17" s="201">
        <v>66.86</v>
      </c>
      <c r="Q17" s="201">
        <v>5.35</v>
      </c>
      <c r="R17" s="201">
        <v>10.4</v>
      </c>
      <c r="S17" s="201">
        <v>6.47</v>
      </c>
      <c r="T17" s="201">
        <v>0</v>
      </c>
      <c r="U17" s="201">
        <v>279.2</v>
      </c>
      <c r="V17" s="201">
        <v>5.0999999999999996</v>
      </c>
      <c r="W17" s="201">
        <v>10.86</v>
      </c>
      <c r="X17" s="201">
        <v>36.380000000000003</v>
      </c>
      <c r="Y17" s="201">
        <v>0</v>
      </c>
      <c r="Z17">
        <v>0</v>
      </c>
      <c r="AA17" s="201">
        <v>8</v>
      </c>
      <c r="AB17" s="201">
        <v>0</v>
      </c>
      <c r="AC17" s="201">
        <v>0</v>
      </c>
      <c r="AD17" s="201">
        <v>0</v>
      </c>
      <c r="AE17" s="201">
        <v>46.6</v>
      </c>
      <c r="AF17" s="201">
        <v>0</v>
      </c>
      <c r="AG17" s="201">
        <v>0</v>
      </c>
      <c r="AH17" s="201">
        <v>0</v>
      </c>
      <c r="AI17" s="201">
        <v>57.6</v>
      </c>
      <c r="AJ17" s="201">
        <v>0</v>
      </c>
      <c r="AK17" s="201">
        <v>0</v>
      </c>
      <c r="AL17" s="201">
        <v>0</v>
      </c>
      <c r="AM17" s="201">
        <v>23</v>
      </c>
      <c r="AN17" s="201">
        <v>0</v>
      </c>
      <c r="AO17">
        <v>0</v>
      </c>
      <c r="AP17" s="201">
        <v>68.489999999999995</v>
      </c>
      <c r="AQ17" s="201">
        <v>22.13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158.57</v>
      </c>
      <c r="L18" s="201">
        <v>59.26</v>
      </c>
      <c r="M18" s="201">
        <v>0</v>
      </c>
      <c r="N18" s="201">
        <v>29.13</v>
      </c>
      <c r="O18" s="201">
        <v>48.92</v>
      </c>
      <c r="P18" s="201">
        <v>66.86</v>
      </c>
      <c r="Q18" s="201">
        <v>5.35</v>
      </c>
      <c r="R18" s="201">
        <v>10.4</v>
      </c>
      <c r="S18" s="201">
        <v>6.47</v>
      </c>
      <c r="T18" s="201">
        <v>0</v>
      </c>
      <c r="U18" s="201">
        <v>279.2</v>
      </c>
      <c r="V18" s="201">
        <v>5.0999999999999996</v>
      </c>
      <c r="W18" s="201">
        <v>10.86</v>
      </c>
      <c r="X18" s="201">
        <v>36.380000000000003</v>
      </c>
      <c r="Y18" s="201">
        <v>0</v>
      </c>
      <c r="Z18">
        <v>0</v>
      </c>
      <c r="AA18" s="201">
        <v>8</v>
      </c>
      <c r="AB18" s="201">
        <v>0</v>
      </c>
      <c r="AC18" s="201">
        <v>0</v>
      </c>
      <c r="AD18" s="201">
        <v>0</v>
      </c>
      <c r="AE18" s="201">
        <v>46.6</v>
      </c>
      <c r="AF18" s="201">
        <v>0</v>
      </c>
      <c r="AG18" s="201">
        <v>0</v>
      </c>
      <c r="AH18" s="201">
        <v>0</v>
      </c>
      <c r="AI18" s="201">
        <v>57.6</v>
      </c>
      <c r="AJ18" s="201">
        <v>0</v>
      </c>
      <c r="AK18" s="201">
        <v>0</v>
      </c>
      <c r="AL18" s="201">
        <v>0</v>
      </c>
      <c r="AM18" s="201">
        <v>23</v>
      </c>
      <c r="AN18" s="201">
        <v>0</v>
      </c>
      <c r="AO18">
        <v>0</v>
      </c>
      <c r="AP18" s="201">
        <v>68.489999999999995</v>
      </c>
      <c r="AQ18" s="201">
        <v>22.13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142.94</v>
      </c>
      <c r="L19" s="201">
        <v>32.840000000000003</v>
      </c>
      <c r="M19" s="201">
        <v>0</v>
      </c>
      <c r="N19" s="201">
        <v>29.13</v>
      </c>
      <c r="O19" s="201">
        <v>48.92</v>
      </c>
      <c r="P19" s="201">
        <v>66.86</v>
      </c>
      <c r="Q19" s="201">
        <v>5.35</v>
      </c>
      <c r="R19" s="201">
        <v>10.4</v>
      </c>
      <c r="S19" s="201">
        <v>6.47</v>
      </c>
      <c r="T19" s="201">
        <v>0</v>
      </c>
      <c r="U19" s="201">
        <v>279.2</v>
      </c>
      <c r="V19" s="201">
        <v>5.0999999999999996</v>
      </c>
      <c r="W19" s="201">
        <v>10.86</v>
      </c>
      <c r="X19" s="201">
        <v>36.380000000000003</v>
      </c>
      <c r="Y19" s="201">
        <v>0</v>
      </c>
      <c r="Z19">
        <v>0</v>
      </c>
      <c r="AA19" s="201">
        <v>8</v>
      </c>
      <c r="AB19" s="201">
        <v>0</v>
      </c>
      <c r="AC19" s="201">
        <v>0</v>
      </c>
      <c r="AD19" s="201">
        <v>0</v>
      </c>
      <c r="AE19" s="201">
        <v>46.6</v>
      </c>
      <c r="AF19" s="201">
        <v>0</v>
      </c>
      <c r="AG19" s="201">
        <v>0</v>
      </c>
      <c r="AH19" s="201">
        <v>0</v>
      </c>
      <c r="AI19" s="201">
        <v>45</v>
      </c>
      <c r="AJ19" s="201">
        <v>0</v>
      </c>
      <c r="AK19" s="201">
        <v>0</v>
      </c>
      <c r="AL19" s="201">
        <v>0</v>
      </c>
      <c r="AM19" s="201">
        <v>23</v>
      </c>
      <c r="AN19" s="201">
        <v>0</v>
      </c>
      <c r="AO19">
        <v>0</v>
      </c>
      <c r="AP19" s="201">
        <v>68.489999999999995</v>
      </c>
      <c r="AQ19" s="201">
        <v>22.13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142.94</v>
      </c>
      <c r="L20" s="201">
        <v>32.840000000000003</v>
      </c>
      <c r="M20" s="201">
        <v>0</v>
      </c>
      <c r="N20" s="201">
        <v>29.13</v>
      </c>
      <c r="O20" s="201">
        <v>48.92</v>
      </c>
      <c r="P20" s="201">
        <v>66.86</v>
      </c>
      <c r="Q20" s="201">
        <v>5.35</v>
      </c>
      <c r="R20" s="201">
        <v>10.4</v>
      </c>
      <c r="S20" s="201">
        <v>6.47</v>
      </c>
      <c r="T20" s="201">
        <v>0</v>
      </c>
      <c r="U20" s="201">
        <v>279.2</v>
      </c>
      <c r="V20" s="201">
        <v>5.0999999999999996</v>
      </c>
      <c r="W20" s="201">
        <v>10.86</v>
      </c>
      <c r="X20" s="201">
        <v>36.380000000000003</v>
      </c>
      <c r="Y20" s="201">
        <v>0</v>
      </c>
      <c r="Z20">
        <v>0</v>
      </c>
      <c r="AA20" s="201">
        <v>8</v>
      </c>
      <c r="AB20" s="201">
        <v>0</v>
      </c>
      <c r="AC20" s="201">
        <v>0</v>
      </c>
      <c r="AD20" s="201">
        <v>0</v>
      </c>
      <c r="AE20" s="201">
        <v>46.6</v>
      </c>
      <c r="AF20" s="201">
        <v>0</v>
      </c>
      <c r="AG20" s="201">
        <v>0</v>
      </c>
      <c r="AH20" s="201">
        <v>0</v>
      </c>
      <c r="AI20" s="201">
        <v>45</v>
      </c>
      <c r="AJ20" s="201">
        <v>0</v>
      </c>
      <c r="AK20" s="201">
        <v>0</v>
      </c>
      <c r="AL20" s="201">
        <v>0</v>
      </c>
      <c r="AM20" s="201">
        <v>23</v>
      </c>
      <c r="AN20" s="201">
        <v>0</v>
      </c>
      <c r="AO20">
        <v>0</v>
      </c>
      <c r="AP20" s="201">
        <v>68.489999999999995</v>
      </c>
      <c r="AQ20" s="201">
        <v>22.13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142.94</v>
      </c>
      <c r="L21" s="201">
        <v>32.840000000000003</v>
      </c>
      <c r="M21" s="201">
        <v>0</v>
      </c>
      <c r="N21" s="201">
        <v>29.13</v>
      </c>
      <c r="O21" s="201">
        <v>48.92</v>
      </c>
      <c r="P21" s="201">
        <v>66.86</v>
      </c>
      <c r="Q21" s="201">
        <v>5.35</v>
      </c>
      <c r="R21" s="201">
        <v>10.4</v>
      </c>
      <c r="S21" s="201">
        <v>6.47</v>
      </c>
      <c r="T21" s="201">
        <v>0</v>
      </c>
      <c r="U21" s="201">
        <v>279.2</v>
      </c>
      <c r="V21" s="201">
        <v>5.0999999999999996</v>
      </c>
      <c r="W21" s="201">
        <v>10.86</v>
      </c>
      <c r="X21" s="201">
        <v>36.380000000000003</v>
      </c>
      <c r="Y21" s="201">
        <v>0</v>
      </c>
      <c r="Z21">
        <v>0</v>
      </c>
      <c r="AA21" s="201">
        <v>8</v>
      </c>
      <c r="AB21" s="201">
        <v>0</v>
      </c>
      <c r="AC21" s="201">
        <v>0</v>
      </c>
      <c r="AD21" s="201">
        <v>0</v>
      </c>
      <c r="AE21" s="201">
        <v>46.6</v>
      </c>
      <c r="AF21" s="201">
        <v>0</v>
      </c>
      <c r="AG21" s="201">
        <v>0</v>
      </c>
      <c r="AH21" s="201">
        <v>0</v>
      </c>
      <c r="AI21" s="201">
        <v>45</v>
      </c>
      <c r="AJ21" s="201">
        <v>0</v>
      </c>
      <c r="AK21" s="201">
        <v>0</v>
      </c>
      <c r="AL21" s="201">
        <v>0</v>
      </c>
      <c r="AM21" s="201">
        <v>23</v>
      </c>
      <c r="AN21" s="201">
        <v>0</v>
      </c>
      <c r="AO21">
        <v>0</v>
      </c>
      <c r="AP21" s="201">
        <v>68.489999999999995</v>
      </c>
      <c r="AQ21" s="201">
        <v>22.13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142.94</v>
      </c>
      <c r="L22" s="201">
        <v>32.840000000000003</v>
      </c>
      <c r="M22" s="201">
        <v>0</v>
      </c>
      <c r="N22" s="201">
        <v>29.13</v>
      </c>
      <c r="O22" s="201">
        <v>48.92</v>
      </c>
      <c r="P22" s="201">
        <v>66.86</v>
      </c>
      <c r="Q22" s="201">
        <v>5.35</v>
      </c>
      <c r="R22" s="201">
        <v>10.4</v>
      </c>
      <c r="S22" s="201">
        <v>6.47</v>
      </c>
      <c r="T22" s="201">
        <v>0</v>
      </c>
      <c r="U22" s="201">
        <v>279.2</v>
      </c>
      <c r="V22" s="201">
        <v>5.0999999999999996</v>
      </c>
      <c r="W22" s="201">
        <v>10.86</v>
      </c>
      <c r="X22" s="201">
        <v>36.380000000000003</v>
      </c>
      <c r="Y22" s="201">
        <v>0</v>
      </c>
      <c r="Z22">
        <v>0</v>
      </c>
      <c r="AA22" s="201">
        <v>8</v>
      </c>
      <c r="AB22" s="201">
        <v>0</v>
      </c>
      <c r="AC22" s="201">
        <v>0</v>
      </c>
      <c r="AD22" s="201">
        <v>0</v>
      </c>
      <c r="AE22" s="201">
        <v>46.6</v>
      </c>
      <c r="AF22" s="201">
        <v>0</v>
      </c>
      <c r="AG22" s="201">
        <v>0</v>
      </c>
      <c r="AH22" s="201">
        <v>0</v>
      </c>
      <c r="AI22" s="201">
        <v>45</v>
      </c>
      <c r="AJ22" s="201">
        <v>0</v>
      </c>
      <c r="AK22" s="201">
        <v>0</v>
      </c>
      <c r="AL22" s="201">
        <v>0</v>
      </c>
      <c r="AM22" s="201">
        <v>23</v>
      </c>
      <c r="AN22" s="201">
        <v>0</v>
      </c>
      <c r="AO22">
        <v>0</v>
      </c>
      <c r="AP22" s="201">
        <v>68.489999999999995</v>
      </c>
      <c r="AQ22" s="201">
        <v>22.13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142.94</v>
      </c>
      <c r="L23" s="201">
        <v>32.840000000000003</v>
      </c>
      <c r="M23" s="201">
        <v>0</v>
      </c>
      <c r="N23" s="201">
        <v>29.13</v>
      </c>
      <c r="O23" s="201">
        <v>48.92</v>
      </c>
      <c r="P23" s="201">
        <v>66.86</v>
      </c>
      <c r="Q23" s="201">
        <v>5.35</v>
      </c>
      <c r="R23" s="201">
        <v>10.4</v>
      </c>
      <c r="S23" s="201">
        <v>6.47</v>
      </c>
      <c r="T23" s="201">
        <v>0</v>
      </c>
      <c r="U23" s="201">
        <v>279.2</v>
      </c>
      <c r="V23" s="201">
        <v>5.0999999999999996</v>
      </c>
      <c r="W23" s="201">
        <v>10.86</v>
      </c>
      <c r="X23" s="201">
        <v>36.380000000000003</v>
      </c>
      <c r="Y23" s="201">
        <v>0</v>
      </c>
      <c r="Z23">
        <v>0</v>
      </c>
      <c r="AA23" s="201">
        <v>8</v>
      </c>
      <c r="AB23" s="201">
        <v>0</v>
      </c>
      <c r="AC23" s="201">
        <v>0</v>
      </c>
      <c r="AD23" s="201">
        <v>0</v>
      </c>
      <c r="AE23" s="201">
        <v>46.6</v>
      </c>
      <c r="AF23" s="201">
        <v>0</v>
      </c>
      <c r="AG23" s="201">
        <v>0</v>
      </c>
      <c r="AH23" s="201">
        <v>0</v>
      </c>
      <c r="AI23" s="201">
        <v>45</v>
      </c>
      <c r="AJ23" s="201">
        <v>0</v>
      </c>
      <c r="AK23" s="201">
        <v>0</v>
      </c>
      <c r="AL23" s="201">
        <v>0</v>
      </c>
      <c r="AM23" s="201">
        <v>23</v>
      </c>
      <c r="AN23" s="201">
        <v>0</v>
      </c>
      <c r="AO23">
        <v>0</v>
      </c>
      <c r="AP23" s="201">
        <v>68.489999999999995</v>
      </c>
      <c r="AQ23" s="201">
        <v>22.13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142.94</v>
      </c>
      <c r="L24" s="201">
        <v>32.840000000000003</v>
      </c>
      <c r="M24" s="201">
        <v>0</v>
      </c>
      <c r="N24" s="201">
        <v>29.13</v>
      </c>
      <c r="O24" s="201">
        <v>48.92</v>
      </c>
      <c r="P24" s="201">
        <v>66.86</v>
      </c>
      <c r="Q24" s="201">
        <v>5.35</v>
      </c>
      <c r="R24" s="201">
        <v>10.4</v>
      </c>
      <c r="S24" s="201">
        <v>6.47</v>
      </c>
      <c r="T24" s="201">
        <v>0</v>
      </c>
      <c r="U24" s="201">
        <v>279.2</v>
      </c>
      <c r="V24" s="201">
        <v>5.0999999999999996</v>
      </c>
      <c r="W24" s="201">
        <v>10.86</v>
      </c>
      <c r="X24" s="201">
        <v>36.380000000000003</v>
      </c>
      <c r="Y24" s="201">
        <v>0</v>
      </c>
      <c r="Z24">
        <v>0</v>
      </c>
      <c r="AA24" s="201">
        <v>8</v>
      </c>
      <c r="AB24" s="201">
        <v>0</v>
      </c>
      <c r="AC24" s="201">
        <v>0</v>
      </c>
      <c r="AD24" s="201">
        <v>0</v>
      </c>
      <c r="AE24" s="201">
        <v>46.6</v>
      </c>
      <c r="AF24" s="201">
        <v>0</v>
      </c>
      <c r="AG24" s="201">
        <v>0</v>
      </c>
      <c r="AH24" s="201">
        <v>0</v>
      </c>
      <c r="AI24" s="201">
        <v>45</v>
      </c>
      <c r="AJ24" s="201">
        <v>0</v>
      </c>
      <c r="AK24" s="201">
        <v>0</v>
      </c>
      <c r="AL24" s="201">
        <v>0</v>
      </c>
      <c r="AM24" s="201">
        <v>23</v>
      </c>
      <c r="AN24" s="201">
        <v>0</v>
      </c>
      <c r="AO24">
        <v>0</v>
      </c>
      <c r="AP24" s="201">
        <v>68.489999999999995</v>
      </c>
      <c r="AQ24" s="201">
        <v>22.13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142.94</v>
      </c>
      <c r="L25" s="201">
        <v>32.840000000000003</v>
      </c>
      <c r="M25" s="201">
        <v>0</v>
      </c>
      <c r="N25" s="201">
        <v>29.13</v>
      </c>
      <c r="O25" s="201">
        <v>48.92</v>
      </c>
      <c r="P25" s="201">
        <v>66.86</v>
      </c>
      <c r="Q25" s="201">
        <v>5.35</v>
      </c>
      <c r="R25" s="201">
        <v>10.4</v>
      </c>
      <c r="S25" s="201">
        <v>6.47</v>
      </c>
      <c r="T25" s="201">
        <v>0</v>
      </c>
      <c r="U25" s="201">
        <v>279.2</v>
      </c>
      <c r="V25" s="201">
        <v>5.0999999999999996</v>
      </c>
      <c r="W25" s="201">
        <v>10.86</v>
      </c>
      <c r="X25" s="201">
        <v>36.380000000000003</v>
      </c>
      <c r="Y25" s="201">
        <v>0</v>
      </c>
      <c r="Z25">
        <v>0</v>
      </c>
      <c r="AA25" s="201">
        <v>8</v>
      </c>
      <c r="AB25" s="201">
        <v>0</v>
      </c>
      <c r="AC25" s="201">
        <v>0</v>
      </c>
      <c r="AD25" s="201">
        <v>0</v>
      </c>
      <c r="AE25" s="201">
        <v>46.6</v>
      </c>
      <c r="AF25" s="201">
        <v>0</v>
      </c>
      <c r="AG25" s="201">
        <v>0</v>
      </c>
      <c r="AH25" s="201">
        <v>0</v>
      </c>
      <c r="AI25" s="201">
        <v>45</v>
      </c>
      <c r="AJ25" s="201">
        <v>0</v>
      </c>
      <c r="AK25" s="201">
        <v>0</v>
      </c>
      <c r="AL25" s="201">
        <v>0</v>
      </c>
      <c r="AM25" s="201">
        <v>23</v>
      </c>
      <c r="AN25" s="201">
        <v>0</v>
      </c>
      <c r="AO25">
        <v>0</v>
      </c>
      <c r="AP25" s="201">
        <v>68.489999999999995</v>
      </c>
      <c r="AQ25" s="201">
        <v>22.13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142.94</v>
      </c>
      <c r="L26" s="201">
        <v>32.840000000000003</v>
      </c>
      <c r="M26" s="201">
        <v>0</v>
      </c>
      <c r="N26" s="201">
        <v>29.13</v>
      </c>
      <c r="O26" s="201">
        <v>48.92</v>
      </c>
      <c r="P26" s="201">
        <v>66.86</v>
      </c>
      <c r="Q26" s="201">
        <v>5.35</v>
      </c>
      <c r="R26" s="201">
        <v>10.4</v>
      </c>
      <c r="S26" s="201">
        <v>6.47</v>
      </c>
      <c r="T26" s="201">
        <v>0</v>
      </c>
      <c r="U26" s="201">
        <v>279.2</v>
      </c>
      <c r="V26" s="201">
        <v>5.0999999999999996</v>
      </c>
      <c r="W26" s="201">
        <v>10.86</v>
      </c>
      <c r="X26" s="201">
        <v>36.380000000000003</v>
      </c>
      <c r="Y26" s="201">
        <v>0</v>
      </c>
      <c r="Z26">
        <v>0</v>
      </c>
      <c r="AA26" s="201">
        <v>8</v>
      </c>
      <c r="AB26" s="201">
        <v>0</v>
      </c>
      <c r="AC26" s="201">
        <v>0</v>
      </c>
      <c r="AD26" s="201">
        <v>0</v>
      </c>
      <c r="AE26" s="201">
        <v>46.6</v>
      </c>
      <c r="AF26" s="201">
        <v>0</v>
      </c>
      <c r="AG26" s="201">
        <v>0</v>
      </c>
      <c r="AH26" s="201">
        <v>0</v>
      </c>
      <c r="AI26" s="201">
        <v>45</v>
      </c>
      <c r="AJ26" s="201">
        <v>0</v>
      </c>
      <c r="AK26" s="201">
        <v>0</v>
      </c>
      <c r="AL26" s="201">
        <v>0</v>
      </c>
      <c r="AM26" s="201">
        <v>23</v>
      </c>
      <c r="AN26" s="201">
        <v>0</v>
      </c>
      <c r="AO26">
        <v>0</v>
      </c>
      <c r="AP26" s="201">
        <v>68.489999999999995</v>
      </c>
      <c r="AQ26" s="201">
        <v>22.13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142.94</v>
      </c>
      <c r="L27" s="201">
        <v>32.840000000000003</v>
      </c>
      <c r="M27" s="201">
        <v>0</v>
      </c>
      <c r="N27" s="201">
        <v>29.13</v>
      </c>
      <c r="O27" s="201">
        <v>48.92</v>
      </c>
      <c r="P27" s="201">
        <v>66.86</v>
      </c>
      <c r="Q27" s="201">
        <v>5.35</v>
      </c>
      <c r="R27" s="201">
        <v>10.4</v>
      </c>
      <c r="S27" s="201">
        <v>6.47</v>
      </c>
      <c r="T27" s="201">
        <v>0</v>
      </c>
      <c r="U27" s="201">
        <v>279.2</v>
      </c>
      <c r="V27" s="201">
        <v>5.0999999999999996</v>
      </c>
      <c r="W27" s="201">
        <v>10.86</v>
      </c>
      <c r="X27" s="201">
        <v>36.380000000000003</v>
      </c>
      <c r="Y27" s="201">
        <v>0</v>
      </c>
      <c r="Z27">
        <v>0</v>
      </c>
      <c r="AA27" s="201">
        <v>8</v>
      </c>
      <c r="AB27" s="201">
        <v>0</v>
      </c>
      <c r="AC27" s="201">
        <v>0</v>
      </c>
      <c r="AD27" s="201">
        <v>0</v>
      </c>
      <c r="AE27" s="201">
        <v>46.6</v>
      </c>
      <c r="AF27" s="201">
        <v>0</v>
      </c>
      <c r="AG27" s="201">
        <v>0</v>
      </c>
      <c r="AH27" s="201">
        <v>0</v>
      </c>
      <c r="AI27" s="201">
        <v>45</v>
      </c>
      <c r="AJ27" s="201">
        <v>0</v>
      </c>
      <c r="AK27" s="201">
        <v>0</v>
      </c>
      <c r="AL27" s="201">
        <v>0</v>
      </c>
      <c r="AM27" s="201">
        <v>23</v>
      </c>
      <c r="AN27" s="201">
        <v>0</v>
      </c>
      <c r="AO27">
        <v>0</v>
      </c>
      <c r="AP27" s="201">
        <v>68.489999999999995</v>
      </c>
      <c r="AQ27" s="201">
        <v>22.13</v>
      </c>
      <c r="AR27" s="201">
        <v>2.83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142.94</v>
      </c>
      <c r="L28" s="201">
        <v>32.840000000000003</v>
      </c>
      <c r="M28" s="201">
        <v>0</v>
      </c>
      <c r="N28" s="201">
        <v>29.13</v>
      </c>
      <c r="O28" s="201">
        <v>48.92</v>
      </c>
      <c r="P28" s="201">
        <v>66.86</v>
      </c>
      <c r="Q28" s="201">
        <v>5.35</v>
      </c>
      <c r="R28" s="201">
        <v>10.4</v>
      </c>
      <c r="S28" s="201">
        <v>6.47</v>
      </c>
      <c r="T28" s="201">
        <v>0</v>
      </c>
      <c r="U28" s="201">
        <v>279.2</v>
      </c>
      <c r="V28" s="201">
        <v>5.0999999999999996</v>
      </c>
      <c r="W28" s="201">
        <v>10.86</v>
      </c>
      <c r="X28" s="201">
        <v>36.380000000000003</v>
      </c>
      <c r="Y28" s="201">
        <v>0</v>
      </c>
      <c r="Z28">
        <v>0</v>
      </c>
      <c r="AA28" s="201">
        <v>8</v>
      </c>
      <c r="AB28" s="201">
        <v>0</v>
      </c>
      <c r="AC28" s="201">
        <v>0</v>
      </c>
      <c r="AD28" s="201">
        <v>0</v>
      </c>
      <c r="AE28" s="201">
        <v>46.6</v>
      </c>
      <c r="AF28" s="201">
        <v>0</v>
      </c>
      <c r="AG28" s="201">
        <v>0</v>
      </c>
      <c r="AH28" s="201">
        <v>0</v>
      </c>
      <c r="AI28" s="201">
        <v>45</v>
      </c>
      <c r="AJ28" s="201">
        <v>0</v>
      </c>
      <c r="AK28" s="201">
        <v>0</v>
      </c>
      <c r="AL28" s="201">
        <v>0</v>
      </c>
      <c r="AM28" s="201">
        <v>23</v>
      </c>
      <c r="AN28" s="201">
        <v>0</v>
      </c>
      <c r="AO28">
        <v>0</v>
      </c>
      <c r="AP28" s="201">
        <v>68.489999999999995</v>
      </c>
      <c r="AQ28" s="201">
        <v>22.13</v>
      </c>
      <c r="AR28" s="201">
        <v>7.25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145.84</v>
      </c>
      <c r="L29" s="201">
        <v>32.840000000000003</v>
      </c>
      <c r="M29" s="201">
        <v>0</v>
      </c>
      <c r="N29" s="201">
        <v>29.13</v>
      </c>
      <c r="O29" s="201">
        <v>48.92</v>
      </c>
      <c r="P29" s="201">
        <v>66.87</v>
      </c>
      <c r="Q29" s="201">
        <v>5.35</v>
      </c>
      <c r="R29" s="201">
        <v>10.4</v>
      </c>
      <c r="S29" s="201">
        <v>6.47</v>
      </c>
      <c r="T29" s="201">
        <v>0</v>
      </c>
      <c r="U29" s="201">
        <v>279.2</v>
      </c>
      <c r="V29" s="201">
        <v>5.0999999999999996</v>
      </c>
      <c r="W29" s="201">
        <v>10.86</v>
      </c>
      <c r="X29" s="201">
        <v>36.380000000000003</v>
      </c>
      <c r="Y29" s="201">
        <v>0</v>
      </c>
      <c r="Z29">
        <v>0</v>
      </c>
      <c r="AA29" s="201">
        <v>8</v>
      </c>
      <c r="AB29" s="201">
        <v>0</v>
      </c>
      <c r="AC29" s="201">
        <v>0</v>
      </c>
      <c r="AD29" s="201">
        <v>0</v>
      </c>
      <c r="AE29" s="201">
        <v>46.6</v>
      </c>
      <c r="AF29" s="201">
        <v>0</v>
      </c>
      <c r="AG29" s="201">
        <v>0</v>
      </c>
      <c r="AH29" s="201">
        <v>0</v>
      </c>
      <c r="AI29" s="201">
        <v>55</v>
      </c>
      <c r="AJ29" s="201">
        <v>0</v>
      </c>
      <c r="AK29" s="201">
        <v>0</v>
      </c>
      <c r="AL29" s="201">
        <v>0</v>
      </c>
      <c r="AM29" s="201">
        <v>23</v>
      </c>
      <c r="AN29" s="201">
        <v>0</v>
      </c>
      <c r="AO29">
        <v>0</v>
      </c>
      <c r="AP29" s="201">
        <v>68.489999999999995</v>
      </c>
      <c r="AQ29" s="201">
        <v>22.13</v>
      </c>
      <c r="AR29" s="201">
        <v>11.76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99.48</v>
      </c>
      <c r="L30" s="201">
        <v>32.840000000000003</v>
      </c>
      <c r="M30" s="201">
        <v>0</v>
      </c>
      <c r="N30" s="201">
        <v>29.13</v>
      </c>
      <c r="O30" s="201">
        <v>48.92</v>
      </c>
      <c r="P30" s="201">
        <v>66.87</v>
      </c>
      <c r="Q30" s="201">
        <v>5.35</v>
      </c>
      <c r="R30" s="201">
        <v>10.4</v>
      </c>
      <c r="S30" s="201">
        <v>6.47</v>
      </c>
      <c r="T30" s="201">
        <v>0</v>
      </c>
      <c r="U30" s="201">
        <v>279.2</v>
      </c>
      <c r="V30" s="201">
        <v>5.0999999999999996</v>
      </c>
      <c r="W30" s="201">
        <v>10.86</v>
      </c>
      <c r="X30" s="201">
        <v>36.380000000000003</v>
      </c>
      <c r="Y30" s="201">
        <v>0</v>
      </c>
      <c r="Z30">
        <v>0</v>
      </c>
      <c r="AA30" s="201">
        <v>8</v>
      </c>
      <c r="AB30" s="201">
        <v>0</v>
      </c>
      <c r="AC30" s="201">
        <v>0</v>
      </c>
      <c r="AD30" s="201">
        <v>0</v>
      </c>
      <c r="AE30" s="201">
        <v>46.6</v>
      </c>
      <c r="AF30" s="201">
        <v>0</v>
      </c>
      <c r="AG30" s="201">
        <v>0</v>
      </c>
      <c r="AH30" s="201">
        <v>0</v>
      </c>
      <c r="AI30" s="201">
        <v>45</v>
      </c>
      <c r="AJ30" s="201">
        <v>0</v>
      </c>
      <c r="AK30" s="201">
        <v>0</v>
      </c>
      <c r="AL30" s="201">
        <v>0</v>
      </c>
      <c r="AM30" s="201">
        <v>23</v>
      </c>
      <c r="AN30" s="201">
        <v>0</v>
      </c>
      <c r="AO30">
        <v>0</v>
      </c>
      <c r="AP30" s="201">
        <v>68.489999999999995</v>
      </c>
      <c r="AQ30" s="201">
        <v>22.13</v>
      </c>
      <c r="AR30" s="201">
        <v>16.21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87.34</v>
      </c>
      <c r="L31" s="201">
        <v>33.590000000000003</v>
      </c>
      <c r="M31" s="201">
        <v>0</v>
      </c>
      <c r="N31" s="201">
        <v>29.13</v>
      </c>
      <c r="O31" s="201">
        <v>48.92</v>
      </c>
      <c r="P31" s="201">
        <v>66.87</v>
      </c>
      <c r="Q31" s="201">
        <v>5.35</v>
      </c>
      <c r="R31" s="201">
        <v>10.4</v>
      </c>
      <c r="S31" s="201">
        <v>6.47</v>
      </c>
      <c r="T31" s="201">
        <v>0</v>
      </c>
      <c r="U31" s="201">
        <v>279.2</v>
      </c>
      <c r="V31" s="201">
        <v>5.0999999999999996</v>
      </c>
      <c r="W31" s="201">
        <v>10.86</v>
      </c>
      <c r="X31" s="201">
        <v>36.380000000000003</v>
      </c>
      <c r="Y31" s="201">
        <v>0</v>
      </c>
      <c r="Z31">
        <v>0</v>
      </c>
      <c r="AA31" s="201">
        <v>8</v>
      </c>
      <c r="AB31" s="201">
        <v>0</v>
      </c>
      <c r="AC31" s="201">
        <v>0</v>
      </c>
      <c r="AD31" s="201">
        <v>0</v>
      </c>
      <c r="AE31" s="201">
        <v>46.6</v>
      </c>
      <c r="AF31" s="201">
        <v>0</v>
      </c>
      <c r="AG31" s="201">
        <v>0</v>
      </c>
      <c r="AH31" s="201">
        <v>0</v>
      </c>
      <c r="AI31" s="201">
        <v>45</v>
      </c>
      <c r="AJ31" s="201">
        <v>0</v>
      </c>
      <c r="AK31" s="201">
        <v>0</v>
      </c>
      <c r="AL31" s="201">
        <v>0</v>
      </c>
      <c r="AM31" s="201">
        <v>23</v>
      </c>
      <c r="AN31" s="201">
        <v>0</v>
      </c>
      <c r="AO31">
        <v>0</v>
      </c>
      <c r="AP31" s="201">
        <v>68.489999999999995</v>
      </c>
      <c r="AQ31" s="201">
        <v>22.13</v>
      </c>
      <c r="AR31" s="201">
        <v>20.52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87.34</v>
      </c>
      <c r="L32" s="201">
        <v>33.590000000000003</v>
      </c>
      <c r="M32" s="201">
        <v>0</v>
      </c>
      <c r="N32" s="201">
        <v>29.13</v>
      </c>
      <c r="O32" s="201">
        <v>48.92</v>
      </c>
      <c r="P32" s="201">
        <v>66.87</v>
      </c>
      <c r="Q32" s="201">
        <v>5.35</v>
      </c>
      <c r="R32" s="201">
        <v>10.4</v>
      </c>
      <c r="S32" s="201">
        <v>6.47</v>
      </c>
      <c r="T32" s="201">
        <v>0</v>
      </c>
      <c r="U32" s="201">
        <v>279.2</v>
      </c>
      <c r="V32" s="201">
        <v>5.0999999999999996</v>
      </c>
      <c r="W32" s="201">
        <v>10.86</v>
      </c>
      <c r="X32" s="201">
        <v>36.380000000000003</v>
      </c>
      <c r="Y32" s="201">
        <v>0</v>
      </c>
      <c r="Z32">
        <v>0</v>
      </c>
      <c r="AA32" s="201">
        <v>8</v>
      </c>
      <c r="AB32" s="201">
        <v>0</v>
      </c>
      <c r="AC32" s="201">
        <v>0</v>
      </c>
      <c r="AD32" s="201">
        <v>0</v>
      </c>
      <c r="AE32" s="201">
        <v>46.6</v>
      </c>
      <c r="AF32" s="201">
        <v>0</v>
      </c>
      <c r="AG32" s="201">
        <v>0</v>
      </c>
      <c r="AH32" s="201">
        <v>0</v>
      </c>
      <c r="AI32" s="201">
        <v>45</v>
      </c>
      <c r="AJ32" s="201">
        <v>0</v>
      </c>
      <c r="AK32" s="201">
        <v>0</v>
      </c>
      <c r="AL32" s="201">
        <v>0</v>
      </c>
      <c r="AM32" s="201">
        <v>23</v>
      </c>
      <c r="AN32" s="201">
        <v>0</v>
      </c>
      <c r="AO32">
        <v>0</v>
      </c>
      <c r="AP32" s="201">
        <v>68.489999999999995</v>
      </c>
      <c r="AQ32" s="201">
        <v>22.13</v>
      </c>
      <c r="AR32" s="201">
        <v>21.25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87.34</v>
      </c>
      <c r="L33" s="201">
        <v>33.590000000000003</v>
      </c>
      <c r="M33" s="201">
        <v>0</v>
      </c>
      <c r="N33" s="201">
        <v>28.9</v>
      </c>
      <c r="O33" s="201">
        <v>48.51</v>
      </c>
      <c r="P33" s="201">
        <v>66.33</v>
      </c>
      <c r="Q33" s="201">
        <v>5.35</v>
      </c>
      <c r="R33" s="201">
        <v>10.4</v>
      </c>
      <c r="S33" s="201">
        <v>6.47</v>
      </c>
      <c r="T33" s="201">
        <v>0</v>
      </c>
      <c r="U33" s="201">
        <v>279.2</v>
      </c>
      <c r="V33" s="201">
        <v>5.0999999999999996</v>
      </c>
      <c r="W33" s="201">
        <v>10.86</v>
      </c>
      <c r="X33" s="201">
        <v>36.380000000000003</v>
      </c>
      <c r="Y33" s="201">
        <v>0</v>
      </c>
      <c r="Z33">
        <v>0</v>
      </c>
      <c r="AA33" s="201">
        <v>8</v>
      </c>
      <c r="AB33" s="201">
        <v>0</v>
      </c>
      <c r="AC33" s="201">
        <v>0</v>
      </c>
      <c r="AD33" s="201">
        <v>0</v>
      </c>
      <c r="AE33" s="201">
        <v>46.6</v>
      </c>
      <c r="AF33" s="201">
        <v>0</v>
      </c>
      <c r="AG33" s="201">
        <v>0</v>
      </c>
      <c r="AH33" s="201">
        <v>0</v>
      </c>
      <c r="AI33" s="201">
        <v>45</v>
      </c>
      <c r="AJ33" s="201">
        <v>0</v>
      </c>
      <c r="AK33" s="201">
        <v>0</v>
      </c>
      <c r="AL33" s="201">
        <v>0</v>
      </c>
      <c r="AM33" s="201">
        <v>23</v>
      </c>
      <c r="AN33" s="201">
        <v>0</v>
      </c>
      <c r="AO33">
        <v>0</v>
      </c>
      <c r="AP33" s="201">
        <v>68.489999999999995</v>
      </c>
      <c r="AQ33" s="201">
        <v>22.13</v>
      </c>
      <c r="AR33" s="201">
        <v>21.25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87.34</v>
      </c>
      <c r="L34" s="201">
        <v>33.590000000000003</v>
      </c>
      <c r="M34" s="201">
        <v>0</v>
      </c>
      <c r="N34" s="201">
        <v>27.75</v>
      </c>
      <c r="O34" s="201">
        <v>46.6</v>
      </c>
      <c r="P34" s="201">
        <v>63.7</v>
      </c>
      <c r="Q34" s="201">
        <v>2.9</v>
      </c>
      <c r="R34" s="201">
        <v>6</v>
      </c>
      <c r="S34" s="201">
        <v>3.86</v>
      </c>
      <c r="T34" s="201">
        <v>0</v>
      </c>
      <c r="U34" s="201">
        <v>279.2</v>
      </c>
      <c r="V34" s="201">
        <v>5.0999999999999996</v>
      </c>
      <c r="W34" s="201">
        <v>10.86</v>
      </c>
      <c r="X34" s="201">
        <v>36.380000000000003</v>
      </c>
      <c r="Y34" s="201">
        <v>0</v>
      </c>
      <c r="Z34">
        <v>0</v>
      </c>
      <c r="AA34" s="201">
        <v>8</v>
      </c>
      <c r="AB34" s="201">
        <v>0</v>
      </c>
      <c r="AC34" s="201">
        <v>0</v>
      </c>
      <c r="AD34" s="201">
        <v>0</v>
      </c>
      <c r="AE34" s="201">
        <v>46.6</v>
      </c>
      <c r="AF34" s="201">
        <v>0</v>
      </c>
      <c r="AG34" s="201">
        <v>0</v>
      </c>
      <c r="AH34" s="201">
        <v>0</v>
      </c>
      <c r="AI34" s="201">
        <v>45</v>
      </c>
      <c r="AJ34" s="201">
        <v>0</v>
      </c>
      <c r="AK34" s="201">
        <v>0</v>
      </c>
      <c r="AL34" s="201">
        <v>0</v>
      </c>
      <c r="AM34" s="201">
        <v>23</v>
      </c>
      <c r="AN34" s="201">
        <v>0</v>
      </c>
      <c r="AO34">
        <v>0</v>
      </c>
      <c r="AP34" s="201">
        <v>68.489999999999995</v>
      </c>
      <c r="AQ34" s="201">
        <v>12</v>
      </c>
      <c r="AR34" s="201">
        <v>24.75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87.34</v>
      </c>
      <c r="L35" s="201">
        <v>33.590000000000003</v>
      </c>
      <c r="M35" s="201">
        <v>0</v>
      </c>
      <c r="N35" s="201">
        <v>27.19</v>
      </c>
      <c r="O35" s="201">
        <v>45.66</v>
      </c>
      <c r="P35" s="201">
        <v>62.41</v>
      </c>
      <c r="Q35" s="201">
        <v>2.9</v>
      </c>
      <c r="R35" s="201">
        <v>6</v>
      </c>
      <c r="S35" s="201">
        <v>3.86</v>
      </c>
      <c r="T35" s="201">
        <v>0</v>
      </c>
      <c r="U35" s="201">
        <v>279.2</v>
      </c>
      <c r="V35" s="201">
        <v>5.0999999999999996</v>
      </c>
      <c r="W35" s="201">
        <v>10.86</v>
      </c>
      <c r="X35" s="201">
        <v>36.380000000000003</v>
      </c>
      <c r="Y35" s="201">
        <v>0</v>
      </c>
      <c r="Z35">
        <v>0</v>
      </c>
      <c r="AA35" s="201">
        <v>8</v>
      </c>
      <c r="AB35" s="201">
        <v>0</v>
      </c>
      <c r="AC35" s="201">
        <v>0</v>
      </c>
      <c r="AD35" s="201">
        <v>0</v>
      </c>
      <c r="AE35" s="201">
        <v>46.6</v>
      </c>
      <c r="AF35" s="201">
        <v>0</v>
      </c>
      <c r="AG35" s="201">
        <v>0</v>
      </c>
      <c r="AH35" s="201">
        <v>0</v>
      </c>
      <c r="AI35" s="201">
        <v>45</v>
      </c>
      <c r="AJ35" s="201">
        <v>0</v>
      </c>
      <c r="AK35" s="201">
        <v>0</v>
      </c>
      <c r="AL35" s="201">
        <v>0</v>
      </c>
      <c r="AM35" s="201">
        <v>23</v>
      </c>
      <c r="AN35" s="201">
        <v>0</v>
      </c>
      <c r="AO35">
        <v>0</v>
      </c>
      <c r="AP35" s="201">
        <v>49.82</v>
      </c>
      <c r="AQ35" s="201">
        <v>12</v>
      </c>
      <c r="AR35" s="201">
        <v>24.75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87.34</v>
      </c>
      <c r="L36" s="201">
        <v>33.590000000000003</v>
      </c>
      <c r="M36" s="201">
        <v>0</v>
      </c>
      <c r="N36" s="201">
        <v>26.15</v>
      </c>
      <c r="O36" s="201">
        <v>43.89</v>
      </c>
      <c r="P36" s="201">
        <v>60</v>
      </c>
      <c r="Q36" s="201">
        <v>2.9</v>
      </c>
      <c r="R36" s="201">
        <v>6</v>
      </c>
      <c r="S36" s="201">
        <v>3.86</v>
      </c>
      <c r="T36" s="201">
        <v>0</v>
      </c>
      <c r="U36" s="201">
        <v>279.2</v>
      </c>
      <c r="V36" s="201">
        <v>5.0999999999999996</v>
      </c>
      <c r="W36" s="201">
        <v>10.86</v>
      </c>
      <c r="X36" s="201">
        <v>36.380000000000003</v>
      </c>
      <c r="Y36" s="201">
        <v>0</v>
      </c>
      <c r="Z36">
        <v>0</v>
      </c>
      <c r="AA36" s="201">
        <v>8</v>
      </c>
      <c r="AB36" s="201">
        <v>0</v>
      </c>
      <c r="AC36" s="201">
        <v>0</v>
      </c>
      <c r="AD36" s="201">
        <v>0</v>
      </c>
      <c r="AE36" s="201">
        <v>46.6</v>
      </c>
      <c r="AF36" s="201">
        <v>0</v>
      </c>
      <c r="AG36" s="201">
        <v>0</v>
      </c>
      <c r="AH36" s="201">
        <v>0</v>
      </c>
      <c r="AI36" s="201">
        <v>45</v>
      </c>
      <c r="AJ36" s="201">
        <v>0</v>
      </c>
      <c r="AK36" s="201">
        <v>0</v>
      </c>
      <c r="AL36" s="201">
        <v>0</v>
      </c>
      <c r="AM36" s="201">
        <v>23</v>
      </c>
      <c r="AN36" s="201">
        <v>0</v>
      </c>
      <c r="AO36">
        <v>0</v>
      </c>
      <c r="AP36" s="201">
        <v>32.840000000000003</v>
      </c>
      <c r="AQ36" s="201">
        <v>12</v>
      </c>
      <c r="AR36" s="201">
        <v>26.3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87.34</v>
      </c>
      <c r="L37" s="201">
        <v>33.590000000000003</v>
      </c>
      <c r="M37" s="201">
        <v>0</v>
      </c>
      <c r="N37" s="201">
        <v>25.31</v>
      </c>
      <c r="O37" s="201">
        <v>42.52</v>
      </c>
      <c r="P37" s="201">
        <v>58.09</v>
      </c>
      <c r="Q37" s="201">
        <v>2.9</v>
      </c>
      <c r="R37" s="201">
        <v>5.97</v>
      </c>
      <c r="S37" s="201">
        <v>4</v>
      </c>
      <c r="T37" s="201">
        <v>0</v>
      </c>
      <c r="U37" s="201">
        <v>279.2</v>
      </c>
      <c r="V37" s="201">
        <v>5.28</v>
      </c>
      <c r="W37" s="201">
        <v>11.25</v>
      </c>
      <c r="X37" s="201">
        <v>36.380000000000003</v>
      </c>
      <c r="Y37" s="201">
        <v>0</v>
      </c>
      <c r="Z37">
        <v>0</v>
      </c>
      <c r="AA37" s="201">
        <v>8</v>
      </c>
      <c r="AB37" s="201">
        <v>0</v>
      </c>
      <c r="AC37" s="201">
        <v>0</v>
      </c>
      <c r="AD37" s="201">
        <v>0</v>
      </c>
      <c r="AE37" s="201">
        <v>46.6</v>
      </c>
      <c r="AF37" s="201">
        <v>0</v>
      </c>
      <c r="AG37" s="201">
        <v>0</v>
      </c>
      <c r="AH37" s="201">
        <v>0</v>
      </c>
      <c r="AI37" s="201">
        <v>45</v>
      </c>
      <c r="AJ37" s="201">
        <v>0</v>
      </c>
      <c r="AK37" s="201">
        <v>0</v>
      </c>
      <c r="AL37" s="201">
        <v>0</v>
      </c>
      <c r="AM37" s="201">
        <v>23</v>
      </c>
      <c r="AN37" s="201">
        <v>0</v>
      </c>
      <c r="AO37">
        <v>0</v>
      </c>
      <c r="AP37" s="201">
        <v>34</v>
      </c>
      <c r="AQ37" s="201">
        <v>14.65</v>
      </c>
      <c r="AR37" s="201">
        <v>26.3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87.34</v>
      </c>
      <c r="L38" s="201">
        <v>33.590000000000003</v>
      </c>
      <c r="M38" s="201">
        <v>0</v>
      </c>
      <c r="N38" s="201">
        <v>24.12</v>
      </c>
      <c r="O38" s="201">
        <v>40.479999999999997</v>
      </c>
      <c r="P38" s="201">
        <v>55.37</v>
      </c>
      <c r="Q38" s="201">
        <v>2.9</v>
      </c>
      <c r="R38" s="201">
        <v>5.97</v>
      </c>
      <c r="S38" s="201">
        <v>4</v>
      </c>
      <c r="T38" s="201">
        <v>0</v>
      </c>
      <c r="U38" s="201">
        <v>279.2</v>
      </c>
      <c r="V38" s="201">
        <v>5.16</v>
      </c>
      <c r="W38" s="201">
        <v>10.87</v>
      </c>
      <c r="X38" s="201">
        <v>36.380000000000003</v>
      </c>
      <c r="Y38" s="201">
        <v>0</v>
      </c>
      <c r="Z38">
        <v>0</v>
      </c>
      <c r="AA38" s="201">
        <v>8</v>
      </c>
      <c r="AB38" s="201">
        <v>0</v>
      </c>
      <c r="AC38" s="201">
        <v>0</v>
      </c>
      <c r="AD38" s="201">
        <v>0</v>
      </c>
      <c r="AE38" s="201">
        <v>46.6</v>
      </c>
      <c r="AF38" s="201">
        <v>0</v>
      </c>
      <c r="AG38" s="201">
        <v>0</v>
      </c>
      <c r="AH38" s="201">
        <v>0</v>
      </c>
      <c r="AI38" s="201">
        <v>45</v>
      </c>
      <c r="AJ38" s="201">
        <v>0</v>
      </c>
      <c r="AK38" s="201">
        <v>0</v>
      </c>
      <c r="AL38" s="201">
        <v>0</v>
      </c>
      <c r="AM38" s="201">
        <v>23</v>
      </c>
      <c r="AN38" s="201">
        <v>0</v>
      </c>
      <c r="AO38">
        <v>0</v>
      </c>
      <c r="AP38" s="201">
        <v>32.840000000000003</v>
      </c>
      <c r="AQ38" s="201">
        <v>14.65</v>
      </c>
      <c r="AR38" s="201">
        <v>26.3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87.34</v>
      </c>
      <c r="L39" s="201">
        <v>33.590000000000003</v>
      </c>
      <c r="M39" s="201">
        <v>0</v>
      </c>
      <c r="N39" s="201">
        <v>25.41</v>
      </c>
      <c r="O39" s="201">
        <v>42.66</v>
      </c>
      <c r="P39" s="201">
        <v>57.31</v>
      </c>
      <c r="Q39" s="201">
        <v>2.9</v>
      </c>
      <c r="R39" s="201">
        <v>6</v>
      </c>
      <c r="S39" s="201">
        <v>3.86</v>
      </c>
      <c r="T39" s="201">
        <v>0</v>
      </c>
      <c r="U39" s="201">
        <v>279.2</v>
      </c>
      <c r="V39" s="201">
        <v>5.0999999999999996</v>
      </c>
      <c r="W39" s="201">
        <v>10.87</v>
      </c>
      <c r="X39" s="201">
        <v>36.380000000000003</v>
      </c>
      <c r="Y39" s="201">
        <v>0</v>
      </c>
      <c r="Z39">
        <v>0</v>
      </c>
      <c r="AA39" s="201">
        <v>8</v>
      </c>
      <c r="AB39" s="201">
        <v>0</v>
      </c>
      <c r="AC39" s="201">
        <v>0</v>
      </c>
      <c r="AD39" s="201">
        <v>0</v>
      </c>
      <c r="AE39" s="201">
        <v>46.6</v>
      </c>
      <c r="AF39" s="201">
        <v>0</v>
      </c>
      <c r="AG39" s="201">
        <v>0</v>
      </c>
      <c r="AH39" s="201">
        <v>0</v>
      </c>
      <c r="AI39" s="201">
        <v>45</v>
      </c>
      <c r="AJ39" s="201">
        <v>0</v>
      </c>
      <c r="AK39" s="201">
        <v>0</v>
      </c>
      <c r="AL39" s="201">
        <v>0</v>
      </c>
      <c r="AM39" s="201">
        <v>23</v>
      </c>
      <c r="AN39" s="201">
        <v>0</v>
      </c>
      <c r="AO39">
        <v>0</v>
      </c>
      <c r="AP39" s="201">
        <v>31.32</v>
      </c>
      <c r="AQ39" s="201">
        <v>12</v>
      </c>
      <c r="AR39" s="201">
        <v>26.3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87.34</v>
      </c>
      <c r="L40" s="201">
        <v>33.590000000000003</v>
      </c>
      <c r="M40" s="201">
        <v>0</v>
      </c>
      <c r="N40" s="201">
        <v>24.43</v>
      </c>
      <c r="O40" s="201">
        <v>41.02</v>
      </c>
      <c r="P40" s="201">
        <v>54.95</v>
      </c>
      <c r="Q40" s="201">
        <v>2.9</v>
      </c>
      <c r="R40" s="201">
        <v>6</v>
      </c>
      <c r="S40" s="201">
        <v>3.86</v>
      </c>
      <c r="T40" s="201">
        <v>0</v>
      </c>
      <c r="U40" s="201">
        <v>279.2</v>
      </c>
      <c r="V40" s="201">
        <v>5.0999999999999996</v>
      </c>
      <c r="W40" s="201">
        <v>10.87</v>
      </c>
      <c r="X40" s="201">
        <v>36.380000000000003</v>
      </c>
      <c r="Y40" s="201">
        <v>0</v>
      </c>
      <c r="Z40">
        <v>0</v>
      </c>
      <c r="AA40" s="201">
        <v>8</v>
      </c>
      <c r="AB40" s="201">
        <v>0</v>
      </c>
      <c r="AC40" s="201">
        <v>0</v>
      </c>
      <c r="AD40" s="201">
        <v>0</v>
      </c>
      <c r="AE40" s="201">
        <v>46.6</v>
      </c>
      <c r="AF40" s="201">
        <v>0</v>
      </c>
      <c r="AG40" s="201">
        <v>0</v>
      </c>
      <c r="AH40" s="201">
        <v>0</v>
      </c>
      <c r="AI40" s="201">
        <v>45</v>
      </c>
      <c r="AJ40" s="201">
        <v>0</v>
      </c>
      <c r="AK40" s="201">
        <v>0</v>
      </c>
      <c r="AL40" s="201">
        <v>0</v>
      </c>
      <c r="AM40" s="201">
        <v>23</v>
      </c>
      <c r="AN40" s="201">
        <v>0</v>
      </c>
      <c r="AO40">
        <v>0</v>
      </c>
      <c r="AP40" s="201">
        <v>32.840000000000003</v>
      </c>
      <c r="AQ40" s="201">
        <v>12</v>
      </c>
      <c r="AR40" s="201">
        <v>26.3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87.34</v>
      </c>
      <c r="L41" s="201">
        <v>33.590000000000003</v>
      </c>
      <c r="M41" s="201">
        <v>0</v>
      </c>
      <c r="N41" s="201">
        <v>23.51</v>
      </c>
      <c r="O41" s="201">
        <v>39.479999999999997</v>
      </c>
      <c r="P41" s="201">
        <v>52.78</v>
      </c>
      <c r="Q41" s="201">
        <v>2.9</v>
      </c>
      <c r="R41" s="201">
        <v>5.97</v>
      </c>
      <c r="S41" s="201">
        <v>4</v>
      </c>
      <c r="T41" s="201">
        <v>0</v>
      </c>
      <c r="U41" s="201">
        <v>279.2</v>
      </c>
      <c r="V41" s="201">
        <v>5.0999999999999996</v>
      </c>
      <c r="W41" s="201">
        <v>10.87</v>
      </c>
      <c r="X41" s="201">
        <v>36.380000000000003</v>
      </c>
      <c r="Y41" s="201">
        <v>0</v>
      </c>
      <c r="Z41">
        <v>0</v>
      </c>
      <c r="AA41" s="201">
        <v>8</v>
      </c>
      <c r="AB41" s="201">
        <v>0</v>
      </c>
      <c r="AC41" s="201">
        <v>0</v>
      </c>
      <c r="AD41" s="201">
        <v>0</v>
      </c>
      <c r="AE41" s="201">
        <v>46.6</v>
      </c>
      <c r="AF41" s="201">
        <v>0</v>
      </c>
      <c r="AG41" s="201">
        <v>0</v>
      </c>
      <c r="AH41" s="201">
        <v>0</v>
      </c>
      <c r="AI41" s="201">
        <v>45</v>
      </c>
      <c r="AJ41" s="201">
        <v>0</v>
      </c>
      <c r="AK41" s="201">
        <v>0</v>
      </c>
      <c r="AL41" s="201">
        <v>0</v>
      </c>
      <c r="AM41" s="201">
        <v>23</v>
      </c>
      <c r="AN41" s="201">
        <v>0</v>
      </c>
      <c r="AO41">
        <v>0</v>
      </c>
      <c r="AP41" s="201">
        <v>32.840000000000003</v>
      </c>
      <c r="AQ41" s="201">
        <v>14.65</v>
      </c>
      <c r="AR41" s="201">
        <v>26.3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87.34</v>
      </c>
      <c r="L42" s="201">
        <v>33.590000000000003</v>
      </c>
      <c r="M42" s="201">
        <v>0</v>
      </c>
      <c r="N42" s="201">
        <v>22.52</v>
      </c>
      <c r="O42" s="201">
        <v>37.83</v>
      </c>
      <c r="P42" s="201">
        <v>50.48</v>
      </c>
      <c r="Q42" s="201">
        <v>2.9</v>
      </c>
      <c r="R42" s="201">
        <v>5.97</v>
      </c>
      <c r="S42" s="201">
        <v>4</v>
      </c>
      <c r="T42" s="201">
        <v>0</v>
      </c>
      <c r="U42" s="201">
        <v>279.2</v>
      </c>
      <c r="V42" s="201">
        <v>5.0999999999999996</v>
      </c>
      <c r="W42" s="201">
        <v>10.87</v>
      </c>
      <c r="X42" s="201">
        <v>36.380000000000003</v>
      </c>
      <c r="Y42" s="201">
        <v>0</v>
      </c>
      <c r="Z42">
        <v>0</v>
      </c>
      <c r="AA42" s="201">
        <v>8</v>
      </c>
      <c r="AB42" s="201">
        <v>0</v>
      </c>
      <c r="AC42" s="201">
        <v>0</v>
      </c>
      <c r="AD42" s="201">
        <v>0</v>
      </c>
      <c r="AE42" s="201">
        <v>46.6</v>
      </c>
      <c r="AF42" s="201">
        <v>0</v>
      </c>
      <c r="AG42" s="201">
        <v>0</v>
      </c>
      <c r="AH42" s="201">
        <v>0</v>
      </c>
      <c r="AI42" s="201">
        <v>45</v>
      </c>
      <c r="AJ42" s="201">
        <v>0</v>
      </c>
      <c r="AK42" s="201">
        <v>0</v>
      </c>
      <c r="AL42" s="201">
        <v>0</v>
      </c>
      <c r="AM42" s="201">
        <v>23</v>
      </c>
      <c r="AN42" s="201">
        <v>0</v>
      </c>
      <c r="AO42">
        <v>0</v>
      </c>
      <c r="AP42" s="201">
        <v>34</v>
      </c>
      <c r="AQ42" s="201">
        <v>14.65</v>
      </c>
      <c r="AR42" s="201">
        <v>26.3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86.92</v>
      </c>
      <c r="L43" s="201">
        <v>33.590000000000003</v>
      </c>
      <c r="M43" s="201">
        <v>0</v>
      </c>
      <c r="N43" s="201">
        <v>21.67</v>
      </c>
      <c r="O43" s="201">
        <v>36.4</v>
      </c>
      <c r="P43" s="201">
        <v>46.83</v>
      </c>
      <c r="Q43" s="201">
        <v>2.9</v>
      </c>
      <c r="R43" s="201">
        <v>5.79</v>
      </c>
      <c r="S43" s="201">
        <v>3.86</v>
      </c>
      <c r="T43" s="201">
        <v>0</v>
      </c>
      <c r="U43" s="201">
        <v>279.2</v>
      </c>
      <c r="V43" s="201">
        <v>5.0999999999999996</v>
      </c>
      <c r="W43" s="201">
        <v>10.87</v>
      </c>
      <c r="X43" s="201">
        <v>36.380000000000003</v>
      </c>
      <c r="Y43" s="201">
        <v>0</v>
      </c>
      <c r="Z43">
        <v>0</v>
      </c>
      <c r="AA43" s="201">
        <v>8</v>
      </c>
      <c r="AB43" s="201">
        <v>0</v>
      </c>
      <c r="AC43" s="201">
        <v>0</v>
      </c>
      <c r="AD43" s="201">
        <v>0</v>
      </c>
      <c r="AE43" s="201">
        <v>46.6</v>
      </c>
      <c r="AF43" s="201">
        <v>0</v>
      </c>
      <c r="AG43" s="201">
        <v>0</v>
      </c>
      <c r="AH43" s="201">
        <v>0</v>
      </c>
      <c r="AI43" s="201">
        <v>45</v>
      </c>
      <c r="AJ43" s="201">
        <v>0</v>
      </c>
      <c r="AK43" s="201">
        <v>0</v>
      </c>
      <c r="AL43" s="201">
        <v>0</v>
      </c>
      <c r="AM43" s="201">
        <v>23</v>
      </c>
      <c r="AN43" s="201">
        <v>0</v>
      </c>
      <c r="AO43">
        <v>0</v>
      </c>
      <c r="AP43" s="201">
        <v>32.840000000000003</v>
      </c>
      <c r="AQ43" s="201">
        <v>14.65</v>
      </c>
      <c r="AR43" s="201">
        <v>26.3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86.92</v>
      </c>
      <c r="L44" s="201">
        <v>33.590000000000003</v>
      </c>
      <c r="M44" s="201">
        <v>0</v>
      </c>
      <c r="N44" s="201">
        <v>20.91</v>
      </c>
      <c r="O44" s="201">
        <v>35.11</v>
      </c>
      <c r="P44" s="201">
        <v>45.04</v>
      </c>
      <c r="Q44" s="201">
        <v>2.9</v>
      </c>
      <c r="R44" s="201">
        <v>5.79</v>
      </c>
      <c r="S44" s="201">
        <v>3.86</v>
      </c>
      <c r="T44" s="201">
        <v>0</v>
      </c>
      <c r="U44" s="201">
        <v>279.2</v>
      </c>
      <c r="V44" s="201">
        <v>4.96</v>
      </c>
      <c r="W44" s="201">
        <v>10.18</v>
      </c>
      <c r="X44" s="201">
        <v>36.380000000000003</v>
      </c>
      <c r="Y44" s="201">
        <v>0</v>
      </c>
      <c r="Z44">
        <v>0</v>
      </c>
      <c r="AA44" s="201">
        <v>8</v>
      </c>
      <c r="AB44" s="201">
        <v>0</v>
      </c>
      <c r="AC44" s="201">
        <v>0</v>
      </c>
      <c r="AD44" s="201">
        <v>0</v>
      </c>
      <c r="AE44" s="201">
        <v>46.6</v>
      </c>
      <c r="AF44" s="201">
        <v>0</v>
      </c>
      <c r="AG44" s="201">
        <v>0</v>
      </c>
      <c r="AH44" s="201">
        <v>0</v>
      </c>
      <c r="AI44" s="201">
        <v>45</v>
      </c>
      <c r="AJ44" s="201">
        <v>0</v>
      </c>
      <c r="AK44" s="201">
        <v>0</v>
      </c>
      <c r="AL44" s="201">
        <v>0</v>
      </c>
      <c r="AM44" s="201">
        <v>23</v>
      </c>
      <c r="AN44" s="201">
        <v>0</v>
      </c>
      <c r="AO44">
        <v>0</v>
      </c>
      <c r="AP44" s="201">
        <v>30.49</v>
      </c>
      <c r="AQ44" s="201">
        <v>14.65</v>
      </c>
      <c r="AR44" s="201">
        <v>26.3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86.92</v>
      </c>
      <c r="L45" s="201">
        <v>32.840000000000003</v>
      </c>
      <c r="M45" s="201">
        <v>0</v>
      </c>
      <c r="N45" s="201">
        <v>20.72</v>
      </c>
      <c r="O45" s="201">
        <v>34.78</v>
      </c>
      <c r="P45" s="201">
        <v>44.6</v>
      </c>
      <c r="Q45" s="201">
        <v>2.68</v>
      </c>
      <c r="R45" s="201">
        <v>5.42</v>
      </c>
      <c r="S45" s="201">
        <v>3.64</v>
      </c>
      <c r="T45" s="201">
        <v>0</v>
      </c>
      <c r="U45" s="201">
        <v>279.2</v>
      </c>
      <c r="V45" s="201">
        <v>5.0999999999999996</v>
      </c>
      <c r="W45" s="201">
        <v>10.86</v>
      </c>
      <c r="X45" s="201">
        <v>36.380000000000003</v>
      </c>
      <c r="Y45" s="201">
        <v>0</v>
      </c>
      <c r="Z45">
        <v>0</v>
      </c>
      <c r="AA45" s="201">
        <v>8</v>
      </c>
      <c r="AB45" s="201">
        <v>0</v>
      </c>
      <c r="AC45" s="201">
        <v>0</v>
      </c>
      <c r="AD45" s="201">
        <v>0</v>
      </c>
      <c r="AE45" s="201">
        <v>46.6</v>
      </c>
      <c r="AF45" s="201">
        <v>0</v>
      </c>
      <c r="AG45" s="201">
        <v>0</v>
      </c>
      <c r="AH45" s="201">
        <v>0</v>
      </c>
      <c r="AI45" s="201">
        <v>45</v>
      </c>
      <c r="AJ45" s="201">
        <v>0</v>
      </c>
      <c r="AK45" s="201">
        <v>0</v>
      </c>
      <c r="AL45" s="201">
        <v>0</v>
      </c>
      <c r="AM45" s="201">
        <v>23</v>
      </c>
      <c r="AN45" s="201">
        <v>0</v>
      </c>
      <c r="AO45">
        <v>0</v>
      </c>
      <c r="AP45" s="201">
        <v>32.840000000000003</v>
      </c>
      <c r="AQ45" s="201">
        <v>14.65</v>
      </c>
      <c r="AR45" s="201">
        <v>26.3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86.92</v>
      </c>
      <c r="L46" s="201">
        <v>32.840000000000003</v>
      </c>
      <c r="M46" s="201">
        <v>0</v>
      </c>
      <c r="N46" s="201">
        <v>20.52</v>
      </c>
      <c r="O46" s="201">
        <v>34.47</v>
      </c>
      <c r="P46" s="201">
        <v>44.16</v>
      </c>
      <c r="Q46" s="201">
        <v>2.66</v>
      </c>
      <c r="R46" s="201">
        <v>5.37</v>
      </c>
      <c r="S46" s="201">
        <v>3.61</v>
      </c>
      <c r="T46" s="201">
        <v>0</v>
      </c>
      <c r="U46" s="201">
        <v>279.2</v>
      </c>
      <c r="V46" s="201">
        <v>5.0999999999999996</v>
      </c>
      <c r="W46" s="201">
        <v>10.86</v>
      </c>
      <c r="X46" s="201">
        <v>36.380000000000003</v>
      </c>
      <c r="Y46" s="201">
        <v>0</v>
      </c>
      <c r="Z46">
        <v>0</v>
      </c>
      <c r="AA46" s="201">
        <v>8</v>
      </c>
      <c r="AB46" s="201">
        <v>0</v>
      </c>
      <c r="AC46" s="201">
        <v>0</v>
      </c>
      <c r="AD46" s="201">
        <v>0</v>
      </c>
      <c r="AE46" s="201">
        <v>46.6</v>
      </c>
      <c r="AF46" s="201">
        <v>0</v>
      </c>
      <c r="AG46" s="201">
        <v>0</v>
      </c>
      <c r="AH46" s="201">
        <v>0</v>
      </c>
      <c r="AI46" s="201">
        <v>45</v>
      </c>
      <c r="AJ46" s="201">
        <v>0</v>
      </c>
      <c r="AK46" s="201">
        <v>0</v>
      </c>
      <c r="AL46" s="201">
        <v>0</v>
      </c>
      <c r="AM46" s="201">
        <v>23</v>
      </c>
      <c r="AN46" s="201">
        <v>0</v>
      </c>
      <c r="AO46">
        <v>0</v>
      </c>
      <c r="AP46" s="201">
        <v>32.840000000000003</v>
      </c>
      <c r="AQ46" s="201">
        <v>11.61</v>
      </c>
      <c r="AR46" s="201">
        <v>26.3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86.92</v>
      </c>
      <c r="L47" s="201">
        <v>32.840000000000003</v>
      </c>
      <c r="M47" s="201">
        <v>0</v>
      </c>
      <c r="N47" s="201">
        <v>20.28</v>
      </c>
      <c r="O47" s="201">
        <v>34.049999999999997</v>
      </c>
      <c r="P47" s="201">
        <v>43.62</v>
      </c>
      <c r="Q47" s="201">
        <v>2.62</v>
      </c>
      <c r="R47" s="201">
        <v>5.31</v>
      </c>
      <c r="S47" s="201">
        <v>3.57</v>
      </c>
      <c r="T47" s="201">
        <v>0</v>
      </c>
      <c r="U47" s="201">
        <v>279.2</v>
      </c>
      <c r="V47" s="201">
        <v>5.0999999999999996</v>
      </c>
      <c r="W47" s="201">
        <v>10.86</v>
      </c>
      <c r="X47" s="201">
        <v>36.380000000000003</v>
      </c>
      <c r="Y47" s="201">
        <v>0</v>
      </c>
      <c r="Z47">
        <v>0</v>
      </c>
      <c r="AA47" s="201">
        <v>8</v>
      </c>
      <c r="AB47" s="201">
        <v>0</v>
      </c>
      <c r="AC47" s="201">
        <v>0</v>
      </c>
      <c r="AD47" s="201">
        <v>0</v>
      </c>
      <c r="AE47" s="201">
        <v>46.6</v>
      </c>
      <c r="AF47" s="201">
        <v>0</v>
      </c>
      <c r="AG47" s="201">
        <v>0</v>
      </c>
      <c r="AH47" s="201">
        <v>0</v>
      </c>
      <c r="AI47" s="201">
        <v>45</v>
      </c>
      <c r="AJ47" s="201">
        <v>0</v>
      </c>
      <c r="AK47" s="201">
        <v>0</v>
      </c>
      <c r="AL47" s="201">
        <v>0</v>
      </c>
      <c r="AM47" s="201">
        <v>23</v>
      </c>
      <c r="AN47" s="201">
        <v>0</v>
      </c>
      <c r="AO47">
        <v>0</v>
      </c>
      <c r="AP47" s="201">
        <v>68.5</v>
      </c>
      <c r="AQ47" s="201">
        <v>11.61</v>
      </c>
      <c r="AR47" s="201">
        <v>26.3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86.92</v>
      </c>
      <c r="L48" s="201">
        <v>32.840000000000003</v>
      </c>
      <c r="M48" s="201">
        <v>0</v>
      </c>
      <c r="N48" s="201">
        <v>20.22</v>
      </c>
      <c r="O48" s="201">
        <v>33.94</v>
      </c>
      <c r="P48" s="201">
        <v>43.44</v>
      </c>
      <c r="Q48" s="201">
        <v>2.62</v>
      </c>
      <c r="R48" s="201">
        <v>5.29</v>
      </c>
      <c r="S48" s="201">
        <v>3.55</v>
      </c>
      <c r="T48" s="201">
        <v>0</v>
      </c>
      <c r="U48" s="201">
        <v>279.2</v>
      </c>
      <c r="V48" s="201">
        <v>5.0999999999999996</v>
      </c>
      <c r="W48" s="201">
        <v>10.86</v>
      </c>
      <c r="X48" s="201">
        <v>36.380000000000003</v>
      </c>
      <c r="Y48" s="201">
        <v>0</v>
      </c>
      <c r="Z48">
        <v>0</v>
      </c>
      <c r="AA48" s="201">
        <v>8</v>
      </c>
      <c r="AB48" s="201">
        <v>0</v>
      </c>
      <c r="AC48" s="201">
        <v>0</v>
      </c>
      <c r="AD48" s="201">
        <v>0</v>
      </c>
      <c r="AE48" s="201">
        <v>46.6</v>
      </c>
      <c r="AF48" s="201">
        <v>0</v>
      </c>
      <c r="AG48" s="201">
        <v>0</v>
      </c>
      <c r="AH48" s="201">
        <v>0</v>
      </c>
      <c r="AI48" s="201">
        <v>45</v>
      </c>
      <c r="AJ48" s="201">
        <v>0</v>
      </c>
      <c r="AK48" s="201">
        <v>0</v>
      </c>
      <c r="AL48" s="201">
        <v>0</v>
      </c>
      <c r="AM48" s="201">
        <v>23</v>
      </c>
      <c r="AN48" s="201">
        <v>0</v>
      </c>
      <c r="AO48">
        <v>0</v>
      </c>
      <c r="AP48" s="201">
        <v>68.5</v>
      </c>
      <c r="AQ48" s="201">
        <v>11.61</v>
      </c>
      <c r="AR48" s="201">
        <v>26.3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86.92</v>
      </c>
      <c r="L49" s="201">
        <v>32.840000000000003</v>
      </c>
      <c r="M49" s="201">
        <v>0</v>
      </c>
      <c r="N49" s="201">
        <v>20.079999999999998</v>
      </c>
      <c r="O49" s="201">
        <v>33.71</v>
      </c>
      <c r="P49" s="201">
        <v>43.13</v>
      </c>
      <c r="Q49" s="201">
        <v>2.6</v>
      </c>
      <c r="R49" s="201">
        <v>5.25</v>
      </c>
      <c r="S49" s="201">
        <v>3.53</v>
      </c>
      <c r="T49" s="201">
        <v>0</v>
      </c>
      <c r="U49" s="201">
        <v>279.2</v>
      </c>
      <c r="V49" s="201">
        <v>5.0999999999999996</v>
      </c>
      <c r="W49" s="201">
        <v>10.86</v>
      </c>
      <c r="X49" s="201">
        <v>36.380000000000003</v>
      </c>
      <c r="Y49" s="201">
        <v>0</v>
      </c>
      <c r="Z49">
        <v>0</v>
      </c>
      <c r="AA49" s="201">
        <v>8</v>
      </c>
      <c r="AB49" s="201">
        <v>0</v>
      </c>
      <c r="AC49" s="201">
        <v>0</v>
      </c>
      <c r="AD49" s="201">
        <v>0</v>
      </c>
      <c r="AE49" s="201">
        <v>46.6</v>
      </c>
      <c r="AF49" s="201">
        <v>0</v>
      </c>
      <c r="AG49" s="201">
        <v>0</v>
      </c>
      <c r="AH49" s="201">
        <v>0</v>
      </c>
      <c r="AI49" s="201">
        <v>45</v>
      </c>
      <c r="AJ49" s="201">
        <v>0</v>
      </c>
      <c r="AK49" s="201">
        <v>0</v>
      </c>
      <c r="AL49" s="201">
        <v>0</v>
      </c>
      <c r="AM49" s="201">
        <v>23</v>
      </c>
      <c r="AN49" s="201">
        <v>0</v>
      </c>
      <c r="AO49">
        <v>0</v>
      </c>
      <c r="AP49" s="201">
        <v>68.5</v>
      </c>
      <c r="AQ49" s="201">
        <v>11.61</v>
      </c>
      <c r="AR49" s="201">
        <v>26.3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86.92</v>
      </c>
      <c r="L50" s="201">
        <v>32.840000000000003</v>
      </c>
      <c r="M50" s="201">
        <v>0</v>
      </c>
      <c r="N50" s="201">
        <v>20</v>
      </c>
      <c r="O50" s="201">
        <v>33.590000000000003</v>
      </c>
      <c r="P50" s="201">
        <v>42.96</v>
      </c>
      <c r="Q50" s="201">
        <v>2.59</v>
      </c>
      <c r="R50" s="201">
        <v>5.24</v>
      </c>
      <c r="S50" s="201">
        <v>3.52</v>
      </c>
      <c r="T50" s="201">
        <v>0</v>
      </c>
      <c r="U50" s="201">
        <v>279.2</v>
      </c>
      <c r="V50" s="201">
        <v>5.0999999999999996</v>
      </c>
      <c r="W50" s="201">
        <v>10.86</v>
      </c>
      <c r="X50" s="201">
        <v>36.380000000000003</v>
      </c>
      <c r="Y50" s="201">
        <v>0</v>
      </c>
      <c r="Z50">
        <v>0</v>
      </c>
      <c r="AA50" s="201">
        <v>8</v>
      </c>
      <c r="AB50" s="201">
        <v>0</v>
      </c>
      <c r="AC50" s="201">
        <v>0</v>
      </c>
      <c r="AD50" s="201">
        <v>0</v>
      </c>
      <c r="AE50" s="201">
        <v>46.6</v>
      </c>
      <c r="AF50" s="201">
        <v>0</v>
      </c>
      <c r="AG50" s="201">
        <v>0</v>
      </c>
      <c r="AH50" s="201">
        <v>0</v>
      </c>
      <c r="AI50" s="201">
        <v>45</v>
      </c>
      <c r="AJ50" s="201">
        <v>0</v>
      </c>
      <c r="AK50" s="201">
        <v>0</v>
      </c>
      <c r="AL50" s="201">
        <v>0</v>
      </c>
      <c r="AM50" s="201">
        <v>23</v>
      </c>
      <c r="AN50" s="201">
        <v>0</v>
      </c>
      <c r="AO50">
        <v>0</v>
      </c>
      <c r="AP50" s="201">
        <v>68.5</v>
      </c>
      <c r="AQ50" s="201">
        <v>11.61</v>
      </c>
      <c r="AR50" s="201">
        <v>26.3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86.17</v>
      </c>
      <c r="L51" s="201">
        <v>32.840000000000003</v>
      </c>
      <c r="M51" s="201">
        <v>0</v>
      </c>
      <c r="N51" s="201">
        <v>20.07</v>
      </c>
      <c r="O51" s="201">
        <v>33.71</v>
      </c>
      <c r="P51" s="201">
        <v>43.13</v>
      </c>
      <c r="Q51" s="201">
        <v>2.25</v>
      </c>
      <c r="R51" s="201">
        <v>4.47</v>
      </c>
      <c r="S51" s="201">
        <v>2.95</v>
      </c>
      <c r="T51" s="201">
        <v>0</v>
      </c>
      <c r="U51" s="201">
        <v>279.2</v>
      </c>
      <c r="V51" s="201">
        <v>5.0999999999999996</v>
      </c>
      <c r="W51" s="201">
        <v>10.86</v>
      </c>
      <c r="X51" s="201">
        <v>36.380000000000003</v>
      </c>
      <c r="Y51" s="201">
        <v>0</v>
      </c>
      <c r="Z51">
        <v>0</v>
      </c>
      <c r="AA51" s="201">
        <v>8</v>
      </c>
      <c r="AB51" s="201">
        <v>0</v>
      </c>
      <c r="AC51" s="201">
        <v>0</v>
      </c>
      <c r="AD51" s="201">
        <v>0</v>
      </c>
      <c r="AE51" s="201">
        <v>46.6</v>
      </c>
      <c r="AF51" s="201">
        <v>0</v>
      </c>
      <c r="AG51" s="201">
        <v>0</v>
      </c>
      <c r="AH51" s="201">
        <v>0</v>
      </c>
      <c r="AI51" s="201">
        <v>45</v>
      </c>
      <c r="AJ51" s="201">
        <v>0</v>
      </c>
      <c r="AK51" s="201">
        <v>0</v>
      </c>
      <c r="AL51" s="201">
        <v>0</v>
      </c>
      <c r="AM51" s="201">
        <v>23</v>
      </c>
      <c r="AN51" s="201">
        <v>0</v>
      </c>
      <c r="AO51">
        <v>0</v>
      </c>
      <c r="AP51" s="201">
        <v>68.489999999999995</v>
      </c>
      <c r="AQ51" s="201">
        <v>11.61</v>
      </c>
      <c r="AR51" s="201">
        <v>26.3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97.31</v>
      </c>
      <c r="L52" s="201">
        <v>32.840000000000003</v>
      </c>
      <c r="M52" s="201">
        <v>0</v>
      </c>
      <c r="N52" s="201">
        <v>20.21</v>
      </c>
      <c r="O52" s="201">
        <v>33.93</v>
      </c>
      <c r="P52" s="201">
        <v>43.44</v>
      </c>
      <c r="Q52" s="201">
        <v>2.2599999999999998</v>
      </c>
      <c r="R52" s="201">
        <v>4.5</v>
      </c>
      <c r="S52" s="201">
        <v>2.97</v>
      </c>
      <c r="T52" s="201">
        <v>0</v>
      </c>
      <c r="U52" s="201">
        <v>279.2</v>
      </c>
      <c r="V52" s="201">
        <v>5.0999999999999996</v>
      </c>
      <c r="W52" s="201">
        <v>10.86</v>
      </c>
      <c r="X52" s="201">
        <v>36.380000000000003</v>
      </c>
      <c r="Y52" s="201">
        <v>0</v>
      </c>
      <c r="Z52">
        <v>0</v>
      </c>
      <c r="AA52" s="201">
        <v>8</v>
      </c>
      <c r="AB52" s="201">
        <v>0</v>
      </c>
      <c r="AC52" s="201">
        <v>0</v>
      </c>
      <c r="AD52" s="201">
        <v>0</v>
      </c>
      <c r="AE52" s="201">
        <v>46.6</v>
      </c>
      <c r="AF52" s="201">
        <v>0</v>
      </c>
      <c r="AG52" s="201">
        <v>0</v>
      </c>
      <c r="AH52" s="201">
        <v>0</v>
      </c>
      <c r="AI52" s="201">
        <v>45</v>
      </c>
      <c r="AJ52" s="201">
        <v>0</v>
      </c>
      <c r="AK52" s="201">
        <v>0</v>
      </c>
      <c r="AL52" s="201">
        <v>0</v>
      </c>
      <c r="AM52" s="201">
        <v>23</v>
      </c>
      <c r="AN52" s="201">
        <v>0</v>
      </c>
      <c r="AO52">
        <v>0</v>
      </c>
      <c r="AP52" s="201">
        <v>68.489999999999995</v>
      </c>
      <c r="AQ52" s="201">
        <v>11.61</v>
      </c>
      <c r="AR52" s="201">
        <v>26.3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101.96</v>
      </c>
      <c r="L53" s="201">
        <v>32.049999999999997</v>
      </c>
      <c r="M53" s="201">
        <v>0</v>
      </c>
      <c r="N53" s="201">
        <v>20.170000000000002</v>
      </c>
      <c r="O53" s="201">
        <v>33.869999999999997</v>
      </c>
      <c r="P53" s="201">
        <v>43.35</v>
      </c>
      <c r="Q53" s="201">
        <v>3.7</v>
      </c>
      <c r="R53" s="201">
        <v>7.2</v>
      </c>
      <c r="S53" s="201">
        <v>4.49</v>
      </c>
      <c r="T53" s="201">
        <v>0</v>
      </c>
      <c r="U53" s="201">
        <v>279.2</v>
      </c>
      <c r="V53" s="201">
        <v>5.0999999999999996</v>
      </c>
      <c r="W53" s="201">
        <v>10.86</v>
      </c>
      <c r="X53" s="201">
        <v>36.380000000000003</v>
      </c>
      <c r="Y53" s="201">
        <v>0</v>
      </c>
      <c r="Z53">
        <v>0</v>
      </c>
      <c r="AA53" s="201">
        <v>8</v>
      </c>
      <c r="AB53" s="201">
        <v>0</v>
      </c>
      <c r="AC53" s="201">
        <v>0</v>
      </c>
      <c r="AD53" s="201">
        <v>0</v>
      </c>
      <c r="AE53" s="201">
        <v>46.6</v>
      </c>
      <c r="AF53" s="201">
        <v>0</v>
      </c>
      <c r="AG53" s="201">
        <v>0</v>
      </c>
      <c r="AH53" s="201">
        <v>0</v>
      </c>
      <c r="AI53" s="201">
        <v>45</v>
      </c>
      <c r="AJ53" s="201">
        <v>0</v>
      </c>
      <c r="AK53" s="201">
        <v>0</v>
      </c>
      <c r="AL53" s="201">
        <v>0</v>
      </c>
      <c r="AM53" s="201">
        <v>23</v>
      </c>
      <c r="AN53" s="201">
        <v>0</v>
      </c>
      <c r="AO53">
        <v>0</v>
      </c>
      <c r="AP53" s="201">
        <v>68.489999999999995</v>
      </c>
      <c r="AQ53" s="201">
        <v>21.25</v>
      </c>
      <c r="AR53" s="201">
        <v>26.3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106.15</v>
      </c>
      <c r="L54" s="201">
        <v>32.049999999999997</v>
      </c>
      <c r="M54" s="201">
        <v>0</v>
      </c>
      <c r="N54" s="201">
        <v>20.149999999999999</v>
      </c>
      <c r="O54" s="201">
        <v>33.85</v>
      </c>
      <c r="P54" s="201">
        <v>43.3</v>
      </c>
      <c r="Q54" s="201">
        <v>3.7</v>
      </c>
      <c r="R54" s="201">
        <v>7.2</v>
      </c>
      <c r="S54" s="201">
        <v>4.4800000000000004</v>
      </c>
      <c r="T54" s="201">
        <v>0</v>
      </c>
      <c r="U54" s="201">
        <v>279.2</v>
      </c>
      <c r="V54" s="201">
        <v>5.0999999999999996</v>
      </c>
      <c r="W54" s="201">
        <v>10.86</v>
      </c>
      <c r="X54" s="201">
        <v>36.380000000000003</v>
      </c>
      <c r="Y54" s="201">
        <v>0</v>
      </c>
      <c r="Z54">
        <v>0</v>
      </c>
      <c r="AA54" s="201">
        <v>8</v>
      </c>
      <c r="AB54" s="201">
        <v>0</v>
      </c>
      <c r="AC54" s="201">
        <v>0</v>
      </c>
      <c r="AD54" s="201">
        <v>0</v>
      </c>
      <c r="AE54" s="201">
        <v>46.6</v>
      </c>
      <c r="AF54" s="201">
        <v>0</v>
      </c>
      <c r="AG54" s="201">
        <v>0</v>
      </c>
      <c r="AH54" s="201">
        <v>0</v>
      </c>
      <c r="AI54" s="201">
        <v>45</v>
      </c>
      <c r="AJ54" s="201">
        <v>0</v>
      </c>
      <c r="AK54" s="201">
        <v>0</v>
      </c>
      <c r="AL54" s="201">
        <v>0</v>
      </c>
      <c r="AM54" s="201">
        <v>23</v>
      </c>
      <c r="AN54" s="201">
        <v>0</v>
      </c>
      <c r="AO54">
        <v>0</v>
      </c>
      <c r="AP54" s="201">
        <v>68.489999999999995</v>
      </c>
      <c r="AQ54" s="201">
        <v>21.25</v>
      </c>
      <c r="AR54" s="201">
        <v>26.3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96.76</v>
      </c>
      <c r="L55" s="201">
        <v>32.049999999999997</v>
      </c>
      <c r="M55" s="201">
        <v>0</v>
      </c>
      <c r="N55" s="201">
        <v>20.010000000000002</v>
      </c>
      <c r="O55" s="201">
        <v>33.61</v>
      </c>
      <c r="P55" s="201">
        <v>43</v>
      </c>
      <c r="Q55" s="201">
        <v>2.33</v>
      </c>
      <c r="R55" s="201">
        <v>8.2100000000000009</v>
      </c>
      <c r="S55" s="201">
        <v>3.1</v>
      </c>
      <c r="T55" s="201">
        <v>0</v>
      </c>
      <c r="U55" s="201">
        <v>279.2</v>
      </c>
      <c r="V55" s="201">
        <v>5.0999999999999996</v>
      </c>
      <c r="W55" s="201">
        <v>10.86</v>
      </c>
      <c r="X55" s="201">
        <v>36.380000000000003</v>
      </c>
      <c r="Y55" s="201">
        <v>0</v>
      </c>
      <c r="Z55">
        <v>0</v>
      </c>
      <c r="AA55" s="201">
        <v>8</v>
      </c>
      <c r="AB55" s="201">
        <v>0</v>
      </c>
      <c r="AC55" s="201">
        <v>0</v>
      </c>
      <c r="AD55" s="201">
        <v>0</v>
      </c>
      <c r="AE55" s="201">
        <v>46.6</v>
      </c>
      <c r="AF55" s="201">
        <v>0</v>
      </c>
      <c r="AG55" s="201">
        <v>0</v>
      </c>
      <c r="AH55" s="201">
        <v>0</v>
      </c>
      <c r="AI55" s="201">
        <v>45</v>
      </c>
      <c r="AJ55" s="201">
        <v>0</v>
      </c>
      <c r="AK55" s="201">
        <v>0</v>
      </c>
      <c r="AL55" s="201">
        <v>0</v>
      </c>
      <c r="AM55" s="201">
        <v>23</v>
      </c>
      <c r="AN55" s="201">
        <v>0</v>
      </c>
      <c r="AO55">
        <v>0</v>
      </c>
      <c r="AP55" s="201">
        <v>68.5</v>
      </c>
      <c r="AQ55" s="201">
        <v>11.61</v>
      </c>
      <c r="AR55" s="201">
        <v>26.3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96.62</v>
      </c>
      <c r="L56" s="201">
        <v>32.049999999999997</v>
      </c>
      <c r="M56" s="201">
        <v>0</v>
      </c>
      <c r="N56" s="201">
        <v>19.88</v>
      </c>
      <c r="O56" s="201">
        <v>33.380000000000003</v>
      </c>
      <c r="P56" s="201">
        <v>42.69</v>
      </c>
      <c r="Q56" s="201">
        <v>2.2999999999999998</v>
      </c>
      <c r="R56" s="201">
        <v>8.16</v>
      </c>
      <c r="S56" s="201">
        <v>3.07</v>
      </c>
      <c r="T56" s="201">
        <v>0</v>
      </c>
      <c r="U56" s="201">
        <v>279.2</v>
      </c>
      <c r="V56" s="201">
        <v>5.0999999999999996</v>
      </c>
      <c r="W56" s="201">
        <v>10.86</v>
      </c>
      <c r="X56" s="201">
        <v>36.380000000000003</v>
      </c>
      <c r="Y56" s="201">
        <v>0</v>
      </c>
      <c r="Z56">
        <v>0</v>
      </c>
      <c r="AA56" s="201">
        <v>8</v>
      </c>
      <c r="AB56" s="201">
        <v>0</v>
      </c>
      <c r="AC56" s="201">
        <v>0</v>
      </c>
      <c r="AD56" s="201">
        <v>0</v>
      </c>
      <c r="AE56" s="201">
        <v>46.6</v>
      </c>
      <c r="AF56" s="201">
        <v>0</v>
      </c>
      <c r="AG56" s="201">
        <v>0</v>
      </c>
      <c r="AH56" s="201">
        <v>0</v>
      </c>
      <c r="AI56" s="201">
        <v>45</v>
      </c>
      <c r="AJ56" s="201">
        <v>0</v>
      </c>
      <c r="AK56" s="201">
        <v>0</v>
      </c>
      <c r="AL56" s="201">
        <v>0</v>
      </c>
      <c r="AM56" s="201">
        <v>23</v>
      </c>
      <c r="AN56" s="201">
        <v>0</v>
      </c>
      <c r="AO56">
        <v>0</v>
      </c>
      <c r="AP56" s="201">
        <v>68.5</v>
      </c>
      <c r="AQ56" s="201">
        <v>11.61</v>
      </c>
      <c r="AR56" s="201">
        <v>26.3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120.32</v>
      </c>
      <c r="L57" s="201">
        <v>32.049999999999997</v>
      </c>
      <c r="M57" s="201">
        <v>0</v>
      </c>
      <c r="N57" s="201">
        <v>19.899999999999999</v>
      </c>
      <c r="O57" s="201">
        <v>33.42</v>
      </c>
      <c r="P57" s="201">
        <v>42.73</v>
      </c>
      <c r="Q57" s="201">
        <v>3.65</v>
      </c>
      <c r="R57" s="201">
        <v>7.11</v>
      </c>
      <c r="S57" s="201">
        <v>4.43</v>
      </c>
      <c r="T57" s="201">
        <v>0</v>
      </c>
      <c r="U57" s="201">
        <v>279.2</v>
      </c>
      <c r="V57" s="201">
        <v>5.0999999999999996</v>
      </c>
      <c r="W57" s="201">
        <v>10.86</v>
      </c>
      <c r="X57" s="201">
        <v>36.380000000000003</v>
      </c>
      <c r="Y57" s="201">
        <v>0</v>
      </c>
      <c r="Z57">
        <v>0</v>
      </c>
      <c r="AA57" s="201">
        <v>8</v>
      </c>
      <c r="AB57" s="201">
        <v>0</v>
      </c>
      <c r="AC57" s="201">
        <v>0</v>
      </c>
      <c r="AD57" s="201">
        <v>0</v>
      </c>
      <c r="AE57" s="201">
        <v>46.6</v>
      </c>
      <c r="AF57" s="201">
        <v>0</v>
      </c>
      <c r="AG57" s="201">
        <v>0</v>
      </c>
      <c r="AH57" s="201">
        <v>0</v>
      </c>
      <c r="AI57" s="201">
        <v>45</v>
      </c>
      <c r="AJ57" s="201">
        <v>0</v>
      </c>
      <c r="AK57" s="201">
        <v>0</v>
      </c>
      <c r="AL57" s="201">
        <v>0</v>
      </c>
      <c r="AM57" s="201">
        <v>23</v>
      </c>
      <c r="AN57" s="201">
        <v>0</v>
      </c>
      <c r="AO57">
        <v>0</v>
      </c>
      <c r="AP57" s="201">
        <v>68.489999999999995</v>
      </c>
      <c r="AQ57" s="201">
        <v>11.61</v>
      </c>
      <c r="AR57" s="201">
        <v>26.3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126.09</v>
      </c>
      <c r="L58" s="201">
        <v>31.72</v>
      </c>
      <c r="M58" s="201">
        <v>0</v>
      </c>
      <c r="N58" s="201">
        <v>19.89</v>
      </c>
      <c r="O58" s="201">
        <v>33.39</v>
      </c>
      <c r="P58" s="201">
        <v>42.73</v>
      </c>
      <c r="Q58" s="201">
        <v>3.65</v>
      </c>
      <c r="R58" s="201">
        <v>7.1</v>
      </c>
      <c r="S58" s="201">
        <v>4.42</v>
      </c>
      <c r="T58" s="201">
        <v>0</v>
      </c>
      <c r="U58" s="201">
        <v>279.2</v>
      </c>
      <c r="V58" s="201">
        <v>5.0999999999999996</v>
      </c>
      <c r="W58" s="201">
        <v>10.86</v>
      </c>
      <c r="X58" s="201">
        <v>36.380000000000003</v>
      </c>
      <c r="Y58" s="201">
        <v>0</v>
      </c>
      <c r="Z58">
        <v>0</v>
      </c>
      <c r="AA58" s="201">
        <v>8</v>
      </c>
      <c r="AB58" s="201">
        <v>0</v>
      </c>
      <c r="AC58" s="201">
        <v>0</v>
      </c>
      <c r="AD58" s="201">
        <v>0</v>
      </c>
      <c r="AE58" s="201">
        <v>46.6</v>
      </c>
      <c r="AF58" s="201">
        <v>0</v>
      </c>
      <c r="AG58" s="201">
        <v>0</v>
      </c>
      <c r="AH58" s="201">
        <v>0</v>
      </c>
      <c r="AI58" s="201">
        <v>45</v>
      </c>
      <c r="AJ58" s="201">
        <v>0</v>
      </c>
      <c r="AK58" s="201">
        <v>0</v>
      </c>
      <c r="AL58" s="201">
        <v>0</v>
      </c>
      <c r="AM58" s="201">
        <v>23</v>
      </c>
      <c r="AN58" s="201">
        <v>0</v>
      </c>
      <c r="AO58">
        <v>0</v>
      </c>
      <c r="AP58" s="201">
        <v>68.489999999999995</v>
      </c>
      <c r="AQ58" s="201">
        <v>21.25</v>
      </c>
      <c r="AR58" s="201">
        <v>26.3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142.21</v>
      </c>
      <c r="L59" s="201">
        <v>44.43</v>
      </c>
      <c r="M59" s="201">
        <v>0</v>
      </c>
      <c r="N59" s="201">
        <v>20.059999999999999</v>
      </c>
      <c r="O59" s="201">
        <v>33.68</v>
      </c>
      <c r="P59" s="201">
        <v>43.08</v>
      </c>
      <c r="Q59" s="201">
        <v>3.68</v>
      </c>
      <c r="R59" s="201">
        <v>7.16</v>
      </c>
      <c r="S59" s="201">
        <v>4.46</v>
      </c>
      <c r="T59" s="201">
        <v>0</v>
      </c>
      <c r="U59" s="201">
        <v>279.2</v>
      </c>
      <c r="V59" s="201">
        <v>5.0999999999999996</v>
      </c>
      <c r="W59" s="201">
        <v>10.86</v>
      </c>
      <c r="X59" s="201">
        <v>36.380000000000003</v>
      </c>
      <c r="Y59" s="201">
        <v>0</v>
      </c>
      <c r="Z59">
        <v>0</v>
      </c>
      <c r="AA59" s="201">
        <v>8</v>
      </c>
      <c r="AB59" s="201">
        <v>0</v>
      </c>
      <c r="AC59" s="201">
        <v>0</v>
      </c>
      <c r="AD59" s="201">
        <v>0</v>
      </c>
      <c r="AE59" s="201">
        <v>46.6</v>
      </c>
      <c r="AF59" s="201">
        <v>0</v>
      </c>
      <c r="AG59" s="201">
        <v>0</v>
      </c>
      <c r="AH59" s="201">
        <v>0</v>
      </c>
      <c r="AI59" s="201">
        <v>45</v>
      </c>
      <c r="AJ59" s="201">
        <v>0</v>
      </c>
      <c r="AK59" s="201">
        <v>0</v>
      </c>
      <c r="AL59" s="201">
        <v>0</v>
      </c>
      <c r="AM59" s="201">
        <v>23</v>
      </c>
      <c r="AN59" s="201">
        <v>0</v>
      </c>
      <c r="AO59">
        <v>0</v>
      </c>
      <c r="AP59" s="201">
        <v>68.489999999999995</v>
      </c>
      <c r="AQ59" s="201">
        <v>21.25</v>
      </c>
      <c r="AR59" s="201">
        <v>26.3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142.88</v>
      </c>
      <c r="L60" s="201">
        <v>63.12</v>
      </c>
      <c r="M60" s="201">
        <v>0</v>
      </c>
      <c r="N60" s="201">
        <v>20.34</v>
      </c>
      <c r="O60" s="201">
        <v>34.159999999999997</v>
      </c>
      <c r="P60" s="201">
        <v>43.76</v>
      </c>
      <c r="Q60" s="201">
        <v>3.74</v>
      </c>
      <c r="R60" s="201">
        <v>7.26</v>
      </c>
      <c r="S60" s="201">
        <v>4.53</v>
      </c>
      <c r="T60" s="201">
        <v>0</v>
      </c>
      <c r="U60" s="201">
        <v>279.2</v>
      </c>
      <c r="V60" s="201">
        <v>5.0999999999999996</v>
      </c>
      <c r="W60" s="201">
        <v>10.86</v>
      </c>
      <c r="X60" s="201">
        <v>36.380000000000003</v>
      </c>
      <c r="Y60" s="201">
        <v>0</v>
      </c>
      <c r="Z60">
        <v>0</v>
      </c>
      <c r="AA60" s="201">
        <v>8</v>
      </c>
      <c r="AB60" s="201">
        <v>0</v>
      </c>
      <c r="AC60" s="201">
        <v>0</v>
      </c>
      <c r="AD60" s="201">
        <v>0</v>
      </c>
      <c r="AE60" s="201">
        <v>46.6</v>
      </c>
      <c r="AF60" s="201">
        <v>0</v>
      </c>
      <c r="AG60" s="201">
        <v>0</v>
      </c>
      <c r="AH60" s="201">
        <v>0</v>
      </c>
      <c r="AI60" s="201">
        <v>45</v>
      </c>
      <c r="AJ60" s="201">
        <v>0</v>
      </c>
      <c r="AK60" s="201">
        <v>0</v>
      </c>
      <c r="AL60" s="201">
        <v>0</v>
      </c>
      <c r="AM60" s="201">
        <v>23</v>
      </c>
      <c r="AN60" s="201">
        <v>0</v>
      </c>
      <c r="AO60">
        <v>0</v>
      </c>
      <c r="AP60" s="201">
        <v>68.489999999999995</v>
      </c>
      <c r="AQ60" s="201">
        <v>21.25</v>
      </c>
      <c r="AR60" s="201">
        <v>26.3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135.27000000000001</v>
      </c>
      <c r="L61" s="201">
        <v>63.12</v>
      </c>
      <c r="M61" s="201">
        <v>0</v>
      </c>
      <c r="N61" s="201">
        <v>20.63</v>
      </c>
      <c r="O61" s="201">
        <v>34.65</v>
      </c>
      <c r="P61" s="201">
        <v>44.43</v>
      </c>
      <c r="Q61" s="201">
        <v>3.79</v>
      </c>
      <c r="R61" s="201">
        <v>7.37</v>
      </c>
      <c r="S61" s="201">
        <v>4.59</v>
      </c>
      <c r="T61" s="201">
        <v>0</v>
      </c>
      <c r="U61" s="201">
        <v>279.2</v>
      </c>
      <c r="V61" s="201">
        <v>5.0999999999999996</v>
      </c>
      <c r="W61" s="201">
        <v>10.86</v>
      </c>
      <c r="X61" s="201">
        <v>36.380000000000003</v>
      </c>
      <c r="Y61" s="201">
        <v>0</v>
      </c>
      <c r="Z61">
        <v>0</v>
      </c>
      <c r="AA61" s="201">
        <v>8</v>
      </c>
      <c r="AB61" s="201">
        <v>0</v>
      </c>
      <c r="AC61" s="201">
        <v>0</v>
      </c>
      <c r="AD61" s="201">
        <v>0</v>
      </c>
      <c r="AE61" s="201">
        <v>46.6</v>
      </c>
      <c r="AF61" s="201">
        <v>0</v>
      </c>
      <c r="AG61" s="201">
        <v>0</v>
      </c>
      <c r="AH61" s="201">
        <v>0</v>
      </c>
      <c r="AI61" s="201">
        <v>57.6</v>
      </c>
      <c r="AJ61" s="201">
        <v>0</v>
      </c>
      <c r="AK61" s="201">
        <v>0</v>
      </c>
      <c r="AL61" s="201">
        <v>0</v>
      </c>
      <c r="AM61" s="201">
        <v>23</v>
      </c>
      <c r="AN61" s="201">
        <v>0</v>
      </c>
      <c r="AO61">
        <v>0</v>
      </c>
      <c r="AP61" s="201">
        <v>68.489999999999995</v>
      </c>
      <c r="AQ61" s="201">
        <v>22.13</v>
      </c>
      <c r="AR61" s="201">
        <v>26.3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122.26</v>
      </c>
      <c r="L62" s="201">
        <v>63.12</v>
      </c>
      <c r="M62" s="201">
        <v>0</v>
      </c>
      <c r="N62" s="201">
        <v>20.28</v>
      </c>
      <c r="O62" s="201">
        <v>34.06</v>
      </c>
      <c r="P62" s="201">
        <v>43.62</v>
      </c>
      <c r="Q62" s="201">
        <v>3.73</v>
      </c>
      <c r="R62" s="201">
        <v>7.24</v>
      </c>
      <c r="S62" s="201">
        <v>4.51</v>
      </c>
      <c r="T62" s="201">
        <v>0</v>
      </c>
      <c r="U62" s="201">
        <v>279.2</v>
      </c>
      <c r="V62" s="201">
        <v>5.0999999999999996</v>
      </c>
      <c r="W62" s="201">
        <v>10.86</v>
      </c>
      <c r="X62" s="201">
        <v>36.380000000000003</v>
      </c>
      <c r="Y62" s="201">
        <v>0</v>
      </c>
      <c r="Z62">
        <v>0</v>
      </c>
      <c r="AA62" s="201">
        <v>8</v>
      </c>
      <c r="AB62" s="201">
        <v>0</v>
      </c>
      <c r="AC62" s="201">
        <v>0</v>
      </c>
      <c r="AD62" s="201">
        <v>0</v>
      </c>
      <c r="AE62" s="201">
        <v>46.6</v>
      </c>
      <c r="AF62" s="201">
        <v>0</v>
      </c>
      <c r="AG62" s="201">
        <v>0</v>
      </c>
      <c r="AH62" s="201">
        <v>0</v>
      </c>
      <c r="AI62" s="201">
        <v>57.6</v>
      </c>
      <c r="AJ62" s="201">
        <v>0</v>
      </c>
      <c r="AK62" s="201">
        <v>0</v>
      </c>
      <c r="AL62" s="201">
        <v>0</v>
      </c>
      <c r="AM62" s="201">
        <v>23</v>
      </c>
      <c r="AN62" s="201">
        <v>0</v>
      </c>
      <c r="AO62">
        <v>0</v>
      </c>
      <c r="AP62" s="201">
        <v>68.489999999999995</v>
      </c>
      <c r="AQ62" s="201">
        <v>22.13</v>
      </c>
      <c r="AR62" s="201">
        <v>26.3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119</v>
      </c>
      <c r="L63" s="201">
        <v>63.12</v>
      </c>
      <c r="M63" s="201">
        <v>0</v>
      </c>
      <c r="N63" s="201">
        <v>21.86</v>
      </c>
      <c r="O63" s="201">
        <v>36.72</v>
      </c>
      <c r="P63" s="201">
        <v>47.23</v>
      </c>
      <c r="Q63" s="201">
        <v>4.01</v>
      </c>
      <c r="R63" s="201">
        <v>7.8</v>
      </c>
      <c r="S63" s="201">
        <v>4.8600000000000003</v>
      </c>
      <c r="T63" s="201">
        <v>0</v>
      </c>
      <c r="U63" s="201">
        <v>279.2</v>
      </c>
      <c r="V63" s="201">
        <v>5.0999999999999996</v>
      </c>
      <c r="W63" s="201">
        <v>10.86</v>
      </c>
      <c r="X63" s="201">
        <v>36.380000000000003</v>
      </c>
      <c r="Y63" s="201">
        <v>0</v>
      </c>
      <c r="Z63">
        <v>0</v>
      </c>
      <c r="AA63" s="201">
        <v>8</v>
      </c>
      <c r="AB63" s="201">
        <v>0</v>
      </c>
      <c r="AC63" s="201">
        <v>0</v>
      </c>
      <c r="AD63" s="201">
        <v>0</v>
      </c>
      <c r="AE63" s="201">
        <v>46.6</v>
      </c>
      <c r="AF63" s="201">
        <v>0</v>
      </c>
      <c r="AG63" s="201">
        <v>0</v>
      </c>
      <c r="AH63" s="201">
        <v>0</v>
      </c>
      <c r="AI63" s="201">
        <v>57.6</v>
      </c>
      <c r="AJ63" s="201">
        <v>0</v>
      </c>
      <c r="AK63" s="201">
        <v>0</v>
      </c>
      <c r="AL63" s="201">
        <v>0</v>
      </c>
      <c r="AM63" s="201">
        <v>55</v>
      </c>
      <c r="AN63" s="201">
        <v>0</v>
      </c>
      <c r="AO63">
        <v>0</v>
      </c>
      <c r="AP63" s="201">
        <v>68.489999999999995</v>
      </c>
      <c r="AQ63" s="201">
        <v>22.13</v>
      </c>
      <c r="AR63" s="201">
        <v>26.3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122.8</v>
      </c>
      <c r="L64" s="201">
        <v>63.12</v>
      </c>
      <c r="M64" s="201">
        <v>0</v>
      </c>
      <c r="N64" s="201">
        <v>22.56</v>
      </c>
      <c r="O64" s="201">
        <v>37.89</v>
      </c>
      <c r="P64" s="201">
        <v>48.84</v>
      </c>
      <c r="Q64" s="201">
        <v>4.1399999999999997</v>
      </c>
      <c r="R64" s="201">
        <v>8.06</v>
      </c>
      <c r="S64" s="201">
        <v>5.01</v>
      </c>
      <c r="T64" s="201">
        <v>0</v>
      </c>
      <c r="U64" s="201">
        <v>279.2</v>
      </c>
      <c r="V64" s="201">
        <v>5.0999999999999996</v>
      </c>
      <c r="W64" s="201">
        <v>10.86</v>
      </c>
      <c r="X64" s="201">
        <v>36.380000000000003</v>
      </c>
      <c r="Y64" s="201">
        <v>0</v>
      </c>
      <c r="Z64">
        <v>0</v>
      </c>
      <c r="AA64" s="201">
        <v>8</v>
      </c>
      <c r="AB64" s="201">
        <v>0</v>
      </c>
      <c r="AC64" s="201">
        <v>0</v>
      </c>
      <c r="AD64" s="201">
        <v>0</v>
      </c>
      <c r="AE64" s="201">
        <v>46.6</v>
      </c>
      <c r="AF64" s="201">
        <v>0</v>
      </c>
      <c r="AG64" s="201">
        <v>0</v>
      </c>
      <c r="AH64" s="201">
        <v>0</v>
      </c>
      <c r="AI64" s="201">
        <v>57.6</v>
      </c>
      <c r="AJ64" s="201">
        <v>0</v>
      </c>
      <c r="AK64" s="201">
        <v>0</v>
      </c>
      <c r="AL64" s="201">
        <v>0</v>
      </c>
      <c r="AM64" s="201">
        <v>55</v>
      </c>
      <c r="AN64" s="201">
        <v>0</v>
      </c>
      <c r="AO64">
        <v>0</v>
      </c>
      <c r="AP64" s="201">
        <v>68.489999999999995</v>
      </c>
      <c r="AQ64" s="201">
        <v>22.13</v>
      </c>
      <c r="AR64" s="201">
        <v>26.3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126.67</v>
      </c>
      <c r="L65" s="201">
        <v>63.12</v>
      </c>
      <c r="M65" s="201">
        <v>0</v>
      </c>
      <c r="N65" s="201">
        <v>23.27</v>
      </c>
      <c r="O65" s="201">
        <v>39.08</v>
      </c>
      <c r="P65" s="201">
        <v>50.49</v>
      </c>
      <c r="Q65" s="201">
        <v>4.28</v>
      </c>
      <c r="R65" s="201">
        <v>8.31</v>
      </c>
      <c r="S65" s="201">
        <v>5.17</v>
      </c>
      <c r="T65" s="201">
        <v>0</v>
      </c>
      <c r="U65" s="201">
        <v>279.2</v>
      </c>
      <c r="V65" s="201">
        <v>5.0999999999999996</v>
      </c>
      <c r="W65" s="201">
        <v>10.86</v>
      </c>
      <c r="X65" s="201">
        <v>36.380000000000003</v>
      </c>
      <c r="Y65" s="201">
        <v>0</v>
      </c>
      <c r="Z65">
        <v>0</v>
      </c>
      <c r="AA65" s="201">
        <v>8</v>
      </c>
      <c r="AB65" s="201">
        <v>0</v>
      </c>
      <c r="AC65" s="201">
        <v>0</v>
      </c>
      <c r="AD65" s="201">
        <v>0</v>
      </c>
      <c r="AE65" s="201">
        <v>45.32</v>
      </c>
      <c r="AF65" s="201">
        <v>0</v>
      </c>
      <c r="AG65" s="201">
        <v>0</v>
      </c>
      <c r="AH65" s="201">
        <v>0</v>
      </c>
      <c r="AI65" s="201">
        <v>57.6</v>
      </c>
      <c r="AJ65" s="201">
        <v>0</v>
      </c>
      <c r="AK65" s="201">
        <v>0</v>
      </c>
      <c r="AL65" s="201">
        <v>0</v>
      </c>
      <c r="AM65" s="201">
        <v>55</v>
      </c>
      <c r="AN65" s="201">
        <v>0</v>
      </c>
      <c r="AO65">
        <v>0</v>
      </c>
      <c r="AP65" s="201">
        <v>68.489999999999995</v>
      </c>
      <c r="AQ65" s="201">
        <v>22.13</v>
      </c>
      <c r="AR65" s="201">
        <v>26.3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130.38</v>
      </c>
      <c r="L66" s="201">
        <v>63.13</v>
      </c>
      <c r="M66" s="201">
        <v>0</v>
      </c>
      <c r="N66" s="201">
        <v>23.95</v>
      </c>
      <c r="O66" s="201">
        <v>40.22</v>
      </c>
      <c r="P66" s="201">
        <v>52.04</v>
      </c>
      <c r="Q66" s="201">
        <v>4.4000000000000004</v>
      </c>
      <c r="R66" s="201">
        <v>8.56</v>
      </c>
      <c r="S66" s="201">
        <v>5.33</v>
      </c>
      <c r="T66" s="201">
        <v>0</v>
      </c>
      <c r="U66" s="201">
        <v>279.2</v>
      </c>
      <c r="V66" s="201">
        <v>5.0999999999999996</v>
      </c>
      <c r="W66" s="201">
        <v>10.86</v>
      </c>
      <c r="X66" s="201">
        <v>36.380000000000003</v>
      </c>
      <c r="Y66" s="201">
        <v>0</v>
      </c>
      <c r="Z66">
        <v>0</v>
      </c>
      <c r="AA66" s="201">
        <v>8</v>
      </c>
      <c r="AB66" s="201">
        <v>0</v>
      </c>
      <c r="AC66" s="201">
        <v>0</v>
      </c>
      <c r="AD66" s="201">
        <v>0</v>
      </c>
      <c r="AE66" s="201">
        <v>45.32</v>
      </c>
      <c r="AF66" s="201">
        <v>0</v>
      </c>
      <c r="AG66" s="201">
        <v>0</v>
      </c>
      <c r="AH66" s="201">
        <v>0</v>
      </c>
      <c r="AI66" s="201">
        <v>57.6</v>
      </c>
      <c r="AJ66" s="201">
        <v>0</v>
      </c>
      <c r="AK66" s="201">
        <v>0</v>
      </c>
      <c r="AL66" s="201">
        <v>0</v>
      </c>
      <c r="AM66" s="201">
        <v>55</v>
      </c>
      <c r="AN66" s="201">
        <v>0</v>
      </c>
      <c r="AO66">
        <v>0</v>
      </c>
      <c r="AP66" s="201">
        <v>68.489999999999995</v>
      </c>
      <c r="AQ66" s="201">
        <v>22.13</v>
      </c>
      <c r="AR66" s="201">
        <v>26.3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120.11</v>
      </c>
      <c r="L67" s="201">
        <v>52.08</v>
      </c>
      <c r="M67" s="201">
        <v>0</v>
      </c>
      <c r="N67" s="201">
        <v>22.06</v>
      </c>
      <c r="O67" s="201">
        <v>37.049999999999997</v>
      </c>
      <c r="P67" s="201">
        <v>47.72</v>
      </c>
      <c r="Q67" s="201">
        <v>4.0599999999999996</v>
      </c>
      <c r="R67" s="201">
        <v>7.88</v>
      </c>
      <c r="S67" s="201">
        <v>4.91</v>
      </c>
      <c r="T67" s="201">
        <v>0</v>
      </c>
      <c r="U67" s="201">
        <v>279.2</v>
      </c>
      <c r="V67" s="201">
        <v>5.0999999999999996</v>
      </c>
      <c r="W67" s="201">
        <v>10.86</v>
      </c>
      <c r="X67" s="201">
        <v>36.380000000000003</v>
      </c>
      <c r="Y67" s="201">
        <v>0</v>
      </c>
      <c r="Z67">
        <v>0</v>
      </c>
      <c r="AA67" s="201">
        <v>8</v>
      </c>
      <c r="AB67" s="201">
        <v>0</v>
      </c>
      <c r="AC67" s="201">
        <v>0</v>
      </c>
      <c r="AD67" s="201">
        <v>0</v>
      </c>
      <c r="AE67" s="201">
        <v>45.32</v>
      </c>
      <c r="AF67" s="201">
        <v>0</v>
      </c>
      <c r="AG67" s="201">
        <v>0</v>
      </c>
      <c r="AH67" s="201">
        <v>0</v>
      </c>
      <c r="AI67" s="201">
        <v>57.6</v>
      </c>
      <c r="AJ67" s="201">
        <v>0</v>
      </c>
      <c r="AK67" s="201">
        <v>0</v>
      </c>
      <c r="AL67" s="201">
        <v>0</v>
      </c>
      <c r="AM67" s="201">
        <v>55</v>
      </c>
      <c r="AN67" s="201">
        <v>0</v>
      </c>
      <c r="AO67">
        <v>0</v>
      </c>
      <c r="AP67" s="201">
        <v>68.489999999999995</v>
      </c>
      <c r="AQ67" s="201">
        <v>22.13</v>
      </c>
      <c r="AR67" s="201">
        <v>26.3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125.05</v>
      </c>
      <c r="L68" s="201">
        <v>49.78</v>
      </c>
      <c r="M68" s="201">
        <v>0</v>
      </c>
      <c r="N68" s="201">
        <v>22.97</v>
      </c>
      <c r="O68" s="201">
        <v>38.58</v>
      </c>
      <c r="P68" s="201">
        <v>49.78</v>
      </c>
      <c r="Q68" s="201">
        <v>4.22</v>
      </c>
      <c r="R68" s="201">
        <v>8.2100000000000009</v>
      </c>
      <c r="S68" s="201">
        <v>5.1100000000000003</v>
      </c>
      <c r="T68" s="201">
        <v>0</v>
      </c>
      <c r="U68" s="201">
        <v>279.2</v>
      </c>
      <c r="V68" s="201">
        <v>5.0999999999999996</v>
      </c>
      <c r="W68" s="201">
        <v>10.86</v>
      </c>
      <c r="X68" s="201">
        <v>36.380000000000003</v>
      </c>
      <c r="Y68" s="201">
        <v>0</v>
      </c>
      <c r="Z68">
        <v>0</v>
      </c>
      <c r="AA68" s="201">
        <v>8</v>
      </c>
      <c r="AB68" s="201">
        <v>0</v>
      </c>
      <c r="AC68" s="201">
        <v>0</v>
      </c>
      <c r="AD68" s="201">
        <v>0</v>
      </c>
      <c r="AE68" s="201">
        <v>45.32</v>
      </c>
      <c r="AF68" s="201">
        <v>0</v>
      </c>
      <c r="AG68" s="201">
        <v>0</v>
      </c>
      <c r="AH68" s="201">
        <v>0</v>
      </c>
      <c r="AI68" s="201">
        <v>57.6</v>
      </c>
      <c r="AJ68" s="201">
        <v>0</v>
      </c>
      <c r="AK68" s="201">
        <v>0</v>
      </c>
      <c r="AL68" s="201">
        <v>0</v>
      </c>
      <c r="AM68" s="201">
        <v>55</v>
      </c>
      <c r="AN68" s="201">
        <v>0</v>
      </c>
      <c r="AO68">
        <v>0</v>
      </c>
      <c r="AP68" s="201">
        <v>68.489999999999995</v>
      </c>
      <c r="AQ68" s="201">
        <v>22.13</v>
      </c>
      <c r="AR68" s="201">
        <v>26.3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127.35</v>
      </c>
      <c r="L69" s="201">
        <v>50.7</v>
      </c>
      <c r="M69" s="201">
        <v>0</v>
      </c>
      <c r="N69" s="201">
        <v>23.4</v>
      </c>
      <c r="O69" s="201">
        <v>39.28</v>
      </c>
      <c r="P69" s="201">
        <v>50.75</v>
      </c>
      <c r="Q69" s="201">
        <v>4.29</v>
      </c>
      <c r="R69" s="201">
        <v>8.35</v>
      </c>
      <c r="S69" s="201">
        <v>5.21</v>
      </c>
      <c r="T69" s="201">
        <v>0</v>
      </c>
      <c r="U69" s="201">
        <v>279.2</v>
      </c>
      <c r="V69" s="201">
        <v>5.0999999999999996</v>
      </c>
      <c r="W69" s="201">
        <v>10.86</v>
      </c>
      <c r="X69" s="201">
        <v>36.380000000000003</v>
      </c>
      <c r="Y69" s="201">
        <v>0</v>
      </c>
      <c r="Z69">
        <v>0</v>
      </c>
      <c r="AA69" s="201">
        <v>8</v>
      </c>
      <c r="AB69" s="201">
        <v>0</v>
      </c>
      <c r="AC69" s="201">
        <v>0</v>
      </c>
      <c r="AD69" s="201">
        <v>0</v>
      </c>
      <c r="AE69" s="201">
        <v>45.32</v>
      </c>
      <c r="AF69" s="201">
        <v>0</v>
      </c>
      <c r="AG69" s="201">
        <v>0</v>
      </c>
      <c r="AH69" s="201">
        <v>0</v>
      </c>
      <c r="AI69" s="201">
        <v>57.6</v>
      </c>
      <c r="AJ69" s="201">
        <v>0</v>
      </c>
      <c r="AK69" s="201">
        <v>0</v>
      </c>
      <c r="AL69" s="201">
        <v>0</v>
      </c>
      <c r="AM69" s="201">
        <v>55</v>
      </c>
      <c r="AN69" s="201">
        <v>0</v>
      </c>
      <c r="AO69">
        <v>0</v>
      </c>
      <c r="AP69" s="201">
        <v>68.489999999999995</v>
      </c>
      <c r="AQ69" s="201">
        <v>22.13</v>
      </c>
      <c r="AR69" s="201">
        <v>20.16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134.04</v>
      </c>
      <c r="L70" s="201">
        <v>53.36</v>
      </c>
      <c r="M70" s="201">
        <v>0</v>
      </c>
      <c r="N70" s="201">
        <v>24.63</v>
      </c>
      <c r="O70" s="201">
        <v>41.35</v>
      </c>
      <c r="P70" s="201">
        <v>53.56</v>
      </c>
      <c r="Q70" s="201">
        <v>4.5199999999999996</v>
      </c>
      <c r="R70" s="201">
        <v>8.7899999999999991</v>
      </c>
      <c r="S70" s="201">
        <v>5.48</v>
      </c>
      <c r="T70" s="201">
        <v>0</v>
      </c>
      <c r="U70" s="201">
        <v>279.2</v>
      </c>
      <c r="V70" s="201">
        <v>5.0999999999999996</v>
      </c>
      <c r="W70" s="201">
        <v>10.86</v>
      </c>
      <c r="X70" s="201">
        <v>36.380000000000003</v>
      </c>
      <c r="Y70" s="201">
        <v>0</v>
      </c>
      <c r="Z70">
        <v>0</v>
      </c>
      <c r="AA70" s="201">
        <v>8</v>
      </c>
      <c r="AB70" s="201">
        <v>0</v>
      </c>
      <c r="AC70" s="201">
        <v>0</v>
      </c>
      <c r="AD70" s="201">
        <v>0</v>
      </c>
      <c r="AE70" s="201">
        <v>45.32</v>
      </c>
      <c r="AF70" s="201">
        <v>0</v>
      </c>
      <c r="AG70" s="201">
        <v>0</v>
      </c>
      <c r="AH70" s="201">
        <v>0</v>
      </c>
      <c r="AI70" s="201">
        <v>57.6</v>
      </c>
      <c r="AJ70" s="201">
        <v>0</v>
      </c>
      <c r="AK70" s="201">
        <v>0</v>
      </c>
      <c r="AL70" s="201">
        <v>0</v>
      </c>
      <c r="AM70" s="201">
        <v>55</v>
      </c>
      <c r="AN70" s="201">
        <v>0</v>
      </c>
      <c r="AO70">
        <v>0</v>
      </c>
      <c r="AP70" s="201">
        <v>68.489999999999995</v>
      </c>
      <c r="AQ70" s="201">
        <v>22.13</v>
      </c>
      <c r="AR70" s="201">
        <v>14.87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139.97999999999999</v>
      </c>
      <c r="L71" s="201">
        <v>54.99</v>
      </c>
      <c r="M71" s="201">
        <v>0</v>
      </c>
      <c r="N71" s="201">
        <v>25.72</v>
      </c>
      <c r="O71" s="201">
        <v>43.19</v>
      </c>
      <c r="P71" s="201">
        <v>56.1</v>
      </c>
      <c r="Q71" s="201">
        <v>4.7300000000000004</v>
      </c>
      <c r="R71" s="201">
        <v>9.18</v>
      </c>
      <c r="S71" s="201">
        <v>5.72</v>
      </c>
      <c r="T71" s="201">
        <v>0</v>
      </c>
      <c r="U71" s="201">
        <v>279.2</v>
      </c>
      <c r="V71" s="201">
        <v>5.0999999999999996</v>
      </c>
      <c r="W71" s="201">
        <v>10.86</v>
      </c>
      <c r="X71" s="201">
        <v>36.380000000000003</v>
      </c>
      <c r="Y71" s="201">
        <v>0</v>
      </c>
      <c r="Z71">
        <v>0</v>
      </c>
      <c r="AA71" s="201">
        <v>8</v>
      </c>
      <c r="AB71" s="201">
        <v>0</v>
      </c>
      <c r="AC71" s="201">
        <v>0</v>
      </c>
      <c r="AD71" s="201">
        <v>0</v>
      </c>
      <c r="AE71" s="201">
        <v>45.32</v>
      </c>
      <c r="AF71" s="201">
        <v>0</v>
      </c>
      <c r="AG71" s="201">
        <v>0</v>
      </c>
      <c r="AH71" s="201">
        <v>0</v>
      </c>
      <c r="AI71" s="201">
        <v>57.6</v>
      </c>
      <c r="AJ71" s="201">
        <v>0</v>
      </c>
      <c r="AK71" s="201">
        <v>0</v>
      </c>
      <c r="AL71" s="201">
        <v>0</v>
      </c>
      <c r="AM71" s="201">
        <v>55</v>
      </c>
      <c r="AN71" s="201">
        <v>0</v>
      </c>
      <c r="AO71">
        <v>0</v>
      </c>
      <c r="AP71" s="201">
        <v>68.489999999999995</v>
      </c>
      <c r="AQ71" s="201">
        <v>22.13</v>
      </c>
      <c r="AR71" s="201">
        <v>11.71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146.91</v>
      </c>
      <c r="L72" s="201">
        <v>59.79</v>
      </c>
      <c r="M72" s="201">
        <v>0</v>
      </c>
      <c r="N72" s="201">
        <v>26.99</v>
      </c>
      <c r="O72" s="201">
        <v>45.32</v>
      </c>
      <c r="P72" s="201">
        <v>59</v>
      </c>
      <c r="Q72" s="201">
        <v>4.96</v>
      </c>
      <c r="R72" s="201">
        <v>9.64</v>
      </c>
      <c r="S72" s="201">
        <v>6</v>
      </c>
      <c r="T72" s="201">
        <v>0</v>
      </c>
      <c r="U72" s="201">
        <v>279.2</v>
      </c>
      <c r="V72" s="201">
        <v>5.0999999999999996</v>
      </c>
      <c r="W72" s="201">
        <v>10.86</v>
      </c>
      <c r="X72" s="201">
        <v>36.380000000000003</v>
      </c>
      <c r="Y72" s="201">
        <v>0</v>
      </c>
      <c r="Z72">
        <v>0</v>
      </c>
      <c r="AA72" s="201">
        <v>8</v>
      </c>
      <c r="AB72" s="201">
        <v>0</v>
      </c>
      <c r="AC72" s="201">
        <v>0</v>
      </c>
      <c r="AD72" s="201">
        <v>0</v>
      </c>
      <c r="AE72" s="201">
        <v>45.32</v>
      </c>
      <c r="AF72" s="201">
        <v>0</v>
      </c>
      <c r="AG72" s="201">
        <v>0</v>
      </c>
      <c r="AH72" s="201">
        <v>0</v>
      </c>
      <c r="AI72" s="201">
        <v>57.6</v>
      </c>
      <c r="AJ72" s="201">
        <v>0</v>
      </c>
      <c r="AK72" s="201">
        <v>0</v>
      </c>
      <c r="AL72" s="201">
        <v>0</v>
      </c>
      <c r="AM72" s="201">
        <v>55</v>
      </c>
      <c r="AN72" s="201">
        <v>0</v>
      </c>
      <c r="AO72">
        <v>0</v>
      </c>
      <c r="AP72" s="201">
        <v>68.489999999999995</v>
      </c>
      <c r="AQ72" s="201">
        <v>22.13</v>
      </c>
      <c r="AR72" s="201">
        <v>6.64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152.11000000000001</v>
      </c>
      <c r="L73" s="201">
        <v>61.28</v>
      </c>
      <c r="M73" s="201">
        <v>0</v>
      </c>
      <c r="N73" s="201">
        <v>27.94</v>
      </c>
      <c r="O73" s="201">
        <v>46.93</v>
      </c>
      <c r="P73" s="201">
        <v>61.18</v>
      </c>
      <c r="Q73" s="201">
        <v>5.13</v>
      </c>
      <c r="R73" s="201">
        <v>9.98</v>
      </c>
      <c r="S73" s="201">
        <v>6.21</v>
      </c>
      <c r="T73" s="201">
        <v>0</v>
      </c>
      <c r="U73" s="201">
        <v>279.2</v>
      </c>
      <c r="V73" s="201">
        <v>5.0999999999999996</v>
      </c>
      <c r="W73" s="201">
        <v>10.86</v>
      </c>
      <c r="X73" s="201">
        <v>36.380000000000003</v>
      </c>
      <c r="Y73" s="201">
        <v>0</v>
      </c>
      <c r="Z73">
        <v>0</v>
      </c>
      <c r="AA73" s="201">
        <v>8</v>
      </c>
      <c r="AB73" s="201">
        <v>0</v>
      </c>
      <c r="AC73" s="201">
        <v>0</v>
      </c>
      <c r="AD73" s="201">
        <v>0</v>
      </c>
      <c r="AE73" s="201">
        <v>45.32</v>
      </c>
      <c r="AF73" s="201">
        <v>0</v>
      </c>
      <c r="AG73" s="201">
        <v>0</v>
      </c>
      <c r="AH73" s="201">
        <v>0</v>
      </c>
      <c r="AI73" s="201">
        <v>57.6</v>
      </c>
      <c r="AJ73" s="201">
        <v>0</v>
      </c>
      <c r="AK73" s="201">
        <v>0</v>
      </c>
      <c r="AL73" s="201">
        <v>0</v>
      </c>
      <c r="AM73" s="201">
        <v>55</v>
      </c>
      <c r="AN73" s="201">
        <v>0</v>
      </c>
      <c r="AO73">
        <v>0</v>
      </c>
      <c r="AP73" s="201">
        <v>68.489999999999995</v>
      </c>
      <c r="AQ73" s="201">
        <v>22.13</v>
      </c>
      <c r="AR73" s="201">
        <v>3.76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158.13999999999999</v>
      </c>
      <c r="L74" s="201">
        <v>63</v>
      </c>
      <c r="M74" s="201">
        <v>0</v>
      </c>
      <c r="N74" s="201">
        <v>29.05</v>
      </c>
      <c r="O74" s="201">
        <v>48.79</v>
      </c>
      <c r="P74" s="201">
        <v>63.73</v>
      </c>
      <c r="Q74" s="201">
        <v>5.34</v>
      </c>
      <c r="R74" s="201">
        <v>10.38</v>
      </c>
      <c r="S74" s="201">
        <v>6.46</v>
      </c>
      <c r="T74" s="201">
        <v>0</v>
      </c>
      <c r="U74" s="201">
        <v>279.2</v>
      </c>
      <c r="V74" s="201">
        <v>5.0999999999999996</v>
      </c>
      <c r="W74" s="201">
        <v>10.86</v>
      </c>
      <c r="X74" s="201">
        <v>36.380000000000003</v>
      </c>
      <c r="Y74" s="201">
        <v>0</v>
      </c>
      <c r="Z74">
        <v>0</v>
      </c>
      <c r="AA74" s="201">
        <v>8</v>
      </c>
      <c r="AB74" s="201">
        <v>0</v>
      </c>
      <c r="AC74" s="201">
        <v>0</v>
      </c>
      <c r="AD74" s="201">
        <v>0</v>
      </c>
      <c r="AE74" s="201">
        <v>45.32</v>
      </c>
      <c r="AF74" s="201">
        <v>0</v>
      </c>
      <c r="AG74" s="201">
        <v>0</v>
      </c>
      <c r="AH74" s="201">
        <v>0</v>
      </c>
      <c r="AI74" s="201">
        <v>57.6</v>
      </c>
      <c r="AJ74" s="201">
        <v>0</v>
      </c>
      <c r="AK74" s="201">
        <v>0</v>
      </c>
      <c r="AL74" s="201">
        <v>0</v>
      </c>
      <c r="AM74" s="201">
        <v>55</v>
      </c>
      <c r="AN74" s="201">
        <v>0</v>
      </c>
      <c r="AO74">
        <v>0</v>
      </c>
      <c r="AP74" s="201">
        <v>68.489999999999995</v>
      </c>
      <c r="AQ74" s="201">
        <v>22.13</v>
      </c>
      <c r="AR74" s="201">
        <v>2.02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158.57</v>
      </c>
      <c r="L75" s="201">
        <v>63.12</v>
      </c>
      <c r="M75" s="201">
        <v>0</v>
      </c>
      <c r="N75" s="201">
        <v>29.13</v>
      </c>
      <c r="O75" s="201">
        <v>48.92</v>
      </c>
      <c r="P75" s="201">
        <v>63.9</v>
      </c>
      <c r="Q75" s="201">
        <v>5.35</v>
      </c>
      <c r="R75" s="201">
        <v>10.4</v>
      </c>
      <c r="S75" s="201">
        <v>6.48</v>
      </c>
      <c r="T75" s="201">
        <v>0</v>
      </c>
      <c r="U75" s="201">
        <v>279.2</v>
      </c>
      <c r="V75" s="201">
        <v>5.0999999999999996</v>
      </c>
      <c r="W75" s="201">
        <v>10.86</v>
      </c>
      <c r="X75" s="201">
        <v>36.380000000000003</v>
      </c>
      <c r="Y75" s="201">
        <v>0</v>
      </c>
      <c r="Z75">
        <v>0</v>
      </c>
      <c r="AA75" s="201">
        <v>8</v>
      </c>
      <c r="AB75" s="201">
        <v>0</v>
      </c>
      <c r="AC75" s="201">
        <v>0</v>
      </c>
      <c r="AD75" s="201">
        <v>0</v>
      </c>
      <c r="AE75" s="201">
        <v>45.8</v>
      </c>
      <c r="AF75" s="201">
        <v>0</v>
      </c>
      <c r="AG75" s="201">
        <v>0</v>
      </c>
      <c r="AH75" s="201">
        <v>0</v>
      </c>
      <c r="AI75" s="201">
        <v>57.6</v>
      </c>
      <c r="AJ75" s="201">
        <v>0</v>
      </c>
      <c r="AK75" s="201">
        <v>0</v>
      </c>
      <c r="AL75" s="201">
        <v>0</v>
      </c>
      <c r="AM75" s="201">
        <v>55</v>
      </c>
      <c r="AN75" s="201">
        <v>0</v>
      </c>
      <c r="AO75">
        <v>0</v>
      </c>
      <c r="AP75" s="201">
        <v>68.489999999999995</v>
      </c>
      <c r="AQ75" s="201">
        <v>22.13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158.57</v>
      </c>
      <c r="L76" s="201">
        <v>63.12</v>
      </c>
      <c r="M76" s="201">
        <v>0</v>
      </c>
      <c r="N76" s="201">
        <v>29.13</v>
      </c>
      <c r="O76" s="201">
        <v>48.92</v>
      </c>
      <c r="P76" s="201">
        <v>63.9</v>
      </c>
      <c r="Q76" s="201">
        <v>5.35</v>
      </c>
      <c r="R76" s="201">
        <v>10.4</v>
      </c>
      <c r="S76" s="201">
        <v>6.48</v>
      </c>
      <c r="T76" s="201">
        <v>0</v>
      </c>
      <c r="U76" s="201">
        <v>279.2</v>
      </c>
      <c r="V76" s="201">
        <v>5.0999999999999996</v>
      </c>
      <c r="W76" s="201">
        <v>10.86</v>
      </c>
      <c r="X76" s="201">
        <v>36.380000000000003</v>
      </c>
      <c r="Y76" s="201">
        <v>0</v>
      </c>
      <c r="Z76">
        <v>0</v>
      </c>
      <c r="AA76" s="201">
        <v>8</v>
      </c>
      <c r="AB76" s="201">
        <v>0</v>
      </c>
      <c r="AC76" s="201">
        <v>0</v>
      </c>
      <c r="AD76" s="201">
        <v>0</v>
      </c>
      <c r="AE76" s="201">
        <v>45.8</v>
      </c>
      <c r="AF76" s="201">
        <v>0</v>
      </c>
      <c r="AG76" s="201">
        <v>0</v>
      </c>
      <c r="AH76" s="201">
        <v>0</v>
      </c>
      <c r="AI76" s="201">
        <v>57.6</v>
      </c>
      <c r="AJ76" s="201">
        <v>0</v>
      </c>
      <c r="AK76" s="201">
        <v>0</v>
      </c>
      <c r="AL76" s="201">
        <v>0</v>
      </c>
      <c r="AM76" s="201">
        <v>23</v>
      </c>
      <c r="AN76" s="201">
        <v>0</v>
      </c>
      <c r="AO76">
        <v>0</v>
      </c>
      <c r="AP76" s="201">
        <v>68.489999999999995</v>
      </c>
      <c r="AQ76" s="201">
        <v>22.13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158.57</v>
      </c>
      <c r="L77" s="201">
        <v>63.12</v>
      </c>
      <c r="M77" s="201">
        <v>0</v>
      </c>
      <c r="N77" s="201">
        <v>29.13</v>
      </c>
      <c r="O77" s="201">
        <v>48.92</v>
      </c>
      <c r="P77" s="201">
        <v>63.9</v>
      </c>
      <c r="Q77" s="201">
        <v>5.35</v>
      </c>
      <c r="R77" s="201">
        <v>10.4</v>
      </c>
      <c r="S77" s="201">
        <v>6.48</v>
      </c>
      <c r="T77" s="201">
        <v>0</v>
      </c>
      <c r="U77" s="201">
        <v>279.2</v>
      </c>
      <c r="V77" s="201">
        <v>5.0999999999999996</v>
      </c>
      <c r="W77" s="201">
        <v>10.86</v>
      </c>
      <c r="X77" s="201">
        <v>36.380000000000003</v>
      </c>
      <c r="Y77" s="201">
        <v>0</v>
      </c>
      <c r="Z77">
        <v>0</v>
      </c>
      <c r="AA77" s="201">
        <v>8</v>
      </c>
      <c r="AB77" s="201">
        <v>0</v>
      </c>
      <c r="AC77" s="201">
        <v>0</v>
      </c>
      <c r="AD77" s="201">
        <v>0</v>
      </c>
      <c r="AE77" s="201">
        <v>45.8</v>
      </c>
      <c r="AF77" s="201">
        <v>0</v>
      </c>
      <c r="AG77" s="201">
        <v>0</v>
      </c>
      <c r="AH77" s="201">
        <v>0</v>
      </c>
      <c r="AI77" s="201">
        <v>57.6</v>
      </c>
      <c r="AJ77" s="201">
        <v>0</v>
      </c>
      <c r="AK77" s="201">
        <v>0</v>
      </c>
      <c r="AL77" s="201">
        <v>0</v>
      </c>
      <c r="AM77" s="201">
        <v>23</v>
      </c>
      <c r="AN77" s="201">
        <v>0</v>
      </c>
      <c r="AO77">
        <v>0</v>
      </c>
      <c r="AP77" s="201">
        <v>68.489999999999995</v>
      </c>
      <c r="AQ77" s="201">
        <v>22.13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158.57</v>
      </c>
      <c r="L78" s="201">
        <v>63.12</v>
      </c>
      <c r="M78" s="201">
        <v>0</v>
      </c>
      <c r="N78" s="201">
        <v>29.13</v>
      </c>
      <c r="O78" s="201">
        <v>48.92</v>
      </c>
      <c r="P78" s="201">
        <v>63.9</v>
      </c>
      <c r="Q78" s="201">
        <v>5.35</v>
      </c>
      <c r="R78" s="201">
        <v>10.4</v>
      </c>
      <c r="S78" s="201">
        <v>6.48</v>
      </c>
      <c r="T78" s="201">
        <v>0</v>
      </c>
      <c r="U78" s="201">
        <v>279.2</v>
      </c>
      <c r="V78" s="201">
        <v>5.0999999999999996</v>
      </c>
      <c r="W78" s="201">
        <v>10.86</v>
      </c>
      <c r="X78" s="201">
        <v>36.380000000000003</v>
      </c>
      <c r="Y78" s="201">
        <v>0</v>
      </c>
      <c r="Z78">
        <v>0</v>
      </c>
      <c r="AA78" s="201">
        <v>8</v>
      </c>
      <c r="AB78" s="201">
        <v>0</v>
      </c>
      <c r="AC78" s="201">
        <v>0</v>
      </c>
      <c r="AD78" s="201">
        <v>0</v>
      </c>
      <c r="AE78" s="201">
        <v>45.8</v>
      </c>
      <c r="AF78" s="201">
        <v>0</v>
      </c>
      <c r="AG78" s="201">
        <v>0</v>
      </c>
      <c r="AH78" s="201">
        <v>0</v>
      </c>
      <c r="AI78" s="201">
        <v>57.6</v>
      </c>
      <c r="AJ78" s="201">
        <v>0</v>
      </c>
      <c r="AK78" s="201">
        <v>0</v>
      </c>
      <c r="AL78" s="201">
        <v>0</v>
      </c>
      <c r="AM78" s="201">
        <v>23</v>
      </c>
      <c r="AN78" s="201">
        <v>0</v>
      </c>
      <c r="AO78">
        <v>0</v>
      </c>
      <c r="AP78" s="201">
        <v>68.489999999999995</v>
      </c>
      <c r="AQ78" s="201">
        <v>22.13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158.57</v>
      </c>
      <c r="L79" s="201">
        <v>63.12</v>
      </c>
      <c r="M79" s="201">
        <v>0</v>
      </c>
      <c r="N79" s="201">
        <v>29.13</v>
      </c>
      <c r="O79" s="201">
        <v>48.92</v>
      </c>
      <c r="P79" s="201">
        <v>63.9</v>
      </c>
      <c r="Q79" s="201">
        <v>5.35</v>
      </c>
      <c r="R79" s="201">
        <v>10.4</v>
      </c>
      <c r="S79" s="201">
        <v>6.48</v>
      </c>
      <c r="T79" s="201">
        <v>0</v>
      </c>
      <c r="U79" s="201">
        <v>279.2</v>
      </c>
      <c r="V79" s="201">
        <v>5.0999999999999996</v>
      </c>
      <c r="W79" s="201">
        <v>10.86</v>
      </c>
      <c r="X79" s="201">
        <v>36.380000000000003</v>
      </c>
      <c r="Y79" s="201">
        <v>0</v>
      </c>
      <c r="Z79">
        <v>0</v>
      </c>
      <c r="AA79" s="201">
        <v>8</v>
      </c>
      <c r="AB79" s="201">
        <v>0</v>
      </c>
      <c r="AC79" s="201">
        <v>0</v>
      </c>
      <c r="AD79" s="201">
        <v>0</v>
      </c>
      <c r="AE79" s="201">
        <v>45.8</v>
      </c>
      <c r="AF79" s="201">
        <v>0</v>
      </c>
      <c r="AG79" s="201">
        <v>0</v>
      </c>
      <c r="AH79" s="201">
        <v>0</v>
      </c>
      <c r="AI79" s="201">
        <v>57.6</v>
      </c>
      <c r="AJ79" s="201">
        <v>0</v>
      </c>
      <c r="AK79" s="201">
        <v>0</v>
      </c>
      <c r="AL79" s="201">
        <v>0</v>
      </c>
      <c r="AM79" s="201">
        <v>55</v>
      </c>
      <c r="AN79" s="201">
        <v>0</v>
      </c>
      <c r="AO79">
        <v>0</v>
      </c>
      <c r="AP79" s="201">
        <v>68.489999999999995</v>
      </c>
      <c r="AQ79" s="201">
        <v>22.13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158.57</v>
      </c>
      <c r="L80" s="201">
        <v>63.12</v>
      </c>
      <c r="M80" s="201">
        <v>0</v>
      </c>
      <c r="N80" s="201">
        <v>29.13</v>
      </c>
      <c r="O80" s="201">
        <v>48.92</v>
      </c>
      <c r="P80" s="201">
        <v>63.9</v>
      </c>
      <c r="Q80" s="201">
        <v>5.35</v>
      </c>
      <c r="R80" s="201">
        <v>10.4</v>
      </c>
      <c r="S80" s="201">
        <v>6.48</v>
      </c>
      <c r="T80" s="201">
        <v>0</v>
      </c>
      <c r="U80" s="201">
        <v>279.2</v>
      </c>
      <c r="V80" s="201">
        <v>5.0999999999999996</v>
      </c>
      <c r="W80" s="201">
        <v>10.86</v>
      </c>
      <c r="X80" s="201">
        <v>36.380000000000003</v>
      </c>
      <c r="Y80" s="201">
        <v>0</v>
      </c>
      <c r="Z80">
        <v>0</v>
      </c>
      <c r="AA80" s="201">
        <v>8</v>
      </c>
      <c r="AB80" s="201">
        <v>0</v>
      </c>
      <c r="AC80" s="201">
        <v>0</v>
      </c>
      <c r="AD80" s="201">
        <v>0</v>
      </c>
      <c r="AE80" s="201">
        <v>45.8</v>
      </c>
      <c r="AF80" s="201">
        <v>0</v>
      </c>
      <c r="AG80" s="201">
        <v>0</v>
      </c>
      <c r="AH80" s="201">
        <v>0</v>
      </c>
      <c r="AI80" s="201">
        <v>57.6</v>
      </c>
      <c r="AJ80" s="201">
        <v>0</v>
      </c>
      <c r="AK80" s="201">
        <v>0</v>
      </c>
      <c r="AL80" s="201">
        <v>0</v>
      </c>
      <c r="AM80" s="201">
        <v>55</v>
      </c>
      <c r="AN80" s="201">
        <v>0</v>
      </c>
      <c r="AO80">
        <v>0</v>
      </c>
      <c r="AP80" s="201">
        <v>68.489999999999995</v>
      </c>
      <c r="AQ80" s="201">
        <v>22.13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158.57</v>
      </c>
      <c r="L81" s="201">
        <v>63.12</v>
      </c>
      <c r="M81" s="201">
        <v>0</v>
      </c>
      <c r="N81" s="201">
        <v>29.13</v>
      </c>
      <c r="O81" s="201">
        <v>48.92</v>
      </c>
      <c r="P81" s="201">
        <v>63.9</v>
      </c>
      <c r="Q81" s="201">
        <v>5.35</v>
      </c>
      <c r="R81" s="201">
        <v>10.4</v>
      </c>
      <c r="S81" s="201">
        <v>6.48</v>
      </c>
      <c r="T81" s="201">
        <v>0</v>
      </c>
      <c r="U81" s="201">
        <v>279.2</v>
      </c>
      <c r="V81" s="201">
        <v>5.0999999999999996</v>
      </c>
      <c r="W81" s="201">
        <v>10.86</v>
      </c>
      <c r="X81" s="201">
        <v>36.380000000000003</v>
      </c>
      <c r="Y81" s="201">
        <v>0</v>
      </c>
      <c r="Z81">
        <v>0</v>
      </c>
      <c r="AA81" s="201">
        <v>8</v>
      </c>
      <c r="AB81" s="201">
        <v>0</v>
      </c>
      <c r="AC81" s="201">
        <v>0</v>
      </c>
      <c r="AD81" s="201">
        <v>0</v>
      </c>
      <c r="AE81" s="201">
        <v>45.8</v>
      </c>
      <c r="AF81" s="201">
        <v>0</v>
      </c>
      <c r="AG81" s="201">
        <v>0</v>
      </c>
      <c r="AH81" s="201">
        <v>0</v>
      </c>
      <c r="AI81" s="201">
        <v>57.6</v>
      </c>
      <c r="AJ81" s="201">
        <v>0</v>
      </c>
      <c r="AK81" s="201">
        <v>0</v>
      </c>
      <c r="AL81" s="201">
        <v>0</v>
      </c>
      <c r="AM81" s="201">
        <v>55</v>
      </c>
      <c r="AN81" s="201">
        <v>0</v>
      </c>
      <c r="AO81">
        <v>0</v>
      </c>
      <c r="AP81" s="201">
        <v>68.489999999999995</v>
      </c>
      <c r="AQ81" s="201">
        <v>22.13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158.57</v>
      </c>
      <c r="L82" s="201">
        <v>63.12</v>
      </c>
      <c r="M82" s="201">
        <v>0</v>
      </c>
      <c r="N82" s="201">
        <v>29.13</v>
      </c>
      <c r="O82" s="201">
        <v>48.92</v>
      </c>
      <c r="P82" s="201">
        <v>63.9</v>
      </c>
      <c r="Q82" s="201">
        <v>5.35</v>
      </c>
      <c r="R82" s="201">
        <v>10.4</v>
      </c>
      <c r="S82" s="201">
        <v>6.48</v>
      </c>
      <c r="T82" s="201">
        <v>0</v>
      </c>
      <c r="U82" s="201">
        <v>279.2</v>
      </c>
      <c r="V82" s="201">
        <v>5.0999999999999996</v>
      </c>
      <c r="W82" s="201">
        <v>10.86</v>
      </c>
      <c r="X82" s="201">
        <v>36.380000000000003</v>
      </c>
      <c r="Y82" s="201">
        <v>0</v>
      </c>
      <c r="Z82">
        <v>0</v>
      </c>
      <c r="AA82" s="201">
        <v>8</v>
      </c>
      <c r="AB82" s="201">
        <v>0</v>
      </c>
      <c r="AC82" s="201">
        <v>0</v>
      </c>
      <c r="AD82" s="201">
        <v>0</v>
      </c>
      <c r="AE82" s="201">
        <v>45.8</v>
      </c>
      <c r="AF82" s="201">
        <v>0</v>
      </c>
      <c r="AG82" s="201">
        <v>0</v>
      </c>
      <c r="AH82" s="201">
        <v>0</v>
      </c>
      <c r="AI82" s="201">
        <v>57.6</v>
      </c>
      <c r="AJ82" s="201">
        <v>0</v>
      </c>
      <c r="AK82" s="201">
        <v>0</v>
      </c>
      <c r="AL82" s="201">
        <v>0</v>
      </c>
      <c r="AM82" s="201">
        <v>55</v>
      </c>
      <c r="AN82" s="201">
        <v>0</v>
      </c>
      <c r="AO82">
        <v>0</v>
      </c>
      <c r="AP82" s="201">
        <v>68.489999999999995</v>
      </c>
      <c r="AQ82" s="201">
        <v>22.13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158.57</v>
      </c>
      <c r="L83" s="201">
        <v>63.12</v>
      </c>
      <c r="M83" s="201">
        <v>0</v>
      </c>
      <c r="N83" s="201">
        <v>29.13</v>
      </c>
      <c r="O83" s="201">
        <v>48.92</v>
      </c>
      <c r="P83" s="201">
        <v>63.9</v>
      </c>
      <c r="Q83" s="201">
        <v>5.35</v>
      </c>
      <c r="R83" s="201">
        <v>10.4</v>
      </c>
      <c r="S83" s="201">
        <v>6.48</v>
      </c>
      <c r="T83" s="201">
        <v>0</v>
      </c>
      <c r="U83" s="201">
        <v>275.41000000000003</v>
      </c>
      <c r="V83" s="201">
        <v>5.0999999999999996</v>
      </c>
      <c r="W83" s="201">
        <v>10.86</v>
      </c>
      <c r="X83" s="201">
        <v>36.380000000000003</v>
      </c>
      <c r="Y83" s="201">
        <v>0</v>
      </c>
      <c r="Z83">
        <v>0</v>
      </c>
      <c r="AA83" s="201">
        <v>8</v>
      </c>
      <c r="AB83" s="201">
        <v>0</v>
      </c>
      <c r="AC83" s="201">
        <v>0</v>
      </c>
      <c r="AD83" s="201">
        <v>0</v>
      </c>
      <c r="AE83" s="201">
        <v>46.6</v>
      </c>
      <c r="AF83" s="201">
        <v>0</v>
      </c>
      <c r="AG83" s="201">
        <v>0</v>
      </c>
      <c r="AH83" s="201">
        <v>0</v>
      </c>
      <c r="AI83" s="201">
        <v>57.6</v>
      </c>
      <c r="AJ83" s="201">
        <v>0</v>
      </c>
      <c r="AK83" s="201">
        <v>0</v>
      </c>
      <c r="AL83" s="201">
        <v>0</v>
      </c>
      <c r="AM83" s="201">
        <v>55</v>
      </c>
      <c r="AN83" s="201">
        <v>0</v>
      </c>
      <c r="AO83">
        <v>0</v>
      </c>
      <c r="AP83" s="201">
        <v>68.489999999999995</v>
      </c>
      <c r="AQ83" s="201">
        <v>22.13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158.57</v>
      </c>
      <c r="L84" s="201">
        <v>63.12</v>
      </c>
      <c r="M84" s="201">
        <v>0</v>
      </c>
      <c r="N84" s="201">
        <v>29.13</v>
      </c>
      <c r="O84" s="201">
        <v>48.92</v>
      </c>
      <c r="P84" s="201">
        <v>63.9</v>
      </c>
      <c r="Q84" s="201">
        <v>5.35</v>
      </c>
      <c r="R84" s="201">
        <v>10.4</v>
      </c>
      <c r="S84" s="201">
        <v>6.48</v>
      </c>
      <c r="T84" s="201">
        <v>0</v>
      </c>
      <c r="U84" s="201">
        <v>275.41000000000003</v>
      </c>
      <c r="V84" s="201">
        <v>5.0999999999999996</v>
      </c>
      <c r="W84" s="201">
        <v>10.86</v>
      </c>
      <c r="X84" s="201">
        <v>36.380000000000003</v>
      </c>
      <c r="Y84" s="201">
        <v>0</v>
      </c>
      <c r="Z84">
        <v>0</v>
      </c>
      <c r="AA84" s="201">
        <v>8</v>
      </c>
      <c r="AB84" s="201">
        <v>0</v>
      </c>
      <c r="AC84" s="201">
        <v>0</v>
      </c>
      <c r="AD84" s="201">
        <v>0</v>
      </c>
      <c r="AE84" s="201">
        <v>46.6</v>
      </c>
      <c r="AF84" s="201">
        <v>0</v>
      </c>
      <c r="AG84" s="201">
        <v>0</v>
      </c>
      <c r="AH84" s="201">
        <v>0</v>
      </c>
      <c r="AI84" s="201">
        <v>57.6</v>
      </c>
      <c r="AJ84" s="201">
        <v>0</v>
      </c>
      <c r="AK84" s="201">
        <v>0</v>
      </c>
      <c r="AL84" s="201">
        <v>0</v>
      </c>
      <c r="AM84" s="201">
        <v>55</v>
      </c>
      <c r="AN84" s="201">
        <v>0</v>
      </c>
      <c r="AO84">
        <v>0</v>
      </c>
      <c r="AP84" s="201">
        <v>68.489999999999995</v>
      </c>
      <c r="AQ84" s="201">
        <v>22.13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158.57</v>
      </c>
      <c r="L85" s="201">
        <v>63.12</v>
      </c>
      <c r="M85" s="201">
        <v>0</v>
      </c>
      <c r="N85" s="201">
        <v>29.13</v>
      </c>
      <c r="O85" s="201">
        <v>48.92</v>
      </c>
      <c r="P85" s="201">
        <v>65.459999999999994</v>
      </c>
      <c r="Q85" s="201">
        <v>5.35</v>
      </c>
      <c r="R85" s="201">
        <v>10.4</v>
      </c>
      <c r="S85" s="201">
        <v>6.48</v>
      </c>
      <c r="T85" s="201">
        <v>0</v>
      </c>
      <c r="U85" s="201">
        <v>275.41000000000003</v>
      </c>
      <c r="V85" s="201">
        <v>5.0999999999999996</v>
      </c>
      <c r="W85" s="201">
        <v>10.86</v>
      </c>
      <c r="X85" s="201">
        <v>36.380000000000003</v>
      </c>
      <c r="Y85" s="201">
        <v>0</v>
      </c>
      <c r="Z85">
        <v>0</v>
      </c>
      <c r="AA85" s="201">
        <v>8</v>
      </c>
      <c r="AB85" s="201">
        <v>0</v>
      </c>
      <c r="AC85" s="201">
        <v>0</v>
      </c>
      <c r="AD85" s="201">
        <v>0</v>
      </c>
      <c r="AE85" s="201">
        <v>45.8</v>
      </c>
      <c r="AF85" s="201">
        <v>0</v>
      </c>
      <c r="AG85" s="201">
        <v>0</v>
      </c>
      <c r="AH85" s="201">
        <v>0</v>
      </c>
      <c r="AI85" s="201">
        <v>57.6</v>
      </c>
      <c r="AJ85" s="201">
        <v>0</v>
      </c>
      <c r="AK85" s="201">
        <v>0</v>
      </c>
      <c r="AL85" s="201">
        <v>0</v>
      </c>
      <c r="AM85" s="201">
        <v>55</v>
      </c>
      <c r="AN85" s="201">
        <v>0</v>
      </c>
      <c r="AO85">
        <v>0</v>
      </c>
      <c r="AP85" s="201">
        <v>68.489999999999995</v>
      </c>
      <c r="AQ85" s="201">
        <v>22.13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158.57</v>
      </c>
      <c r="L86" s="201">
        <v>63.12</v>
      </c>
      <c r="M86" s="201">
        <v>0</v>
      </c>
      <c r="N86" s="201">
        <v>29.13</v>
      </c>
      <c r="O86" s="201">
        <v>48.92</v>
      </c>
      <c r="P86" s="201">
        <v>65.89</v>
      </c>
      <c r="Q86" s="201">
        <v>5.35</v>
      </c>
      <c r="R86" s="201">
        <v>10.4</v>
      </c>
      <c r="S86" s="201">
        <v>6.48</v>
      </c>
      <c r="T86" s="201">
        <v>0</v>
      </c>
      <c r="U86" s="201">
        <v>275.41000000000003</v>
      </c>
      <c r="V86" s="201">
        <v>5.0999999999999996</v>
      </c>
      <c r="W86" s="201">
        <v>10.86</v>
      </c>
      <c r="X86" s="201">
        <v>36.380000000000003</v>
      </c>
      <c r="Y86" s="201">
        <v>0</v>
      </c>
      <c r="Z86">
        <v>0</v>
      </c>
      <c r="AA86" s="201">
        <v>8</v>
      </c>
      <c r="AB86" s="201">
        <v>0</v>
      </c>
      <c r="AC86" s="201">
        <v>0</v>
      </c>
      <c r="AD86" s="201">
        <v>0</v>
      </c>
      <c r="AE86" s="201">
        <v>46.6</v>
      </c>
      <c r="AF86" s="201">
        <v>0</v>
      </c>
      <c r="AG86" s="201">
        <v>0</v>
      </c>
      <c r="AH86" s="201">
        <v>0</v>
      </c>
      <c r="AI86" s="201">
        <v>57.6</v>
      </c>
      <c r="AJ86" s="201">
        <v>0</v>
      </c>
      <c r="AK86" s="201">
        <v>0</v>
      </c>
      <c r="AL86" s="201">
        <v>0</v>
      </c>
      <c r="AM86" s="201">
        <v>55</v>
      </c>
      <c r="AN86" s="201">
        <v>0</v>
      </c>
      <c r="AO86">
        <v>0</v>
      </c>
      <c r="AP86" s="201">
        <v>68.489999999999995</v>
      </c>
      <c r="AQ86" s="201">
        <v>22.13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158.57</v>
      </c>
      <c r="L87" s="201">
        <v>63.12</v>
      </c>
      <c r="M87" s="201">
        <v>0</v>
      </c>
      <c r="N87" s="201">
        <v>29.13</v>
      </c>
      <c r="O87" s="201">
        <v>48.92</v>
      </c>
      <c r="P87" s="201">
        <v>65.89</v>
      </c>
      <c r="Q87" s="201">
        <v>5.35</v>
      </c>
      <c r="R87" s="201">
        <v>10.4</v>
      </c>
      <c r="S87" s="201">
        <v>6.48</v>
      </c>
      <c r="T87" s="201">
        <v>0</v>
      </c>
      <c r="U87" s="201">
        <v>275.41000000000003</v>
      </c>
      <c r="V87" s="201">
        <v>5.0999999999999996</v>
      </c>
      <c r="W87" s="201">
        <v>10.86</v>
      </c>
      <c r="X87" s="201">
        <v>36.380000000000003</v>
      </c>
      <c r="Y87" s="201">
        <v>0</v>
      </c>
      <c r="Z87">
        <v>0</v>
      </c>
      <c r="AA87" s="201">
        <v>8</v>
      </c>
      <c r="AB87" s="201">
        <v>0</v>
      </c>
      <c r="AC87" s="201">
        <v>0</v>
      </c>
      <c r="AD87" s="201">
        <v>0</v>
      </c>
      <c r="AE87" s="201">
        <v>46.6</v>
      </c>
      <c r="AF87" s="201">
        <v>0</v>
      </c>
      <c r="AG87" s="201">
        <v>0</v>
      </c>
      <c r="AH87" s="201">
        <v>0</v>
      </c>
      <c r="AI87" s="201">
        <v>57.6</v>
      </c>
      <c r="AJ87" s="201">
        <v>0</v>
      </c>
      <c r="AK87" s="201">
        <v>0</v>
      </c>
      <c r="AL87" s="201">
        <v>0</v>
      </c>
      <c r="AM87" s="201">
        <v>55</v>
      </c>
      <c r="AN87" s="201">
        <v>0</v>
      </c>
      <c r="AO87">
        <v>0</v>
      </c>
      <c r="AP87" s="201">
        <v>68.489999999999995</v>
      </c>
      <c r="AQ87" s="201">
        <v>22.13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158.57</v>
      </c>
      <c r="L88" s="201">
        <v>63.12</v>
      </c>
      <c r="M88" s="201">
        <v>0</v>
      </c>
      <c r="N88" s="201">
        <v>29.13</v>
      </c>
      <c r="O88" s="201">
        <v>48.92</v>
      </c>
      <c r="P88" s="201">
        <v>65.89</v>
      </c>
      <c r="Q88" s="201">
        <v>5.35</v>
      </c>
      <c r="R88" s="201">
        <v>10.4</v>
      </c>
      <c r="S88" s="201">
        <v>6.48</v>
      </c>
      <c r="T88" s="201">
        <v>0</v>
      </c>
      <c r="U88" s="201">
        <v>275.41000000000003</v>
      </c>
      <c r="V88" s="201">
        <v>5.0999999999999996</v>
      </c>
      <c r="W88" s="201">
        <v>10.86</v>
      </c>
      <c r="X88" s="201">
        <v>36.380000000000003</v>
      </c>
      <c r="Y88" s="201">
        <v>0</v>
      </c>
      <c r="Z88">
        <v>0</v>
      </c>
      <c r="AA88" s="201">
        <v>8</v>
      </c>
      <c r="AB88" s="201">
        <v>0</v>
      </c>
      <c r="AC88" s="201">
        <v>0</v>
      </c>
      <c r="AD88" s="201">
        <v>0</v>
      </c>
      <c r="AE88" s="201">
        <v>46.6</v>
      </c>
      <c r="AF88" s="201">
        <v>0</v>
      </c>
      <c r="AG88" s="201">
        <v>0</v>
      </c>
      <c r="AH88" s="201">
        <v>0</v>
      </c>
      <c r="AI88" s="201">
        <v>57.6</v>
      </c>
      <c r="AJ88" s="201">
        <v>0</v>
      </c>
      <c r="AK88" s="201">
        <v>0</v>
      </c>
      <c r="AL88" s="201">
        <v>0</v>
      </c>
      <c r="AM88" s="201">
        <v>55</v>
      </c>
      <c r="AN88" s="201">
        <v>0</v>
      </c>
      <c r="AO88">
        <v>0</v>
      </c>
      <c r="AP88" s="201">
        <v>68.489999999999995</v>
      </c>
      <c r="AQ88" s="201">
        <v>22.13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158.57</v>
      </c>
      <c r="L89" s="201">
        <v>63.12</v>
      </c>
      <c r="M89" s="201">
        <v>0</v>
      </c>
      <c r="N89" s="201">
        <v>29.13</v>
      </c>
      <c r="O89" s="201">
        <v>48.92</v>
      </c>
      <c r="P89" s="201">
        <v>65.89</v>
      </c>
      <c r="Q89" s="201">
        <v>5.35</v>
      </c>
      <c r="R89" s="201">
        <v>10.4</v>
      </c>
      <c r="S89" s="201">
        <v>6.48</v>
      </c>
      <c r="T89" s="201">
        <v>0</v>
      </c>
      <c r="U89" s="201">
        <v>275.41000000000003</v>
      </c>
      <c r="V89" s="201">
        <v>5.0999999999999996</v>
      </c>
      <c r="W89" s="201">
        <v>10.86</v>
      </c>
      <c r="X89" s="201">
        <v>36.380000000000003</v>
      </c>
      <c r="Y89" s="201">
        <v>0</v>
      </c>
      <c r="Z89">
        <v>0</v>
      </c>
      <c r="AA89" s="201">
        <v>8</v>
      </c>
      <c r="AB89" s="201">
        <v>0</v>
      </c>
      <c r="AC89" s="201">
        <v>0</v>
      </c>
      <c r="AD89" s="201">
        <v>0</v>
      </c>
      <c r="AE89" s="201">
        <v>46.6</v>
      </c>
      <c r="AF89" s="201">
        <v>0</v>
      </c>
      <c r="AG89" s="201">
        <v>0</v>
      </c>
      <c r="AH89" s="201">
        <v>0</v>
      </c>
      <c r="AI89" s="201">
        <v>57.6</v>
      </c>
      <c r="AJ89" s="201">
        <v>0</v>
      </c>
      <c r="AK89" s="201">
        <v>0</v>
      </c>
      <c r="AL89" s="201">
        <v>0</v>
      </c>
      <c r="AM89" s="201">
        <v>55</v>
      </c>
      <c r="AN89" s="201">
        <v>0</v>
      </c>
      <c r="AO89">
        <v>0</v>
      </c>
      <c r="AP89" s="201">
        <v>68.489999999999995</v>
      </c>
      <c r="AQ89" s="201">
        <v>22.13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158.57</v>
      </c>
      <c r="L90" s="201">
        <v>63.12</v>
      </c>
      <c r="M90" s="201">
        <v>0</v>
      </c>
      <c r="N90" s="201">
        <v>29.13</v>
      </c>
      <c r="O90" s="201">
        <v>48.92</v>
      </c>
      <c r="P90" s="201">
        <v>65.89</v>
      </c>
      <c r="Q90" s="201">
        <v>5.35</v>
      </c>
      <c r="R90" s="201">
        <v>10.4</v>
      </c>
      <c r="S90" s="201">
        <v>6.48</v>
      </c>
      <c r="T90" s="201">
        <v>0</v>
      </c>
      <c r="U90" s="201">
        <v>275.41000000000003</v>
      </c>
      <c r="V90" s="201">
        <v>5.0999999999999996</v>
      </c>
      <c r="W90" s="201">
        <v>10.86</v>
      </c>
      <c r="X90" s="201">
        <v>36.380000000000003</v>
      </c>
      <c r="Y90" s="201">
        <v>0</v>
      </c>
      <c r="Z90">
        <v>0</v>
      </c>
      <c r="AA90" s="201">
        <v>8</v>
      </c>
      <c r="AB90" s="201">
        <v>0</v>
      </c>
      <c r="AC90" s="201">
        <v>0</v>
      </c>
      <c r="AD90" s="201">
        <v>0</v>
      </c>
      <c r="AE90" s="201">
        <v>46.6</v>
      </c>
      <c r="AF90" s="201">
        <v>0</v>
      </c>
      <c r="AG90" s="201">
        <v>0</v>
      </c>
      <c r="AH90" s="201">
        <v>0</v>
      </c>
      <c r="AI90" s="201">
        <v>57.6</v>
      </c>
      <c r="AJ90" s="201">
        <v>0</v>
      </c>
      <c r="AK90" s="201">
        <v>0</v>
      </c>
      <c r="AL90" s="201">
        <v>0</v>
      </c>
      <c r="AM90" s="201">
        <v>55</v>
      </c>
      <c r="AN90" s="201">
        <v>0</v>
      </c>
      <c r="AO90">
        <v>0</v>
      </c>
      <c r="AP90" s="201">
        <v>68.489999999999995</v>
      </c>
      <c r="AQ90" s="201">
        <v>22.13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158.57</v>
      </c>
      <c r="L91" s="201">
        <v>63.12</v>
      </c>
      <c r="M91" s="201">
        <v>0</v>
      </c>
      <c r="N91" s="201">
        <v>29.13</v>
      </c>
      <c r="O91" s="201">
        <v>48.92</v>
      </c>
      <c r="P91" s="201">
        <v>65.89</v>
      </c>
      <c r="Q91" s="201">
        <v>5.35</v>
      </c>
      <c r="R91" s="201">
        <v>10.4</v>
      </c>
      <c r="S91" s="201">
        <v>6.48</v>
      </c>
      <c r="T91" s="201">
        <v>0</v>
      </c>
      <c r="U91" s="201">
        <v>275.41000000000003</v>
      </c>
      <c r="V91" s="201">
        <v>5.0999999999999996</v>
      </c>
      <c r="W91" s="201">
        <v>10.86</v>
      </c>
      <c r="X91" s="201">
        <v>36.380000000000003</v>
      </c>
      <c r="Y91" s="201">
        <v>0</v>
      </c>
      <c r="Z91">
        <v>0</v>
      </c>
      <c r="AA91" s="201">
        <v>8</v>
      </c>
      <c r="AB91" s="201">
        <v>0</v>
      </c>
      <c r="AC91" s="201">
        <v>0</v>
      </c>
      <c r="AD91" s="201">
        <v>0</v>
      </c>
      <c r="AE91" s="201">
        <v>46.6</v>
      </c>
      <c r="AF91" s="201">
        <v>0</v>
      </c>
      <c r="AG91" s="201">
        <v>0</v>
      </c>
      <c r="AH91" s="201">
        <v>0</v>
      </c>
      <c r="AI91" s="201">
        <v>57.6</v>
      </c>
      <c r="AJ91" s="201">
        <v>0</v>
      </c>
      <c r="AK91" s="201">
        <v>0</v>
      </c>
      <c r="AL91" s="201">
        <v>0</v>
      </c>
      <c r="AM91" s="201">
        <v>55</v>
      </c>
      <c r="AN91" s="201">
        <v>0</v>
      </c>
      <c r="AO91">
        <v>0</v>
      </c>
      <c r="AP91" s="201">
        <v>68.489999999999995</v>
      </c>
      <c r="AQ91" s="201">
        <v>22.13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158.57</v>
      </c>
      <c r="L92" s="201">
        <v>63.12</v>
      </c>
      <c r="M92" s="201">
        <v>0</v>
      </c>
      <c r="N92" s="201">
        <v>29.13</v>
      </c>
      <c r="O92" s="201">
        <v>48.92</v>
      </c>
      <c r="P92" s="201">
        <v>65.89</v>
      </c>
      <c r="Q92" s="201">
        <v>5.35</v>
      </c>
      <c r="R92" s="201">
        <v>10.4</v>
      </c>
      <c r="S92" s="201">
        <v>6.48</v>
      </c>
      <c r="T92" s="201">
        <v>0</v>
      </c>
      <c r="U92" s="201">
        <v>275.41000000000003</v>
      </c>
      <c r="V92" s="201">
        <v>5.0999999999999996</v>
      </c>
      <c r="W92" s="201">
        <v>10.86</v>
      </c>
      <c r="X92" s="201">
        <v>36.380000000000003</v>
      </c>
      <c r="Y92" s="201">
        <v>0</v>
      </c>
      <c r="Z92">
        <v>0</v>
      </c>
      <c r="AA92" s="201">
        <v>8</v>
      </c>
      <c r="AB92" s="201">
        <v>0</v>
      </c>
      <c r="AC92" s="201">
        <v>0</v>
      </c>
      <c r="AD92" s="201">
        <v>0</v>
      </c>
      <c r="AE92" s="201">
        <v>46.6</v>
      </c>
      <c r="AF92" s="201">
        <v>0</v>
      </c>
      <c r="AG92" s="201">
        <v>0</v>
      </c>
      <c r="AH92" s="201">
        <v>0</v>
      </c>
      <c r="AI92" s="201">
        <v>57.6</v>
      </c>
      <c r="AJ92" s="201">
        <v>0</v>
      </c>
      <c r="AK92" s="201">
        <v>0</v>
      </c>
      <c r="AL92" s="201">
        <v>0</v>
      </c>
      <c r="AM92" s="201">
        <v>100.8</v>
      </c>
      <c r="AN92" s="201">
        <v>0</v>
      </c>
      <c r="AO92">
        <v>0</v>
      </c>
      <c r="AP92" s="201">
        <v>68.489999999999995</v>
      </c>
      <c r="AQ92" s="201">
        <v>22.13</v>
      </c>
      <c r="AR92" s="201">
        <v>0</v>
      </c>
      <c r="AS92" s="201">
        <v>0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158.57</v>
      </c>
      <c r="L93" s="201">
        <v>63.12</v>
      </c>
      <c r="M93" s="201">
        <v>0</v>
      </c>
      <c r="N93" s="201">
        <v>29.13</v>
      </c>
      <c r="O93" s="201">
        <v>48.92</v>
      </c>
      <c r="P93" s="201">
        <v>65.89</v>
      </c>
      <c r="Q93" s="201">
        <v>5.35</v>
      </c>
      <c r="R93" s="201">
        <v>10.4</v>
      </c>
      <c r="S93" s="201">
        <v>6.48</v>
      </c>
      <c r="T93" s="201">
        <v>0</v>
      </c>
      <c r="U93" s="201">
        <v>275.41000000000003</v>
      </c>
      <c r="V93" s="201">
        <v>5.0999999999999996</v>
      </c>
      <c r="W93" s="201">
        <v>10.86</v>
      </c>
      <c r="X93" s="201">
        <v>36.380000000000003</v>
      </c>
      <c r="Y93" s="201">
        <v>0</v>
      </c>
      <c r="Z93">
        <v>0</v>
      </c>
      <c r="AA93" s="201">
        <v>8</v>
      </c>
      <c r="AB93" s="201">
        <v>0</v>
      </c>
      <c r="AC93" s="201">
        <v>0</v>
      </c>
      <c r="AD93" s="201">
        <v>0</v>
      </c>
      <c r="AE93" s="201">
        <v>46.6</v>
      </c>
      <c r="AF93" s="201">
        <v>0</v>
      </c>
      <c r="AG93" s="201">
        <v>0</v>
      </c>
      <c r="AH93" s="201">
        <v>0</v>
      </c>
      <c r="AI93" s="201">
        <v>57.6</v>
      </c>
      <c r="AJ93" s="201">
        <v>0</v>
      </c>
      <c r="AK93" s="201">
        <v>0</v>
      </c>
      <c r="AL93" s="201">
        <v>0</v>
      </c>
      <c r="AM93" s="201">
        <v>100.8</v>
      </c>
      <c r="AN93" s="201">
        <v>0</v>
      </c>
      <c r="AO93">
        <v>0</v>
      </c>
      <c r="AP93" s="201">
        <v>68.489999999999995</v>
      </c>
      <c r="AQ93" s="201">
        <v>22.13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158.57</v>
      </c>
      <c r="L94" s="201">
        <v>63.12</v>
      </c>
      <c r="M94" s="201">
        <v>0</v>
      </c>
      <c r="N94" s="201">
        <v>29.13</v>
      </c>
      <c r="O94" s="201">
        <v>48.92</v>
      </c>
      <c r="P94" s="201">
        <v>65.89</v>
      </c>
      <c r="Q94" s="201">
        <v>5.35</v>
      </c>
      <c r="R94" s="201">
        <v>10.4</v>
      </c>
      <c r="S94" s="201">
        <v>6.48</v>
      </c>
      <c r="T94" s="201">
        <v>0</v>
      </c>
      <c r="U94" s="201">
        <v>275.41000000000003</v>
      </c>
      <c r="V94" s="201">
        <v>5.0999999999999996</v>
      </c>
      <c r="W94" s="201">
        <v>10.86</v>
      </c>
      <c r="X94" s="201">
        <v>36.380000000000003</v>
      </c>
      <c r="Y94" s="201">
        <v>0</v>
      </c>
      <c r="Z94">
        <v>0</v>
      </c>
      <c r="AA94" s="201">
        <v>8</v>
      </c>
      <c r="AB94" s="201">
        <v>0</v>
      </c>
      <c r="AC94" s="201">
        <v>0</v>
      </c>
      <c r="AD94" s="201">
        <v>0</v>
      </c>
      <c r="AE94" s="201">
        <v>46.6</v>
      </c>
      <c r="AF94" s="201">
        <v>0</v>
      </c>
      <c r="AG94" s="201">
        <v>0</v>
      </c>
      <c r="AH94" s="201">
        <v>0</v>
      </c>
      <c r="AI94" s="201">
        <v>57.6</v>
      </c>
      <c r="AJ94" s="201">
        <v>0</v>
      </c>
      <c r="AK94" s="201">
        <v>0</v>
      </c>
      <c r="AL94" s="201">
        <v>0</v>
      </c>
      <c r="AM94" s="201">
        <v>100.8</v>
      </c>
      <c r="AN94" s="201">
        <v>0</v>
      </c>
      <c r="AO94">
        <v>0</v>
      </c>
      <c r="AP94" s="201">
        <v>68.489999999999995</v>
      </c>
      <c r="AQ94" s="201">
        <v>22.13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0.83</v>
      </c>
      <c r="H95" s="201">
        <v>0</v>
      </c>
      <c r="I95" s="201">
        <v>0</v>
      </c>
      <c r="J95" s="201">
        <v>5.71</v>
      </c>
      <c r="K95" s="201">
        <v>89.3</v>
      </c>
      <c r="L95" s="201">
        <v>32.840000000000003</v>
      </c>
      <c r="M95" s="201">
        <v>0</v>
      </c>
      <c r="N95" s="201">
        <v>29.13</v>
      </c>
      <c r="O95" s="201">
        <v>48.92</v>
      </c>
      <c r="P95" s="201">
        <v>65.89</v>
      </c>
      <c r="Q95" s="201">
        <v>3</v>
      </c>
      <c r="R95" s="201">
        <v>5.49</v>
      </c>
      <c r="S95" s="201">
        <v>3.92</v>
      </c>
      <c r="T95" s="201">
        <v>0</v>
      </c>
      <c r="U95" s="201">
        <v>275.41000000000003</v>
      </c>
      <c r="V95" s="201">
        <v>5.0999999999999996</v>
      </c>
      <c r="W95" s="201">
        <v>10.86</v>
      </c>
      <c r="X95" s="201">
        <v>36.380000000000003</v>
      </c>
      <c r="Y95" s="201">
        <v>0</v>
      </c>
      <c r="Z95">
        <v>0</v>
      </c>
      <c r="AA95" s="201">
        <v>8</v>
      </c>
      <c r="AB95" s="201">
        <v>0</v>
      </c>
      <c r="AC95" s="201">
        <v>0</v>
      </c>
      <c r="AD95" s="201">
        <v>0</v>
      </c>
      <c r="AE95" s="201">
        <v>46.6</v>
      </c>
      <c r="AF95" s="201">
        <v>0</v>
      </c>
      <c r="AG95" s="201">
        <v>0</v>
      </c>
      <c r="AH95" s="201">
        <v>0</v>
      </c>
      <c r="AI95" s="201">
        <v>57.6</v>
      </c>
      <c r="AJ95" s="201">
        <v>0</v>
      </c>
      <c r="AK95" s="201">
        <v>0</v>
      </c>
      <c r="AL95" s="201">
        <v>0</v>
      </c>
      <c r="AM95" s="201">
        <v>23</v>
      </c>
      <c r="AN95" s="201">
        <v>0</v>
      </c>
      <c r="AO95">
        <v>0</v>
      </c>
      <c r="AP95" s="201">
        <v>68.489999999999995</v>
      </c>
      <c r="AQ95" s="201">
        <v>22.13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0.8</v>
      </c>
      <c r="K96" s="201">
        <v>86.92</v>
      </c>
      <c r="L96" s="201">
        <v>32.840000000000003</v>
      </c>
      <c r="M96" s="201">
        <v>0</v>
      </c>
      <c r="N96" s="201">
        <v>29.13</v>
      </c>
      <c r="O96" s="201">
        <v>48.92</v>
      </c>
      <c r="P96" s="201">
        <v>65.89</v>
      </c>
      <c r="Q96" s="201">
        <v>2.9</v>
      </c>
      <c r="R96" s="201">
        <v>4.83</v>
      </c>
      <c r="S96" s="201">
        <v>3.86</v>
      </c>
      <c r="T96" s="201">
        <v>0</v>
      </c>
      <c r="U96" s="201">
        <v>275.41000000000003</v>
      </c>
      <c r="V96" s="201">
        <v>5.0999999999999996</v>
      </c>
      <c r="W96" s="201">
        <v>10.86</v>
      </c>
      <c r="X96" s="201">
        <v>36.380000000000003</v>
      </c>
      <c r="Y96" s="201">
        <v>0</v>
      </c>
      <c r="Z96">
        <v>0</v>
      </c>
      <c r="AA96" s="201">
        <v>8</v>
      </c>
      <c r="AB96" s="201">
        <v>0</v>
      </c>
      <c r="AC96" s="201">
        <v>0</v>
      </c>
      <c r="AD96" s="201">
        <v>0</v>
      </c>
      <c r="AE96" s="201">
        <v>46.6</v>
      </c>
      <c r="AF96" s="201">
        <v>0</v>
      </c>
      <c r="AG96" s="201">
        <v>0</v>
      </c>
      <c r="AH96" s="201">
        <v>0</v>
      </c>
      <c r="AI96" s="201">
        <v>57.6</v>
      </c>
      <c r="AJ96" s="201">
        <v>0</v>
      </c>
      <c r="AK96" s="201">
        <v>0</v>
      </c>
      <c r="AL96" s="201">
        <v>0</v>
      </c>
      <c r="AM96" s="201">
        <v>23</v>
      </c>
      <c r="AN96" s="201">
        <v>0</v>
      </c>
      <c r="AO96">
        <v>0</v>
      </c>
      <c r="AP96" s="201">
        <v>68.489999999999995</v>
      </c>
      <c r="AQ96" s="201">
        <v>22.13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146.28</v>
      </c>
      <c r="L97" s="201">
        <v>63.12</v>
      </c>
      <c r="M97" s="201">
        <v>0</v>
      </c>
      <c r="N97" s="201">
        <v>29.13</v>
      </c>
      <c r="O97" s="201">
        <v>48.92</v>
      </c>
      <c r="P97" s="201">
        <v>65.89</v>
      </c>
      <c r="Q97" s="201">
        <v>5.35</v>
      </c>
      <c r="R97" s="201">
        <v>9.06</v>
      </c>
      <c r="S97" s="201">
        <v>5.85</v>
      </c>
      <c r="T97" s="201">
        <v>0</v>
      </c>
      <c r="U97" s="201">
        <v>275.41000000000003</v>
      </c>
      <c r="V97" s="201">
        <v>5.0999999999999996</v>
      </c>
      <c r="W97" s="201">
        <v>10.86</v>
      </c>
      <c r="X97" s="201">
        <v>36.380000000000003</v>
      </c>
      <c r="Y97" s="201">
        <v>0</v>
      </c>
      <c r="Z97">
        <v>0</v>
      </c>
      <c r="AA97" s="201">
        <v>8</v>
      </c>
      <c r="AB97" s="201">
        <v>0</v>
      </c>
      <c r="AC97" s="201">
        <v>0</v>
      </c>
      <c r="AD97" s="201">
        <v>0</v>
      </c>
      <c r="AE97" s="201">
        <v>46.6</v>
      </c>
      <c r="AF97" s="201">
        <v>0</v>
      </c>
      <c r="AG97" s="201">
        <v>0</v>
      </c>
      <c r="AH97" s="201">
        <v>0</v>
      </c>
      <c r="AI97" s="201">
        <v>57.6</v>
      </c>
      <c r="AJ97" s="201">
        <v>0</v>
      </c>
      <c r="AK97" s="201">
        <v>0</v>
      </c>
      <c r="AL97" s="201">
        <v>0</v>
      </c>
      <c r="AM97" s="201">
        <v>23</v>
      </c>
      <c r="AN97" s="201">
        <v>0</v>
      </c>
      <c r="AO97">
        <v>0</v>
      </c>
      <c r="AP97" s="201">
        <v>68.489999999999995</v>
      </c>
      <c r="AQ97" s="201">
        <v>22.13</v>
      </c>
      <c r="AR97" s="201">
        <v>0</v>
      </c>
      <c r="AS97" s="201">
        <v>0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158.57</v>
      </c>
      <c r="L98" s="201">
        <v>63.12</v>
      </c>
      <c r="M98" s="201">
        <v>0</v>
      </c>
      <c r="N98" s="201">
        <v>29.13</v>
      </c>
      <c r="O98" s="201">
        <v>48.92</v>
      </c>
      <c r="P98" s="201">
        <v>65.89</v>
      </c>
      <c r="Q98" s="201">
        <v>5.35</v>
      </c>
      <c r="R98" s="201">
        <v>10.4</v>
      </c>
      <c r="S98" s="201">
        <v>6.48</v>
      </c>
      <c r="T98" s="201">
        <v>0</v>
      </c>
      <c r="U98" s="201">
        <v>275.41000000000003</v>
      </c>
      <c r="V98" s="201">
        <v>5.0999999999999996</v>
      </c>
      <c r="W98" s="201">
        <v>10.86</v>
      </c>
      <c r="X98" s="201">
        <v>36.380000000000003</v>
      </c>
      <c r="Y98" s="201">
        <v>0</v>
      </c>
      <c r="Z98">
        <v>0</v>
      </c>
      <c r="AA98" s="201">
        <v>8</v>
      </c>
      <c r="AB98" s="201">
        <v>0</v>
      </c>
      <c r="AC98" s="201">
        <v>0</v>
      </c>
      <c r="AD98" s="201">
        <v>0</v>
      </c>
      <c r="AE98" s="201">
        <v>46.6</v>
      </c>
      <c r="AF98" s="201">
        <v>0</v>
      </c>
      <c r="AG98" s="201">
        <v>0</v>
      </c>
      <c r="AH98" s="201">
        <v>0</v>
      </c>
      <c r="AI98" s="201">
        <v>57.6</v>
      </c>
      <c r="AJ98" s="201">
        <v>0</v>
      </c>
      <c r="AK98" s="201">
        <v>0</v>
      </c>
      <c r="AL98" s="201">
        <v>0</v>
      </c>
      <c r="AM98" s="201">
        <v>23</v>
      </c>
      <c r="AN98" s="201">
        <v>0</v>
      </c>
      <c r="AO98">
        <v>0</v>
      </c>
      <c r="AP98" s="201">
        <v>68.489999999999995</v>
      </c>
      <c r="AQ98" s="201">
        <v>22.13</v>
      </c>
      <c r="AR98" s="201">
        <v>0</v>
      </c>
      <c r="AS98" s="201">
        <v>0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2.5825000000000002E-3</v>
      </c>
      <c r="E99">
        <f t="shared" si="0"/>
        <v>0</v>
      </c>
      <c r="F99">
        <f t="shared" si="0"/>
        <v>0</v>
      </c>
      <c r="G99">
        <f t="shared" si="0"/>
        <v>7.0750000000000001E-4</v>
      </c>
      <c r="H99">
        <f t="shared" si="0"/>
        <v>0</v>
      </c>
      <c r="I99">
        <f t="shared" si="0"/>
        <v>0</v>
      </c>
      <c r="J99">
        <f t="shared" si="0"/>
        <v>6.2799999999999991E-3</v>
      </c>
      <c r="K99">
        <f t="shared" si="0"/>
        <v>3.1460724999999994</v>
      </c>
      <c r="L99">
        <f t="shared" si="0"/>
        <v>1.1720049999999991</v>
      </c>
      <c r="M99">
        <f t="shared" si="0"/>
        <v>0</v>
      </c>
      <c r="N99">
        <f t="shared" si="0"/>
        <v>0.63217500000000071</v>
      </c>
      <c r="O99">
        <f t="shared" si="0"/>
        <v>1.0616225000000004</v>
      </c>
      <c r="P99">
        <f t="shared" si="0"/>
        <v>1.4154374999999995</v>
      </c>
      <c r="Q99">
        <f t="shared" si="0"/>
        <v>0.1074950000000001</v>
      </c>
      <c r="R99">
        <f t="shared" si="0"/>
        <v>0.21140999999999988</v>
      </c>
      <c r="S99">
        <f t="shared" si="0"/>
        <v>0.13204750000000012</v>
      </c>
      <c r="T99">
        <f t="shared" si="0"/>
        <v>0</v>
      </c>
      <c r="U99">
        <f t="shared" si="0"/>
        <v>6.6856400000000074</v>
      </c>
      <c r="V99">
        <f t="shared" si="0"/>
        <v>0.12242500000000021</v>
      </c>
      <c r="W99">
        <f t="shared" si="0"/>
        <v>0.26058250000000022</v>
      </c>
      <c r="X99">
        <f t="shared" si="0"/>
        <v>0.87312000000000178</v>
      </c>
      <c r="Y99">
        <f t="shared" si="0"/>
        <v>0</v>
      </c>
      <c r="Z99">
        <f t="shared" si="0"/>
        <v>0</v>
      </c>
      <c r="AA99">
        <f t="shared" si="0"/>
        <v>0.192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1.1134000000000006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1.252600000000001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0.95755000000000023</v>
      </c>
      <c r="AN99">
        <f t="shared" si="0"/>
        <v>0</v>
      </c>
      <c r="AO99">
        <f t="shared" si="0"/>
        <v>0</v>
      </c>
      <c r="AP99">
        <f t="shared" si="0"/>
        <v>1.5406824999999975</v>
      </c>
      <c r="AQ99">
        <f t="shared" si="0"/>
        <v>0.47796750000000099</v>
      </c>
      <c r="AR99">
        <f t="shared" si="0"/>
        <v>0.2694074999999998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11.05</v>
      </c>
      <c r="E3" s="201">
        <v>0</v>
      </c>
      <c r="F3" s="201">
        <v>0</v>
      </c>
      <c r="G3" s="201">
        <v>7.72</v>
      </c>
      <c r="H3" s="201">
        <v>0</v>
      </c>
      <c r="I3" s="201">
        <v>0</v>
      </c>
      <c r="J3" s="201">
        <v>18.16</v>
      </c>
      <c r="K3" s="201">
        <v>9.0500000000000007</v>
      </c>
      <c r="L3" s="201">
        <v>318.24</v>
      </c>
      <c r="M3" s="201">
        <v>22.22</v>
      </c>
      <c r="N3" s="201">
        <v>35.19</v>
      </c>
      <c r="O3" s="201">
        <v>0</v>
      </c>
      <c r="P3" s="201">
        <v>41.38</v>
      </c>
      <c r="Q3" s="201">
        <v>6.47</v>
      </c>
      <c r="R3" s="201">
        <v>4.83</v>
      </c>
      <c r="S3" s="201">
        <v>7.81</v>
      </c>
      <c r="T3" s="201">
        <v>0</v>
      </c>
      <c r="U3" s="201">
        <v>61.33</v>
      </c>
      <c r="V3" s="201">
        <v>6.16</v>
      </c>
      <c r="W3" s="201">
        <v>13.12</v>
      </c>
      <c r="X3" s="201">
        <v>43.94</v>
      </c>
      <c r="Y3" s="201">
        <v>0</v>
      </c>
      <c r="Z3">
        <v>0</v>
      </c>
      <c r="AA3" s="201">
        <v>10.039999999999999</v>
      </c>
      <c r="AB3" s="201">
        <v>0</v>
      </c>
      <c r="AC3" s="201">
        <v>0</v>
      </c>
      <c r="AD3" s="201">
        <v>0</v>
      </c>
      <c r="AE3" s="201">
        <v>55.91</v>
      </c>
      <c r="AF3" s="201">
        <v>0</v>
      </c>
      <c r="AG3" s="201">
        <v>0</v>
      </c>
      <c r="AH3" s="201">
        <v>0</v>
      </c>
      <c r="AI3" s="201">
        <v>69.61</v>
      </c>
      <c r="AJ3" s="201">
        <v>0</v>
      </c>
      <c r="AK3" s="201">
        <v>0</v>
      </c>
      <c r="AL3" s="201">
        <v>0</v>
      </c>
      <c r="AM3" s="201">
        <v>70</v>
      </c>
      <c r="AN3" s="201">
        <v>0</v>
      </c>
      <c r="AO3">
        <v>0</v>
      </c>
      <c r="AP3" s="201">
        <v>75.28</v>
      </c>
      <c r="AQ3" s="201">
        <v>26.73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3.29</v>
      </c>
      <c r="E4" s="201">
        <v>0</v>
      </c>
      <c r="F4" s="201">
        <v>0</v>
      </c>
      <c r="G4" s="201">
        <v>0.59</v>
      </c>
      <c r="H4" s="201">
        <v>0</v>
      </c>
      <c r="I4" s="201">
        <v>0</v>
      </c>
      <c r="J4" s="201">
        <v>10</v>
      </c>
      <c r="K4" s="201">
        <v>9.0500000000000007</v>
      </c>
      <c r="L4" s="201">
        <v>318.24</v>
      </c>
      <c r="M4" s="201">
        <v>17.18</v>
      </c>
      <c r="N4" s="201">
        <v>35.19</v>
      </c>
      <c r="O4" s="201">
        <v>0</v>
      </c>
      <c r="P4" s="201">
        <v>41.38</v>
      </c>
      <c r="Q4" s="201">
        <v>6.47</v>
      </c>
      <c r="R4" s="201">
        <v>4.83</v>
      </c>
      <c r="S4" s="201">
        <v>7.81</v>
      </c>
      <c r="T4" s="201">
        <v>0</v>
      </c>
      <c r="U4" s="201">
        <v>61.33</v>
      </c>
      <c r="V4" s="201">
        <v>6.16</v>
      </c>
      <c r="W4" s="201">
        <v>13.12</v>
      </c>
      <c r="X4" s="201">
        <v>43.94</v>
      </c>
      <c r="Y4" s="201">
        <v>0</v>
      </c>
      <c r="Z4">
        <v>0</v>
      </c>
      <c r="AA4" s="201">
        <v>10.039999999999999</v>
      </c>
      <c r="AB4" s="201">
        <v>0</v>
      </c>
      <c r="AC4" s="201">
        <v>0</v>
      </c>
      <c r="AD4" s="201">
        <v>0</v>
      </c>
      <c r="AE4" s="201">
        <v>55.91</v>
      </c>
      <c r="AF4" s="201">
        <v>0</v>
      </c>
      <c r="AG4" s="201">
        <v>0</v>
      </c>
      <c r="AH4" s="201">
        <v>0</v>
      </c>
      <c r="AI4" s="201">
        <v>69.61</v>
      </c>
      <c r="AJ4" s="201">
        <v>0</v>
      </c>
      <c r="AK4" s="201">
        <v>0</v>
      </c>
      <c r="AL4" s="201">
        <v>0</v>
      </c>
      <c r="AM4" s="201">
        <v>70</v>
      </c>
      <c r="AN4" s="201">
        <v>0</v>
      </c>
      <c r="AO4">
        <v>0</v>
      </c>
      <c r="AP4" s="201">
        <v>75.28</v>
      </c>
      <c r="AQ4" s="201">
        <v>26.73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4</v>
      </c>
      <c r="K5" s="201">
        <v>9.0500000000000007</v>
      </c>
      <c r="L5" s="201">
        <v>318.24</v>
      </c>
      <c r="M5" s="201">
        <v>17.18</v>
      </c>
      <c r="N5" s="201">
        <v>35.19</v>
      </c>
      <c r="O5" s="201">
        <v>0</v>
      </c>
      <c r="P5" s="201">
        <v>41.38</v>
      </c>
      <c r="Q5" s="201">
        <v>6.47</v>
      </c>
      <c r="R5" s="201">
        <v>4.83</v>
      </c>
      <c r="S5" s="201">
        <v>7.81</v>
      </c>
      <c r="T5" s="201">
        <v>0</v>
      </c>
      <c r="U5" s="201">
        <v>61.33</v>
      </c>
      <c r="V5" s="201">
        <v>6.16</v>
      </c>
      <c r="W5" s="201">
        <v>13.12</v>
      </c>
      <c r="X5" s="201">
        <v>43.94</v>
      </c>
      <c r="Y5" s="201">
        <v>0</v>
      </c>
      <c r="Z5">
        <v>0</v>
      </c>
      <c r="AA5" s="201">
        <v>10.039999999999999</v>
      </c>
      <c r="AB5" s="201">
        <v>0</v>
      </c>
      <c r="AC5" s="201">
        <v>0</v>
      </c>
      <c r="AD5" s="201">
        <v>0</v>
      </c>
      <c r="AE5" s="201">
        <v>55.91</v>
      </c>
      <c r="AF5" s="201">
        <v>0</v>
      </c>
      <c r="AG5" s="201">
        <v>0</v>
      </c>
      <c r="AH5" s="201">
        <v>0</v>
      </c>
      <c r="AI5" s="201">
        <v>69.61</v>
      </c>
      <c r="AJ5" s="201">
        <v>0</v>
      </c>
      <c r="AK5" s="201">
        <v>0</v>
      </c>
      <c r="AL5" s="201">
        <v>0</v>
      </c>
      <c r="AM5" s="201">
        <v>70</v>
      </c>
      <c r="AN5" s="201">
        <v>0</v>
      </c>
      <c r="AO5">
        <v>0</v>
      </c>
      <c r="AP5" s="201">
        <v>75.28</v>
      </c>
      <c r="AQ5" s="201">
        <v>26.73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0.1</v>
      </c>
      <c r="K6" s="201">
        <v>9.0500000000000007</v>
      </c>
      <c r="L6" s="201">
        <v>318.24</v>
      </c>
      <c r="M6" s="201">
        <v>17.18</v>
      </c>
      <c r="N6" s="201">
        <v>35.19</v>
      </c>
      <c r="O6" s="201">
        <v>0</v>
      </c>
      <c r="P6" s="201">
        <v>41.38</v>
      </c>
      <c r="Q6" s="201">
        <v>6.47</v>
      </c>
      <c r="R6" s="201">
        <v>4.83</v>
      </c>
      <c r="S6" s="201">
        <v>7.81</v>
      </c>
      <c r="T6" s="201">
        <v>0</v>
      </c>
      <c r="U6" s="201">
        <v>61.33</v>
      </c>
      <c r="V6" s="201">
        <v>6.16</v>
      </c>
      <c r="W6" s="201">
        <v>13.12</v>
      </c>
      <c r="X6" s="201">
        <v>43.94</v>
      </c>
      <c r="Y6" s="201">
        <v>0</v>
      </c>
      <c r="Z6">
        <v>0</v>
      </c>
      <c r="AA6" s="201">
        <v>10.039999999999999</v>
      </c>
      <c r="AB6" s="201">
        <v>0</v>
      </c>
      <c r="AC6" s="201">
        <v>0</v>
      </c>
      <c r="AD6" s="201">
        <v>0</v>
      </c>
      <c r="AE6" s="201">
        <v>55.91</v>
      </c>
      <c r="AF6" s="201">
        <v>0</v>
      </c>
      <c r="AG6" s="201">
        <v>0</v>
      </c>
      <c r="AH6" s="201">
        <v>0</v>
      </c>
      <c r="AI6" s="201">
        <v>69.61</v>
      </c>
      <c r="AJ6" s="201">
        <v>0</v>
      </c>
      <c r="AK6" s="201">
        <v>0</v>
      </c>
      <c r="AL6" s="201">
        <v>0</v>
      </c>
      <c r="AM6" s="201">
        <v>70</v>
      </c>
      <c r="AN6" s="201">
        <v>0</v>
      </c>
      <c r="AO6">
        <v>0</v>
      </c>
      <c r="AP6" s="201">
        <v>75.28</v>
      </c>
      <c r="AQ6" s="201">
        <v>26.73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0.1</v>
      </c>
      <c r="K7" s="201">
        <v>9.0500000000000007</v>
      </c>
      <c r="L7" s="201">
        <v>318.24</v>
      </c>
      <c r="M7" s="201">
        <v>17.18</v>
      </c>
      <c r="N7" s="201">
        <v>35.19</v>
      </c>
      <c r="O7" s="201">
        <v>0</v>
      </c>
      <c r="P7" s="201">
        <v>41.38</v>
      </c>
      <c r="Q7" s="201">
        <v>6.47</v>
      </c>
      <c r="R7" s="201">
        <v>4.83</v>
      </c>
      <c r="S7" s="201">
        <v>7.81</v>
      </c>
      <c r="T7" s="201">
        <v>0</v>
      </c>
      <c r="U7" s="201">
        <v>61.33</v>
      </c>
      <c r="V7" s="201">
        <v>6.16</v>
      </c>
      <c r="W7" s="201">
        <v>13.12</v>
      </c>
      <c r="X7" s="201">
        <v>43.94</v>
      </c>
      <c r="Y7" s="201">
        <v>0</v>
      </c>
      <c r="Z7">
        <v>0</v>
      </c>
      <c r="AA7" s="201">
        <v>10.039999999999999</v>
      </c>
      <c r="AB7" s="201">
        <v>0</v>
      </c>
      <c r="AC7" s="201">
        <v>0</v>
      </c>
      <c r="AD7" s="201">
        <v>0</v>
      </c>
      <c r="AE7" s="201">
        <v>55.91</v>
      </c>
      <c r="AF7" s="201">
        <v>0</v>
      </c>
      <c r="AG7" s="201">
        <v>0</v>
      </c>
      <c r="AH7" s="201">
        <v>0</v>
      </c>
      <c r="AI7" s="201">
        <v>69.61</v>
      </c>
      <c r="AJ7" s="201">
        <v>0</v>
      </c>
      <c r="AK7" s="201">
        <v>0</v>
      </c>
      <c r="AL7" s="201">
        <v>0</v>
      </c>
      <c r="AM7" s="201">
        <v>70</v>
      </c>
      <c r="AN7" s="201">
        <v>0</v>
      </c>
      <c r="AO7">
        <v>0</v>
      </c>
      <c r="AP7" s="201">
        <v>75.28</v>
      </c>
      <c r="AQ7" s="201">
        <v>26.73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0.5</v>
      </c>
      <c r="K8" s="201">
        <v>9.0500000000000007</v>
      </c>
      <c r="L8" s="201">
        <v>318.24</v>
      </c>
      <c r="M8" s="201">
        <v>17.18</v>
      </c>
      <c r="N8" s="201">
        <v>35.19</v>
      </c>
      <c r="O8" s="201">
        <v>0</v>
      </c>
      <c r="P8" s="201">
        <v>41.38</v>
      </c>
      <c r="Q8" s="201">
        <v>6.47</v>
      </c>
      <c r="R8" s="201">
        <v>4.83</v>
      </c>
      <c r="S8" s="201">
        <v>7.81</v>
      </c>
      <c r="T8" s="201">
        <v>0</v>
      </c>
      <c r="U8" s="201">
        <v>61.33</v>
      </c>
      <c r="V8" s="201">
        <v>6.16</v>
      </c>
      <c r="W8" s="201">
        <v>13.12</v>
      </c>
      <c r="X8" s="201">
        <v>43.94</v>
      </c>
      <c r="Y8" s="201">
        <v>0</v>
      </c>
      <c r="Z8">
        <v>0</v>
      </c>
      <c r="AA8" s="201">
        <v>10.039999999999999</v>
      </c>
      <c r="AB8" s="201">
        <v>0</v>
      </c>
      <c r="AC8" s="201">
        <v>0</v>
      </c>
      <c r="AD8" s="201">
        <v>0</v>
      </c>
      <c r="AE8" s="201">
        <v>55.91</v>
      </c>
      <c r="AF8" s="201">
        <v>0</v>
      </c>
      <c r="AG8" s="201">
        <v>0</v>
      </c>
      <c r="AH8" s="201">
        <v>0</v>
      </c>
      <c r="AI8" s="201">
        <v>69.61</v>
      </c>
      <c r="AJ8" s="201">
        <v>0</v>
      </c>
      <c r="AK8" s="201">
        <v>0</v>
      </c>
      <c r="AL8" s="201">
        <v>0</v>
      </c>
      <c r="AM8" s="201">
        <v>70</v>
      </c>
      <c r="AN8" s="201">
        <v>0</v>
      </c>
      <c r="AO8">
        <v>0</v>
      </c>
      <c r="AP8" s="201">
        <v>75.28</v>
      </c>
      <c r="AQ8" s="201">
        <v>26.73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1.42</v>
      </c>
      <c r="E9" s="201">
        <v>0</v>
      </c>
      <c r="F9" s="201">
        <v>0</v>
      </c>
      <c r="G9" s="201">
        <v>2.42</v>
      </c>
      <c r="H9" s="201">
        <v>0</v>
      </c>
      <c r="I9" s="201">
        <v>0</v>
      </c>
      <c r="J9" s="201">
        <v>0</v>
      </c>
      <c r="K9" s="201">
        <v>9.0500000000000007</v>
      </c>
      <c r="L9" s="201">
        <v>318.24</v>
      </c>
      <c r="M9" s="201">
        <v>17.18</v>
      </c>
      <c r="N9" s="201">
        <v>35.19</v>
      </c>
      <c r="O9" s="201">
        <v>0</v>
      </c>
      <c r="P9" s="201">
        <v>41.38</v>
      </c>
      <c r="Q9" s="201">
        <v>6.47</v>
      </c>
      <c r="R9" s="201">
        <v>4.83</v>
      </c>
      <c r="S9" s="201">
        <v>7.81</v>
      </c>
      <c r="T9" s="201">
        <v>0</v>
      </c>
      <c r="U9" s="201">
        <v>61.33</v>
      </c>
      <c r="V9" s="201">
        <v>6.16</v>
      </c>
      <c r="W9" s="201">
        <v>13.12</v>
      </c>
      <c r="X9" s="201">
        <v>43.94</v>
      </c>
      <c r="Y9" s="201">
        <v>0</v>
      </c>
      <c r="Z9">
        <v>0</v>
      </c>
      <c r="AA9" s="201">
        <v>10.039999999999999</v>
      </c>
      <c r="AB9" s="201">
        <v>0</v>
      </c>
      <c r="AC9" s="201">
        <v>0</v>
      </c>
      <c r="AD9" s="201">
        <v>0</v>
      </c>
      <c r="AE9" s="201">
        <v>55.91</v>
      </c>
      <c r="AF9" s="201">
        <v>0</v>
      </c>
      <c r="AG9" s="201">
        <v>0</v>
      </c>
      <c r="AH9" s="201">
        <v>0</v>
      </c>
      <c r="AI9" s="201">
        <v>69.61</v>
      </c>
      <c r="AJ9" s="201">
        <v>0</v>
      </c>
      <c r="AK9" s="201">
        <v>0</v>
      </c>
      <c r="AL9" s="201">
        <v>0</v>
      </c>
      <c r="AM9" s="201">
        <v>30</v>
      </c>
      <c r="AN9" s="201">
        <v>0</v>
      </c>
      <c r="AO9">
        <v>0</v>
      </c>
      <c r="AP9" s="201">
        <v>75.28</v>
      </c>
      <c r="AQ9" s="201">
        <v>26.73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9.0500000000000007</v>
      </c>
      <c r="L10" s="201">
        <v>318.24</v>
      </c>
      <c r="M10" s="201">
        <v>17.18</v>
      </c>
      <c r="N10" s="201">
        <v>35.19</v>
      </c>
      <c r="O10" s="201">
        <v>0</v>
      </c>
      <c r="P10" s="201">
        <v>41.38</v>
      </c>
      <c r="Q10" s="201">
        <v>6.47</v>
      </c>
      <c r="R10" s="201">
        <v>4.83</v>
      </c>
      <c r="S10" s="201">
        <v>7.81</v>
      </c>
      <c r="T10" s="201">
        <v>0</v>
      </c>
      <c r="U10" s="201">
        <v>61.33</v>
      </c>
      <c r="V10" s="201">
        <v>6.16</v>
      </c>
      <c r="W10" s="201">
        <v>13.12</v>
      </c>
      <c r="X10" s="201">
        <v>43.94</v>
      </c>
      <c r="Y10" s="201">
        <v>0</v>
      </c>
      <c r="Z10">
        <v>0</v>
      </c>
      <c r="AA10" s="201">
        <v>10.039999999999999</v>
      </c>
      <c r="AB10" s="201">
        <v>0</v>
      </c>
      <c r="AC10" s="201">
        <v>0</v>
      </c>
      <c r="AD10" s="201">
        <v>0</v>
      </c>
      <c r="AE10" s="201">
        <v>55.91</v>
      </c>
      <c r="AF10" s="201">
        <v>0</v>
      </c>
      <c r="AG10" s="201">
        <v>0</v>
      </c>
      <c r="AH10" s="201">
        <v>0</v>
      </c>
      <c r="AI10" s="201">
        <v>69.61</v>
      </c>
      <c r="AJ10" s="201">
        <v>0</v>
      </c>
      <c r="AK10" s="201">
        <v>0</v>
      </c>
      <c r="AL10" s="201">
        <v>0</v>
      </c>
      <c r="AM10" s="201">
        <v>30</v>
      </c>
      <c r="AN10" s="201">
        <v>0</v>
      </c>
      <c r="AO10">
        <v>0</v>
      </c>
      <c r="AP10" s="201">
        <v>75.28</v>
      </c>
      <c r="AQ10" s="201">
        <v>26.73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9.0500000000000007</v>
      </c>
      <c r="L11" s="201">
        <v>318.24</v>
      </c>
      <c r="M11" s="201">
        <v>17.18</v>
      </c>
      <c r="N11" s="201">
        <v>35.19</v>
      </c>
      <c r="O11" s="201">
        <v>0</v>
      </c>
      <c r="P11" s="201">
        <v>41.38</v>
      </c>
      <c r="Q11" s="201">
        <v>6.47</v>
      </c>
      <c r="R11" s="201">
        <v>4.83</v>
      </c>
      <c r="S11" s="201">
        <v>7.81</v>
      </c>
      <c r="T11" s="201">
        <v>0</v>
      </c>
      <c r="U11" s="201">
        <v>61.33</v>
      </c>
      <c r="V11" s="201">
        <v>6.16</v>
      </c>
      <c r="W11" s="201">
        <v>13.12</v>
      </c>
      <c r="X11" s="201">
        <v>43.94</v>
      </c>
      <c r="Y11" s="201">
        <v>0</v>
      </c>
      <c r="Z11">
        <v>0</v>
      </c>
      <c r="AA11" s="201">
        <v>10.039999999999999</v>
      </c>
      <c r="AB11" s="201">
        <v>0</v>
      </c>
      <c r="AC11" s="201">
        <v>0</v>
      </c>
      <c r="AD11" s="201">
        <v>0</v>
      </c>
      <c r="AE11" s="201">
        <v>55.91</v>
      </c>
      <c r="AF11" s="201">
        <v>0</v>
      </c>
      <c r="AG11" s="201">
        <v>0</v>
      </c>
      <c r="AH11" s="201">
        <v>0</v>
      </c>
      <c r="AI11" s="201">
        <v>69.61</v>
      </c>
      <c r="AJ11" s="201">
        <v>0</v>
      </c>
      <c r="AK11" s="201">
        <v>0</v>
      </c>
      <c r="AL11" s="201">
        <v>0</v>
      </c>
      <c r="AM11" s="201">
        <v>30</v>
      </c>
      <c r="AN11" s="201">
        <v>0</v>
      </c>
      <c r="AO11">
        <v>0</v>
      </c>
      <c r="AP11" s="201">
        <v>75.28</v>
      </c>
      <c r="AQ11" s="201">
        <v>26.73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9.0500000000000007</v>
      </c>
      <c r="L12" s="201">
        <v>318.24</v>
      </c>
      <c r="M12" s="201">
        <v>17.18</v>
      </c>
      <c r="N12" s="201">
        <v>35.19</v>
      </c>
      <c r="O12" s="201">
        <v>0</v>
      </c>
      <c r="P12" s="201">
        <v>41.38</v>
      </c>
      <c r="Q12" s="201">
        <v>6.47</v>
      </c>
      <c r="R12" s="201">
        <v>4.83</v>
      </c>
      <c r="S12" s="201">
        <v>7.81</v>
      </c>
      <c r="T12" s="201">
        <v>0</v>
      </c>
      <c r="U12" s="201">
        <v>61.33</v>
      </c>
      <c r="V12" s="201">
        <v>6.16</v>
      </c>
      <c r="W12" s="201">
        <v>13.12</v>
      </c>
      <c r="X12" s="201">
        <v>43.94</v>
      </c>
      <c r="Y12" s="201">
        <v>0</v>
      </c>
      <c r="Z12">
        <v>0</v>
      </c>
      <c r="AA12" s="201">
        <v>10.039999999999999</v>
      </c>
      <c r="AB12" s="201">
        <v>0</v>
      </c>
      <c r="AC12" s="201">
        <v>0</v>
      </c>
      <c r="AD12" s="201">
        <v>0</v>
      </c>
      <c r="AE12" s="201">
        <v>55.91</v>
      </c>
      <c r="AF12" s="201">
        <v>0</v>
      </c>
      <c r="AG12" s="201">
        <v>0</v>
      </c>
      <c r="AH12" s="201">
        <v>0</v>
      </c>
      <c r="AI12" s="201">
        <v>69.61</v>
      </c>
      <c r="AJ12" s="201">
        <v>0</v>
      </c>
      <c r="AK12" s="201">
        <v>0</v>
      </c>
      <c r="AL12" s="201">
        <v>0</v>
      </c>
      <c r="AM12" s="201">
        <v>30</v>
      </c>
      <c r="AN12" s="201">
        <v>0</v>
      </c>
      <c r="AO12">
        <v>0</v>
      </c>
      <c r="AP12" s="201">
        <v>75.28</v>
      </c>
      <c r="AQ12" s="201">
        <v>26.73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9.0500000000000007</v>
      </c>
      <c r="L13" s="201">
        <v>228.42</v>
      </c>
      <c r="M13" s="201">
        <v>17.18</v>
      </c>
      <c r="N13" s="201">
        <v>35.19</v>
      </c>
      <c r="O13" s="201">
        <v>0</v>
      </c>
      <c r="P13" s="201">
        <v>41.38</v>
      </c>
      <c r="Q13" s="201">
        <v>6.47</v>
      </c>
      <c r="R13" s="201">
        <v>4.83</v>
      </c>
      <c r="S13" s="201">
        <v>7.81</v>
      </c>
      <c r="T13" s="201">
        <v>0</v>
      </c>
      <c r="U13" s="201">
        <v>61.33</v>
      </c>
      <c r="V13" s="201">
        <v>6.16</v>
      </c>
      <c r="W13" s="201">
        <v>13.12</v>
      </c>
      <c r="X13" s="201">
        <v>43.94</v>
      </c>
      <c r="Y13" s="201">
        <v>0</v>
      </c>
      <c r="Z13">
        <v>0</v>
      </c>
      <c r="AA13" s="201">
        <v>10.039999999999999</v>
      </c>
      <c r="AB13" s="201">
        <v>0</v>
      </c>
      <c r="AC13" s="201">
        <v>0</v>
      </c>
      <c r="AD13" s="201">
        <v>0</v>
      </c>
      <c r="AE13" s="201">
        <v>55.91</v>
      </c>
      <c r="AF13" s="201">
        <v>0</v>
      </c>
      <c r="AG13" s="201">
        <v>0</v>
      </c>
      <c r="AH13" s="201">
        <v>0</v>
      </c>
      <c r="AI13" s="201">
        <v>69.61</v>
      </c>
      <c r="AJ13" s="201">
        <v>0</v>
      </c>
      <c r="AK13" s="201">
        <v>0</v>
      </c>
      <c r="AL13" s="201">
        <v>0</v>
      </c>
      <c r="AM13" s="201">
        <v>30</v>
      </c>
      <c r="AN13" s="201">
        <v>0</v>
      </c>
      <c r="AO13">
        <v>0</v>
      </c>
      <c r="AP13" s="201">
        <v>75.28</v>
      </c>
      <c r="AQ13" s="201">
        <v>26.73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9.0500000000000007</v>
      </c>
      <c r="L14" s="201">
        <v>218.98</v>
      </c>
      <c r="M14" s="201">
        <v>17.18</v>
      </c>
      <c r="N14" s="201">
        <v>35.19</v>
      </c>
      <c r="O14" s="201">
        <v>0</v>
      </c>
      <c r="P14" s="201">
        <v>41.38</v>
      </c>
      <c r="Q14" s="201">
        <v>6.47</v>
      </c>
      <c r="R14" s="201">
        <v>4.83</v>
      </c>
      <c r="S14" s="201">
        <v>7.81</v>
      </c>
      <c r="T14" s="201">
        <v>0</v>
      </c>
      <c r="U14" s="201">
        <v>61.33</v>
      </c>
      <c r="V14" s="201">
        <v>6.16</v>
      </c>
      <c r="W14" s="201">
        <v>13.12</v>
      </c>
      <c r="X14" s="201">
        <v>43.94</v>
      </c>
      <c r="Y14" s="201">
        <v>0</v>
      </c>
      <c r="Z14">
        <v>0</v>
      </c>
      <c r="AA14" s="201">
        <v>10.039999999999999</v>
      </c>
      <c r="AB14" s="201">
        <v>0</v>
      </c>
      <c r="AC14" s="201">
        <v>0</v>
      </c>
      <c r="AD14" s="201">
        <v>0</v>
      </c>
      <c r="AE14" s="201">
        <v>55.91</v>
      </c>
      <c r="AF14" s="201">
        <v>0</v>
      </c>
      <c r="AG14" s="201">
        <v>0</v>
      </c>
      <c r="AH14" s="201">
        <v>0</v>
      </c>
      <c r="AI14" s="201">
        <v>69.61</v>
      </c>
      <c r="AJ14" s="201">
        <v>0</v>
      </c>
      <c r="AK14" s="201">
        <v>0</v>
      </c>
      <c r="AL14" s="201">
        <v>0</v>
      </c>
      <c r="AM14" s="201">
        <v>30</v>
      </c>
      <c r="AN14" s="201">
        <v>0</v>
      </c>
      <c r="AO14">
        <v>0</v>
      </c>
      <c r="AP14" s="201">
        <v>75.28</v>
      </c>
      <c r="AQ14" s="201">
        <v>26.73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9.0500000000000007</v>
      </c>
      <c r="L15" s="201">
        <v>303.39999999999998</v>
      </c>
      <c r="M15" s="201">
        <v>17.18</v>
      </c>
      <c r="N15" s="201">
        <v>35.19</v>
      </c>
      <c r="O15" s="201">
        <v>0</v>
      </c>
      <c r="P15" s="201">
        <v>41.38</v>
      </c>
      <c r="Q15" s="201">
        <v>6.47</v>
      </c>
      <c r="R15" s="201">
        <v>4.83</v>
      </c>
      <c r="S15" s="201">
        <v>7.81</v>
      </c>
      <c r="T15" s="201">
        <v>0</v>
      </c>
      <c r="U15" s="201">
        <v>61.33</v>
      </c>
      <c r="V15" s="201">
        <v>6.16</v>
      </c>
      <c r="W15" s="201">
        <v>13.12</v>
      </c>
      <c r="X15" s="201">
        <v>43.94</v>
      </c>
      <c r="Y15" s="201">
        <v>0</v>
      </c>
      <c r="Z15">
        <v>0</v>
      </c>
      <c r="AA15" s="201">
        <v>10.039999999999999</v>
      </c>
      <c r="AB15" s="201">
        <v>0</v>
      </c>
      <c r="AC15" s="201">
        <v>0</v>
      </c>
      <c r="AD15" s="201">
        <v>0</v>
      </c>
      <c r="AE15" s="201">
        <v>55.91</v>
      </c>
      <c r="AF15" s="201">
        <v>0</v>
      </c>
      <c r="AG15" s="201">
        <v>0</v>
      </c>
      <c r="AH15" s="201">
        <v>0</v>
      </c>
      <c r="AI15" s="201">
        <v>69.61</v>
      </c>
      <c r="AJ15" s="201">
        <v>0</v>
      </c>
      <c r="AK15" s="201">
        <v>0</v>
      </c>
      <c r="AL15" s="201">
        <v>0</v>
      </c>
      <c r="AM15" s="201">
        <v>30</v>
      </c>
      <c r="AN15" s="201">
        <v>0</v>
      </c>
      <c r="AO15">
        <v>0</v>
      </c>
      <c r="AP15" s="201">
        <v>75.28</v>
      </c>
      <c r="AQ15" s="201">
        <v>26.73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9.0500000000000007</v>
      </c>
      <c r="L16" s="201">
        <v>284.32</v>
      </c>
      <c r="M16" s="201">
        <v>17.18</v>
      </c>
      <c r="N16" s="201">
        <v>35.18</v>
      </c>
      <c r="O16" s="201">
        <v>0</v>
      </c>
      <c r="P16" s="201">
        <v>41.39</v>
      </c>
      <c r="Q16" s="201">
        <v>6.47</v>
      </c>
      <c r="R16" s="201">
        <v>4.83</v>
      </c>
      <c r="S16" s="201">
        <v>7.81</v>
      </c>
      <c r="T16" s="201">
        <v>0</v>
      </c>
      <c r="U16" s="201">
        <v>61.33</v>
      </c>
      <c r="V16" s="201">
        <v>6.16</v>
      </c>
      <c r="W16" s="201">
        <v>13.12</v>
      </c>
      <c r="X16" s="201">
        <v>43.94</v>
      </c>
      <c r="Y16" s="201">
        <v>0</v>
      </c>
      <c r="Z16">
        <v>0</v>
      </c>
      <c r="AA16" s="201">
        <v>10.039999999999999</v>
      </c>
      <c r="AB16" s="201">
        <v>0</v>
      </c>
      <c r="AC16" s="201">
        <v>0</v>
      </c>
      <c r="AD16" s="201">
        <v>0</v>
      </c>
      <c r="AE16" s="201">
        <v>55.91</v>
      </c>
      <c r="AF16" s="201">
        <v>0</v>
      </c>
      <c r="AG16" s="201">
        <v>0</v>
      </c>
      <c r="AH16" s="201">
        <v>0</v>
      </c>
      <c r="AI16" s="201">
        <v>69.61</v>
      </c>
      <c r="AJ16" s="201">
        <v>0</v>
      </c>
      <c r="AK16" s="201">
        <v>0</v>
      </c>
      <c r="AL16" s="201">
        <v>0</v>
      </c>
      <c r="AM16" s="201">
        <v>30</v>
      </c>
      <c r="AN16" s="201">
        <v>0</v>
      </c>
      <c r="AO16">
        <v>0</v>
      </c>
      <c r="AP16" s="201">
        <v>75.28</v>
      </c>
      <c r="AQ16" s="201">
        <v>26.73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9.0500000000000007</v>
      </c>
      <c r="L17" s="201">
        <v>273.83</v>
      </c>
      <c r="M17" s="201">
        <v>17.18</v>
      </c>
      <c r="N17" s="201">
        <v>35.18</v>
      </c>
      <c r="O17" s="201">
        <v>0</v>
      </c>
      <c r="P17" s="201">
        <v>41.39</v>
      </c>
      <c r="Q17" s="201">
        <v>6.47</v>
      </c>
      <c r="R17" s="201">
        <v>4.83</v>
      </c>
      <c r="S17" s="201">
        <v>7.81</v>
      </c>
      <c r="T17" s="201">
        <v>0</v>
      </c>
      <c r="U17" s="201">
        <v>61.33</v>
      </c>
      <c r="V17" s="201">
        <v>6.16</v>
      </c>
      <c r="W17" s="201">
        <v>13.12</v>
      </c>
      <c r="X17" s="201">
        <v>43.94</v>
      </c>
      <c r="Y17" s="201">
        <v>0</v>
      </c>
      <c r="Z17">
        <v>0</v>
      </c>
      <c r="AA17" s="201">
        <v>10.039999999999999</v>
      </c>
      <c r="AB17" s="201">
        <v>0</v>
      </c>
      <c r="AC17" s="201">
        <v>0</v>
      </c>
      <c r="AD17" s="201">
        <v>0</v>
      </c>
      <c r="AE17" s="201">
        <v>55.91</v>
      </c>
      <c r="AF17" s="201">
        <v>0</v>
      </c>
      <c r="AG17" s="201">
        <v>0</v>
      </c>
      <c r="AH17" s="201">
        <v>0</v>
      </c>
      <c r="AI17" s="201">
        <v>69.61</v>
      </c>
      <c r="AJ17" s="201">
        <v>0</v>
      </c>
      <c r="AK17" s="201">
        <v>0</v>
      </c>
      <c r="AL17" s="201">
        <v>0</v>
      </c>
      <c r="AM17" s="201">
        <v>30</v>
      </c>
      <c r="AN17" s="201">
        <v>0</v>
      </c>
      <c r="AO17">
        <v>0</v>
      </c>
      <c r="AP17" s="201">
        <v>75.28</v>
      </c>
      <c r="AQ17" s="201">
        <v>26.73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9.0500000000000007</v>
      </c>
      <c r="L18" s="201">
        <v>273.83</v>
      </c>
      <c r="M18" s="201">
        <v>17.18</v>
      </c>
      <c r="N18" s="201">
        <v>35.18</v>
      </c>
      <c r="O18" s="201">
        <v>0</v>
      </c>
      <c r="P18" s="201">
        <v>41.39</v>
      </c>
      <c r="Q18" s="201">
        <v>6.47</v>
      </c>
      <c r="R18" s="201">
        <v>4.83</v>
      </c>
      <c r="S18" s="201">
        <v>7.81</v>
      </c>
      <c r="T18" s="201">
        <v>0</v>
      </c>
      <c r="U18" s="201">
        <v>61.33</v>
      </c>
      <c r="V18" s="201">
        <v>6.16</v>
      </c>
      <c r="W18" s="201">
        <v>13.12</v>
      </c>
      <c r="X18" s="201">
        <v>43.94</v>
      </c>
      <c r="Y18" s="201">
        <v>0</v>
      </c>
      <c r="Z18">
        <v>0</v>
      </c>
      <c r="AA18" s="201">
        <v>10.039999999999999</v>
      </c>
      <c r="AB18" s="201">
        <v>0</v>
      </c>
      <c r="AC18" s="201">
        <v>0</v>
      </c>
      <c r="AD18" s="201">
        <v>0</v>
      </c>
      <c r="AE18" s="201">
        <v>55.91</v>
      </c>
      <c r="AF18" s="201">
        <v>0</v>
      </c>
      <c r="AG18" s="201">
        <v>0</v>
      </c>
      <c r="AH18" s="201">
        <v>0</v>
      </c>
      <c r="AI18" s="201">
        <v>69.61</v>
      </c>
      <c r="AJ18" s="201">
        <v>0</v>
      </c>
      <c r="AK18" s="201">
        <v>0</v>
      </c>
      <c r="AL18" s="201">
        <v>0</v>
      </c>
      <c r="AM18" s="201">
        <v>30</v>
      </c>
      <c r="AN18" s="201">
        <v>0</v>
      </c>
      <c r="AO18">
        <v>0</v>
      </c>
      <c r="AP18" s="201">
        <v>75.28</v>
      </c>
      <c r="AQ18" s="201">
        <v>26.73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9.0500000000000007</v>
      </c>
      <c r="L19" s="201">
        <v>291.67</v>
      </c>
      <c r="M19" s="201">
        <v>17.18</v>
      </c>
      <c r="N19" s="201">
        <v>35.18</v>
      </c>
      <c r="O19" s="201">
        <v>0</v>
      </c>
      <c r="P19" s="201">
        <v>41.39</v>
      </c>
      <c r="Q19" s="201">
        <v>6.47</v>
      </c>
      <c r="R19" s="201">
        <v>4.83</v>
      </c>
      <c r="S19" s="201">
        <v>7.81</v>
      </c>
      <c r="T19" s="201">
        <v>0</v>
      </c>
      <c r="U19" s="201">
        <v>61.33</v>
      </c>
      <c r="V19" s="201">
        <v>6.16</v>
      </c>
      <c r="W19" s="201">
        <v>13.12</v>
      </c>
      <c r="X19" s="201">
        <v>43.94</v>
      </c>
      <c r="Y19" s="201">
        <v>0</v>
      </c>
      <c r="Z19">
        <v>0</v>
      </c>
      <c r="AA19" s="201">
        <v>10.039999999999999</v>
      </c>
      <c r="AB19" s="201">
        <v>0</v>
      </c>
      <c r="AC19" s="201">
        <v>0</v>
      </c>
      <c r="AD19" s="201">
        <v>0</v>
      </c>
      <c r="AE19" s="201">
        <v>55.91</v>
      </c>
      <c r="AF19" s="201">
        <v>0</v>
      </c>
      <c r="AG19" s="201">
        <v>0</v>
      </c>
      <c r="AH19" s="201">
        <v>0</v>
      </c>
      <c r="AI19" s="201">
        <v>69.61</v>
      </c>
      <c r="AJ19" s="201">
        <v>0</v>
      </c>
      <c r="AK19" s="201">
        <v>0</v>
      </c>
      <c r="AL19" s="201">
        <v>0</v>
      </c>
      <c r="AM19" s="201">
        <v>30</v>
      </c>
      <c r="AN19" s="201">
        <v>0</v>
      </c>
      <c r="AO19">
        <v>0</v>
      </c>
      <c r="AP19" s="201">
        <v>75.28</v>
      </c>
      <c r="AQ19" s="201">
        <v>26.73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9.0500000000000007</v>
      </c>
      <c r="L20" s="201">
        <v>291.67</v>
      </c>
      <c r="M20" s="201">
        <v>17.18</v>
      </c>
      <c r="N20" s="201">
        <v>35.18</v>
      </c>
      <c r="O20" s="201">
        <v>0</v>
      </c>
      <c r="P20" s="201">
        <v>41.39</v>
      </c>
      <c r="Q20" s="201">
        <v>6.47</v>
      </c>
      <c r="R20" s="201">
        <v>4.83</v>
      </c>
      <c r="S20" s="201">
        <v>7.81</v>
      </c>
      <c r="T20" s="201">
        <v>0</v>
      </c>
      <c r="U20" s="201">
        <v>61.33</v>
      </c>
      <c r="V20" s="201">
        <v>6.16</v>
      </c>
      <c r="W20" s="201">
        <v>13.12</v>
      </c>
      <c r="X20" s="201">
        <v>43.94</v>
      </c>
      <c r="Y20" s="201">
        <v>0</v>
      </c>
      <c r="Z20">
        <v>0</v>
      </c>
      <c r="AA20" s="201">
        <v>10.039999999999999</v>
      </c>
      <c r="AB20" s="201">
        <v>0</v>
      </c>
      <c r="AC20" s="201">
        <v>0</v>
      </c>
      <c r="AD20" s="201">
        <v>0</v>
      </c>
      <c r="AE20" s="201">
        <v>55.91</v>
      </c>
      <c r="AF20" s="201">
        <v>0</v>
      </c>
      <c r="AG20" s="201">
        <v>0</v>
      </c>
      <c r="AH20" s="201">
        <v>0</v>
      </c>
      <c r="AI20" s="201">
        <v>69.61</v>
      </c>
      <c r="AJ20" s="201">
        <v>0</v>
      </c>
      <c r="AK20" s="201">
        <v>0</v>
      </c>
      <c r="AL20" s="201">
        <v>0</v>
      </c>
      <c r="AM20" s="201">
        <v>30</v>
      </c>
      <c r="AN20" s="201">
        <v>0</v>
      </c>
      <c r="AO20">
        <v>0</v>
      </c>
      <c r="AP20" s="201">
        <v>75.28</v>
      </c>
      <c r="AQ20" s="201">
        <v>26.73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9.0500000000000007</v>
      </c>
      <c r="L21" s="201">
        <v>276.22000000000003</v>
      </c>
      <c r="M21" s="201">
        <v>17.18</v>
      </c>
      <c r="N21" s="201">
        <v>35.18</v>
      </c>
      <c r="O21" s="201">
        <v>0</v>
      </c>
      <c r="P21" s="201">
        <v>41.39</v>
      </c>
      <c r="Q21" s="201">
        <v>6.47</v>
      </c>
      <c r="R21" s="201">
        <v>4.83</v>
      </c>
      <c r="S21" s="201">
        <v>7.81</v>
      </c>
      <c r="T21" s="201">
        <v>0</v>
      </c>
      <c r="U21" s="201">
        <v>61.33</v>
      </c>
      <c r="V21" s="201">
        <v>6.16</v>
      </c>
      <c r="W21" s="201">
        <v>13.12</v>
      </c>
      <c r="X21" s="201">
        <v>43.94</v>
      </c>
      <c r="Y21" s="201">
        <v>0</v>
      </c>
      <c r="Z21">
        <v>0</v>
      </c>
      <c r="AA21" s="201">
        <v>10.039999999999999</v>
      </c>
      <c r="AB21" s="201">
        <v>0</v>
      </c>
      <c r="AC21" s="201">
        <v>0</v>
      </c>
      <c r="AD21" s="201">
        <v>0</v>
      </c>
      <c r="AE21" s="201">
        <v>55.91</v>
      </c>
      <c r="AF21" s="201">
        <v>0</v>
      </c>
      <c r="AG21" s="201">
        <v>0</v>
      </c>
      <c r="AH21" s="201">
        <v>0</v>
      </c>
      <c r="AI21" s="201">
        <v>69.61</v>
      </c>
      <c r="AJ21" s="201">
        <v>0</v>
      </c>
      <c r="AK21" s="201">
        <v>0</v>
      </c>
      <c r="AL21" s="201">
        <v>0</v>
      </c>
      <c r="AM21" s="201">
        <v>30</v>
      </c>
      <c r="AN21" s="201">
        <v>0</v>
      </c>
      <c r="AO21">
        <v>0</v>
      </c>
      <c r="AP21" s="201">
        <v>75.28</v>
      </c>
      <c r="AQ21" s="201">
        <v>26.73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9.0500000000000007</v>
      </c>
      <c r="L22" s="201">
        <v>276.22000000000003</v>
      </c>
      <c r="M22" s="201">
        <v>17.18</v>
      </c>
      <c r="N22" s="201">
        <v>35.18</v>
      </c>
      <c r="O22" s="201">
        <v>0</v>
      </c>
      <c r="P22" s="201">
        <v>41.39</v>
      </c>
      <c r="Q22" s="201">
        <v>6.47</v>
      </c>
      <c r="R22" s="201">
        <v>4.83</v>
      </c>
      <c r="S22" s="201">
        <v>7.81</v>
      </c>
      <c r="T22" s="201">
        <v>0</v>
      </c>
      <c r="U22" s="201">
        <v>61.33</v>
      </c>
      <c r="V22" s="201">
        <v>6.16</v>
      </c>
      <c r="W22" s="201">
        <v>13.12</v>
      </c>
      <c r="X22" s="201">
        <v>43.94</v>
      </c>
      <c r="Y22" s="201">
        <v>0</v>
      </c>
      <c r="Z22">
        <v>0</v>
      </c>
      <c r="AA22" s="201">
        <v>10.039999999999999</v>
      </c>
      <c r="AB22" s="201">
        <v>0</v>
      </c>
      <c r="AC22" s="201">
        <v>0</v>
      </c>
      <c r="AD22" s="201">
        <v>0</v>
      </c>
      <c r="AE22" s="201">
        <v>55.91</v>
      </c>
      <c r="AF22" s="201">
        <v>0</v>
      </c>
      <c r="AG22" s="201">
        <v>0</v>
      </c>
      <c r="AH22" s="201">
        <v>0</v>
      </c>
      <c r="AI22" s="201">
        <v>69.61</v>
      </c>
      <c r="AJ22" s="201">
        <v>0</v>
      </c>
      <c r="AK22" s="201">
        <v>0</v>
      </c>
      <c r="AL22" s="201">
        <v>0</v>
      </c>
      <c r="AM22" s="201">
        <v>30</v>
      </c>
      <c r="AN22" s="201">
        <v>0</v>
      </c>
      <c r="AO22">
        <v>0</v>
      </c>
      <c r="AP22" s="201">
        <v>75.28</v>
      </c>
      <c r="AQ22" s="201">
        <v>26.73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9.0500000000000007</v>
      </c>
      <c r="L23" s="201">
        <v>352.51</v>
      </c>
      <c r="M23" s="201">
        <v>17.18</v>
      </c>
      <c r="N23" s="201">
        <v>35.18</v>
      </c>
      <c r="O23" s="201">
        <v>0</v>
      </c>
      <c r="P23" s="201">
        <v>41.39</v>
      </c>
      <c r="Q23" s="201">
        <v>6.47</v>
      </c>
      <c r="R23" s="201">
        <v>4.83</v>
      </c>
      <c r="S23" s="201">
        <v>7.81</v>
      </c>
      <c r="T23" s="201">
        <v>0</v>
      </c>
      <c r="U23" s="201">
        <v>61.33</v>
      </c>
      <c r="V23" s="201">
        <v>6.16</v>
      </c>
      <c r="W23" s="201">
        <v>13.12</v>
      </c>
      <c r="X23" s="201">
        <v>43.94</v>
      </c>
      <c r="Y23" s="201">
        <v>0</v>
      </c>
      <c r="Z23">
        <v>0</v>
      </c>
      <c r="AA23" s="201">
        <v>10.039999999999999</v>
      </c>
      <c r="AB23" s="201">
        <v>0</v>
      </c>
      <c r="AC23" s="201">
        <v>0</v>
      </c>
      <c r="AD23" s="201">
        <v>0</v>
      </c>
      <c r="AE23" s="201">
        <v>55.91</v>
      </c>
      <c r="AF23" s="201">
        <v>0</v>
      </c>
      <c r="AG23" s="201">
        <v>0</v>
      </c>
      <c r="AH23" s="201">
        <v>0</v>
      </c>
      <c r="AI23" s="201">
        <v>69.61</v>
      </c>
      <c r="AJ23" s="201">
        <v>0</v>
      </c>
      <c r="AK23" s="201">
        <v>0</v>
      </c>
      <c r="AL23" s="201">
        <v>0</v>
      </c>
      <c r="AM23" s="201">
        <v>30</v>
      </c>
      <c r="AN23" s="201">
        <v>0</v>
      </c>
      <c r="AO23">
        <v>0</v>
      </c>
      <c r="AP23" s="201">
        <v>75.28</v>
      </c>
      <c r="AQ23" s="201">
        <v>26.73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9.0500000000000007</v>
      </c>
      <c r="L24" s="201">
        <v>352.51</v>
      </c>
      <c r="M24" s="201">
        <v>17.18</v>
      </c>
      <c r="N24" s="201">
        <v>35.18</v>
      </c>
      <c r="O24" s="201">
        <v>0</v>
      </c>
      <c r="P24" s="201">
        <v>41.39</v>
      </c>
      <c r="Q24" s="201">
        <v>6.47</v>
      </c>
      <c r="R24" s="201">
        <v>4.83</v>
      </c>
      <c r="S24" s="201">
        <v>7.81</v>
      </c>
      <c r="T24" s="201">
        <v>0</v>
      </c>
      <c r="U24" s="201">
        <v>61.33</v>
      </c>
      <c r="V24" s="201">
        <v>6.16</v>
      </c>
      <c r="W24" s="201">
        <v>13.12</v>
      </c>
      <c r="X24" s="201">
        <v>43.94</v>
      </c>
      <c r="Y24" s="201">
        <v>0</v>
      </c>
      <c r="Z24">
        <v>0</v>
      </c>
      <c r="AA24" s="201">
        <v>10.039999999999999</v>
      </c>
      <c r="AB24" s="201">
        <v>0</v>
      </c>
      <c r="AC24" s="201">
        <v>0</v>
      </c>
      <c r="AD24" s="201">
        <v>0</v>
      </c>
      <c r="AE24" s="201">
        <v>55.91</v>
      </c>
      <c r="AF24" s="201">
        <v>0</v>
      </c>
      <c r="AG24" s="201">
        <v>0</v>
      </c>
      <c r="AH24" s="201">
        <v>0</v>
      </c>
      <c r="AI24" s="201">
        <v>69.61</v>
      </c>
      <c r="AJ24" s="201">
        <v>0</v>
      </c>
      <c r="AK24" s="201">
        <v>0</v>
      </c>
      <c r="AL24" s="201">
        <v>0</v>
      </c>
      <c r="AM24" s="201">
        <v>30</v>
      </c>
      <c r="AN24" s="201">
        <v>0</v>
      </c>
      <c r="AO24">
        <v>0</v>
      </c>
      <c r="AP24" s="201">
        <v>75.28</v>
      </c>
      <c r="AQ24" s="201">
        <v>26.73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9.0500000000000007</v>
      </c>
      <c r="L25" s="201">
        <v>352.51</v>
      </c>
      <c r="M25" s="201">
        <v>17.18</v>
      </c>
      <c r="N25" s="201">
        <v>35.18</v>
      </c>
      <c r="O25" s="201">
        <v>0</v>
      </c>
      <c r="P25" s="201">
        <v>41.39</v>
      </c>
      <c r="Q25" s="201">
        <v>6.47</v>
      </c>
      <c r="R25" s="201">
        <v>4.83</v>
      </c>
      <c r="S25" s="201">
        <v>7.81</v>
      </c>
      <c r="T25" s="201">
        <v>0</v>
      </c>
      <c r="U25" s="201">
        <v>61.33</v>
      </c>
      <c r="V25" s="201">
        <v>6.16</v>
      </c>
      <c r="W25" s="201">
        <v>13.12</v>
      </c>
      <c r="X25" s="201">
        <v>43.94</v>
      </c>
      <c r="Y25" s="201">
        <v>0</v>
      </c>
      <c r="Z25">
        <v>0</v>
      </c>
      <c r="AA25" s="201">
        <v>10.039999999999999</v>
      </c>
      <c r="AB25" s="201">
        <v>0</v>
      </c>
      <c r="AC25" s="201">
        <v>0</v>
      </c>
      <c r="AD25" s="201">
        <v>0</v>
      </c>
      <c r="AE25" s="201">
        <v>55.91</v>
      </c>
      <c r="AF25" s="201">
        <v>0</v>
      </c>
      <c r="AG25" s="201">
        <v>0</v>
      </c>
      <c r="AH25" s="201">
        <v>0</v>
      </c>
      <c r="AI25" s="201">
        <v>69.61</v>
      </c>
      <c r="AJ25" s="201">
        <v>0</v>
      </c>
      <c r="AK25" s="201">
        <v>0</v>
      </c>
      <c r="AL25" s="201">
        <v>0</v>
      </c>
      <c r="AM25" s="201">
        <v>30</v>
      </c>
      <c r="AN25" s="201">
        <v>0</v>
      </c>
      <c r="AO25">
        <v>0</v>
      </c>
      <c r="AP25" s="201">
        <v>75.28</v>
      </c>
      <c r="AQ25" s="201">
        <v>26.73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9.0500000000000007</v>
      </c>
      <c r="L26" s="201">
        <v>352.51</v>
      </c>
      <c r="M26" s="201">
        <v>19.77</v>
      </c>
      <c r="N26" s="201">
        <v>35.18</v>
      </c>
      <c r="O26" s="201">
        <v>0</v>
      </c>
      <c r="P26" s="201">
        <v>41.39</v>
      </c>
      <c r="Q26" s="201">
        <v>6.47</v>
      </c>
      <c r="R26" s="201">
        <v>4.83</v>
      </c>
      <c r="S26" s="201">
        <v>7.81</v>
      </c>
      <c r="T26" s="201">
        <v>0</v>
      </c>
      <c r="U26" s="201">
        <v>61.33</v>
      </c>
      <c r="V26" s="201">
        <v>6.16</v>
      </c>
      <c r="W26" s="201">
        <v>13.12</v>
      </c>
      <c r="X26" s="201">
        <v>43.94</v>
      </c>
      <c r="Y26" s="201">
        <v>0</v>
      </c>
      <c r="Z26">
        <v>0</v>
      </c>
      <c r="AA26" s="201">
        <v>10.039999999999999</v>
      </c>
      <c r="AB26" s="201">
        <v>0</v>
      </c>
      <c r="AC26" s="201">
        <v>0</v>
      </c>
      <c r="AD26" s="201">
        <v>0</v>
      </c>
      <c r="AE26" s="201">
        <v>55.91</v>
      </c>
      <c r="AF26" s="201">
        <v>0</v>
      </c>
      <c r="AG26" s="201">
        <v>0</v>
      </c>
      <c r="AH26" s="201">
        <v>0</v>
      </c>
      <c r="AI26" s="201">
        <v>69.61</v>
      </c>
      <c r="AJ26" s="201">
        <v>0</v>
      </c>
      <c r="AK26" s="201">
        <v>0</v>
      </c>
      <c r="AL26" s="201">
        <v>0</v>
      </c>
      <c r="AM26" s="201">
        <v>30</v>
      </c>
      <c r="AN26" s="201">
        <v>0</v>
      </c>
      <c r="AO26">
        <v>0</v>
      </c>
      <c r="AP26" s="201">
        <v>75.28</v>
      </c>
      <c r="AQ26" s="201">
        <v>26.73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9.0500000000000007</v>
      </c>
      <c r="L27" s="201">
        <v>321.61</v>
      </c>
      <c r="M27" s="201">
        <v>24.95</v>
      </c>
      <c r="N27" s="201">
        <v>35.18</v>
      </c>
      <c r="O27" s="201">
        <v>0</v>
      </c>
      <c r="P27" s="201">
        <v>41.39</v>
      </c>
      <c r="Q27" s="201">
        <v>6.47</v>
      </c>
      <c r="R27" s="201">
        <v>4.83</v>
      </c>
      <c r="S27" s="201">
        <v>7.81</v>
      </c>
      <c r="T27" s="201">
        <v>0</v>
      </c>
      <c r="U27" s="201">
        <v>61.33</v>
      </c>
      <c r="V27" s="201">
        <v>6.16</v>
      </c>
      <c r="W27" s="201">
        <v>13.12</v>
      </c>
      <c r="X27" s="201">
        <v>43.94</v>
      </c>
      <c r="Y27" s="201">
        <v>0</v>
      </c>
      <c r="Z27">
        <v>0</v>
      </c>
      <c r="AA27" s="201">
        <v>10.039999999999999</v>
      </c>
      <c r="AB27" s="201">
        <v>0</v>
      </c>
      <c r="AC27" s="201">
        <v>0</v>
      </c>
      <c r="AD27" s="201">
        <v>0</v>
      </c>
      <c r="AE27" s="201">
        <v>55.91</v>
      </c>
      <c r="AF27" s="201">
        <v>0</v>
      </c>
      <c r="AG27" s="201">
        <v>0</v>
      </c>
      <c r="AH27" s="201">
        <v>0</v>
      </c>
      <c r="AI27" s="201">
        <v>69.61</v>
      </c>
      <c r="AJ27" s="201">
        <v>0</v>
      </c>
      <c r="AK27" s="201">
        <v>0</v>
      </c>
      <c r="AL27" s="201">
        <v>0</v>
      </c>
      <c r="AM27" s="201">
        <v>30</v>
      </c>
      <c r="AN27" s="201">
        <v>0</v>
      </c>
      <c r="AO27">
        <v>0</v>
      </c>
      <c r="AP27" s="201">
        <v>75.28</v>
      </c>
      <c r="AQ27" s="201">
        <v>26.73</v>
      </c>
      <c r="AR27" s="201">
        <v>2.72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9.0500000000000007</v>
      </c>
      <c r="L28" s="201">
        <v>291.67</v>
      </c>
      <c r="M28" s="201">
        <v>27.25</v>
      </c>
      <c r="N28" s="201">
        <v>35.18</v>
      </c>
      <c r="O28" s="201">
        <v>0</v>
      </c>
      <c r="P28" s="201">
        <v>41.39</v>
      </c>
      <c r="Q28" s="201">
        <v>6.47</v>
      </c>
      <c r="R28" s="201">
        <v>4.83</v>
      </c>
      <c r="S28" s="201">
        <v>7.81</v>
      </c>
      <c r="T28" s="201">
        <v>0</v>
      </c>
      <c r="U28" s="201">
        <v>61.33</v>
      </c>
      <c r="V28" s="201">
        <v>6.16</v>
      </c>
      <c r="W28" s="201">
        <v>13.12</v>
      </c>
      <c r="X28" s="201">
        <v>43.94</v>
      </c>
      <c r="Y28" s="201">
        <v>0</v>
      </c>
      <c r="Z28">
        <v>0</v>
      </c>
      <c r="AA28" s="201">
        <v>10.039999999999999</v>
      </c>
      <c r="AB28" s="201">
        <v>0</v>
      </c>
      <c r="AC28" s="201">
        <v>0</v>
      </c>
      <c r="AD28" s="201">
        <v>0</v>
      </c>
      <c r="AE28" s="201">
        <v>55.91</v>
      </c>
      <c r="AF28" s="201">
        <v>0</v>
      </c>
      <c r="AG28" s="201">
        <v>0</v>
      </c>
      <c r="AH28" s="201">
        <v>0</v>
      </c>
      <c r="AI28" s="201">
        <v>69.61</v>
      </c>
      <c r="AJ28" s="201">
        <v>0</v>
      </c>
      <c r="AK28" s="201">
        <v>0</v>
      </c>
      <c r="AL28" s="201">
        <v>0</v>
      </c>
      <c r="AM28" s="201">
        <v>30</v>
      </c>
      <c r="AN28" s="201">
        <v>0</v>
      </c>
      <c r="AO28">
        <v>0</v>
      </c>
      <c r="AP28" s="201">
        <v>75.28</v>
      </c>
      <c r="AQ28" s="201">
        <v>26.73</v>
      </c>
      <c r="AR28" s="201">
        <v>6.95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4.93</v>
      </c>
      <c r="L29" s="201">
        <v>213.44</v>
      </c>
      <c r="M29" s="201">
        <v>27.25</v>
      </c>
      <c r="N29" s="201">
        <v>35.18</v>
      </c>
      <c r="O29" s="201">
        <v>0</v>
      </c>
      <c r="P29" s="201">
        <v>41.38</v>
      </c>
      <c r="Q29" s="201">
        <v>3.86</v>
      </c>
      <c r="R29" s="201">
        <v>6.76</v>
      </c>
      <c r="S29" s="201">
        <v>3.86</v>
      </c>
      <c r="T29" s="201">
        <v>0</v>
      </c>
      <c r="U29" s="201">
        <v>61.33</v>
      </c>
      <c r="V29" s="201">
        <v>6.16</v>
      </c>
      <c r="W29" s="201">
        <v>13.12</v>
      </c>
      <c r="X29" s="201">
        <v>43.94</v>
      </c>
      <c r="Y29" s="201">
        <v>0</v>
      </c>
      <c r="Z29">
        <v>0</v>
      </c>
      <c r="AA29" s="201">
        <v>10.039999999999999</v>
      </c>
      <c r="AB29" s="201">
        <v>0</v>
      </c>
      <c r="AC29" s="201">
        <v>0</v>
      </c>
      <c r="AD29" s="201">
        <v>0</v>
      </c>
      <c r="AE29" s="201">
        <v>55.91</v>
      </c>
      <c r="AF29" s="201">
        <v>0</v>
      </c>
      <c r="AG29" s="201">
        <v>0</v>
      </c>
      <c r="AH29" s="201">
        <v>0</v>
      </c>
      <c r="AI29" s="201">
        <v>69.61</v>
      </c>
      <c r="AJ29" s="201">
        <v>0</v>
      </c>
      <c r="AK29" s="201">
        <v>0</v>
      </c>
      <c r="AL29" s="201">
        <v>0</v>
      </c>
      <c r="AM29" s="201">
        <v>30</v>
      </c>
      <c r="AN29" s="201">
        <v>0</v>
      </c>
      <c r="AO29">
        <v>0</v>
      </c>
      <c r="AP29" s="201">
        <v>75.28</v>
      </c>
      <c r="AQ29" s="201">
        <v>7.73</v>
      </c>
      <c r="AR29" s="201">
        <v>11.03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4.83</v>
      </c>
      <c r="L30" s="201">
        <v>155.49</v>
      </c>
      <c r="M30" s="201">
        <v>27.25</v>
      </c>
      <c r="N30" s="201">
        <v>35.18</v>
      </c>
      <c r="O30" s="201">
        <v>0</v>
      </c>
      <c r="P30" s="201">
        <v>41.38</v>
      </c>
      <c r="Q30" s="201">
        <v>3.86</v>
      </c>
      <c r="R30" s="201">
        <v>6.76</v>
      </c>
      <c r="S30" s="201">
        <v>3.86</v>
      </c>
      <c r="T30" s="201">
        <v>0</v>
      </c>
      <c r="U30" s="201">
        <v>61.33</v>
      </c>
      <c r="V30" s="201">
        <v>6.16</v>
      </c>
      <c r="W30" s="201">
        <v>13.12</v>
      </c>
      <c r="X30" s="201">
        <v>43.94</v>
      </c>
      <c r="Y30" s="201">
        <v>0</v>
      </c>
      <c r="Z30">
        <v>0</v>
      </c>
      <c r="AA30" s="201">
        <v>10.039999999999999</v>
      </c>
      <c r="AB30" s="201">
        <v>0</v>
      </c>
      <c r="AC30" s="201">
        <v>0</v>
      </c>
      <c r="AD30" s="201">
        <v>0</v>
      </c>
      <c r="AE30" s="201">
        <v>55.91</v>
      </c>
      <c r="AF30" s="201">
        <v>0</v>
      </c>
      <c r="AG30" s="201">
        <v>0</v>
      </c>
      <c r="AH30" s="201">
        <v>0</v>
      </c>
      <c r="AI30" s="201">
        <v>69.61</v>
      </c>
      <c r="AJ30" s="201">
        <v>0</v>
      </c>
      <c r="AK30" s="201">
        <v>0</v>
      </c>
      <c r="AL30" s="201">
        <v>0</v>
      </c>
      <c r="AM30" s="201">
        <v>30</v>
      </c>
      <c r="AN30" s="201">
        <v>0</v>
      </c>
      <c r="AO30">
        <v>0</v>
      </c>
      <c r="AP30" s="201">
        <v>75.28</v>
      </c>
      <c r="AQ30" s="201">
        <v>7.73</v>
      </c>
      <c r="AR30" s="201">
        <v>13.75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4.8499999999999996</v>
      </c>
      <c r="L31" s="201">
        <v>134.38</v>
      </c>
      <c r="M31" s="201">
        <v>27.25</v>
      </c>
      <c r="N31" s="201">
        <v>35.18</v>
      </c>
      <c r="O31" s="201">
        <v>0</v>
      </c>
      <c r="P31" s="201">
        <v>41.38</v>
      </c>
      <c r="Q31" s="201">
        <v>6.47</v>
      </c>
      <c r="R31" s="201">
        <v>4.83</v>
      </c>
      <c r="S31" s="201">
        <v>7.81</v>
      </c>
      <c r="T31" s="201">
        <v>0</v>
      </c>
      <c r="U31" s="201">
        <v>61.33</v>
      </c>
      <c r="V31" s="201">
        <v>6.16</v>
      </c>
      <c r="W31" s="201">
        <v>13.12</v>
      </c>
      <c r="X31" s="201">
        <v>43.94</v>
      </c>
      <c r="Y31" s="201">
        <v>0</v>
      </c>
      <c r="Z31">
        <v>0</v>
      </c>
      <c r="AA31" s="201">
        <v>10.039999999999999</v>
      </c>
      <c r="AB31" s="201">
        <v>0</v>
      </c>
      <c r="AC31" s="201">
        <v>0</v>
      </c>
      <c r="AD31" s="201">
        <v>0</v>
      </c>
      <c r="AE31" s="201">
        <v>55.91</v>
      </c>
      <c r="AF31" s="201">
        <v>0</v>
      </c>
      <c r="AG31" s="201">
        <v>0</v>
      </c>
      <c r="AH31" s="201">
        <v>0</v>
      </c>
      <c r="AI31" s="201">
        <v>69.61</v>
      </c>
      <c r="AJ31" s="201">
        <v>0</v>
      </c>
      <c r="AK31" s="201">
        <v>0</v>
      </c>
      <c r="AL31" s="201">
        <v>0</v>
      </c>
      <c r="AM31" s="201">
        <v>30</v>
      </c>
      <c r="AN31" s="201">
        <v>0</v>
      </c>
      <c r="AO31">
        <v>0</v>
      </c>
      <c r="AP31" s="201">
        <v>75.28</v>
      </c>
      <c r="AQ31" s="201">
        <v>26.72</v>
      </c>
      <c r="AR31" s="201">
        <v>16.440000000000001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4.8499999999999996</v>
      </c>
      <c r="L32" s="201">
        <v>134.38</v>
      </c>
      <c r="M32" s="201">
        <v>27.25</v>
      </c>
      <c r="N32" s="201">
        <v>35.18</v>
      </c>
      <c r="O32" s="201">
        <v>0</v>
      </c>
      <c r="P32" s="201">
        <v>41.38</v>
      </c>
      <c r="Q32" s="201">
        <v>6.47</v>
      </c>
      <c r="R32" s="201">
        <v>4.83</v>
      </c>
      <c r="S32" s="201">
        <v>7.81</v>
      </c>
      <c r="T32" s="201">
        <v>0</v>
      </c>
      <c r="U32" s="201">
        <v>61.33</v>
      </c>
      <c r="V32" s="201">
        <v>6.16</v>
      </c>
      <c r="W32" s="201">
        <v>13.12</v>
      </c>
      <c r="X32" s="201">
        <v>43.94</v>
      </c>
      <c r="Y32" s="201">
        <v>0</v>
      </c>
      <c r="Z32">
        <v>0</v>
      </c>
      <c r="AA32" s="201">
        <v>10.039999999999999</v>
      </c>
      <c r="AB32" s="201">
        <v>0</v>
      </c>
      <c r="AC32" s="201">
        <v>0</v>
      </c>
      <c r="AD32" s="201">
        <v>0</v>
      </c>
      <c r="AE32" s="201">
        <v>55.91</v>
      </c>
      <c r="AF32" s="201">
        <v>0</v>
      </c>
      <c r="AG32" s="201">
        <v>0</v>
      </c>
      <c r="AH32" s="201">
        <v>0</v>
      </c>
      <c r="AI32" s="201">
        <v>69.61</v>
      </c>
      <c r="AJ32" s="201">
        <v>0</v>
      </c>
      <c r="AK32" s="201">
        <v>0</v>
      </c>
      <c r="AL32" s="201">
        <v>0</v>
      </c>
      <c r="AM32" s="201">
        <v>30</v>
      </c>
      <c r="AN32" s="201">
        <v>0</v>
      </c>
      <c r="AO32">
        <v>0</v>
      </c>
      <c r="AP32" s="201">
        <v>75.28</v>
      </c>
      <c r="AQ32" s="201">
        <v>26.72</v>
      </c>
      <c r="AR32" s="201">
        <v>19.2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4.8499999999999996</v>
      </c>
      <c r="L33" s="201">
        <v>134.38</v>
      </c>
      <c r="M33" s="201">
        <v>27.03</v>
      </c>
      <c r="N33" s="201">
        <v>34.9</v>
      </c>
      <c r="O33" s="201">
        <v>0</v>
      </c>
      <c r="P33" s="201">
        <v>41.05</v>
      </c>
      <c r="Q33" s="201">
        <v>6.47</v>
      </c>
      <c r="R33" s="201">
        <v>4.83</v>
      </c>
      <c r="S33" s="201">
        <v>7.81</v>
      </c>
      <c r="T33" s="201">
        <v>0</v>
      </c>
      <c r="U33" s="201">
        <v>61.33</v>
      </c>
      <c r="V33" s="201">
        <v>6.16</v>
      </c>
      <c r="W33" s="201">
        <v>13.12</v>
      </c>
      <c r="X33" s="201">
        <v>43.94</v>
      </c>
      <c r="Y33" s="201">
        <v>0</v>
      </c>
      <c r="Z33">
        <v>0</v>
      </c>
      <c r="AA33" s="201">
        <v>10.039999999999999</v>
      </c>
      <c r="AB33" s="201">
        <v>0</v>
      </c>
      <c r="AC33" s="201">
        <v>0</v>
      </c>
      <c r="AD33" s="201">
        <v>0</v>
      </c>
      <c r="AE33" s="201">
        <v>55.91</v>
      </c>
      <c r="AF33" s="201">
        <v>0</v>
      </c>
      <c r="AG33" s="201">
        <v>0</v>
      </c>
      <c r="AH33" s="201">
        <v>0</v>
      </c>
      <c r="AI33" s="201">
        <v>69.61</v>
      </c>
      <c r="AJ33" s="201">
        <v>0</v>
      </c>
      <c r="AK33" s="201">
        <v>0</v>
      </c>
      <c r="AL33" s="201">
        <v>0</v>
      </c>
      <c r="AM33" s="201">
        <v>30</v>
      </c>
      <c r="AN33" s="201">
        <v>0</v>
      </c>
      <c r="AO33">
        <v>0</v>
      </c>
      <c r="AP33" s="201">
        <v>75.28</v>
      </c>
      <c r="AQ33" s="201">
        <v>26.72</v>
      </c>
      <c r="AR33" s="201">
        <v>20.2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4.8499999999999996</v>
      </c>
      <c r="L34" s="201">
        <v>134.38</v>
      </c>
      <c r="M34" s="201">
        <v>25.96</v>
      </c>
      <c r="N34" s="201">
        <v>33.520000000000003</v>
      </c>
      <c r="O34" s="201">
        <v>0</v>
      </c>
      <c r="P34" s="201">
        <v>39.42</v>
      </c>
      <c r="Q34" s="201">
        <v>6.47</v>
      </c>
      <c r="R34" s="201">
        <v>6.23</v>
      </c>
      <c r="S34" s="201">
        <v>7.81</v>
      </c>
      <c r="T34" s="201">
        <v>0</v>
      </c>
      <c r="U34" s="201">
        <v>61.33</v>
      </c>
      <c r="V34" s="201">
        <v>6.16</v>
      </c>
      <c r="W34" s="201">
        <v>13.12</v>
      </c>
      <c r="X34" s="201">
        <v>43.94</v>
      </c>
      <c r="Y34" s="201">
        <v>0</v>
      </c>
      <c r="Z34">
        <v>0</v>
      </c>
      <c r="AA34" s="201">
        <v>10.039999999999999</v>
      </c>
      <c r="AB34" s="201">
        <v>0</v>
      </c>
      <c r="AC34" s="201">
        <v>0</v>
      </c>
      <c r="AD34" s="201">
        <v>0</v>
      </c>
      <c r="AE34" s="201">
        <v>55.91</v>
      </c>
      <c r="AF34" s="201">
        <v>0</v>
      </c>
      <c r="AG34" s="201">
        <v>0</v>
      </c>
      <c r="AH34" s="201">
        <v>0</v>
      </c>
      <c r="AI34" s="201">
        <v>69.61</v>
      </c>
      <c r="AJ34" s="201">
        <v>0</v>
      </c>
      <c r="AK34" s="201">
        <v>0</v>
      </c>
      <c r="AL34" s="201">
        <v>0</v>
      </c>
      <c r="AM34" s="201">
        <v>30</v>
      </c>
      <c r="AN34" s="201">
        <v>0</v>
      </c>
      <c r="AO34">
        <v>0</v>
      </c>
      <c r="AP34" s="201">
        <v>75.28</v>
      </c>
      <c r="AQ34" s="201">
        <v>27.67</v>
      </c>
      <c r="AR34" s="201">
        <v>20.2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4.8499999999999996</v>
      </c>
      <c r="L35" s="201">
        <v>134.38</v>
      </c>
      <c r="M35" s="201">
        <v>25.43</v>
      </c>
      <c r="N35" s="201">
        <v>32.840000000000003</v>
      </c>
      <c r="O35" s="201">
        <v>0</v>
      </c>
      <c r="P35" s="201">
        <v>38.619999999999997</v>
      </c>
      <c r="Q35" s="201">
        <v>6.47</v>
      </c>
      <c r="R35" s="201">
        <v>6.23</v>
      </c>
      <c r="S35" s="201">
        <v>7.81</v>
      </c>
      <c r="T35" s="201">
        <v>0</v>
      </c>
      <c r="U35" s="201">
        <v>61.33</v>
      </c>
      <c r="V35" s="201">
        <v>6.16</v>
      </c>
      <c r="W35" s="201">
        <v>13.12</v>
      </c>
      <c r="X35" s="201">
        <v>43.94</v>
      </c>
      <c r="Y35" s="201">
        <v>0</v>
      </c>
      <c r="Z35">
        <v>0</v>
      </c>
      <c r="AA35" s="201">
        <v>10.039999999999999</v>
      </c>
      <c r="AB35" s="201">
        <v>0</v>
      </c>
      <c r="AC35" s="201">
        <v>0</v>
      </c>
      <c r="AD35" s="201">
        <v>0</v>
      </c>
      <c r="AE35" s="201">
        <v>55.91</v>
      </c>
      <c r="AF35" s="201">
        <v>0</v>
      </c>
      <c r="AG35" s="201">
        <v>0</v>
      </c>
      <c r="AH35" s="201">
        <v>0</v>
      </c>
      <c r="AI35" s="201">
        <v>69.61</v>
      </c>
      <c r="AJ35" s="201">
        <v>0</v>
      </c>
      <c r="AK35" s="201">
        <v>0</v>
      </c>
      <c r="AL35" s="201">
        <v>0</v>
      </c>
      <c r="AM35" s="201">
        <v>30</v>
      </c>
      <c r="AN35" s="201">
        <v>0</v>
      </c>
      <c r="AO35">
        <v>0</v>
      </c>
      <c r="AP35" s="201">
        <v>77.95</v>
      </c>
      <c r="AQ35" s="201">
        <v>27.67</v>
      </c>
      <c r="AR35" s="201">
        <v>20.2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4.8499999999999996</v>
      </c>
      <c r="L36" s="201">
        <v>134.38</v>
      </c>
      <c r="M36" s="201">
        <v>24.47</v>
      </c>
      <c r="N36" s="201">
        <v>31.59</v>
      </c>
      <c r="O36" s="201">
        <v>0</v>
      </c>
      <c r="P36" s="201">
        <v>37.130000000000003</v>
      </c>
      <c r="Q36" s="201">
        <v>6.47</v>
      </c>
      <c r="R36" s="201">
        <v>6.23</v>
      </c>
      <c r="S36" s="201">
        <v>7.81</v>
      </c>
      <c r="T36" s="201">
        <v>0</v>
      </c>
      <c r="U36" s="201">
        <v>61.33</v>
      </c>
      <c r="V36" s="201">
        <v>6.16</v>
      </c>
      <c r="W36" s="201">
        <v>13.12</v>
      </c>
      <c r="X36" s="201">
        <v>43.94</v>
      </c>
      <c r="Y36" s="201">
        <v>0</v>
      </c>
      <c r="Z36">
        <v>0</v>
      </c>
      <c r="AA36" s="201">
        <v>10.039999999999999</v>
      </c>
      <c r="AB36" s="201">
        <v>0</v>
      </c>
      <c r="AC36" s="201">
        <v>0</v>
      </c>
      <c r="AD36" s="201">
        <v>0</v>
      </c>
      <c r="AE36" s="201">
        <v>55.91</v>
      </c>
      <c r="AF36" s="201">
        <v>0</v>
      </c>
      <c r="AG36" s="201">
        <v>0</v>
      </c>
      <c r="AH36" s="201">
        <v>0</v>
      </c>
      <c r="AI36" s="201">
        <v>69.61</v>
      </c>
      <c r="AJ36" s="201">
        <v>0</v>
      </c>
      <c r="AK36" s="201">
        <v>0</v>
      </c>
      <c r="AL36" s="201">
        <v>0</v>
      </c>
      <c r="AM36" s="201">
        <v>30</v>
      </c>
      <c r="AN36" s="201">
        <v>0</v>
      </c>
      <c r="AO36">
        <v>0</v>
      </c>
      <c r="AP36" s="201">
        <v>75.28</v>
      </c>
      <c r="AQ36" s="201">
        <v>27.67</v>
      </c>
      <c r="AR36" s="201">
        <v>22.2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4.8499999999999996</v>
      </c>
      <c r="L37" s="201">
        <v>134.38</v>
      </c>
      <c r="M37" s="201">
        <v>23.69</v>
      </c>
      <c r="N37" s="201">
        <v>30.58</v>
      </c>
      <c r="O37" s="201">
        <v>0</v>
      </c>
      <c r="P37" s="201">
        <v>35.950000000000003</v>
      </c>
      <c r="Q37" s="201">
        <v>3.86</v>
      </c>
      <c r="R37" s="201">
        <v>6.96</v>
      </c>
      <c r="S37" s="201">
        <v>4</v>
      </c>
      <c r="T37" s="201">
        <v>0</v>
      </c>
      <c r="U37" s="201">
        <v>61.33</v>
      </c>
      <c r="V37" s="201">
        <v>6.38</v>
      </c>
      <c r="W37" s="201">
        <v>13.59</v>
      </c>
      <c r="X37" s="201">
        <v>43.94</v>
      </c>
      <c r="Y37" s="201">
        <v>0</v>
      </c>
      <c r="Z37">
        <v>0</v>
      </c>
      <c r="AA37" s="201">
        <v>10.039999999999999</v>
      </c>
      <c r="AB37" s="201">
        <v>0</v>
      </c>
      <c r="AC37" s="201">
        <v>0</v>
      </c>
      <c r="AD37" s="201">
        <v>0</v>
      </c>
      <c r="AE37" s="201">
        <v>55.91</v>
      </c>
      <c r="AF37" s="201">
        <v>0</v>
      </c>
      <c r="AG37" s="201">
        <v>0</v>
      </c>
      <c r="AH37" s="201">
        <v>0</v>
      </c>
      <c r="AI37" s="201">
        <v>69.61</v>
      </c>
      <c r="AJ37" s="201">
        <v>0</v>
      </c>
      <c r="AK37" s="201">
        <v>0</v>
      </c>
      <c r="AL37" s="201">
        <v>0</v>
      </c>
      <c r="AM37" s="201">
        <v>30</v>
      </c>
      <c r="AN37" s="201">
        <v>0</v>
      </c>
      <c r="AO37">
        <v>0</v>
      </c>
      <c r="AP37" s="201">
        <v>23.78</v>
      </c>
      <c r="AQ37" s="201">
        <v>17.690000000000001</v>
      </c>
      <c r="AR37" s="201">
        <v>22.2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4.8499999999999996</v>
      </c>
      <c r="L38" s="201">
        <v>134.38</v>
      </c>
      <c r="M38" s="201">
        <v>22.57</v>
      </c>
      <c r="N38" s="201">
        <v>29.13</v>
      </c>
      <c r="O38" s="201">
        <v>0</v>
      </c>
      <c r="P38" s="201">
        <v>34.270000000000003</v>
      </c>
      <c r="Q38" s="201">
        <v>3.86</v>
      </c>
      <c r="R38" s="201">
        <v>6.96</v>
      </c>
      <c r="S38" s="201">
        <v>4</v>
      </c>
      <c r="T38" s="201">
        <v>0</v>
      </c>
      <c r="U38" s="201">
        <v>61.33</v>
      </c>
      <c r="V38" s="201">
        <v>6.24</v>
      </c>
      <c r="W38" s="201">
        <v>13.12</v>
      </c>
      <c r="X38" s="201">
        <v>43.94</v>
      </c>
      <c r="Y38" s="201">
        <v>0</v>
      </c>
      <c r="Z38">
        <v>0</v>
      </c>
      <c r="AA38" s="201">
        <v>10.039999999999999</v>
      </c>
      <c r="AB38" s="201">
        <v>0</v>
      </c>
      <c r="AC38" s="201">
        <v>0</v>
      </c>
      <c r="AD38" s="201">
        <v>0</v>
      </c>
      <c r="AE38" s="201">
        <v>55.91</v>
      </c>
      <c r="AF38" s="201">
        <v>0</v>
      </c>
      <c r="AG38" s="201">
        <v>0</v>
      </c>
      <c r="AH38" s="201">
        <v>0</v>
      </c>
      <c r="AI38" s="201">
        <v>69.61</v>
      </c>
      <c r="AJ38" s="201">
        <v>0</v>
      </c>
      <c r="AK38" s="201">
        <v>0</v>
      </c>
      <c r="AL38" s="201">
        <v>0</v>
      </c>
      <c r="AM38" s="201">
        <v>30</v>
      </c>
      <c r="AN38" s="201">
        <v>0</v>
      </c>
      <c r="AO38">
        <v>0</v>
      </c>
      <c r="AP38" s="201">
        <v>19.32</v>
      </c>
      <c r="AQ38" s="201">
        <v>17.690000000000001</v>
      </c>
      <c r="AR38" s="201">
        <v>22.2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4.8499999999999996</v>
      </c>
      <c r="L39" s="201">
        <v>134.38</v>
      </c>
      <c r="M39" s="201">
        <v>23.78</v>
      </c>
      <c r="N39" s="201">
        <v>30.68</v>
      </c>
      <c r="O39" s="201">
        <v>0</v>
      </c>
      <c r="P39" s="201">
        <v>35.47</v>
      </c>
      <c r="Q39" s="201">
        <v>6.47</v>
      </c>
      <c r="R39" s="201">
        <v>6.23</v>
      </c>
      <c r="S39" s="201">
        <v>7.81</v>
      </c>
      <c r="T39" s="201">
        <v>0</v>
      </c>
      <c r="U39" s="201">
        <v>61.33</v>
      </c>
      <c r="V39" s="201">
        <v>6.16</v>
      </c>
      <c r="W39" s="201">
        <v>13.12</v>
      </c>
      <c r="X39" s="201">
        <v>43.94</v>
      </c>
      <c r="Y39" s="201">
        <v>0</v>
      </c>
      <c r="Z39">
        <v>0</v>
      </c>
      <c r="AA39" s="201">
        <v>10.039999999999999</v>
      </c>
      <c r="AB39" s="201">
        <v>0</v>
      </c>
      <c r="AC39" s="201">
        <v>0</v>
      </c>
      <c r="AD39" s="201">
        <v>0</v>
      </c>
      <c r="AE39" s="201">
        <v>55.91</v>
      </c>
      <c r="AF39" s="201">
        <v>0</v>
      </c>
      <c r="AG39" s="201">
        <v>0</v>
      </c>
      <c r="AH39" s="201">
        <v>0</v>
      </c>
      <c r="AI39" s="201">
        <v>69.61</v>
      </c>
      <c r="AJ39" s="201">
        <v>0</v>
      </c>
      <c r="AK39" s="201">
        <v>0</v>
      </c>
      <c r="AL39" s="201">
        <v>0</v>
      </c>
      <c r="AM39" s="201">
        <v>30</v>
      </c>
      <c r="AN39" s="201">
        <v>0</v>
      </c>
      <c r="AO39">
        <v>0</v>
      </c>
      <c r="AP39" s="201">
        <v>71.8</v>
      </c>
      <c r="AQ39" s="201">
        <v>27.67</v>
      </c>
      <c r="AR39" s="201">
        <v>22.2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4.8499999999999996</v>
      </c>
      <c r="L40" s="201">
        <v>134.38</v>
      </c>
      <c r="M40" s="201">
        <v>22.85</v>
      </c>
      <c r="N40" s="201">
        <v>29.5</v>
      </c>
      <c r="O40" s="201">
        <v>0</v>
      </c>
      <c r="P40" s="201">
        <v>34.01</v>
      </c>
      <c r="Q40" s="201">
        <v>6.47</v>
      </c>
      <c r="R40" s="201">
        <v>6.23</v>
      </c>
      <c r="S40" s="201">
        <v>7.81</v>
      </c>
      <c r="T40" s="201">
        <v>0</v>
      </c>
      <c r="U40" s="201">
        <v>61.33</v>
      </c>
      <c r="V40" s="201">
        <v>6.16</v>
      </c>
      <c r="W40" s="201">
        <v>13.12</v>
      </c>
      <c r="X40" s="201">
        <v>43.94</v>
      </c>
      <c r="Y40" s="201">
        <v>0</v>
      </c>
      <c r="Z40">
        <v>0</v>
      </c>
      <c r="AA40" s="201">
        <v>10.039999999999999</v>
      </c>
      <c r="AB40" s="201">
        <v>0</v>
      </c>
      <c r="AC40" s="201">
        <v>0</v>
      </c>
      <c r="AD40" s="201">
        <v>0</v>
      </c>
      <c r="AE40" s="201">
        <v>55.91</v>
      </c>
      <c r="AF40" s="201">
        <v>0</v>
      </c>
      <c r="AG40" s="201">
        <v>0</v>
      </c>
      <c r="AH40" s="201">
        <v>0</v>
      </c>
      <c r="AI40" s="201">
        <v>69.61</v>
      </c>
      <c r="AJ40" s="201">
        <v>0</v>
      </c>
      <c r="AK40" s="201">
        <v>0</v>
      </c>
      <c r="AL40" s="201">
        <v>0</v>
      </c>
      <c r="AM40" s="201">
        <v>30</v>
      </c>
      <c r="AN40" s="201">
        <v>0</v>
      </c>
      <c r="AO40">
        <v>0</v>
      </c>
      <c r="AP40" s="201">
        <v>75.28</v>
      </c>
      <c r="AQ40" s="201">
        <v>27.67</v>
      </c>
      <c r="AR40" s="201">
        <v>22.2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4.8499999999999996</v>
      </c>
      <c r="L41" s="201">
        <v>134.38</v>
      </c>
      <c r="M41" s="201">
        <v>22</v>
      </c>
      <c r="N41" s="201">
        <v>28.39</v>
      </c>
      <c r="O41" s="201">
        <v>0</v>
      </c>
      <c r="P41" s="201">
        <v>32.67</v>
      </c>
      <c r="Q41" s="201">
        <v>3.86</v>
      </c>
      <c r="R41" s="201">
        <v>6.96</v>
      </c>
      <c r="S41" s="201">
        <v>4</v>
      </c>
      <c r="T41" s="201">
        <v>0</v>
      </c>
      <c r="U41" s="201">
        <v>61.33</v>
      </c>
      <c r="V41" s="201">
        <v>6.16</v>
      </c>
      <c r="W41" s="201">
        <v>13.12</v>
      </c>
      <c r="X41" s="201">
        <v>43.94</v>
      </c>
      <c r="Y41" s="201">
        <v>0</v>
      </c>
      <c r="Z41">
        <v>0</v>
      </c>
      <c r="AA41" s="201">
        <v>10.039999999999999</v>
      </c>
      <c r="AB41" s="201">
        <v>0</v>
      </c>
      <c r="AC41" s="201">
        <v>0</v>
      </c>
      <c r="AD41" s="201">
        <v>0</v>
      </c>
      <c r="AE41" s="201">
        <v>55.91</v>
      </c>
      <c r="AF41" s="201">
        <v>0</v>
      </c>
      <c r="AG41" s="201">
        <v>0</v>
      </c>
      <c r="AH41" s="201">
        <v>0</v>
      </c>
      <c r="AI41" s="201">
        <v>69.61</v>
      </c>
      <c r="AJ41" s="201">
        <v>0</v>
      </c>
      <c r="AK41" s="201">
        <v>0</v>
      </c>
      <c r="AL41" s="201">
        <v>0</v>
      </c>
      <c r="AM41" s="201">
        <v>30</v>
      </c>
      <c r="AN41" s="201">
        <v>0</v>
      </c>
      <c r="AO41">
        <v>0</v>
      </c>
      <c r="AP41" s="201">
        <v>75.28</v>
      </c>
      <c r="AQ41" s="201">
        <v>17.690000000000001</v>
      </c>
      <c r="AR41" s="201">
        <v>22.2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4.8499999999999996</v>
      </c>
      <c r="L42" s="201">
        <v>134.38</v>
      </c>
      <c r="M42" s="201">
        <v>21.07</v>
      </c>
      <c r="N42" s="201">
        <v>27.21</v>
      </c>
      <c r="O42" s="201">
        <v>0</v>
      </c>
      <c r="P42" s="201">
        <v>31.24</v>
      </c>
      <c r="Q42" s="201">
        <v>3.86</v>
      </c>
      <c r="R42" s="201">
        <v>6.96</v>
      </c>
      <c r="S42" s="201">
        <v>4</v>
      </c>
      <c r="T42" s="201">
        <v>0</v>
      </c>
      <c r="U42" s="201">
        <v>61.33</v>
      </c>
      <c r="V42" s="201">
        <v>6.16</v>
      </c>
      <c r="W42" s="201">
        <v>13.12</v>
      </c>
      <c r="X42" s="201">
        <v>43.94</v>
      </c>
      <c r="Y42" s="201">
        <v>0</v>
      </c>
      <c r="Z42">
        <v>0</v>
      </c>
      <c r="AA42" s="201">
        <v>10.039999999999999</v>
      </c>
      <c r="AB42" s="201">
        <v>0</v>
      </c>
      <c r="AC42" s="201">
        <v>0</v>
      </c>
      <c r="AD42" s="201">
        <v>0</v>
      </c>
      <c r="AE42" s="201">
        <v>55.91</v>
      </c>
      <c r="AF42" s="201">
        <v>0</v>
      </c>
      <c r="AG42" s="201">
        <v>0</v>
      </c>
      <c r="AH42" s="201">
        <v>0</v>
      </c>
      <c r="AI42" s="201">
        <v>69.61</v>
      </c>
      <c r="AJ42" s="201">
        <v>0</v>
      </c>
      <c r="AK42" s="201">
        <v>0</v>
      </c>
      <c r="AL42" s="201">
        <v>0</v>
      </c>
      <c r="AM42" s="201">
        <v>30</v>
      </c>
      <c r="AN42" s="201">
        <v>0</v>
      </c>
      <c r="AO42">
        <v>0</v>
      </c>
      <c r="AP42" s="201">
        <v>23.78</v>
      </c>
      <c r="AQ42" s="201">
        <v>17.690000000000001</v>
      </c>
      <c r="AR42" s="201">
        <v>21.9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4.83</v>
      </c>
      <c r="L43" s="201">
        <v>134.38</v>
      </c>
      <c r="M43" s="201">
        <v>20.28</v>
      </c>
      <c r="N43" s="201">
        <v>26.18</v>
      </c>
      <c r="O43" s="201">
        <v>0</v>
      </c>
      <c r="P43" s="201">
        <v>28.98</v>
      </c>
      <c r="Q43" s="201">
        <v>3.86</v>
      </c>
      <c r="R43" s="201">
        <v>6.76</v>
      </c>
      <c r="S43" s="201">
        <v>3.86</v>
      </c>
      <c r="T43" s="201">
        <v>0</v>
      </c>
      <c r="U43" s="201">
        <v>61.33</v>
      </c>
      <c r="V43" s="201">
        <v>6.16</v>
      </c>
      <c r="W43" s="201">
        <v>13.12</v>
      </c>
      <c r="X43" s="201">
        <v>43.94</v>
      </c>
      <c r="Y43" s="201">
        <v>0</v>
      </c>
      <c r="Z43">
        <v>0</v>
      </c>
      <c r="AA43" s="201">
        <v>10.039999999999999</v>
      </c>
      <c r="AB43" s="201">
        <v>0</v>
      </c>
      <c r="AC43" s="201">
        <v>0</v>
      </c>
      <c r="AD43" s="201">
        <v>0</v>
      </c>
      <c r="AE43" s="201">
        <v>55.91</v>
      </c>
      <c r="AF43" s="201">
        <v>0</v>
      </c>
      <c r="AG43" s="201">
        <v>0</v>
      </c>
      <c r="AH43" s="201">
        <v>0</v>
      </c>
      <c r="AI43" s="201">
        <v>69.61</v>
      </c>
      <c r="AJ43" s="201">
        <v>0</v>
      </c>
      <c r="AK43" s="201">
        <v>0</v>
      </c>
      <c r="AL43" s="201">
        <v>0</v>
      </c>
      <c r="AM43" s="201">
        <v>30</v>
      </c>
      <c r="AN43" s="201">
        <v>0</v>
      </c>
      <c r="AO43">
        <v>0</v>
      </c>
      <c r="AP43" s="201">
        <v>19.32</v>
      </c>
      <c r="AQ43" s="201">
        <v>17.690000000000001</v>
      </c>
      <c r="AR43" s="201">
        <v>21.9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4.83</v>
      </c>
      <c r="L44" s="201">
        <v>134.38</v>
      </c>
      <c r="M44" s="201">
        <v>19.559999999999999</v>
      </c>
      <c r="N44" s="201">
        <v>25.25</v>
      </c>
      <c r="O44" s="201">
        <v>0</v>
      </c>
      <c r="P44" s="201">
        <v>27.88</v>
      </c>
      <c r="Q44" s="201">
        <v>3.86</v>
      </c>
      <c r="R44" s="201">
        <v>6.76</v>
      </c>
      <c r="S44" s="201">
        <v>3.86</v>
      </c>
      <c r="T44" s="201">
        <v>0</v>
      </c>
      <c r="U44" s="201">
        <v>61.33</v>
      </c>
      <c r="V44" s="201">
        <v>5.99</v>
      </c>
      <c r="W44" s="201">
        <v>12.29</v>
      </c>
      <c r="X44" s="201">
        <v>43.94</v>
      </c>
      <c r="Y44" s="201">
        <v>0</v>
      </c>
      <c r="Z44">
        <v>0</v>
      </c>
      <c r="AA44" s="201">
        <v>10.039999999999999</v>
      </c>
      <c r="AB44" s="201">
        <v>0</v>
      </c>
      <c r="AC44" s="201">
        <v>0</v>
      </c>
      <c r="AD44" s="201">
        <v>0</v>
      </c>
      <c r="AE44" s="201">
        <v>55.91</v>
      </c>
      <c r="AF44" s="201">
        <v>0</v>
      </c>
      <c r="AG44" s="201">
        <v>0</v>
      </c>
      <c r="AH44" s="201">
        <v>0</v>
      </c>
      <c r="AI44" s="201">
        <v>69.61</v>
      </c>
      <c r="AJ44" s="201">
        <v>0</v>
      </c>
      <c r="AK44" s="201">
        <v>0</v>
      </c>
      <c r="AL44" s="201">
        <v>0</v>
      </c>
      <c r="AM44" s="201">
        <v>30</v>
      </c>
      <c r="AN44" s="201">
        <v>0</v>
      </c>
      <c r="AO44">
        <v>0</v>
      </c>
      <c r="AP44" s="201">
        <v>17.93</v>
      </c>
      <c r="AQ44" s="201">
        <v>17.690000000000001</v>
      </c>
      <c r="AR44" s="201">
        <v>21.9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4.83</v>
      </c>
      <c r="L45" s="201">
        <v>126.52</v>
      </c>
      <c r="M45" s="201">
        <v>19.38</v>
      </c>
      <c r="N45" s="201">
        <v>25.02</v>
      </c>
      <c r="O45" s="201">
        <v>0</v>
      </c>
      <c r="P45" s="201">
        <v>27.6</v>
      </c>
      <c r="Q45" s="201">
        <v>3.57</v>
      </c>
      <c r="R45" s="201">
        <v>6.33</v>
      </c>
      <c r="S45" s="201">
        <v>3.64</v>
      </c>
      <c r="T45" s="201">
        <v>0</v>
      </c>
      <c r="U45" s="201">
        <v>61.33</v>
      </c>
      <c r="V45" s="201">
        <v>6.16</v>
      </c>
      <c r="W45" s="201">
        <v>13.12</v>
      </c>
      <c r="X45" s="201">
        <v>43.94</v>
      </c>
      <c r="Y45" s="201">
        <v>0</v>
      </c>
      <c r="Z45">
        <v>0</v>
      </c>
      <c r="AA45" s="201">
        <v>10.039999999999999</v>
      </c>
      <c r="AB45" s="201">
        <v>0</v>
      </c>
      <c r="AC45" s="201">
        <v>0</v>
      </c>
      <c r="AD45" s="201">
        <v>0</v>
      </c>
      <c r="AE45" s="201">
        <v>55.91</v>
      </c>
      <c r="AF45" s="201">
        <v>0</v>
      </c>
      <c r="AG45" s="201">
        <v>0</v>
      </c>
      <c r="AH45" s="201">
        <v>0</v>
      </c>
      <c r="AI45" s="201">
        <v>69.61</v>
      </c>
      <c r="AJ45" s="201">
        <v>0</v>
      </c>
      <c r="AK45" s="201">
        <v>0</v>
      </c>
      <c r="AL45" s="201">
        <v>0</v>
      </c>
      <c r="AM45" s="201">
        <v>30</v>
      </c>
      <c r="AN45" s="201">
        <v>0</v>
      </c>
      <c r="AO45">
        <v>0</v>
      </c>
      <c r="AP45" s="201">
        <v>19.32</v>
      </c>
      <c r="AQ45" s="201">
        <v>17.690000000000001</v>
      </c>
      <c r="AR45" s="201">
        <v>21.9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4.83</v>
      </c>
      <c r="L46" s="201">
        <v>126.52</v>
      </c>
      <c r="M46" s="201">
        <v>19.21</v>
      </c>
      <c r="N46" s="201">
        <v>24.79</v>
      </c>
      <c r="O46" s="201">
        <v>0</v>
      </c>
      <c r="P46" s="201">
        <v>27.33</v>
      </c>
      <c r="Q46" s="201">
        <v>3.54</v>
      </c>
      <c r="R46" s="201">
        <v>6.27</v>
      </c>
      <c r="S46" s="201">
        <v>3.61</v>
      </c>
      <c r="T46" s="201">
        <v>0</v>
      </c>
      <c r="U46" s="201">
        <v>61.33</v>
      </c>
      <c r="V46" s="201">
        <v>6.16</v>
      </c>
      <c r="W46" s="201">
        <v>13.12</v>
      </c>
      <c r="X46" s="201">
        <v>43.94</v>
      </c>
      <c r="Y46" s="201">
        <v>0</v>
      </c>
      <c r="Z46">
        <v>0</v>
      </c>
      <c r="AA46" s="201">
        <v>10.039999999999999</v>
      </c>
      <c r="AB46" s="201">
        <v>0</v>
      </c>
      <c r="AC46" s="201">
        <v>0</v>
      </c>
      <c r="AD46" s="201">
        <v>0</v>
      </c>
      <c r="AE46" s="201">
        <v>55.91</v>
      </c>
      <c r="AF46" s="201">
        <v>0</v>
      </c>
      <c r="AG46" s="201">
        <v>0</v>
      </c>
      <c r="AH46" s="201">
        <v>0</v>
      </c>
      <c r="AI46" s="201">
        <v>69.61</v>
      </c>
      <c r="AJ46" s="201">
        <v>0</v>
      </c>
      <c r="AK46" s="201">
        <v>0</v>
      </c>
      <c r="AL46" s="201">
        <v>0</v>
      </c>
      <c r="AM46" s="201">
        <v>30</v>
      </c>
      <c r="AN46" s="201">
        <v>0</v>
      </c>
      <c r="AO46">
        <v>0</v>
      </c>
      <c r="AP46" s="201">
        <v>19.32</v>
      </c>
      <c r="AQ46" s="201">
        <v>7.74</v>
      </c>
      <c r="AR46" s="201">
        <v>21.9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4.83</v>
      </c>
      <c r="L47" s="201">
        <v>126.52</v>
      </c>
      <c r="M47" s="201">
        <v>18.97</v>
      </c>
      <c r="N47" s="201">
        <v>24.49</v>
      </c>
      <c r="O47" s="201">
        <v>0</v>
      </c>
      <c r="P47" s="201">
        <v>27</v>
      </c>
      <c r="Q47" s="201">
        <v>3.5</v>
      </c>
      <c r="R47" s="201">
        <v>6.19</v>
      </c>
      <c r="S47" s="201">
        <v>3.57</v>
      </c>
      <c r="T47" s="201">
        <v>0</v>
      </c>
      <c r="U47" s="201">
        <v>61.33</v>
      </c>
      <c r="V47" s="201">
        <v>6.16</v>
      </c>
      <c r="W47" s="201">
        <v>13.12</v>
      </c>
      <c r="X47" s="201">
        <v>43.94</v>
      </c>
      <c r="Y47" s="201">
        <v>0</v>
      </c>
      <c r="Z47">
        <v>0</v>
      </c>
      <c r="AA47" s="201">
        <v>10.039999999999999</v>
      </c>
      <c r="AB47" s="201">
        <v>0</v>
      </c>
      <c r="AC47" s="201">
        <v>0</v>
      </c>
      <c r="AD47" s="201">
        <v>0</v>
      </c>
      <c r="AE47" s="201">
        <v>55.91</v>
      </c>
      <c r="AF47" s="201">
        <v>0</v>
      </c>
      <c r="AG47" s="201">
        <v>0</v>
      </c>
      <c r="AH47" s="201">
        <v>0</v>
      </c>
      <c r="AI47" s="201">
        <v>69.61</v>
      </c>
      <c r="AJ47" s="201">
        <v>0</v>
      </c>
      <c r="AK47" s="201">
        <v>0</v>
      </c>
      <c r="AL47" s="201">
        <v>0</v>
      </c>
      <c r="AM47" s="201">
        <v>30</v>
      </c>
      <c r="AN47" s="201">
        <v>0</v>
      </c>
      <c r="AO47">
        <v>0</v>
      </c>
      <c r="AP47" s="201">
        <v>19.32</v>
      </c>
      <c r="AQ47" s="201">
        <v>7.74</v>
      </c>
      <c r="AR47" s="201">
        <v>21.9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4.83</v>
      </c>
      <c r="L48" s="201">
        <v>126.52</v>
      </c>
      <c r="M48" s="201">
        <v>18.920000000000002</v>
      </c>
      <c r="N48" s="201">
        <v>24.42</v>
      </c>
      <c r="O48" s="201">
        <v>0</v>
      </c>
      <c r="P48" s="201">
        <v>26.89</v>
      </c>
      <c r="Q48" s="201">
        <v>3.49</v>
      </c>
      <c r="R48" s="201">
        <v>6.17</v>
      </c>
      <c r="S48" s="201">
        <v>3.55</v>
      </c>
      <c r="T48" s="201">
        <v>0</v>
      </c>
      <c r="U48" s="201">
        <v>61.33</v>
      </c>
      <c r="V48" s="201">
        <v>6.16</v>
      </c>
      <c r="W48" s="201">
        <v>13.12</v>
      </c>
      <c r="X48" s="201">
        <v>43.94</v>
      </c>
      <c r="Y48" s="201">
        <v>0</v>
      </c>
      <c r="Z48">
        <v>0</v>
      </c>
      <c r="AA48" s="201">
        <v>10.039999999999999</v>
      </c>
      <c r="AB48" s="201">
        <v>0</v>
      </c>
      <c r="AC48" s="201">
        <v>0</v>
      </c>
      <c r="AD48" s="201">
        <v>0</v>
      </c>
      <c r="AE48" s="201">
        <v>55.91</v>
      </c>
      <c r="AF48" s="201">
        <v>0</v>
      </c>
      <c r="AG48" s="201">
        <v>0</v>
      </c>
      <c r="AH48" s="201">
        <v>0</v>
      </c>
      <c r="AI48" s="201">
        <v>69.61</v>
      </c>
      <c r="AJ48" s="201">
        <v>0</v>
      </c>
      <c r="AK48" s="201">
        <v>0</v>
      </c>
      <c r="AL48" s="201">
        <v>0</v>
      </c>
      <c r="AM48" s="201">
        <v>30</v>
      </c>
      <c r="AN48" s="201">
        <v>0</v>
      </c>
      <c r="AO48">
        <v>0</v>
      </c>
      <c r="AP48" s="201">
        <v>19.32</v>
      </c>
      <c r="AQ48" s="201">
        <v>7.74</v>
      </c>
      <c r="AR48" s="201">
        <v>21.9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4.83</v>
      </c>
      <c r="L49" s="201">
        <v>126.52</v>
      </c>
      <c r="M49" s="201">
        <v>18.79</v>
      </c>
      <c r="N49" s="201">
        <v>24.25</v>
      </c>
      <c r="O49" s="201">
        <v>0</v>
      </c>
      <c r="P49" s="201">
        <v>26.69</v>
      </c>
      <c r="Q49" s="201">
        <v>3.46</v>
      </c>
      <c r="R49" s="201">
        <v>6.13</v>
      </c>
      <c r="S49" s="201">
        <v>3.53</v>
      </c>
      <c r="T49" s="201">
        <v>0</v>
      </c>
      <c r="U49" s="201">
        <v>61.33</v>
      </c>
      <c r="V49" s="201">
        <v>6.16</v>
      </c>
      <c r="W49" s="201">
        <v>13.12</v>
      </c>
      <c r="X49" s="201">
        <v>43.94</v>
      </c>
      <c r="Y49" s="201">
        <v>0</v>
      </c>
      <c r="Z49">
        <v>0</v>
      </c>
      <c r="AA49" s="201">
        <v>10.039999999999999</v>
      </c>
      <c r="AB49" s="201">
        <v>0</v>
      </c>
      <c r="AC49" s="201">
        <v>0</v>
      </c>
      <c r="AD49" s="201">
        <v>0</v>
      </c>
      <c r="AE49" s="201">
        <v>55.91</v>
      </c>
      <c r="AF49" s="201">
        <v>0</v>
      </c>
      <c r="AG49" s="201">
        <v>0</v>
      </c>
      <c r="AH49" s="201">
        <v>0</v>
      </c>
      <c r="AI49" s="201">
        <v>69.61</v>
      </c>
      <c r="AJ49" s="201">
        <v>0</v>
      </c>
      <c r="AK49" s="201">
        <v>0</v>
      </c>
      <c r="AL49" s="201">
        <v>0</v>
      </c>
      <c r="AM49" s="201">
        <v>30</v>
      </c>
      <c r="AN49" s="201">
        <v>0</v>
      </c>
      <c r="AO49">
        <v>0</v>
      </c>
      <c r="AP49" s="201">
        <v>19.32</v>
      </c>
      <c r="AQ49" s="201">
        <v>7.74</v>
      </c>
      <c r="AR49" s="201">
        <v>21.9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4.83</v>
      </c>
      <c r="L50" s="201">
        <v>126.52</v>
      </c>
      <c r="M50" s="201">
        <v>18.71</v>
      </c>
      <c r="N50" s="201">
        <v>24.16</v>
      </c>
      <c r="O50" s="201">
        <v>0</v>
      </c>
      <c r="P50" s="201">
        <v>26.59</v>
      </c>
      <c r="Q50" s="201">
        <v>3.45</v>
      </c>
      <c r="R50" s="201">
        <v>6.11</v>
      </c>
      <c r="S50" s="201">
        <v>3.52</v>
      </c>
      <c r="T50" s="201">
        <v>0</v>
      </c>
      <c r="U50" s="201">
        <v>61.33</v>
      </c>
      <c r="V50" s="201">
        <v>6.16</v>
      </c>
      <c r="W50" s="201">
        <v>13.12</v>
      </c>
      <c r="X50" s="201">
        <v>43.94</v>
      </c>
      <c r="Y50" s="201">
        <v>0</v>
      </c>
      <c r="Z50">
        <v>0</v>
      </c>
      <c r="AA50" s="201">
        <v>10.039999999999999</v>
      </c>
      <c r="AB50" s="201">
        <v>0</v>
      </c>
      <c r="AC50" s="201">
        <v>0</v>
      </c>
      <c r="AD50" s="201">
        <v>0</v>
      </c>
      <c r="AE50" s="201">
        <v>55.91</v>
      </c>
      <c r="AF50" s="201">
        <v>0</v>
      </c>
      <c r="AG50" s="201">
        <v>0</v>
      </c>
      <c r="AH50" s="201">
        <v>0</v>
      </c>
      <c r="AI50" s="201">
        <v>69.61</v>
      </c>
      <c r="AJ50" s="201">
        <v>0</v>
      </c>
      <c r="AK50" s="201">
        <v>0</v>
      </c>
      <c r="AL50" s="201">
        <v>0</v>
      </c>
      <c r="AM50" s="201">
        <v>30</v>
      </c>
      <c r="AN50" s="201">
        <v>0</v>
      </c>
      <c r="AO50">
        <v>0</v>
      </c>
      <c r="AP50" s="201">
        <v>19.32</v>
      </c>
      <c r="AQ50" s="201">
        <v>7.74</v>
      </c>
      <c r="AR50" s="201">
        <v>21.9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4.79</v>
      </c>
      <c r="L51" s="201">
        <v>126.52</v>
      </c>
      <c r="M51" s="201">
        <v>18.78</v>
      </c>
      <c r="N51" s="201">
        <v>24.24</v>
      </c>
      <c r="O51" s="201">
        <v>0</v>
      </c>
      <c r="P51" s="201">
        <v>26.69</v>
      </c>
      <c r="Q51" s="201">
        <v>5.0199999999999996</v>
      </c>
      <c r="R51" s="201">
        <v>9.69</v>
      </c>
      <c r="S51" s="201">
        <v>5.98</v>
      </c>
      <c r="T51" s="201">
        <v>0</v>
      </c>
      <c r="U51" s="201">
        <v>61.33</v>
      </c>
      <c r="V51" s="201">
        <v>6.16</v>
      </c>
      <c r="W51" s="201">
        <v>13.12</v>
      </c>
      <c r="X51" s="201">
        <v>43.94</v>
      </c>
      <c r="Y51" s="201">
        <v>0</v>
      </c>
      <c r="Z51">
        <v>0</v>
      </c>
      <c r="AA51" s="201">
        <v>10.039999999999999</v>
      </c>
      <c r="AB51" s="201">
        <v>0</v>
      </c>
      <c r="AC51" s="201">
        <v>0</v>
      </c>
      <c r="AD51" s="201">
        <v>0</v>
      </c>
      <c r="AE51" s="201">
        <v>55.91</v>
      </c>
      <c r="AF51" s="201">
        <v>0</v>
      </c>
      <c r="AG51" s="201">
        <v>0</v>
      </c>
      <c r="AH51" s="201">
        <v>0</v>
      </c>
      <c r="AI51" s="201">
        <v>69.61</v>
      </c>
      <c r="AJ51" s="201">
        <v>0</v>
      </c>
      <c r="AK51" s="201">
        <v>0</v>
      </c>
      <c r="AL51" s="201">
        <v>0</v>
      </c>
      <c r="AM51" s="201">
        <v>30</v>
      </c>
      <c r="AN51" s="201">
        <v>0</v>
      </c>
      <c r="AO51">
        <v>0</v>
      </c>
      <c r="AP51" s="201">
        <v>75.28</v>
      </c>
      <c r="AQ51" s="201">
        <v>7.74</v>
      </c>
      <c r="AR51" s="201">
        <v>21.9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4.72</v>
      </c>
      <c r="L52" s="201">
        <v>126.52</v>
      </c>
      <c r="M52" s="201">
        <v>18.91</v>
      </c>
      <c r="N52" s="201">
        <v>24.41</v>
      </c>
      <c r="O52" s="201">
        <v>0</v>
      </c>
      <c r="P52" s="201">
        <v>26.89</v>
      </c>
      <c r="Q52" s="201">
        <v>5.0599999999999996</v>
      </c>
      <c r="R52" s="201">
        <v>9.75</v>
      </c>
      <c r="S52" s="201">
        <v>6.02</v>
      </c>
      <c r="T52" s="201">
        <v>0</v>
      </c>
      <c r="U52" s="201">
        <v>61.33</v>
      </c>
      <c r="V52" s="201">
        <v>6.16</v>
      </c>
      <c r="W52" s="201">
        <v>13.12</v>
      </c>
      <c r="X52" s="201">
        <v>43.94</v>
      </c>
      <c r="Y52" s="201">
        <v>0</v>
      </c>
      <c r="Z52">
        <v>0</v>
      </c>
      <c r="AA52" s="201">
        <v>10.039999999999999</v>
      </c>
      <c r="AB52" s="201">
        <v>0</v>
      </c>
      <c r="AC52" s="201">
        <v>0</v>
      </c>
      <c r="AD52" s="201">
        <v>0</v>
      </c>
      <c r="AE52" s="201">
        <v>55.91</v>
      </c>
      <c r="AF52" s="201">
        <v>0</v>
      </c>
      <c r="AG52" s="201">
        <v>0</v>
      </c>
      <c r="AH52" s="201">
        <v>0</v>
      </c>
      <c r="AI52" s="201">
        <v>69.61</v>
      </c>
      <c r="AJ52" s="201">
        <v>0</v>
      </c>
      <c r="AK52" s="201">
        <v>0</v>
      </c>
      <c r="AL52" s="201">
        <v>0</v>
      </c>
      <c r="AM52" s="201">
        <v>30</v>
      </c>
      <c r="AN52" s="201">
        <v>0</v>
      </c>
      <c r="AO52">
        <v>0</v>
      </c>
      <c r="AP52" s="201">
        <v>75.28</v>
      </c>
      <c r="AQ52" s="201">
        <v>7.74</v>
      </c>
      <c r="AR52" s="201">
        <v>21.9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4.55</v>
      </c>
      <c r="L53" s="201">
        <v>126.88</v>
      </c>
      <c r="M53" s="201">
        <v>18.87</v>
      </c>
      <c r="N53" s="201">
        <v>24.36</v>
      </c>
      <c r="O53" s="201">
        <v>0</v>
      </c>
      <c r="P53" s="201">
        <v>26.83</v>
      </c>
      <c r="Q53" s="201">
        <v>4.4800000000000004</v>
      </c>
      <c r="R53" s="201">
        <v>8.6999999999999993</v>
      </c>
      <c r="S53" s="201">
        <v>5.42</v>
      </c>
      <c r="T53" s="201">
        <v>0</v>
      </c>
      <c r="U53" s="201">
        <v>61.33</v>
      </c>
      <c r="V53" s="201">
        <v>6.16</v>
      </c>
      <c r="W53" s="201">
        <v>13.12</v>
      </c>
      <c r="X53" s="201">
        <v>43.94</v>
      </c>
      <c r="Y53" s="201">
        <v>0</v>
      </c>
      <c r="Z53">
        <v>0</v>
      </c>
      <c r="AA53" s="201">
        <v>10.039999999999999</v>
      </c>
      <c r="AB53" s="201">
        <v>0</v>
      </c>
      <c r="AC53" s="201">
        <v>0</v>
      </c>
      <c r="AD53" s="201">
        <v>0</v>
      </c>
      <c r="AE53" s="201">
        <v>55.91</v>
      </c>
      <c r="AF53" s="201">
        <v>0</v>
      </c>
      <c r="AG53" s="201">
        <v>0</v>
      </c>
      <c r="AH53" s="201">
        <v>0</v>
      </c>
      <c r="AI53" s="201">
        <v>69.61</v>
      </c>
      <c r="AJ53" s="201">
        <v>0</v>
      </c>
      <c r="AK53" s="201">
        <v>0</v>
      </c>
      <c r="AL53" s="201">
        <v>0</v>
      </c>
      <c r="AM53" s="201">
        <v>30</v>
      </c>
      <c r="AN53" s="201">
        <v>0</v>
      </c>
      <c r="AO53">
        <v>0</v>
      </c>
      <c r="AP53" s="201">
        <v>75.28</v>
      </c>
      <c r="AQ53" s="201">
        <v>25.83</v>
      </c>
      <c r="AR53" s="201">
        <v>21.9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4.5</v>
      </c>
      <c r="L54" s="201">
        <v>126.88</v>
      </c>
      <c r="M54" s="201">
        <v>18.86</v>
      </c>
      <c r="N54" s="201">
        <v>24.34</v>
      </c>
      <c r="O54" s="201">
        <v>0</v>
      </c>
      <c r="P54" s="201">
        <v>26.81</v>
      </c>
      <c r="Q54" s="201">
        <v>4.4800000000000004</v>
      </c>
      <c r="R54" s="201">
        <v>8.69</v>
      </c>
      <c r="S54" s="201">
        <v>5.41</v>
      </c>
      <c r="T54" s="201">
        <v>0</v>
      </c>
      <c r="U54" s="201">
        <v>61.33</v>
      </c>
      <c r="V54" s="201">
        <v>6.16</v>
      </c>
      <c r="W54" s="201">
        <v>13.12</v>
      </c>
      <c r="X54" s="201">
        <v>43.94</v>
      </c>
      <c r="Y54" s="201">
        <v>0</v>
      </c>
      <c r="Z54">
        <v>0</v>
      </c>
      <c r="AA54" s="201">
        <v>10.039999999999999</v>
      </c>
      <c r="AB54" s="201">
        <v>0</v>
      </c>
      <c r="AC54" s="201">
        <v>0</v>
      </c>
      <c r="AD54" s="201">
        <v>0</v>
      </c>
      <c r="AE54" s="201">
        <v>55.91</v>
      </c>
      <c r="AF54" s="201">
        <v>0</v>
      </c>
      <c r="AG54" s="201">
        <v>0</v>
      </c>
      <c r="AH54" s="201">
        <v>0</v>
      </c>
      <c r="AI54" s="201">
        <v>69.61</v>
      </c>
      <c r="AJ54" s="201">
        <v>0</v>
      </c>
      <c r="AK54" s="201">
        <v>0</v>
      </c>
      <c r="AL54" s="201">
        <v>0</v>
      </c>
      <c r="AM54" s="201">
        <v>30</v>
      </c>
      <c r="AN54" s="201">
        <v>0</v>
      </c>
      <c r="AO54">
        <v>0</v>
      </c>
      <c r="AP54" s="201">
        <v>75.28</v>
      </c>
      <c r="AQ54" s="201">
        <v>25.83</v>
      </c>
      <c r="AR54" s="201">
        <v>21.9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4.6100000000000003</v>
      </c>
      <c r="L55" s="201">
        <v>126.88</v>
      </c>
      <c r="M55" s="201">
        <v>18.72</v>
      </c>
      <c r="N55" s="201">
        <v>24.18</v>
      </c>
      <c r="O55" s="201">
        <v>0</v>
      </c>
      <c r="P55" s="201">
        <v>26.62</v>
      </c>
      <c r="Q55" s="201">
        <v>3.32</v>
      </c>
      <c r="R55" s="201">
        <v>5.46</v>
      </c>
      <c r="S55" s="201">
        <v>3.93</v>
      </c>
      <c r="T55" s="201">
        <v>0</v>
      </c>
      <c r="U55" s="201">
        <v>61.33</v>
      </c>
      <c r="V55" s="201">
        <v>6.16</v>
      </c>
      <c r="W55" s="201">
        <v>13.12</v>
      </c>
      <c r="X55" s="201">
        <v>43.94</v>
      </c>
      <c r="Y55" s="201">
        <v>0</v>
      </c>
      <c r="Z55">
        <v>0</v>
      </c>
      <c r="AA55" s="201">
        <v>10.039999999999999</v>
      </c>
      <c r="AB55" s="201">
        <v>0</v>
      </c>
      <c r="AC55" s="201">
        <v>0</v>
      </c>
      <c r="AD55" s="201">
        <v>0</v>
      </c>
      <c r="AE55" s="201">
        <v>55.91</v>
      </c>
      <c r="AF55" s="201">
        <v>0</v>
      </c>
      <c r="AG55" s="201">
        <v>0</v>
      </c>
      <c r="AH55" s="201">
        <v>0</v>
      </c>
      <c r="AI55" s="201">
        <v>69.61</v>
      </c>
      <c r="AJ55" s="201">
        <v>0</v>
      </c>
      <c r="AK55" s="201">
        <v>0</v>
      </c>
      <c r="AL55" s="201">
        <v>0</v>
      </c>
      <c r="AM55" s="201">
        <v>30</v>
      </c>
      <c r="AN55" s="201">
        <v>0</v>
      </c>
      <c r="AO55">
        <v>0</v>
      </c>
      <c r="AP55" s="201">
        <v>19.32</v>
      </c>
      <c r="AQ55" s="201">
        <v>7.74</v>
      </c>
      <c r="AR55" s="201">
        <v>21.9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4.5999999999999996</v>
      </c>
      <c r="L56" s="201">
        <v>126.88</v>
      </c>
      <c r="M56" s="201">
        <v>18.600000000000001</v>
      </c>
      <c r="N56" s="201">
        <v>24.01</v>
      </c>
      <c r="O56" s="201">
        <v>0</v>
      </c>
      <c r="P56" s="201">
        <v>26.42</v>
      </c>
      <c r="Q56" s="201">
        <v>3.31</v>
      </c>
      <c r="R56" s="201">
        <v>5.43</v>
      </c>
      <c r="S56" s="201">
        <v>3.91</v>
      </c>
      <c r="T56" s="201">
        <v>0</v>
      </c>
      <c r="U56" s="201">
        <v>61.33</v>
      </c>
      <c r="V56" s="201">
        <v>6.16</v>
      </c>
      <c r="W56" s="201">
        <v>13.12</v>
      </c>
      <c r="X56" s="201">
        <v>43.94</v>
      </c>
      <c r="Y56" s="201">
        <v>0</v>
      </c>
      <c r="Z56">
        <v>0</v>
      </c>
      <c r="AA56" s="201">
        <v>10.039999999999999</v>
      </c>
      <c r="AB56" s="201">
        <v>0</v>
      </c>
      <c r="AC56" s="201">
        <v>0</v>
      </c>
      <c r="AD56" s="201">
        <v>0</v>
      </c>
      <c r="AE56" s="201">
        <v>55.91</v>
      </c>
      <c r="AF56" s="201">
        <v>0</v>
      </c>
      <c r="AG56" s="201">
        <v>0</v>
      </c>
      <c r="AH56" s="201">
        <v>0</v>
      </c>
      <c r="AI56" s="201">
        <v>69.61</v>
      </c>
      <c r="AJ56" s="201">
        <v>0</v>
      </c>
      <c r="AK56" s="201">
        <v>0</v>
      </c>
      <c r="AL56" s="201">
        <v>0</v>
      </c>
      <c r="AM56" s="201">
        <v>30</v>
      </c>
      <c r="AN56" s="201">
        <v>0</v>
      </c>
      <c r="AO56">
        <v>0</v>
      </c>
      <c r="AP56" s="201">
        <v>19.32</v>
      </c>
      <c r="AQ56" s="201">
        <v>7.74</v>
      </c>
      <c r="AR56" s="201">
        <v>21.4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4.3</v>
      </c>
      <c r="L57" s="201">
        <v>126.88</v>
      </c>
      <c r="M57" s="201">
        <v>18.61</v>
      </c>
      <c r="N57" s="201">
        <v>24.03</v>
      </c>
      <c r="O57" s="201">
        <v>0</v>
      </c>
      <c r="P57" s="201">
        <v>26.44</v>
      </c>
      <c r="Q57" s="201">
        <v>4.42</v>
      </c>
      <c r="R57" s="201">
        <v>8.58</v>
      </c>
      <c r="S57" s="201">
        <v>5.34</v>
      </c>
      <c r="T57" s="201">
        <v>0</v>
      </c>
      <c r="U57" s="201">
        <v>61.33</v>
      </c>
      <c r="V57" s="201">
        <v>6.16</v>
      </c>
      <c r="W57" s="201">
        <v>13.12</v>
      </c>
      <c r="X57" s="201">
        <v>43.94</v>
      </c>
      <c r="Y57" s="201">
        <v>0</v>
      </c>
      <c r="Z57">
        <v>0</v>
      </c>
      <c r="AA57" s="201">
        <v>10.039999999999999</v>
      </c>
      <c r="AB57" s="201">
        <v>0</v>
      </c>
      <c r="AC57" s="201">
        <v>0</v>
      </c>
      <c r="AD57" s="201">
        <v>0</v>
      </c>
      <c r="AE57" s="201">
        <v>55.91</v>
      </c>
      <c r="AF57" s="201">
        <v>0</v>
      </c>
      <c r="AG57" s="201">
        <v>0</v>
      </c>
      <c r="AH57" s="201">
        <v>0</v>
      </c>
      <c r="AI57" s="201">
        <v>69.61</v>
      </c>
      <c r="AJ57" s="201">
        <v>0</v>
      </c>
      <c r="AK57" s="201">
        <v>0</v>
      </c>
      <c r="AL57" s="201">
        <v>0</v>
      </c>
      <c r="AM57" s="201">
        <v>30</v>
      </c>
      <c r="AN57" s="201">
        <v>0</v>
      </c>
      <c r="AO57">
        <v>0</v>
      </c>
      <c r="AP57" s="201">
        <v>48.29</v>
      </c>
      <c r="AQ57" s="201">
        <v>7.74</v>
      </c>
      <c r="AR57" s="201">
        <v>21.4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7.88</v>
      </c>
      <c r="L58" s="201">
        <v>193.16</v>
      </c>
      <c r="M58" s="201">
        <v>18.600000000000001</v>
      </c>
      <c r="N58" s="201">
        <v>24.02</v>
      </c>
      <c r="O58" s="201">
        <v>0</v>
      </c>
      <c r="P58" s="201">
        <v>26.44</v>
      </c>
      <c r="Q58" s="201">
        <v>4.42</v>
      </c>
      <c r="R58" s="201">
        <v>8.58</v>
      </c>
      <c r="S58" s="201">
        <v>5.34</v>
      </c>
      <c r="T58" s="201">
        <v>0</v>
      </c>
      <c r="U58" s="201">
        <v>61.33</v>
      </c>
      <c r="V58" s="201">
        <v>6.16</v>
      </c>
      <c r="W58" s="201">
        <v>13.12</v>
      </c>
      <c r="X58" s="201">
        <v>43.94</v>
      </c>
      <c r="Y58" s="201">
        <v>0</v>
      </c>
      <c r="Z58">
        <v>0</v>
      </c>
      <c r="AA58" s="201">
        <v>10.039999999999999</v>
      </c>
      <c r="AB58" s="201">
        <v>0</v>
      </c>
      <c r="AC58" s="201">
        <v>0</v>
      </c>
      <c r="AD58" s="201">
        <v>0</v>
      </c>
      <c r="AE58" s="201">
        <v>55.91</v>
      </c>
      <c r="AF58" s="201">
        <v>0</v>
      </c>
      <c r="AG58" s="201">
        <v>0</v>
      </c>
      <c r="AH58" s="201">
        <v>0</v>
      </c>
      <c r="AI58" s="201">
        <v>69.61</v>
      </c>
      <c r="AJ58" s="201">
        <v>0</v>
      </c>
      <c r="AK58" s="201">
        <v>0</v>
      </c>
      <c r="AL58" s="201">
        <v>0</v>
      </c>
      <c r="AM58" s="201">
        <v>30</v>
      </c>
      <c r="AN58" s="201">
        <v>0</v>
      </c>
      <c r="AO58">
        <v>0</v>
      </c>
      <c r="AP58" s="201">
        <v>75.28</v>
      </c>
      <c r="AQ58" s="201">
        <v>7.73</v>
      </c>
      <c r="AR58" s="201">
        <v>21.9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8.1199999999999992</v>
      </c>
      <c r="L59" s="201">
        <v>241.45</v>
      </c>
      <c r="M59" s="201">
        <v>18.77</v>
      </c>
      <c r="N59" s="201">
        <v>24.23</v>
      </c>
      <c r="O59" s="201">
        <v>0</v>
      </c>
      <c r="P59" s="201">
        <v>26.66</v>
      </c>
      <c r="Q59" s="201">
        <v>4.46</v>
      </c>
      <c r="R59" s="201">
        <v>8.65</v>
      </c>
      <c r="S59" s="201">
        <v>5.39</v>
      </c>
      <c r="T59" s="201">
        <v>0</v>
      </c>
      <c r="U59" s="201">
        <v>61.33</v>
      </c>
      <c r="V59" s="201">
        <v>6.16</v>
      </c>
      <c r="W59" s="201">
        <v>13.12</v>
      </c>
      <c r="X59" s="201">
        <v>43.94</v>
      </c>
      <c r="Y59" s="201">
        <v>0</v>
      </c>
      <c r="Z59">
        <v>0</v>
      </c>
      <c r="AA59" s="201">
        <v>10.039999999999999</v>
      </c>
      <c r="AB59" s="201">
        <v>0</v>
      </c>
      <c r="AC59" s="201">
        <v>0</v>
      </c>
      <c r="AD59" s="201">
        <v>0</v>
      </c>
      <c r="AE59" s="201">
        <v>55.91</v>
      </c>
      <c r="AF59" s="201">
        <v>0</v>
      </c>
      <c r="AG59" s="201">
        <v>0</v>
      </c>
      <c r="AH59" s="201">
        <v>0</v>
      </c>
      <c r="AI59" s="201">
        <v>69.61</v>
      </c>
      <c r="AJ59" s="201">
        <v>0</v>
      </c>
      <c r="AK59" s="201">
        <v>0</v>
      </c>
      <c r="AL59" s="201">
        <v>0</v>
      </c>
      <c r="AM59" s="201">
        <v>30</v>
      </c>
      <c r="AN59" s="201">
        <v>0</v>
      </c>
      <c r="AO59">
        <v>0</v>
      </c>
      <c r="AP59" s="201">
        <v>75.28</v>
      </c>
      <c r="AQ59" s="201">
        <v>26.72</v>
      </c>
      <c r="AR59" s="201">
        <v>21.9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8.15</v>
      </c>
      <c r="L60" s="201">
        <v>231.79</v>
      </c>
      <c r="M60" s="201">
        <v>19.03</v>
      </c>
      <c r="N60" s="201">
        <v>24.57</v>
      </c>
      <c r="O60" s="201">
        <v>0</v>
      </c>
      <c r="P60" s="201">
        <v>27.08</v>
      </c>
      <c r="Q60" s="201">
        <v>4.5199999999999996</v>
      </c>
      <c r="R60" s="201">
        <v>8.77</v>
      </c>
      <c r="S60" s="201">
        <v>5.46</v>
      </c>
      <c r="T60" s="201">
        <v>0</v>
      </c>
      <c r="U60" s="201">
        <v>61.33</v>
      </c>
      <c r="V60" s="201">
        <v>6.16</v>
      </c>
      <c r="W60" s="201">
        <v>13.12</v>
      </c>
      <c r="X60" s="201">
        <v>43.94</v>
      </c>
      <c r="Y60" s="201">
        <v>0</v>
      </c>
      <c r="Z60">
        <v>0</v>
      </c>
      <c r="AA60" s="201">
        <v>10.039999999999999</v>
      </c>
      <c r="AB60" s="201">
        <v>0</v>
      </c>
      <c r="AC60" s="201">
        <v>0</v>
      </c>
      <c r="AD60" s="201">
        <v>0</v>
      </c>
      <c r="AE60" s="201">
        <v>55.91</v>
      </c>
      <c r="AF60" s="201">
        <v>0</v>
      </c>
      <c r="AG60" s="201">
        <v>0</v>
      </c>
      <c r="AH60" s="201">
        <v>0</v>
      </c>
      <c r="AI60" s="201">
        <v>69.61</v>
      </c>
      <c r="AJ60" s="201">
        <v>0</v>
      </c>
      <c r="AK60" s="201">
        <v>0</v>
      </c>
      <c r="AL60" s="201">
        <v>0</v>
      </c>
      <c r="AM60" s="201">
        <v>30</v>
      </c>
      <c r="AN60" s="201">
        <v>0</v>
      </c>
      <c r="AO60">
        <v>0</v>
      </c>
      <c r="AP60" s="201">
        <v>75.28</v>
      </c>
      <c r="AQ60" s="201">
        <v>26.72</v>
      </c>
      <c r="AR60" s="201">
        <v>21.9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7.72</v>
      </c>
      <c r="L61" s="201">
        <v>231.79</v>
      </c>
      <c r="M61" s="201">
        <v>19.309999999999999</v>
      </c>
      <c r="N61" s="201">
        <v>24.93</v>
      </c>
      <c r="O61" s="201">
        <v>0</v>
      </c>
      <c r="P61" s="201">
        <v>27.5</v>
      </c>
      <c r="Q61" s="201">
        <v>4.58</v>
      </c>
      <c r="R61" s="201">
        <v>8.9</v>
      </c>
      <c r="S61" s="201">
        <v>5.54</v>
      </c>
      <c r="T61" s="201">
        <v>0</v>
      </c>
      <c r="U61" s="201">
        <v>61.33</v>
      </c>
      <c r="V61" s="201">
        <v>6.16</v>
      </c>
      <c r="W61" s="201">
        <v>13.12</v>
      </c>
      <c r="X61" s="201">
        <v>43.94</v>
      </c>
      <c r="Y61" s="201">
        <v>0</v>
      </c>
      <c r="Z61">
        <v>0</v>
      </c>
      <c r="AA61" s="201">
        <v>10.039999999999999</v>
      </c>
      <c r="AB61" s="201">
        <v>0</v>
      </c>
      <c r="AC61" s="201">
        <v>0</v>
      </c>
      <c r="AD61" s="201">
        <v>0</v>
      </c>
      <c r="AE61" s="201">
        <v>55.91</v>
      </c>
      <c r="AF61" s="201">
        <v>0</v>
      </c>
      <c r="AG61" s="201">
        <v>0</v>
      </c>
      <c r="AH61" s="201">
        <v>0</v>
      </c>
      <c r="AI61" s="201">
        <v>69.61</v>
      </c>
      <c r="AJ61" s="201">
        <v>0</v>
      </c>
      <c r="AK61" s="201">
        <v>0</v>
      </c>
      <c r="AL61" s="201">
        <v>0</v>
      </c>
      <c r="AM61" s="201">
        <v>30</v>
      </c>
      <c r="AN61" s="201">
        <v>0</v>
      </c>
      <c r="AO61">
        <v>0</v>
      </c>
      <c r="AP61" s="201">
        <v>75.28</v>
      </c>
      <c r="AQ61" s="201">
        <v>26.73</v>
      </c>
      <c r="AR61" s="201">
        <v>21.9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6.98</v>
      </c>
      <c r="L62" s="201">
        <v>231.79</v>
      </c>
      <c r="M62" s="201">
        <v>18.97</v>
      </c>
      <c r="N62" s="201">
        <v>24.5</v>
      </c>
      <c r="O62" s="201">
        <v>0</v>
      </c>
      <c r="P62" s="201">
        <v>27</v>
      </c>
      <c r="Q62" s="201">
        <v>4.51</v>
      </c>
      <c r="R62" s="201">
        <v>8.75</v>
      </c>
      <c r="S62" s="201">
        <v>5.45</v>
      </c>
      <c r="T62" s="201">
        <v>0</v>
      </c>
      <c r="U62" s="201">
        <v>61.33</v>
      </c>
      <c r="V62" s="201">
        <v>6.16</v>
      </c>
      <c r="W62" s="201">
        <v>13.12</v>
      </c>
      <c r="X62" s="201">
        <v>43.94</v>
      </c>
      <c r="Y62" s="201">
        <v>0</v>
      </c>
      <c r="Z62">
        <v>0</v>
      </c>
      <c r="AA62" s="201">
        <v>10.039999999999999</v>
      </c>
      <c r="AB62" s="201">
        <v>0</v>
      </c>
      <c r="AC62" s="201">
        <v>0</v>
      </c>
      <c r="AD62" s="201">
        <v>0</v>
      </c>
      <c r="AE62" s="201">
        <v>55.91</v>
      </c>
      <c r="AF62" s="201">
        <v>0</v>
      </c>
      <c r="AG62" s="201">
        <v>0</v>
      </c>
      <c r="AH62" s="201">
        <v>0</v>
      </c>
      <c r="AI62" s="201">
        <v>69.61</v>
      </c>
      <c r="AJ62" s="201">
        <v>0</v>
      </c>
      <c r="AK62" s="201">
        <v>0</v>
      </c>
      <c r="AL62" s="201">
        <v>0</v>
      </c>
      <c r="AM62" s="201">
        <v>30</v>
      </c>
      <c r="AN62" s="201">
        <v>0</v>
      </c>
      <c r="AO62">
        <v>0</v>
      </c>
      <c r="AP62" s="201">
        <v>75.28</v>
      </c>
      <c r="AQ62" s="201">
        <v>26.73</v>
      </c>
      <c r="AR62" s="201">
        <v>21.9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6.79</v>
      </c>
      <c r="L63" s="201">
        <v>231.79</v>
      </c>
      <c r="M63" s="201">
        <v>20.45</v>
      </c>
      <c r="N63" s="201">
        <v>26.4</v>
      </c>
      <c r="O63" s="201">
        <v>0</v>
      </c>
      <c r="P63" s="201">
        <v>29.23</v>
      </c>
      <c r="Q63" s="201">
        <v>4.8600000000000003</v>
      </c>
      <c r="R63" s="201">
        <v>9.42</v>
      </c>
      <c r="S63" s="201">
        <v>5.87</v>
      </c>
      <c r="T63" s="201">
        <v>0</v>
      </c>
      <c r="U63" s="201">
        <v>61.33</v>
      </c>
      <c r="V63" s="201">
        <v>6.16</v>
      </c>
      <c r="W63" s="201">
        <v>13.12</v>
      </c>
      <c r="X63" s="201">
        <v>43.94</v>
      </c>
      <c r="Y63" s="201">
        <v>0</v>
      </c>
      <c r="Z63">
        <v>0</v>
      </c>
      <c r="AA63" s="201">
        <v>10.039999999999999</v>
      </c>
      <c r="AB63" s="201">
        <v>0</v>
      </c>
      <c r="AC63" s="201">
        <v>0</v>
      </c>
      <c r="AD63" s="201">
        <v>0</v>
      </c>
      <c r="AE63" s="201">
        <v>55.91</v>
      </c>
      <c r="AF63" s="201">
        <v>0</v>
      </c>
      <c r="AG63" s="201">
        <v>0</v>
      </c>
      <c r="AH63" s="201">
        <v>0</v>
      </c>
      <c r="AI63" s="201">
        <v>69.61</v>
      </c>
      <c r="AJ63" s="201">
        <v>0</v>
      </c>
      <c r="AK63" s="201">
        <v>0</v>
      </c>
      <c r="AL63" s="201">
        <v>0</v>
      </c>
      <c r="AM63" s="201">
        <v>30</v>
      </c>
      <c r="AN63" s="201">
        <v>0</v>
      </c>
      <c r="AO63">
        <v>0</v>
      </c>
      <c r="AP63" s="201">
        <v>75.28</v>
      </c>
      <c r="AQ63" s="201">
        <v>26.73</v>
      </c>
      <c r="AR63" s="201">
        <v>21.9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7.01</v>
      </c>
      <c r="L64" s="201">
        <v>231.79</v>
      </c>
      <c r="M64" s="201">
        <v>21.1</v>
      </c>
      <c r="N64" s="201">
        <v>27.25</v>
      </c>
      <c r="O64" s="201">
        <v>0</v>
      </c>
      <c r="P64" s="201">
        <v>30.23</v>
      </c>
      <c r="Q64" s="201">
        <v>5.01</v>
      </c>
      <c r="R64" s="201">
        <v>9.73</v>
      </c>
      <c r="S64" s="201">
        <v>6.05</v>
      </c>
      <c r="T64" s="201">
        <v>0</v>
      </c>
      <c r="U64" s="201">
        <v>61.33</v>
      </c>
      <c r="V64" s="201">
        <v>6.16</v>
      </c>
      <c r="W64" s="201">
        <v>13.12</v>
      </c>
      <c r="X64" s="201">
        <v>43.94</v>
      </c>
      <c r="Y64" s="201">
        <v>0</v>
      </c>
      <c r="Z64">
        <v>0</v>
      </c>
      <c r="AA64" s="201">
        <v>10.039999999999999</v>
      </c>
      <c r="AB64" s="201">
        <v>0</v>
      </c>
      <c r="AC64" s="201">
        <v>0</v>
      </c>
      <c r="AD64" s="201">
        <v>0</v>
      </c>
      <c r="AE64" s="201">
        <v>55.91</v>
      </c>
      <c r="AF64" s="201">
        <v>0</v>
      </c>
      <c r="AG64" s="201">
        <v>0</v>
      </c>
      <c r="AH64" s="201">
        <v>0</v>
      </c>
      <c r="AI64" s="201">
        <v>69.61</v>
      </c>
      <c r="AJ64" s="201">
        <v>0</v>
      </c>
      <c r="AK64" s="201">
        <v>0</v>
      </c>
      <c r="AL64" s="201">
        <v>0</v>
      </c>
      <c r="AM64" s="201">
        <v>30</v>
      </c>
      <c r="AN64" s="201">
        <v>0</v>
      </c>
      <c r="AO64">
        <v>0</v>
      </c>
      <c r="AP64" s="201">
        <v>75.28</v>
      </c>
      <c r="AQ64" s="201">
        <v>26.73</v>
      </c>
      <c r="AR64" s="201">
        <v>22.2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7.23</v>
      </c>
      <c r="L65" s="201">
        <v>231.79</v>
      </c>
      <c r="M65" s="201">
        <v>21.77</v>
      </c>
      <c r="N65" s="201">
        <v>28.11</v>
      </c>
      <c r="O65" s="201">
        <v>0</v>
      </c>
      <c r="P65" s="201">
        <v>31.25</v>
      </c>
      <c r="Q65" s="201">
        <v>5.16</v>
      </c>
      <c r="R65" s="201">
        <v>10.029999999999999</v>
      </c>
      <c r="S65" s="201">
        <v>6.24</v>
      </c>
      <c r="T65" s="201">
        <v>0</v>
      </c>
      <c r="U65" s="201">
        <v>61.33</v>
      </c>
      <c r="V65" s="201">
        <v>6.16</v>
      </c>
      <c r="W65" s="201">
        <v>13.12</v>
      </c>
      <c r="X65" s="201">
        <v>43.94</v>
      </c>
      <c r="Y65" s="201">
        <v>0</v>
      </c>
      <c r="Z65">
        <v>0</v>
      </c>
      <c r="AA65" s="201">
        <v>10.039999999999999</v>
      </c>
      <c r="AB65" s="201">
        <v>0</v>
      </c>
      <c r="AC65" s="201">
        <v>0</v>
      </c>
      <c r="AD65" s="201">
        <v>0</v>
      </c>
      <c r="AE65" s="201">
        <v>54.37</v>
      </c>
      <c r="AF65" s="201">
        <v>0</v>
      </c>
      <c r="AG65" s="201">
        <v>0</v>
      </c>
      <c r="AH65" s="201">
        <v>0</v>
      </c>
      <c r="AI65" s="201">
        <v>69.61</v>
      </c>
      <c r="AJ65" s="201">
        <v>0</v>
      </c>
      <c r="AK65" s="201">
        <v>0</v>
      </c>
      <c r="AL65" s="201">
        <v>0</v>
      </c>
      <c r="AM65" s="201">
        <v>30</v>
      </c>
      <c r="AN65" s="201">
        <v>0</v>
      </c>
      <c r="AO65">
        <v>0</v>
      </c>
      <c r="AP65" s="201">
        <v>75.28</v>
      </c>
      <c r="AQ65" s="201">
        <v>26.73</v>
      </c>
      <c r="AR65" s="201">
        <v>22.2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7.44</v>
      </c>
      <c r="L66" s="201">
        <v>260.77</v>
      </c>
      <c r="M66" s="201">
        <v>22.41</v>
      </c>
      <c r="N66" s="201">
        <v>28.93</v>
      </c>
      <c r="O66" s="201">
        <v>0</v>
      </c>
      <c r="P66" s="201">
        <v>32.22</v>
      </c>
      <c r="Q66" s="201">
        <v>5.31</v>
      </c>
      <c r="R66" s="201">
        <v>10.33</v>
      </c>
      <c r="S66" s="201">
        <v>6.43</v>
      </c>
      <c r="T66" s="201">
        <v>0</v>
      </c>
      <c r="U66" s="201">
        <v>61.33</v>
      </c>
      <c r="V66" s="201">
        <v>6.16</v>
      </c>
      <c r="W66" s="201">
        <v>13.12</v>
      </c>
      <c r="X66" s="201">
        <v>43.94</v>
      </c>
      <c r="Y66" s="201">
        <v>0</v>
      </c>
      <c r="Z66">
        <v>0</v>
      </c>
      <c r="AA66" s="201">
        <v>10.039999999999999</v>
      </c>
      <c r="AB66" s="201">
        <v>0</v>
      </c>
      <c r="AC66" s="201">
        <v>0</v>
      </c>
      <c r="AD66" s="201">
        <v>0</v>
      </c>
      <c r="AE66" s="201">
        <v>54.37</v>
      </c>
      <c r="AF66" s="201">
        <v>0</v>
      </c>
      <c r="AG66" s="201">
        <v>0</v>
      </c>
      <c r="AH66" s="201">
        <v>0</v>
      </c>
      <c r="AI66" s="201">
        <v>69.61</v>
      </c>
      <c r="AJ66" s="201">
        <v>0</v>
      </c>
      <c r="AK66" s="201">
        <v>0</v>
      </c>
      <c r="AL66" s="201">
        <v>0</v>
      </c>
      <c r="AM66" s="201">
        <v>30</v>
      </c>
      <c r="AN66" s="201">
        <v>0</v>
      </c>
      <c r="AO66">
        <v>0</v>
      </c>
      <c r="AP66" s="201">
        <v>75.28</v>
      </c>
      <c r="AQ66" s="201">
        <v>26.73</v>
      </c>
      <c r="AR66" s="201">
        <v>22.2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6.85</v>
      </c>
      <c r="L67" s="201">
        <v>278.88</v>
      </c>
      <c r="M67" s="201">
        <v>20.65</v>
      </c>
      <c r="N67" s="201">
        <v>26.65</v>
      </c>
      <c r="O67" s="201">
        <v>0</v>
      </c>
      <c r="P67" s="201">
        <v>29.53</v>
      </c>
      <c r="Q67" s="201">
        <v>4.9000000000000004</v>
      </c>
      <c r="R67" s="201">
        <v>9.52</v>
      </c>
      <c r="S67" s="201">
        <v>5.92</v>
      </c>
      <c r="T67" s="201">
        <v>0</v>
      </c>
      <c r="U67" s="201">
        <v>61.33</v>
      </c>
      <c r="V67" s="201">
        <v>6.16</v>
      </c>
      <c r="W67" s="201">
        <v>13.12</v>
      </c>
      <c r="X67" s="201">
        <v>43.94</v>
      </c>
      <c r="Y67" s="201">
        <v>0</v>
      </c>
      <c r="Z67">
        <v>0</v>
      </c>
      <c r="AA67" s="201">
        <v>10.039999999999999</v>
      </c>
      <c r="AB67" s="201">
        <v>0</v>
      </c>
      <c r="AC67" s="201">
        <v>0</v>
      </c>
      <c r="AD67" s="201">
        <v>0</v>
      </c>
      <c r="AE67" s="201">
        <v>54.37</v>
      </c>
      <c r="AF67" s="201">
        <v>0</v>
      </c>
      <c r="AG67" s="201">
        <v>0</v>
      </c>
      <c r="AH67" s="201">
        <v>0</v>
      </c>
      <c r="AI67" s="201">
        <v>69.61</v>
      </c>
      <c r="AJ67" s="201">
        <v>0</v>
      </c>
      <c r="AK67" s="201">
        <v>0</v>
      </c>
      <c r="AL67" s="201">
        <v>0</v>
      </c>
      <c r="AM67" s="201">
        <v>30</v>
      </c>
      <c r="AN67" s="201">
        <v>0</v>
      </c>
      <c r="AO67">
        <v>0</v>
      </c>
      <c r="AP67" s="201">
        <v>75.28</v>
      </c>
      <c r="AQ67" s="201">
        <v>26.73</v>
      </c>
      <c r="AR67" s="201">
        <v>22.2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7.14</v>
      </c>
      <c r="L68" s="201">
        <v>296.64999999999998</v>
      </c>
      <c r="M68" s="201">
        <v>21.49</v>
      </c>
      <c r="N68" s="201">
        <v>27.75</v>
      </c>
      <c r="O68" s="201">
        <v>0</v>
      </c>
      <c r="P68" s="201">
        <v>30.81</v>
      </c>
      <c r="Q68" s="201">
        <v>5.1100000000000003</v>
      </c>
      <c r="R68" s="201">
        <v>9.9</v>
      </c>
      <c r="S68" s="201">
        <v>6.17</v>
      </c>
      <c r="T68" s="201">
        <v>0</v>
      </c>
      <c r="U68" s="201">
        <v>61.33</v>
      </c>
      <c r="V68" s="201">
        <v>6.16</v>
      </c>
      <c r="W68" s="201">
        <v>13.12</v>
      </c>
      <c r="X68" s="201">
        <v>43.94</v>
      </c>
      <c r="Y68" s="201">
        <v>0</v>
      </c>
      <c r="Z68">
        <v>0</v>
      </c>
      <c r="AA68" s="201">
        <v>10.039999999999999</v>
      </c>
      <c r="AB68" s="201">
        <v>0</v>
      </c>
      <c r="AC68" s="201">
        <v>0</v>
      </c>
      <c r="AD68" s="201">
        <v>0</v>
      </c>
      <c r="AE68" s="201">
        <v>54.37</v>
      </c>
      <c r="AF68" s="201">
        <v>0</v>
      </c>
      <c r="AG68" s="201">
        <v>0</v>
      </c>
      <c r="AH68" s="201">
        <v>0</v>
      </c>
      <c r="AI68" s="201">
        <v>69.61</v>
      </c>
      <c r="AJ68" s="201">
        <v>0</v>
      </c>
      <c r="AK68" s="201">
        <v>0</v>
      </c>
      <c r="AL68" s="201">
        <v>0</v>
      </c>
      <c r="AM68" s="201">
        <v>30</v>
      </c>
      <c r="AN68" s="201">
        <v>0</v>
      </c>
      <c r="AO68">
        <v>0</v>
      </c>
      <c r="AP68" s="201">
        <v>75.28</v>
      </c>
      <c r="AQ68" s="201">
        <v>26.73</v>
      </c>
      <c r="AR68" s="201">
        <v>23.2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7.27</v>
      </c>
      <c r="L69" s="201">
        <v>302.12</v>
      </c>
      <c r="M69" s="201">
        <v>21.89</v>
      </c>
      <c r="N69" s="201">
        <v>28.25</v>
      </c>
      <c r="O69" s="201">
        <v>0</v>
      </c>
      <c r="P69" s="201">
        <v>31.42</v>
      </c>
      <c r="Q69" s="201">
        <v>5.19</v>
      </c>
      <c r="R69" s="201">
        <v>10.09</v>
      </c>
      <c r="S69" s="201">
        <v>6.28</v>
      </c>
      <c r="T69" s="201">
        <v>0</v>
      </c>
      <c r="U69" s="201">
        <v>61.33</v>
      </c>
      <c r="V69" s="201">
        <v>6.16</v>
      </c>
      <c r="W69" s="201">
        <v>13.12</v>
      </c>
      <c r="X69" s="201">
        <v>43.94</v>
      </c>
      <c r="Y69" s="201">
        <v>0</v>
      </c>
      <c r="Z69">
        <v>0</v>
      </c>
      <c r="AA69" s="201">
        <v>10.039999999999999</v>
      </c>
      <c r="AB69" s="201">
        <v>0</v>
      </c>
      <c r="AC69" s="201">
        <v>0</v>
      </c>
      <c r="AD69" s="201">
        <v>0</v>
      </c>
      <c r="AE69" s="201">
        <v>54.37</v>
      </c>
      <c r="AF69" s="201">
        <v>0</v>
      </c>
      <c r="AG69" s="201">
        <v>0</v>
      </c>
      <c r="AH69" s="201">
        <v>0</v>
      </c>
      <c r="AI69" s="201">
        <v>69.61</v>
      </c>
      <c r="AJ69" s="201">
        <v>0</v>
      </c>
      <c r="AK69" s="201">
        <v>0</v>
      </c>
      <c r="AL69" s="201">
        <v>0</v>
      </c>
      <c r="AM69" s="201">
        <v>30</v>
      </c>
      <c r="AN69" s="201">
        <v>0</v>
      </c>
      <c r="AO69">
        <v>0</v>
      </c>
      <c r="AP69" s="201">
        <v>75.28</v>
      </c>
      <c r="AQ69" s="201">
        <v>26.73</v>
      </c>
      <c r="AR69" s="201">
        <v>19.309999999999999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7.65</v>
      </c>
      <c r="L70" s="201">
        <v>317.99</v>
      </c>
      <c r="M70" s="201">
        <v>23.04</v>
      </c>
      <c r="N70" s="201">
        <v>29.75</v>
      </c>
      <c r="O70" s="201">
        <v>0</v>
      </c>
      <c r="P70" s="201">
        <v>33.159999999999997</v>
      </c>
      <c r="Q70" s="201">
        <v>5.47</v>
      </c>
      <c r="R70" s="201">
        <v>10.62</v>
      </c>
      <c r="S70" s="201">
        <v>6.61</v>
      </c>
      <c r="T70" s="201">
        <v>0</v>
      </c>
      <c r="U70" s="201">
        <v>61.33</v>
      </c>
      <c r="V70" s="201">
        <v>6.16</v>
      </c>
      <c r="W70" s="201">
        <v>13.12</v>
      </c>
      <c r="X70" s="201">
        <v>43.94</v>
      </c>
      <c r="Y70" s="201">
        <v>0</v>
      </c>
      <c r="Z70">
        <v>0</v>
      </c>
      <c r="AA70" s="201">
        <v>10.039999999999999</v>
      </c>
      <c r="AB70" s="201">
        <v>0</v>
      </c>
      <c r="AC70" s="201">
        <v>0</v>
      </c>
      <c r="AD70" s="201">
        <v>0</v>
      </c>
      <c r="AE70" s="201">
        <v>54.37</v>
      </c>
      <c r="AF70" s="201">
        <v>0</v>
      </c>
      <c r="AG70" s="201">
        <v>0</v>
      </c>
      <c r="AH70" s="201">
        <v>0</v>
      </c>
      <c r="AI70" s="201">
        <v>69.61</v>
      </c>
      <c r="AJ70" s="201">
        <v>0</v>
      </c>
      <c r="AK70" s="201">
        <v>0</v>
      </c>
      <c r="AL70" s="201">
        <v>0</v>
      </c>
      <c r="AM70" s="201">
        <v>30</v>
      </c>
      <c r="AN70" s="201">
        <v>0</v>
      </c>
      <c r="AO70">
        <v>0</v>
      </c>
      <c r="AP70" s="201">
        <v>75.28</v>
      </c>
      <c r="AQ70" s="201">
        <v>26.73</v>
      </c>
      <c r="AR70" s="201">
        <v>14.25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7.99</v>
      </c>
      <c r="L71" s="201">
        <v>312.98</v>
      </c>
      <c r="M71" s="201">
        <v>24.06</v>
      </c>
      <c r="N71" s="201">
        <v>31.06</v>
      </c>
      <c r="O71" s="201">
        <v>0</v>
      </c>
      <c r="P71" s="201">
        <v>34.729999999999997</v>
      </c>
      <c r="Q71" s="201">
        <v>5.71</v>
      </c>
      <c r="R71" s="201">
        <v>11.09</v>
      </c>
      <c r="S71" s="201">
        <v>6.9</v>
      </c>
      <c r="T71" s="201">
        <v>0</v>
      </c>
      <c r="U71" s="201">
        <v>61.33</v>
      </c>
      <c r="V71" s="201">
        <v>6.16</v>
      </c>
      <c r="W71" s="201">
        <v>13.12</v>
      </c>
      <c r="X71" s="201">
        <v>43.94</v>
      </c>
      <c r="Y71" s="201">
        <v>0</v>
      </c>
      <c r="Z71">
        <v>0</v>
      </c>
      <c r="AA71" s="201">
        <v>10.039999999999999</v>
      </c>
      <c r="AB71" s="201">
        <v>0</v>
      </c>
      <c r="AC71" s="201">
        <v>0</v>
      </c>
      <c r="AD71" s="201">
        <v>0</v>
      </c>
      <c r="AE71" s="201">
        <v>54.37</v>
      </c>
      <c r="AF71" s="201">
        <v>0</v>
      </c>
      <c r="AG71" s="201">
        <v>0</v>
      </c>
      <c r="AH71" s="201">
        <v>0</v>
      </c>
      <c r="AI71" s="201">
        <v>69.61</v>
      </c>
      <c r="AJ71" s="201">
        <v>0</v>
      </c>
      <c r="AK71" s="201">
        <v>0</v>
      </c>
      <c r="AL71" s="201">
        <v>0</v>
      </c>
      <c r="AM71" s="201">
        <v>30</v>
      </c>
      <c r="AN71" s="201">
        <v>0</v>
      </c>
      <c r="AO71">
        <v>0</v>
      </c>
      <c r="AP71" s="201">
        <v>75.28</v>
      </c>
      <c r="AQ71" s="201">
        <v>26.73</v>
      </c>
      <c r="AR71" s="201">
        <v>11.22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8.3800000000000008</v>
      </c>
      <c r="L72" s="201">
        <v>346.63</v>
      </c>
      <c r="M72" s="201">
        <v>25.25</v>
      </c>
      <c r="N72" s="201">
        <v>32.6</v>
      </c>
      <c r="O72" s="201">
        <v>0</v>
      </c>
      <c r="P72" s="201">
        <v>36.520000000000003</v>
      </c>
      <c r="Q72" s="201">
        <v>5.99</v>
      </c>
      <c r="R72" s="201">
        <v>11.64</v>
      </c>
      <c r="S72" s="201">
        <v>7.24</v>
      </c>
      <c r="T72" s="201">
        <v>0</v>
      </c>
      <c r="U72" s="201">
        <v>61.33</v>
      </c>
      <c r="V72" s="201">
        <v>6.16</v>
      </c>
      <c r="W72" s="201">
        <v>13.12</v>
      </c>
      <c r="X72" s="201">
        <v>43.94</v>
      </c>
      <c r="Y72" s="201">
        <v>0</v>
      </c>
      <c r="Z72">
        <v>0</v>
      </c>
      <c r="AA72" s="201">
        <v>10.039999999999999</v>
      </c>
      <c r="AB72" s="201">
        <v>0</v>
      </c>
      <c r="AC72" s="201">
        <v>0</v>
      </c>
      <c r="AD72" s="201">
        <v>0</v>
      </c>
      <c r="AE72" s="201">
        <v>54.37</v>
      </c>
      <c r="AF72" s="201">
        <v>0</v>
      </c>
      <c r="AG72" s="201">
        <v>0</v>
      </c>
      <c r="AH72" s="201">
        <v>0</v>
      </c>
      <c r="AI72" s="201">
        <v>69.61</v>
      </c>
      <c r="AJ72" s="201">
        <v>0</v>
      </c>
      <c r="AK72" s="201">
        <v>0</v>
      </c>
      <c r="AL72" s="201">
        <v>0</v>
      </c>
      <c r="AM72" s="201">
        <v>30</v>
      </c>
      <c r="AN72" s="201">
        <v>0</v>
      </c>
      <c r="AO72">
        <v>0</v>
      </c>
      <c r="AP72" s="201">
        <v>75.28</v>
      </c>
      <c r="AQ72" s="201">
        <v>26.73</v>
      </c>
      <c r="AR72" s="201">
        <v>6.36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8.68</v>
      </c>
      <c r="L73" s="201">
        <v>359.79</v>
      </c>
      <c r="M73" s="201">
        <v>26.14</v>
      </c>
      <c r="N73" s="201">
        <v>33.75</v>
      </c>
      <c r="O73" s="201">
        <v>0</v>
      </c>
      <c r="P73" s="201">
        <v>37.869999999999997</v>
      </c>
      <c r="Q73" s="201">
        <v>6.2</v>
      </c>
      <c r="R73" s="201">
        <v>12.04</v>
      </c>
      <c r="S73" s="201">
        <v>7.5</v>
      </c>
      <c r="T73" s="201">
        <v>0</v>
      </c>
      <c r="U73" s="201">
        <v>61.33</v>
      </c>
      <c r="V73" s="201">
        <v>6.16</v>
      </c>
      <c r="W73" s="201">
        <v>13.12</v>
      </c>
      <c r="X73" s="201">
        <v>43.94</v>
      </c>
      <c r="Y73" s="201">
        <v>0</v>
      </c>
      <c r="Z73">
        <v>0</v>
      </c>
      <c r="AA73" s="201">
        <v>10.039999999999999</v>
      </c>
      <c r="AB73" s="201">
        <v>0</v>
      </c>
      <c r="AC73" s="201">
        <v>0</v>
      </c>
      <c r="AD73" s="201">
        <v>0</v>
      </c>
      <c r="AE73" s="201">
        <v>54.37</v>
      </c>
      <c r="AF73" s="201">
        <v>0</v>
      </c>
      <c r="AG73" s="201">
        <v>0</v>
      </c>
      <c r="AH73" s="201">
        <v>0</v>
      </c>
      <c r="AI73" s="201">
        <v>69.61</v>
      </c>
      <c r="AJ73" s="201">
        <v>0</v>
      </c>
      <c r="AK73" s="201">
        <v>0</v>
      </c>
      <c r="AL73" s="201">
        <v>0</v>
      </c>
      <c r="AM73" s="201">
        <v>30</v>
      </c>
      <c r="AN73" s="201">
        <v>0</v>
      </c>
      <c r="AO73">
        <v>0</v>
      </c>
      <c r="AP73" s="201">
        <v>75.28</v>
      </c>
      <c r="AQ73" s="201">
        <v>26.73</v>
      </c>
      <c r="AR73" s="201">
        <v>3.6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9.02</v>
      </c>
      <c r="L74" s="201">
        <v>375.1</v>
      </c>
      <c r="M74" s="201">
        <v>27.18</v>
      </c>
      <c r="N74" s="201">
        <v>35.090000000000003</v>
      </c>
      <c r="O74" s="201">
        <v>0</v>
      </c>
      <c r="P74" s="201">
        <v>39.44</v>
      </c>
      <c r="Q74" s="201">
        <v>6.45</v>
      </c>
      <c r="R74" s="201">
        <v>12.53</v>
      </c>
      <c r="S74" s="201">
        <v>7.8</v>
      </c>
      <c r="T74" s="201">
        <v>0</v>
      </c>
      <c r="U74" s="201">
        <v>61.33</v>
      </c>
      <c r="V74" s="201">
        <v>6.16</v>
      </c>
      <c r="W74" s="201">
        <v>13.12</v>
      </c>
      <c r="X74" s="201">
        <v>43.94</v>
      </c>
      <c r="Y74" s="201">
        <v>0</v>
      </c>
      <c r="Z74">
        <v>0</v>
      </c>
      <c r="AA74" s="201">
        <v>10.039999999999999</v>
      </c>
      <c r="AB74" s="201">
        <v>0</v>
      </c>
      <c r="AC74" s="201">
        <v>0</v>
      </c>
      <c r="AD74" s="201">
        <v>0</v>
      </c>
      <c r="AE74" s="201">
        <v>54.37</v>
      </c>
      <c r="AF74" s="201">
        <v>0</v>
      </c>
      <c r="AG74" s="201">
        <v>0</v>
      </c>
      <c r="AH74" s="201">
        <v>0</v>
      </c>
      <c r="AI74" s="201">
        <v>69.61</v>
      </c>
      <c r="AJ74" s="201">
        <v>0</v>
      </c>
      <c r="AK74" s="201">
        <v>0</v>
      </c>
      <c r="AL74" s="201">
        <v>0</v>
      </c>
      <c r="AM74" s="201">
        <v>30</v>
      </c>
      <c r="AN74" s="201">
        <v>0</v>
      </c>
      <c r="AO74">
        <v>0</v>
      </c>
      <c r="AP74" s="201">
        <v>75.28</v>
      </c>
      <c r="AQ74" s="201">
        <v>26.73</v>
      </c>
      <c r="AR74" s="201">
        <v>1.93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9.0500000000000007</v>
      </c>
      <c r="L75" s="201">
        <v>376.19</v>
      </c>
      <c r="M75" s="201">
        <v>27.25</v>
      </c>
      <c r="N75" s="201">
        <v>35.19</v>
      </c>
      <c r="O75" s="201">
        <v>0</v>
      </c>
      <c r="P75" s="201">
        <v>39.56</v>
      </c>
      <c r="Q75" s="201">
        <v>6.47</v>
      </c>
      <c r="R75" s="201">
        <v>12.56</v>
      </c>
      <c r="S75" s="201">
        <v>7.82</v>
      </c>
      <c r="T75" s="201">
        <v>0</v>
      </c>
      <c r="U75" s="201">
        <v>61.33</v>
      </c>
      <c r="V75" s="201">
        <v>6.16</v>
      </c>
      <c r="W75" s="201">
        <v>13.12</v>
      </c>
      <c r="X75" s="201">
        <v>43.94</v>
      </c>
      <c r="Y75" s="201">
        <v>0</v>
      </c>
      <c r="Z75">
        <v>0</v>
      </c>
      <c r="AA75" s="201">
        <v>10.039999999999999</v>
      </c>
      <c r="AB75" s="201">
        <v>0</v>
      </c>
      <c r="AC75" s="201">
        <v>0</v>
      </c>
      <c r="AD75" s="201">
        <v>0</v>
      </c>
      <c r="AE75" s="201">
        <v>54.95</v>
      </c>
      <c r="AF75" s="201">
        <v>0</v>
      </c>
      <c r="AG75" s="201">
        <v>0</v>
      </c>
      <c r="AH75" s="201">
        <v>0</v>
      </c>
      <c r="AI75" s="201">
        <v>69.61</v>
      </c>
      <c r="AJ75" s="201">
        <v>0</v>
      </c>
      <c r="AK75" s="201">
        <v>0</v>
      </c>
      <c r="AL75" s="201">
        <v>0</v>
      </c>
      <c r="AM75" s="201">
        <v>70</v>
      </c>
      <c r="AN75" s="201">
        <v>0</v>
      </c>
      <c r="AO75">
        <v>0</v>
      </c>
      <c r="AP75" s="201">
        <v>75.28</v>
      </c>
      <c r="AQ75" s="201">
        <v>26.73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9.0500000000000007</v>
      </c>
      <c r="L76" s="201">
        <v>376.19</v>
      </c>
      <c r="M76" s="201">
        <v>27.25</v>
      </c>
      <c r="N76" s="201">
        <v>35.19</v>
      </c>
      <c r="O76" s="201">
        <v>0</v>
      </c>
      <c r="P76" s="201">
        <v>39.56</v>
      </c>
      <c r="Q76" s="201">
        <v>6.47</v>
      </c>
      <c r="R76" s="201">
        <v>12.56</v>
      </c>
      <c r="S76" s="201">
        <v>7.82</v>
      </c>
      <c r="T76" s="201">
        <v>0</v>
      </c>
      <c r="U76" s="201">
        <v>61.33</v>
      </c>
      <c r="V76" s="201">
        <v>6.16</v>
      </c>
      <c r="W76" s="201">
        <v>13.12</v>
      </c>
      <c r="X76" s="201">
        <v>43.94</v>
      </c>
      <c r="Y76" s="201">
        <v>0</v>
      </c>
      <c r="Z76">
        <v>0</v>
      </c>
      <c r="AA76" s="201">
        <v>10.039999999999999</v>
      </c>
      <c r="AB76" s="201">
        <v>0</v>
      </c>
      <c r="AC76" s="201">
        <v>0</v>
      </c>
      <c r="AD76" s="201">
        <v>0</v>
      </c>
      <c r="AE76" s="201">
        <v>54.95</v>
      </c>
      <c r="AF76" s="201">
        <v>0</v>
      </c>
      <c r="AG76" s="201">
        <v>0</v>
      </c>
      <c r="AH76" s="201">
        <v>0</v>
      </c>
      <c r="AI76" s="201">
        <v>69.61</v>
      </c>
      <c r="AJ76" s="201">
        <v>0</v>
      </c>
      <c r="AK76" s="201">
        <v>0</v>
      </c>
      <c r="AL76" s="201">
        <v>0</v>
      </c>
      <c r="AM76" s="201">
        <v>70</v>
      </c>
      <c r="AN76" s="201">
        <v>0</v>
      </c>
      <c r="AO76">
        <v>0</v>
      </c>
      <c r="AP76" s="201">
        <v>75.28</v>
      </c>
      <c r="AQ76" s="201">
        <v>26.73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9.0500000000000007</v>
      </c>
      <c r="L77" s="201">
        <v>376.19</v>
      </c>
      <c r="M77" s="201">
        <v>27.25</v>
      </c>
      <c r="N77" s="201">
        <v>35.19</v>
      </c>
      <c r="O77" s="201">
        <v>0</v>
      </c>
      <c r="P77" s="201">
        <v>39.56</v>
      </c>
      <c r="Q77" s="201">
        <v>6.47</v>
      </c>
      <c r="R77" s="201">
        <v>12.56</v>
      </c>
      <c r="S77" s="201">
        <v>7.82</v>
      </c>
      <c r="T77" s="201">
        <v>0</v>
      </c>
      <c r="U77" s="201">
        <v>61.33</v>
      </c>
      <c r="V77" s="201">
        <v>6.16</v>
      </c>
      <c r="W77" s="201">
        <v>13.12</v>
      </c>
      <c r="X77" s="201">
        <v>43.94</v>
      </c>
      <c r="Y77" s="201">
        <v>0</v>
      </c>
      <c r="Z77">
        <v>0</v>
      </c>
      <c r="AA77" s="201">
        <v>10.039999999999999</v>
      </c>
      <c r="AB77" s="201">
        <v>0</v>
      </c>
      <c r="AC77" s="201">
        <v>0</v>
      </c>
      <c r="AD77" s="201">
        <v>0</v>
      </c>
      <c r="AE77" s="201">
        <v>54.95</v>
      </c>
      <c r="AF77" s="201">
        <v>0</v>
      </c>
      <c r="AG77" s="201">
        <v>0</v>
      </c>
      <c r="AH77" s="201">
        <v>0</v>
      </c>
      <c r="AI77" s="201">
        <v>69.61</v>
      </c>
      <c r="AJ77" s="201">
        <v>0</v>
      </c>
      <c r="AK77" s="201">
        <v>0</v>
      </c>
      <c r="AL77" s="201">
        <v>0</v>
      </c>
      <c r="AM77" s="201">
        <v>70</v>
      </c>
      <c r="AN77" s="201">
        <v>0</v>
      </c>
      <c r="AO77">
        <v>0</v>
      </c>
      <c r="AP77" s="201">
        <v>75.28</v>
      </c>
      <c r="AQ77" s="201">
        <v>26.73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9.0500000000000007</v>
      </c>
      <c r="L78" s="201">
        <v>376.19</v>
      </c>
      <c r="M78" s="201">
        <v>27.25</v>
      </c>
      <c r="N78" s="201">
        <v>35.19</v>
      </c>
      <c r="O78" s="201">
        <v>0</v>
      </c>
      <c r="P78" s="201">
        <v>39.56</v>
      </c>
      <c r="Q78" s="201">
        <v>6.47</v>
      </c>
      <c r="R78" s="201">
        <v>12.56</v>
      </c>
      <c r="S78" s="201">
        <v>7.82</v>
      </c>
      <c r="T78" s="201">
        <v>0</v>
      </c>
      <c r="U78" s="201">
        <v>61.33</v>
      </c>
      <c r="V78" s="201">
        <v>6.16</v>
      </c>
      <c r="W78" s="201">
        <v>13.12</v>
      </c>
      <c r="X78" s="201">
        <v>43.94</v>
      </c>
      <c r="Y78" s="201">
        <v>0</v>
      </c>
      <c r="Z78">
        <v>0</v>
      </c>
      <c r="AA78" s="201">
        <v>10.039999999999999</v>
      </c>
      <c r="AB78" s="201">
        <v>0</v>
      </c>
      <c r="AC78" s="201">
        <v>0</v>
      </c>
      <c r="AD78" s="201">
        <v>0</v>
      </c>
      <c r="AE78" s="201">
        <v>54.95</v>
      </c>
      <c r="AF78" s="201">
        <v>0</v>
      </c>
      <c r="AG78" s="201">
        <v>0</v>
      </c>
      <c r="AH78" s="201">
        <v>0</v>
      </c>
      <c r="AI78" s="201">
        <v>69.61</v>
      </c>
      <c r="AJ78" s="201">
        <v>0</v>
      </c>
      <c r="AK78" s="201">
        <v>0</v>
      </c>
      <c r="AL78" s="201">
        <v>0</v>
      </c>
      <c r="AM78" s="201">
        <v>70</v>
      </c>
      <c r="AN78" s="201">
        <v>0</v>
      </c>
      <c r="AO78">
        <v>0</v>
      </c>
      <c r="AP78" s="201">
        <v>75.28</v>
      </c>
      <c r="AQ78" s="201">
        <v>26.73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9.0500000000000007</v>
      </c>
      <c r="L79" s="201">
        <v>318.24</v>
      </c>
      <c r="M79" s="201">
        <v>27.25</v>
      </c>
      <c r="N79" s="201">
        <v>35.19</v>
      </c>
      <c r="O79" s="201">
        <v>0</v>
      </c>
      <c r="P79" s="201">
        <v>39.56</v>
      </c>
      <c r="Q79" s="201">
        <v>6.47</v>
      </c>
      <c r="R79" s="201">
        <v>12.56</v>
      </c>
      <c r="S79" s="201">
        <v>7.82</v>
      </c>
      <c r="T79" s="201">
        <v>0</v>
      </c>
      <c r="U79" s="201">
        <v>61.33</v>
      </c>
      <c r="V79" s="201">
        <v>6.16</v>
      </c>
      <c r="W79" s="201">
        <v>13.12</v>
      </c>
      <c r="X79" s="201">
        <v>43.94</v>
      </c>
      <c r="Y79" s="201">
        <v>0</v>
      </c>
      <c r="Z79">
        <v>0</v>
      </c>
      <c r="AA79" s="201">
        <v>10.039999999999999</v>
      </c>
      <c r="AB79" s="201">
        <v>0</v>
      </c>
      <c r="AC79" s="201">
        <v>0</v>
      </c>
      <c r="AD79" s="201">
        <v>0</v>
      </c>
      <c r="AE79" s="201">
        <v>54.95</v>
      </c>
      <c r="AF79" s="201">
        <v>0</v>
      </c>
      <c r="AG79" s="201">
        <v>0</v>
      </c>
      <c r="AH79" s="201">
        <v>0</v>
      </c>
      <c r="AI79" s="201">
        <v>69.61</v>
      </c>
      <c r="AJ79" s="201">
        <v>0</v>
      </c>
      <c r="AK79" s="201">
        <v>0</v>
      </c>
      <c r="AL79" s="201">
        <v>0</v>
      </c>
      <c r="AM79" s="201">
        <v>70</v>
      </c>
      <c r="AN79" s="201">
        <v>0</v>
      </c>
      <c r="AO79">
        <v>0</v>
      </c>
      <c r="AP79" s="201">
        <v>75.28</v>
      </c>
      <c r="AQ79" s="201">
        <v>26.73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9.0500000000000007</v>
      </c>
      <c r="L80" s="201">
        <v>318.24</v>
      </c>
      <c r="M80" s="201">
        <v>27.25</v>
      </c>
      <c r="N80" s="201">
        <v>35.19</v>
      </c>
      <c r="O80" s="201">
        <v>0</v>
      </c>
      <c r="P80" s="201">
        <v>39.56</v>
      </c>
      <c r="Q80" s="201">
        <v>6.47</v>
      </c>
      <c r="R80" s="201">
        <v>12.56</v>
      </c>
      <c r="S80" s="201">
        <v>7.82</v>
      </c>
      <c r="T80" s="201">
        <v>0</v>
      </c>
      <c r="U80" s="201">
        <v>61.33</v>
      </c>
      <c r="V80" s="201">
        <v>6.16</v>
      </c>
      <c r="W80" s="201">
        <v>13.12</v>
      </c>
      <c r="X80" s="201">
        <v>43.94</v>
      </c>
      <c r="Y80" s="201">
        <v>0</v>
      </c>
      <c r="Z80">
        <v>0</v>
      </c>
      <c r="AA80" s="201">
        <v>10.039999999999999</v>
      </c>
      <c r="AB80" s="201">
        <v>0</v>
      </c>
      <c r="AC80" s="201">
        <v>0</v>
      </c>
      <c r="AD80" s="201">
        <v>0</v>
      </c>
      <c r="AE80" s="201">
        <v>54.95</v>
      </c>
      <c r="AF80" s="201">
        <v>0</v>
      </c>
      <c r="AG80" s="201">
        <v>0</v>
      </c>
      <c r="AH80" s="201">
        <v>0</v>
      </c>
      <c r="AI80" s="201">
        <v>69.61</v>
      </c>
      <c r="AJ80" s="201">
        <v>0</v>
      </c>
      <c r="AK80" s="201">
        <v>0</v>
      </c>
      <c r="AL80" s="201">
        <v>0</v>
      </c>
      <c r="AM80" s="201">
        <v>70</v>
      </c>
      <c r="AN80" s="201">
        <v>0</v>
      </c>
      <c r="AO80">
        <v>0</v>
      </c>
      <c r="AP80" s="201">
        <v>75.28</v>
      </c>
      <c r="AQ80" s="201">
        <v>26.73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9.0500000000000007</v>
      </c>
      <c r="L81" s="201">
        <v>318.24</v>
      </c>
      <c r="M81" s="201">
        <v>27.25</v>
      </c>
      <c r="N81" s="201">
        <v>35.19</v>
      </c>
      <c r="O81" s="201">
        <v>0</v>
      </c>
      <c r="P81" s="201">
        <v>39.56</v>
      </c>
      <c r="Q81" s="201">
        <v>6.47</v>
      </c>
      <c r="R81" s="201">
        <v>12.56</v>
      </c>
      <c r="S81" s="201">
        <v>7.82</v>
      </c>
      <c r="T81" s="201">
        <v>0</v>
      </c>
      <c r="U81" s="201">
        <v>61.33</v>
      </c>
      <c r="V81" s="201">
        <v>6.16</v>
      </c>
      <c r="W81" s="201">
        <v>13.12</v>
      </c>
      <c r="X81" s="201">
        <v>43.94</v>
      </c>
      <c r="Y81" s="201">
        <v>0</v>
      </c>
      <c r="Z81">
        <v>0</v>
      </c>
      <c r="AA81" s="201">
        <v>10.039999999999999</v>
      </c>
      <c r="AB81" s="201">
        <v>0</v>
      </c>
      <c r="AC81" s="201">
        <v>0</v>
      </c>
      <c r="AD81" s="201">
        <v>0</v>
      </c>
      <c r="AE81" s="201">
        <v>54.95</v>
      </c>
      <c r="AF81" s="201">
        <v>0</v>
      </c>
      <c r="AG81" s="201">
        <v>0</v>
      </c>
      <c r="AH81" s="201">
        <v>0</v>
      </c>
      <c r="AI81" s="201">
        <v>69.61</v>
      </c>
      <c r="AJ81" s="201">
        <v>0</v>
      </c>
      <c r="AK81" s="201">
        <v>0</v>
      </c>
      <c r="AL81" s="201">
        <v>0</v>
      </c>
      <c r="AM81" s="201">
        <v>70</v>
      </c>
      <c r="AN81" s="201">
        <v>0</v>
      </c>
      <c r="AO81">
        <v>0</v>
      </c>
      <c r="AP81" s="201">
        <v>75.28</v>
      </c>
      <c r="AQ81" s="201">
        <v>26.73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9.0500000000000007</v>
      </c>
      <c r="L82" s="201">
        <v>318.24</v>
      </c>
      <c r="M82" s="201">
        <v>27.25</v>
      </c>
      <c r="N82" s="201">
        <v>35.19</v>
      </c>
      <c r="O82" s="201">
        <v>0</v>
      </c>
      <c r="P82" s="201">
        <v>39.56</v>
      </c>
      <c r="Q82" s="201">
        <v>6.47</v>
      </c>
      <c r="R82" s="201">
        <v>12.56</v>
      </c>
      <c r="S82" s="201">
        <v>7.82</v>
      </c>
      <c r="T82" s="201">
        <v>0</v>
      </c>
      <c r="U82" s="201">
        <v>61.33</v>
      </c>
      <c r="V82" s="201">
        <v>6.16</v>
      </c>
      <c r="W82" s="201">
        <v>13.12</v>
      </c>
      <c r="X82" s="201">
        <v>43.94</v>
      </c>
      <c r="Y82" s="201">
        <v>0</v>
      </c>
      <c r="Z82">
        <v>0</v>
      </c>
      <c r="AA82" s="201">
        <v>10.039999999999999</v>
      </c>
      <c r="AB82" s="201">
        <v>0</v>
      </c>
      <c r="AC82" s="201">
        <v>0</v>
      </c>
      <c r="AD82" s="201">
        <v>0</v>
      </c>
      <c r="AE82" s="201">
        <v>54.95</v>
      </c>
      <c r="AF82" s="201">
        <v>0</v>
      </c>
      <c r="AG82" s="201">
        <v>0</v>
      </c>
      <c r="AH82" s="201">
        <v>0</v>
      </c>
      <c r="AI82" s="201">
        <v>69.61</v>
      </c>
      <c r="AJ82" s="201">
        <v>0</v>
      </c>
      <c r="AK82" s="201">
        <v>0</v>
      </c>
      <c r="AL82" s="201">
        <v>0</v>
      </c>
      <c r="AM82" s="201">
        <v>70</v>
      </c>
      <c r="AN82" s="201">
        <v>0</v>
      </c>
      <c r="AO82">
        <v>0</v>
      </c>
      <c r="AP82" s="201">
        <v>75.28</v>
      </c>
      <c r="AQ82" s="201">
        <v>26.73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9.0500000000000007</v>
      </c>
      <c r="L83" s="201">
        <v>318.24</v>
      </c>
      <c r="M83" s="201">
        <v>27.25</v>
      </c>
      <c r="N83" s="201">
        <v>35.19</v>
      </c>
      <c r="O83" s="201">
        <v>0</v>
      </c>
      <c r="P83" s="201">
        <v>39.56</v>
      </c>
      <c r="Q83" s="201">
        <v>6.47</v>
      </c>
      <c r="R83" s="201">
        <v>12.56</v>
      </c>
      <c r="S83" s="201">
        <v>7.82</v>
      </c>
      <c r="T83" s="201">
        <v>0</v>
      </c>
      <c r="U83" s="201">
        <v>60.5</v>
      </c>
      <c r="V83" s="201">
        <v>6.16</v>
      </c>
      <c r="W83" s="201">
        <v>13.12</v>
      </c>
      <c r="X83" s="201">
        <v>43.94</v>
      </c>
      <c r="Y83" s="201">
        <v>0</v>
      </c>
      <c r="Z83">
        <v>0</v>
      </c>
      <c r="AA83" s="201">
        <v>10.039999999999999</v>
      </c>
      <c r="AB83" s="201">
        <v>0</v>
      </c>
      <c r="AC83" s="201">
        <v>0</v>
      </c>
      <c r="AD83" s="201">
        <v>0</v>
      </c>
      <c r="AE83" s="201">
        <v>55.91</v>
      </c>
      <c r="AF83" s="201">
        <v>0</v>
      </c>
      <c r="AG83" s="201">
        <v>0</v>
      </c>
      <c r="AH83" s="201">
        <v>0</v>
      </c>
      <c r="AI83" s="201">
        <v>69.61</v>
      </c>
      <c r="AJ83" s="201">
        <v>0</v>
      </c>
      <c r="AK83" s="201">
        <v>0</v>
      </c>
      <c r="AL83" s="201">
        <v>0</v>
      </c>
      <c r="AM83" s="201">
        <v>70</v>
      </c>
      <c r="AN83" s="201">
        <v>0</v>
      </c>
      <c r="AO83">
        <v>0</v>
      </c>
      <c r="AP83" s="201">
        <v>75.28</v>
      </c>
      <c r="AQ83" s="201">
        <v>26.73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9.0500000000000007</v>
      </c>
      <c r="L84" s="201">
        <v>318.24</v>
      </c>
      <c r="M84" s="201">
        <v>27.25</v>
      </c>
      <c r="N84" s="201">
        <v>35.19</v>
      </c>
      <c r="O84" s="201">
        <v>0</v>
      </c>
      <c r="P84" s="201">
        <v>39.56</v>
      </c>
      <c r="Q84" s="201">
        <v>6.47</v>
      </c>
      <c r="R84" s="201">
        <v>12.56</v>
      </c>
      <c r="S84" s="201">
        <v>7.82</v>
      </c>
      <c r="T84" s="201">
        <v>0</v>
      </c>
      <c r="U84" s="201">
        <v>60.5</v>
      </c>
      <c r="V84" s="201">
        <v>6.16</v>
      </c>
      <c r="W84" s="201">
        <v>13.12</v>
      </c>
      <c r="X84" s="201">
        <v>43.94</v>
      </c>
      <c r="Y84" s="201">
        <v>0</v>
      </c>
      <c r="Z84">
        <v>0</v>
      </c>
      <c r="AA84" s="201">
        <v>10.039999999999999</v>
      </c>
      <c r="AB84" s="201">
        <v>0</v>
      </c>
      <c r="AC84" s="201">
        <v>0</v>
      </c>
      <c r="AD84" s="201">
        <v>0</v>
      </c>
      <c r="AE84" s="201">
        <v>55.91</v>
      </c>
      <c r="AF84" s="201">
        <v>0</v>
      </c>
      <c r="AG84" s="201">
        <v>0</v>
      </c>
      <c r="AH84" s="201">
        <v>0</v>
      </c>
      <c r="AI84" s="201">
        <v>69.61</v>
      </c>
      <c r="AJ84" s="201">
        <v>0</v>
      </c>
      <c r="AK84" s="201">
        <v>0</v>
      </c>
      <c r="AL84" s="201">
        <v>0</v>
      </c>
      <c r="AM84" s="201">
        <v>70</v>
      </c>
      <c r="AN84" s="201">
        <v>0</v>
      </c>
      <c r="AO84">
        <v>0</v>
      </c>
      <c r="AP84" s="201">
        <v>75.28</v>
      </c>
      <c r="AQ84" s="201">
        <v>26.73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9.0500000000000007</v>
      </c>
      <c r="L85" s="201">
        <v>318.24</v>
      </c>
      <c r="M85" s="201">
        <v>27.25</v>
      </c>
      <c r="N85" s="201">
        <v>35.19</v>
      </c>
      <c r="O85" s="201">
        <v>0</v>
      </c>
      <c r="P85" s="201">
        <v>42.39</v>
      </c>
      <c r="Q85" s="201">
        <v>6.47</v>
      </c>
      <c r="R85" s="201">
        <v>12.56</v>
      </c>
      <c r="S85" s="201">
        <v>7.82</v>
      </c>
      <c r="T85" s="201">
        <v>0</v>
      </c>
      <c r="U85" s="201">
        <v>60.5</v>
      </c>
      <c r="V85" s="201">
        <v>6.16</v>
      </c>
      <c r="W85" s="201">
        <v>13.12</v>
      </c>
      <c r="X85" s="201">
        <v>43.94</v>
      </c>
      <c r="Y85" s="201">
        <v>0</v>
      </c>
      <c r="Z85">
        <v>0</v>
      </c>
      <c r="AA85" s="201">
        <v>10.039999999999999</v>
      </c>
      <c r="AB85" s="201">
        <v>0</v>
      </c>
      <c r="AC85" s="201">
        <v>0</v>
      </c>
      <c r="AD85" s="201">
        <v>0</v>
      </c>
      <c r="AE85" s="201">
        <v>54.95</v>
      </c>
      <c r="AF85" s="201">
        <v>0</v>
      </c>
      <c r="AG85" s="201">
        <v>0</v>
      </c>
      <c r="AH85" s="201">
        <v>0</v>
      </c>
      <c r="AI85" s="201">
        <v>69.61</v>
      </c>
      <c r="AJ85" s="201">
        <v>0</v>
      </c>
      <c r="AK85" s="201">
        <v>0</v>
      </c>
      <c r="AL85" s="201">
        <v>0</v>
      </c>
      <c r="AM85" s="201">
        <v>70</v>
      </c>
      <c r="AN85" s="201">
        <v>0</v>
      </c>
      <c r="AO85">
        <v>0</v>
      </c>
      <c r="AP85" s="201">
        <v>75.28</v>
      </c>
      <c r="AQ85" s="201">
        <v>26.73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9.0500000000000007</v>
      </c>
      <c r="L86" s="201">
        <v>318.24</v>
      </c>
      <c r="M86" s="201">
        <v>27.25</v>
      </c>
      <c r="N86" s="201">
        <v>35.19</v>
      </c>
      <c r="O86" s="201">
        <v>0</v>
      </c>
      <c r="P86" s="201">
        <v>42.67</v>
      </c>
      <c r="Q86" s="201">
        <v>6.47</v>
      </c>
      <c r="R86" s="201">
        <v>12.56</v>
      </c>
      <c r="S86" s="201">
        <v>7.82</v>
      </c>
      <c r="T86" s="201">
        <v>0</v>
      </c>
      <c r="U86" s="201">
        <v>60.5</v>
      </c>
      <c r="V86" s="201">
        <v>6.16</v>
      </c>
      <c r="W86" s="201">
        <v>13.12</v>
      </c>
      <c r="X86" s="201">
        <v>43.94</v>
      </c>
      <c r="Y86" s="201">
        <v>0</v>
      </c>
      <c r="Z86">
        <v>0</v>
      </c>
      <c r="AA86" s="201">
        <v>10.039999999999999</v>
      </c>
      <c r="AB86" s="201">
        <v>0</v>
      </c>
      <c r="AC86" s="201">
        <v>0</v>
      </c>
      <c r="AD86" s="201">
        <v>0</v>
      </c>
      <c r="AE86" s="201">
        <v>55.91</v>
      </c>
      <c r="AF86" s="201">
        <v>0</v>
      </c>
      <c r="AG86" s="201">
        <v>0</v>
      </c>
      <c r="AH86" s="201">
        <v>0</v>
      </c>
      <c r="AI86" s="201">
        <v>69.61</v>
      </c>
      <c r="AJ86" s="201">
        <v>0</v>
      </c>
      <c r="AK86" s="201">
        <v>0</v>
      </c>
      <c r="AL86" s="201">
        <v>0</v>
      </c>
      <c r="AM86" s="201">
        <v>70</v>
      </c>
      <c r="AN86" s="201">
        <v>0</v>
      </c>
      <c r="AO86">
        <v>0</v>
      </c>
      <c r="AP86" s="201">
        <v>75.28</v>
      </c>
      <c r="AQ86" s="201">
        <v>26.73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9.0500000000000007</v>
      </c>
      <c r="L87" s="201">
        <v>318.24</v>
      </c>
      <c r="M87" s="201">
        <v>27.25</v>
      </c>
      <c r="N87" s="201">
        <v>35.19</v>
      </c>
      <c r="O87" s="201">
        <v>0</v>
      </c>
      <c r="P87" s="201">
        <v>42.67</v>
      </c>
      <c r="Q87" s="201">
        <v>6.47</v>
      </c>
      <c r="R87" s="201">
        <v>12.56</v>
      </c>
      <c r="S87" s="201">
        <v>7.82</v>
      </c>
      <c r="T87" s="201">
        <v>0</v>
      </c>
      <c r="U87" s="201">
        <v>60.5</v>
      </c>
      <c r="V87" s="201">
        <v>6.16</v>
      </c>
      <c r="W87" s="201">
        <v>13.12</v>
      </c>
      <c r="X87" s="201">
        <v>43.94</v>
      </c>
      <c r="Y87" s="201">
        <v>0</v>
      </c>
      <c r="Z87">
        <v>0</v>
      </c>
      <c r="AA87" s="201">
        <v>10.039999999999999</v>
      </c>
      <c r="AB87" s="201">
        <v>0</v>
      </c>
      <c r="AC87" s="201">
        <v>0</v>
      </c>
      <c r="AD87" s="201">
        <v>0</v>
      </c>
      <c r="AE87" s="201">
        <v>55.91</v>
      </c>
      <c r="AF87" s="201">
        <v>0</v>
      </c>
      <c r="AG87" s="201">
        <v>0</v>
      </c>
      <c r="AH87" s="201">
        <v>0</v>
      </c>
      <c r="AI87" s="201">
        <v>69.61</v>
      </c>
      <c r="AJ87" s="201">
        <v>0</v>
      </c>
      <c r="AK87" s="201">
        <v>0</v>
      </c>
      <c r="AL87" s="201">
        <v>0</v>
      </c>
      <c r="AM87" s="201">
        <v>70</v>
      </c>
      <c r="AN87" s="201">
        <v>0</v>
      </c>
      <c r="AO87">
        <v>0</v>
      </c>
      <c r="AP87" s="201">
        <v>75.28</v>
      </c>
      <c r="AQ87" s="201">
        <v>26.73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9.0500000000000007</v>
      </c>
      <c r="L88" s="201">
        <v>318.24</v>
      </c>
      <c r="M88" s="201">
        <v>27.25</v>
      </c>
      <c r="N88" s="201">
        <v>35.19</v>
      </c>
      <c r="O88" s="201">
        <v>0</v>
      </c>
      <c r="P88" s="201">
        <v>42.67</v>
      </c>
      <c r="Q88" s="201">
        <v>6.47</v>
      </c>
      <c r="R88" s="201">
        <v>12.56</v>
      </c>
      <c r="S88" s="201">
        <v>7.82</v>
      </c>
      <c r="T88" s="201">
        <v>0</v>
      </c>
      <c r="U88" s="201">
        <v>60.5</v>
      </c>
      <c r="V88" s="201">
        <v>6.16</v>
      </c>
      <c r="W88" s="201">
        <v>13.12</v>
      </c>
      <c r="X88" s="201">
        <v>43.94</v>
      </c>
      <c r="Y88" s="201">
        <v>0</v>
      </c>
      <c r="Z88">
        <v>0</v>
      </c>
      <c r="AA88" s="201">
        <v>10.039999999999999</v>
      </c>
      <c r="AB88" s="201">
        <v>0</v>
      </c>
      <c r="AC88" s="201">
        <v>0</v>
      </c>
      <c r="AD88" s="201">
        <v>0</v>
      </c>
      <c r="AE88" s="201">
        <v>55.91</v>
      </c>
      <c r="AF88" s="201">
        <v>0</v>
      </c>
      <c r="AG88" s="201">
        <v>0</v>
      </c>
      <c r="AH88" s="201">
        <v>0</v>
      </c>
      <c r="AI88" s="201">
        <v>69.61</v>
      </c>
      <c r="AJ88" s="201">
        <v>0</v>
      </c>
      <c r="AK88" s="201">
        <v>0</v>
      </c>
      <c r="AL88" s="201">
        <v>0</v>
      </c>
      <c r="AM88" s="201">
        <v>70</v>
      </c>
      <c r="AN88" s="201">
        <v>0</v>
      </c>
      <c r="AO88">
        <v>0</v>
      </c>
      <c r="AP88" s="201">
        <v>75.28</v>
      </c>
      <c r="AQ88" s="201">
        <v>26.73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9.0500000000000007</v>
      </c>
      <c r="L89" s="201">
        <v>318.24</v>
      </c>
      <c r="M89" s="201">
        <v>27.25</v>
      </c>
      <c r="N89" s="201">
        <v>35.19</v>
      </c>
      <c r="O89" s="201">
        <v>0</v>
      </c>
      <c r="P89" s="201">
        <v>42.67</v>
      </c>
      <c r="Q89" s="201">
        <v>6.47</v>
      </c>
      <c r="R89" s="201">
        <v>12.56</v>
      </c>
      <c r="S89" s="201">
        <v>7.82</v>
      </c>
      <c r="T89" s="201">
        <v>0</v>
      </c>
      <c r="U89" s="201">
        <v>60.5</v>
      </c>
      <c r="V89" s="201">
        <v>6.16</v>
      </c>
      <c r="W89" s="201">
        <v>13.12</v>
      </c>
      <c r="X89" s="201">
        <v>43.94</v>
      </c>
      <c r="Y89" s="201">
        <v>0</v>
      </c>
      <c r="Z89">
        <v>0</v>
      </c>
      <c r="AA89" s="201">
        <v>10.039999999999999</v>
      </c>
      <c r="AB89" s="201">
        <v>0</v>
      </c>
      <c r="AC89" s="201">
        <v>0</v>
      </c>
      <c r="AD89" s="201">
        <v>0</v>
      </c>
      <c r="AE89" s="201">
        <v>55.91</v>
      </c>
      <c r="AF89" s="201">
        <v>0</v>
      </c>
      <c r="AG89" s="201">
        <v>0</v>
      </c>
      <c r="AH89" s="201">
        <v>0</v>
      </c>
      <c r="AI89" s="201">
        <v>69.61</v>
      </c>
      <c r="AJ89" s="201">
        <v>0</v>
      </c>
      <c r="AK89" s="201">
        <v>0</v>
      </c>
      <c r="AL89" s="201">
        <v>0</v>
      </c>
      <c r="AM89" s="201">
        <v>70</v>
      </c>
      <c r="AN89" s="201">
        <v>0</v>
      </c>
      <c r="AO89">
        <v>0</v>
      </c>
      <c r="AP89" s="201">
        <v>75.28</v>
      </c>
      <c r="AQ89" s="201">
        <v>26.73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9.0500000000000007</v>
      </c>
      <c r="L90" s="201">
        <v>318.24</v>
      </c>
      <c r="M90" s="201">
        <v>27.25</v>
      </c>
      <c r="N90" s="201">
        <v>35.19</v>
      </c>
      <c r="O90" s="201">
        <v>0</v>
      </c>
      <c r="P90" s="201">
        <v>42.67</v>
      </c>
      <c r="Q90" s="201">
        <v>6.47</v>
      </c>
      <c r="R90" s="201">
        <v>12.56</v>
      </c>
      <c r="S90" s="201">
        <v>7.82</v>
      </c>
      <c r="T90" s="201">
        <v>0</v>
      </c>
      <c r="U90" s="201">
        <v>60.5</v>
      </c>
      <c r="V90" s="201">
        <v>6.16</v>
      </c>
      <c r="W90" s="201">
        <v>13.12</v>
      </c>
      <c r="X90" s="201">
        <v>43.94</v>
      </c>
      <c r="Y90" s="201">
        <v>0</v>
      </c>
      <c r="Z90">
        <v>0</v>
      </c>
      <c r="AA90" s="201">
        <v>10.039999999999999</v>
      </c>
      <c r="AB90" s="201">
        <v>0</v>
      </c>
      <c r="AC90" s="201">
        <v>0</v>
      </c>
      <c r="AD90" s="201">
        <v>0</v>
      </c>
      <c r="AE90" s="201">
        <v>55.91</v>
      </c>
      <c r="AF90" s="201">
        <v>0</v>
      </c>
      <c r="AG90" s="201">
        <v>0</v>
      </c>
      <c r="AH90" s="201">
        <v>0</v>
      </c>
      <c r="AI90" s="201">
        <v>69.61</v>
      </c>
      <c r="AJ90" s="201">
        <v>0</v>
      </c>
      <c r="AK90" s="201">
        <v>0</v>
      </c>
      <c r="AL90" s="201">
        <v>0</v>
      </c>
      <c r="AM90" s="201">
        <v>70</v>
      </c>
      <c r="AN90" s="201">
        <v>0</v>
      </c>
      <c r="AO90">
        <v>0</v>
      </c>
      <c r="AP90" s="201">
        <v>75.28</v>
      </c>
      <c r="AQ90" s="201">
        <v>26.73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18.66</v>
      </c>
      <c r="H91" s="201">
        <v>0</v>
      </c>
      <c r="I91" s="201">
        <v>0</v>
      </c>
      <c r="J91" s="201">
        <v>17.22</v>
      </c>
      <c r="K91" s="201">
        <v>9.0500000000000007</v>
      </c>
      <c r="L91" s="201">
        <v>318.24</v>
      </c>
      <c r="M91" s="201">
        <v>27.25</v>
      </c>
      <c r="N91" s="201">
        <v>35.19</v>
      </c>
      <c r="O91" s="201">
        <v>0</v>
      </c>
      <c r="P91" s="201">
        <v>42.67</v>
      </c>
      <c r="Q91" s="201">
        <v>6.47</v>
      </c>
      <c r="R91" s="201">
        <v>12.56</v>
      </c>
      <c r="S91" s="201">
        <v>7.82</v>
      </c>
      <c r="T91" s="201">
        <v>0</v>
      </c>
      <c r="U91" s="201">
        <v>60.5</v>
      </c>
      <c r="V91" s="201">
        <v>6.16</v>
      </c>
      <c r="W91" s="201">
        <v>13.12</v>
      </c>
      <c r="X91" s="201">
        <v>43.94</v>
      </c>
      <c r="Y91" s="201">
        <v>0</v>
      </c>
      <c r="Z91">
        <v>0</v>
      </c>
      <c r="AA91" s="201">
        <v>10.039999999999999</v>
      </c>
      <c r="AB91" s="201">
        <v>0</v>
      </c>
      <c r="AC91" s="201">
        <v>0</v>
      </c>
      <c r="AD91" s="201">
        <v>0</v>
      </c>
      <c r="AE91" s="201">
        <v>55.91</v>
      </c>
      <c r="AF91" s="201">
        <v>0</v>
      </c>
      <c r="AG91" s="201">
        <v>0</v>
      </c>
      <c r="AH91" s="201">
        <v>0</v>
      </c>
      <c r="AI91" s="201">
        <v>69.61</v>
      </c>
      <c r="AJ91" s="201">
        <v>0</v>
      </c>
      <c r="AK91" s="201">
        <v>0</v>
      </c>
      <c r="AL91" s="201">
        <v>0</v>
      </c>
      <c r="AM91" s="201">
        <v>70</v>
      </c>
      <c r="AN91" s="201">
        <v>0</v>
      </c>
      <c r="AO91">
        <v>0</v>
      </c>
      <c r="AP91" s="201">
        <v>75.28</v>
      </c>
      <c r="AQ91" s="201">
        <v>26.73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13.42</v>
      </c>
      <c r="H92" s="201">
        <v>0</v>
      </c>
      <c r="I92" s="201">
        <v>0</v>
      </c>
      <c r="J92" s="201">
        <v>17.22</v>
      </c>
      <c r="K92" s="201">
        <v>9.0500000000000007</v>
      </c>
      <c r="L92" s="201">
        <v>318.24</v>
      </c>
      <c r="M92" s="201">
        <v>27.25</v>
      </c>
      <c r="N92" s="201">
        <v>35.19</v>
      </c>
      <c r="O92" s="201">
        <v>0</v>
      </c>
      <c r="P92" s="201">
        <v>42.67</v>
      </c>
      <c r="Q92" s="201">
        <v>6.47</v>
      </c>
      <c r="R92" s="201">
        <v>12.56</v>
      </c>
      <c r="S92" s="201">
        <v>7.82</v>
      </c>
      <c r="T92" s="201">
        <v>0</v>
      </c>
      <c r="U92" s="201">
        <v>60.5</v>
      </c>
      <c r="V92" s="201">
        <v>6.16</v>
      </c>
      <c r="W92" s="201">
        <v>13.12</v>
      </c>
      <c r="X92" s="201">
        <v>43.94</v>
      </c>
      <c r="Y92" s="201">
        <v>0</v>
      </c>
      <c r="Z92">
        <v>0</v>
      </c>
      <c r="AA92" s="201">
        <v>10.039999999999999</v>
      </c>
      <c r="AB92" s="201">
        <v>0</v>
      </c>
      <c r="AC92" s="201">
        <v>0</v>
      </c>
      <c r="AD92" s="201">
        <v>0</v>
      </c>
      <c r="AE92" s="201">
        <v>55.91</v>
      </c>
      <c r="AF92" s="201">
        <v>0</v>
      </c>
      <c r="AG92" s="201">
        <v>0</v>
      </c>
      <c r="AH92" s="201">
        <v>0</v>
      </c>
      <c r="AI92" s="201">
        <v>69.61</v>
      </c>
      <c r="AJ92" s="201">
        <v>0</v>
      </c>
      <c r="AK92" s="201">
        <v>0</v>
      </c>
      <c r="AL92" s="201">
        <v>0</v>
      </c>
      <c r="AM92" s="201">
        <v>90</v>
      </c>
      <c r="AN92" s="201">
        <v>0</v>
      </c>
      <c r="AO92">
        <v>0</v>
      </c>
      <c r="AP92" s="201">
        <v>75.28</v>
      </c>
      <c r="AQ92" s="201">
        <v>26.73</v>
      </c>
      <c r="AR92" s="201">
        <v>0</v>
      </c>
      <c r="AS92" s="201">
        <v>0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13.42</v>
      </c>
      <c r="H93" s="201">
        <v>0</v>
      </c>
      <c r="I93" s="201">
        <v>0</v>
      </c>
      <c r="J93" s="201">
        <v>17.22</v>
      </c>
      <c r="K93" s="201">
        <v>9.0500000000000007</v>
      </c>
      <c r="L93" s="201">
        <v>318.24</v>
      </c>
      <c r="M93" s="201">
        <v>27.25</v>
      </c>
      <c r="N93" s="201">
        <v>35.19</v>
      </c>
      <c r="O93" s="201">
        <v>0</v>
      </c>
      <c r="P93" s="201">
        <v>42.67</v>
      </c>
      <c r="Q93" s="201">
        <v>6.47</v>
      </c>
      <c r="R93" s="201">
        <v>12.56</v>
      </c>
      <c r="S93" s="201">
        <v>7.82</v>
      </c>
      <c r="T93" s="201">
        <v>0</v>
      </c>
      <c r="U93" s="201">
        <v>60.5</v>
      </c>
      <c r="V93" s="201">
        <v>6.16</v>
      </c>
      <c r="W93" s="201">
        <v>13.12</v>
      </c>
      <c r="X93" s="201">
        <v>43.94</v>
      </c>
      <c r="Y93" s="201">
        <v>0</v>
      </c>
      <c r="Z93">
        <v>0</v>
      </c>
      <c r="AA93" s="201">
        <v>10.039999999999999</v>
      </c>
      <c r="AB93" s="201">
        <v>0</v>
      </c>
      <c r="AC93" s="201">
        <v>0</v>
      </c>
      <c r="AD93" s="201">
        <v>0</v>
      </c>
      <c r="AE93" s="201">
        <v>55.91</v>
      </c>
      <c r="AF93" s="201">
        <v>0</v>
      </c>
      <c r="AG93" s="201">
        <v>0</v>
      </c>
      <c r="AH93" s="201">
        <v>0</v>
      </c>
      <c r="AI93" s="201">
        <v>69.61</v>
      </c>
      <c r="AJ93" s="201">
        <v>0</v>
      </c>
      <c r="AK93" s="201">
        <v>0</v>
      </c>
      <c r="AL93" s="201">
        <v>0</v>
      </c>
      <c r="AM93" s="201">
        <v>121.81</v>
      </c>
      <c r="AN93" s="201">
        <v>0</v>
      </c>
      <c r="AO93">
        <v>0</v>
      </c>
      <c r="AP93" s="201">
        <v>75.28</v>
      </c>
      <c r="AQ93" s="201">
        <v>26.73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13.42</v>
      </c>
      <c r="H94" s="201">
        <v>0</v>
      </c>
      <c r="I94" s="201">
        <v>0</v>
      </c>
      <c r="J94" s="201">
        <v>17.22</v>
      </c>
      <c r="K94" s="201">
        <v>9.0500000000000007</v>
      </c>
      <c r="L94" s="201">
        <v>318.24</v>
      </c>
      <c r="M94" s="201">
        <v>27.25</v>
      </c>
      <c r="N94" s="201">
        <v>35.19</v>
      </c>
      <c r="O94" s="201">
        <v>0</v>
      </c>
      <c r="P94" s="201">
        <v>42.67</v>
      </c>
      <c r="Q94" s="201">
        <v>6.47</v>
      </c>
      <c r="R94" s="201">
        <v>12.56</v>
      </c>
      <c r="S94" s="201">
        <v>7.82</v>
      </c>
      <c r="T94" s="201">
        <v>0</v>
      </c>
      <c r="U94" s="201">
        <v>60.5</v>
      </c>
      <c r="V94" s="201">
        <v>6.16</v>
      </c>
      <c r="W94" s="201">
        <v>13.12</v>
      </c>
      <c r="X94" s="201">
        <v>43.94</v>
      </c>
      <c r="Y94" s="201">
        <v>0</v>
      </c>
      <c r="Z94">
        <v>0</v>
      </c>
      <c r="AA94" s="201">
        <v>10.039999999999999</v>
      </c>
      <c r="AB94" s="201">
        <v>0</v>
      </c>
      <c r="AC94" s="201">
        <v>0</v>
      </c>
      <c r="AD94" s="201">
        <v>0</v>
      </c>
      <c r="AE94" s="201">
        <v>55.91</v>
      </c>
      <c r="AF94" s="201">
        <v>0</v>
      </c>
      <c r="AG94" s="201">
        <v>0</v>
      </c>
      <c r="AH94" s="201">
        <v>0</v>
      </c>
      <c r="AI94" s="201">
        <v>69.61</v>
      </c>
      <c r="AJ94" s="201">
        <v>0</v>
      </c>
      <c r="AK94" s="201">
        <v>0</v>
      </c>
      <c r="AL94" s="201">
        <v>0</v>
      </c>
      <c r="AM94" s="201">
        <v>121.81</v>
      </c>
      <c r="AN94" s="201">
        <v>0</v>
      </c>
      <c r="AO94">
        <v>0</v>
      </c>
      <c r="AP94" s="201">
        <v>75.28</v>
      </c>
      <c r="AQ94" s="201">
        <v>26.73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8</v>
      </c>
      <c r="H95" s="201">
        <v>0</v>
      </c>
      <c r="I95" s="201">
        <v>0</v>
      </c>
      <c r="J95" s="201">
        <v>7</v>
      </c>
      <c r="K95" s="201">
        <v>9.3000000000000007</v>
      </c>
      <c r="L95" s="201">
        <v>318.24</v>
      </c>
      <c r="M95" s="201">
        <v>27.25</v>
      </c>
      <c r="N95" s="201">
        <v>35.19</v>
      </c>
      <c r="O95" s="201">
        <v>0</v>
      </c>
      <c r="P95" s="201">
        <v>42.67</v>
      </c>
      <c r="Q95" s="201">
        <v>6.7</v>
      </c>
      <c r="R95" s="201">
        <v>13.01</v>
      </c>
      <c r="S95" s="201">
        <v>7.93</v>
      </c>
      <c r="T95" s="201">
        <v>0</v>
      </c>
      <c r="U95" s="201">
        <v>60.5</v>
      </c>
      <c r="V95" s="201">
        <v>6.16</v>
      </c>
      <c r="W95" s="201">
        <v>13.12</v>
      </c>
      <c r="X95" s="201">
        <v>43.94</v>
      </c>
      <c r="Y95" s="201">
        <v>0</v>
      </c>
      <c r="Z95">
        <v>0</v>
      </c>
      <c r="AA95" s="201">
        <v>10.039999999999999</v>
      </c>
      <c r="AB95" s="201">
        <v>0</v>
      </c>
      <c r="AC95" s="201">
        <v>0</v>
      </c>
      <c r="AD95" s="201">
        <v>0</v>
      </c>
      <c r="AE95" s="201">
        <v>55.91</v>
      </c>
      <c r="AF95" s="201">
        <v>0</v>
      </c>
      <c r="AG95" s="201">
        <v>0</v>
      </c>
      <c r="AH95" s="201">
        <v>0</v>
      </c>
      <c r="AI95" s="201">
        <v>69.61</v>
      </c>
      <c r="AJ95" s="201">
        <v>0</v>
      </c>
      <c r="AK95" s="201">
        <v>0</v>
      </c>
      <c r="AL95" s="201">
        <v>0</v>
      </c>
      <c r="AM95" s="201">
        <v>70</v>
      </c>
      <c r="AN95" s="201">
        <v>0</v>
      </c>
      <c r="AO95">
        <v>0</v>
      </c>
      <c r="AP95" s="201">
        <v>75.28</v>
      </c>
      <c r="AQ95" s="201">
        <v>26.73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0.97</v>
      </c>
      <c r="K96" s="201">
        <v>9.0500000000000007</v>
      </c>
      <c r="L96" s="201">
        <v>318.24</v>
      </c>
      <c r="M96" s="201">
        <v>27.25</v>
      </c>
      <c r="N96" s="201">
        <v>35.19</v>
      </c>
      <c r="O96" s="201">
        <v>0</v>
      </c>
      <c r="P96" s="201">
        <v>42.67</v>
      </c>
      <c r="Q96" s="201">
        <v>6.47</v>
      </c>
      <c r="R96" s="201">
        <v>12.56</v>
      </c>
      <c r="S96" s="201">
        <v>7.82</v>
      </c>
      <c r="T96" s="201">
        <v>0</v>
      </c>
      <c r="U96" s="201">
        <v>60.5</v>
      </c>
      <c r="V96" s="201">
        <v>6.16</v>
      </c>
      <c r="W96" s="201">
        <v>13.12</v>
      </c>
      <c r="X96" s="201">
        <v>43.94</v>
      </c>
      <c r="Y96" s="201">
        <v>0</v>
      </c>
      <c r="Z96">
        <v>0</v>
      </c>
      <c r="AA96" s="201">
        <v>10.039999999999999</v>
      </c>
      <c r="AB96" s="201">
        <v>0</v>
      </c>
      <c r="AC96" s="201">
        <v>0</v>
      </c>
      <c r="AD96" s="201">
        <v>0</v>
      </c>
      <c r="AE96" s="201">
        <v>55.91</v>
      </c>
      <c r="AF96" s="201">
        <v>0</v>
      </c>
      <c r="AG96" s="201">
        <v>0</v>
      </c>
      <c r="AH96" s="201">
        <v>0</v>
      </c>
      <c r="AI96" s="201">
        <v>69.61</v>
      </c>
      <c r="AJ96" s="201">
        <v>0</v>
      </c>
      <c r="AK96" s="201">
        <v>0</v>
      </c>
      <c r="AL96" s="201">
        <v>0</v>
      </c>
      <c r="AM96" s="201">
        <v>70</v>
      </c>
      <c r="AN96" s="201">
        <v>0</v>
      </c>
      <c r="AO96">
        <v>0</v>
      </c>
      <c r="AP96" s="201">
        <v>75.28</v>
      </c>
      <c r="AQ96" s="201">
        <v>26.73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8.35</v>
      </c>
      <c r="L97" s="201">
        <v>318.24</v>
      </c>
      <c r="M97" s="201">
        <v>27.25</v>
      </c>
      <c r="N97" s="201">
        <v>35.19</v>
      </c>
      <c r="O97" s="201">
        <v>0</v>
      </c>
      <c r="P97" s="201">
        <v>42.67</v>
      </c>
      <c r="Q97" s="201">
        <v>6.47</v>
      </c>
      <c r="R97" s="201">
        <v>10.95</v>
      </c>
      <c r="S97" s="201">
        <v>7.06</v>
      </c>
      <c r="T97" s="201">
        <v>0</v>
      </c>
      <c r="U97" s="201">
        <v>60.5</v>
      </c>
      <c r="V97" s="201">
        <v>6.16</v>
      </c>
      <c r="W97" s="201">
        <v>13.12</v>
      </c>
      <c r="X97" s="201">
        <v>43.94</v>
      </c>
      <c r="Y97" s="201">
        <v>0</v>
      </c>
      <c r="Z97">
        <v>0</v>
      </c>
      <c r="AA97" s="201">
        <v>10.039999999999999</v>
      </c>
      <c r="AB97" s="201">
        <v>0</v>
      </c>
      <c r="AC97" s="201">
        <v>0</v>
      </c>
      <c r="AD97" s="201">
        <v>0</v>
      </c>
      <c r="AE97" s="201">
        <v>55.91</v>
      </c>
      <c r="AF97" s="201">
        <v>0</v>
      </c>
      <c r="AG97" s="201">
        <v>0</v>
      </c>
      <c r="AH97" s="201">
        <v>0</v>
      </c>
      <c r="AI97" s="201">
        <v>69.61</v>
      </c>
      <c r="AJ97" s="201">
        <v>0</v>
      </c>
      <c r="AK97" s="201">
        <v>0</v>
      </c>
      <c r="AL97" s="201">
        <v>0</v>
      </c>
      <c r="AM97" s="201">
        <v>70</v>
      </c>
      <c r="AN97" s="201">
        <v>0</v>
      </c>
      <c r="AO97">
        <v>0</v>
      </c>
      <c r="AP97" s="201">
        <v>75.28</v>
      </c>
      <c r="AQ97" s="201">
        <v>26.73</v>
      </c>
      <c r="AR97" s="201">
        <v>0</v>
      </c>
      <c r="AS97" s="201">
        <v>0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9.0500000000000007</v>
      </c>
      <c r="L98" s="201">
        <v>318.24</v>
      </c>
      <c r="M98" s="201">
        <v>27.25</v>
      </c>
      <c r="N98" s="201">
        <v>35.19</v>
      </c>
      <c r="O98" s="201">
        <v>0</v>
      </c>
      <c r="P98" s="201">
        <v>42.67</v>
      </c>
      <c r="Q98" s="201">
        <v>6.47</v>
      </c>
      <c r="R98" s="201">
        <v>12.56</v>
      </c>
      <c r="S98" s="201">
        <v>7.82</v>
      </c>
      <c r="T98" s="201">
        <v>0</v>
      </c>
      <c r="U98" s="201">
        <v>60.5</v>
      </c>
      <c r="V98" s="201">
        <v>6.16</v>
      </c>
      <c r="W98" s="201">
        <v>13.12</v>
      </c>
      <c r="X98" s="201">
        <v>43.94</v>
      </c>
      <c r="Y98" s="201">
        <v>0</v>
      </c>
      <c r="Z98">
        <v>0</v>
      </c>
      <c r="AA98" s="201">
        <v>10.039999999999999</v>
      </c>
      <c r="AB98" s="201">
        <v>0</v>
      </c>
      <c r="AC98" s="201">
        <v>0</v>
      </c>
      <c r="AD98" s="201">
        <v>0</v>
      </c>
      <c r="AE98" s="201">
        <v>55.91</v>
      </c>
      <c r="AF98" s="201">
        <v>0</v>
      </c>
      <c r="AG98" s="201">
        <v>0</v>
      </c>
      <c r="AH98" s="201">
        <v>0</v>
      </c>
      <c r="AI98" s="201">
        <v>69.61</v>
      </c>
      <c r="AJ98" s="201">
        <v>0</v>
      </c>
      <c r="AK98" s="201">
        <v>0</v>
      </c>
      <c r="AL98" s="201">
        <v>0</v>
      </c>
      <c r="AM98" s="201">
        <v>70</v>
      </c>
      <c r="AN98" s="201">
        <v>0</v>
      </c>
      <c r="AO98">
        <v>0</v>
      </c>
      <c r="AP98" s="201">
        <v>75.28</v>
      </c>
      <c r="AQ98" s="201">
        <v>26.73</v>
      </c>
      <c r="AR98" s="201">
        <v>0</v>
      </c>
      <c r="AS98" s="201">
        <v>0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3.9399999999999999E-3</v>
      </c>
      <c r="E99">
        <f t="shared" si="0"/>
        <v>0</v>
      </c>
      <c r="F99">
        <f t="shared" si="0"/>
        <v>0</v>
      </c>
      <c r="G99">
        <f t="shared" si="0"/>
        <v>1.9412500000000003E-2</v>
      </c>
      <c r="H99">
        <f t="shared" si="0"/>
        <v>0</v>
      </c>
      <c r="I99">
        <f t="shared" si="0"/>
        <v>0</v>
      </c>
      <c r="J99">
        <f t="shared" si="0"/>
        <v>2.7427499999999997E-2</v>
      </c>
      <c r="K99">
        <f t="shared" si="0"/>
        <v>0.18025499999999983</v>
      </c>
      <c r="L99">
        <f t="shared" si="0"/>
        <v>6.0917275000000055</v>
      </c>
      <c r="M99">
        <f t="shared" si="0"/>
        <v>0.5323199999999999</v>
      </c>
      <c r="N99">
        <f t="shared" si="0"/>
        <v>0.76360000000000028</v>
      </c>
      <c r="O99">
        <f t="shared" si="0"/>
        <v>0</v>
      </c>
      <c r="P99">
        <f t="shared" si="0"/>
        <v>0.88270250000000017</v>
      </c>
      <c r="Q99">
        <f t="shared" si="0"/>
        <v>0.13633000000000017</v>
      </c>
      <c r="R99">
        <f t="shared" si="0"/>
        <v>0.19761749999999967</v>
      </c>
      <c r="S99">
        <f t="shared" si="0"/>
        <v>0.16190750000000018</v>
      </c>
      <c r="T99">
        <f t="shared" si="0"/>
        <v>0</v>
      </c>
      <c r="U99">
        <f t="shared" si="0"/>
        <v>1.468599999999999</v>
      </c>
      <c r="V99">
        <f t="shared" si="0"/>
        <v>0.14787250000000016</v>
      </c>
      <c r="W99">
        <f t="shared" si="0"/>
        <v>0.31478999999999957</v>
      </c>
      <c r="X99">
        <f t="shared" si="0"/>
        <v>1.0545600000000008</v>
      </c>
      <c r="Y99">
        <f t="shared" si="0"/>
        <v>0</v>
      </c>
      <c r="Z99">
        <f t="shared" si="0"/>
        <v>0</v>
      </c>
      <c r="AA99">
        <f t="shared" si="0"/>
        <v>0.24095999999999967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1.3358299999999981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1.6706399999999977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1.050905</v>
      </c>
      <c r="AN99">
        <f t="shared" si="0"/>
        <v>0</v>
      </c>
      <c r="AO99">
        <f t="shared" si="0"/>
        <v>0</v>
      </c>
      <c r="AP99">
        <f t="shared" si="0"/>
        <v>1.6197824999999992</v>
      </c>
      <c r="AQ99">
        <f t="shared" si="0"/>
        <v>0.56468750000000023</v>
      </c>
      <c r="AR99">
        <f t="shared" si="0"/>
        <v>0.22833999999999993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4.5599999999999996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4.4400000000000004</v>
      </c>
      <c r="K3" s="201">
        <v>0</v>
      </c>
      <c r="L3" s="201">
        <v>0</v>
      </c>
      <c r="M3" s="201">
        <v>2.09</v>
      </c>
      <c r="N3" s="201">
        <v>2.85</v>
      </c>
      <c r="O3" s="201">
        <v>3.17</v>
      </c>
      <c r="P3" s="201">
        <v>5.21</v>
      </c>
      <c r="Q3" s="201">
        <v>0</v>
      </c>
      <c r="R3" s="201">
        <v>0</v>
      </c>
      <c r="S3" s="201">
        <v>0</v>
      </c>
      <c r="T3" s="201">
        <v>0.18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>
        <v>0</v>
      </c>
      <c r="AA3" s="201">
        <v>2.08</v>
      </c>
      <c r="AB3" s="201">
        <v>0</v>
      </c>
      <c r="AC3" s="201">
        <v>0</v>
      </c>
      <c r="AD3" s="201">
        <v>0</v>
      </c>
      <c r="AE3" s="201">
        <v>87.45</v>
      </c>
      <c r="AF3" s="201">
        <v>0</v>
      </c>
      <c r="AG3" s="201">
        <v>0</v>
      </c>
      <c r="AH3" s="201">
        <v>0</v>
      </c>
      <c r="AI3" s="201">
        <v>10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0</v>
      </c>
      <c r="AQ3" s="201">
        <v>0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2.91</v>
      </c>
      <c r="AZ3" s="201">
        <v>4.8600000000000003</v>
      </c>
      <c r="BA3" s="201">
        <v>3.41</v>
      </c>
      <c r="BB3" s="201">
        <v>2.54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2.82</v>
      </c>
      <c r="K4" s="201">
        <v>0</v>
      </c>
      <c r="L4" s="201">
        <v>0</v>
      </c>
      <c r="M4" s="201">
        <v>1.61</v>
      </c>
      <c r="N4" s="201">
        <v>2.85</v>
      </c>
      <c r="O4" s="201">
        <v>3.17</v>
      </c>
      <c r="P4" s="201">
        <v>5.21</v>
      </c>
      <c r="Q4" s="201">
        <v>0</v>
      </c>
      <c r="R4" s="201">
        <v>0</v>
      </c>
      <c r="S4" s="201">
        <v>0</v>
      </c>
      <c r="T4" s="201">
        <v>0.18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>
        <v>0</v>
      </c>
      <c r="AA4" s="201">
        <v>2.08</v>
      </c>
      <c r="AB4" s="201">
        <v>0</v>
      </c>
      <c r="AC4" s="201">
        <v>0</v>
      </c>
      <c r="AD4" s="201">
        <v>0</v>
      </c>
      <c r="AE4" s="201">
        <v>87.45</v>
      </c>
      <c r="AF4" s="201">
        <v>0</v>
      </c>
      <c r="AG4" s="201">
        <v>0</v>
      </c>
      <c r="AH4" s="201">
        <v>0</v>
      </c>
      <c r="AI4" s="201">
        <v>10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0</v>
      </c>
      <c r="AQ4" s="201">
        <v>0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2.91</v>
      </c>
      <c r="AZ4" s="201">
        <v>4.8600000000000003</v>
      </c>
      <c r="BA4" s="201">
        <v>3.41</v>
      </c>
      <c r="BB4" s="201">
        <v>2.54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1.63</v>
      </c>
      <c r="K5" s="201">
        <v>0</v>
      </c>
      <c r="L5" s="201">
        <v>0</v>
      </c>
      <c r="M5" s="201">
        <v>1.61</v>
      </c>
      <c r="N5" s="201">
        <v>2.85</v>
      </c>
      <c r="O5" s="201">
        <v>3.17</v>
      </c>
      <c r="P5" s="201">
        <v>5.21</v>
      </c>
      <c r="Q5" s="201">
        <v>0</v>
      </c>
      <c r="R5" s="201">
        <v>0</v>
      </c>
      <c r="S5" s="201">
        <v>0</v>
      </c>
      <c r="T5" s="201">
        <v>0.18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>
        <v>0</v>
      </c>
      <c r="AA5" s="201">
        <v>2.08</v>
      </c>
      <c r="AB5" s="201">
        <v>0</v>
      </c>
      <c r="AC5" s="201">
        <v>0</v>
      </c>
      <c r="AD5" s="201">
        <v>0</v>
      </c>
      <c r="AE5" s="201">
        <v>87.45</v>
      </c>
      <c r="AF5" s="201">
        <v>0</v>
      </c>
      <c r="AG5" s="201">
        <v>0</v>
      </c>
      <c r="AH5" s="201">
        <v>0</v>
      </c>
      <c r="AI5" s="201">
        <v>10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0</v>
      </c>
      <c r="AQ5" s="201">
        <v>0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2.91</v>
      </c>
      <c r="AZ5" s="201">
        <v>4.8600000000000003</v>
      </c>
      <c r="BA5" s="201">
        <v>3.41</v>
      </c>
      <c r="BB5" s="201">
        <v>2.54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0.04</v>
      </c>
      <c r="K6" s="201">
        <v>0</v>
      </c>
      <c r="L6" s="201">
        <v>0</v>
      </c>
      <c r="M6" s="201">
        <v>1.61</v>
      </c>
      <c r="N6" s="201">
        <v>2.85</v>
      </c>
      <c r="O6" s="201">
        <v>3.17</v>
      </c>
      <c r="P6" s="201">
        <v>5.21</v>
      </c>
      <c r="Q6" s="201">
        <v>0</v>
      </c>
      <c r="R6" s="201">
        <v>0</v>
      </c>
      <c r="S6" s="201">
        <v>0</v>
      </c>
      <c r="T6" s="201">
        <v>0.18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>
        <v>0</v>
      </c>
      <c r="AA6" s="201">
        <v>2.08</v>
      </c>
      <c r="AB6" s="201">
        <v>0</v>
      </c>
      <c r="AC6" s="201">
        <v>0</v>
      </c>
      <c r="AD6" s="201">
        <v>0</v>
      </c>
      <c r="AE6" s="201">
        <v>87.45</v>
      </c>
      <c r="AF6" s="201">
        <v>0</v>
      </c>
      <c r="AG6" s="201">
        <v>0</v>
      </c>
      <c r="AH6" s="201">
        <v>0</v>
      </c>
      <c r="AI6" s="201">
        <v>10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0</v>
      </c>
      <c r="AQ6" s="201">
        <v>0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2.91</v>
      </c>
      <c r="AZ6" s="201">
        <v>4.8600000000000003</v>
      </c>
      <c r="BA6" s="201">
        <v>3.41</v>
      </c>
      <c r="BB6" s="201">
        <v>2.54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0.04</v>
      </c>
      <c r="K7" s="201">
        <v>0</v>
      </c>
      <c r="L7" s="201">
        <v>0</v>
      </c>
      <c r="M7" s="201">
        <v>1.61</v>
      </c>
      <c r="N7" s="201">
        <v>2.85</v>
      </c>
      <c r="O7" s="201">
        <v>3.17</v>
      </c>
      <c r="P7" s="201">
        <v>5.21</v>
      </c>
      <c r="Q7" s="201">
        <v>0</v>
      </c>
      <c r="R7" s="201">
        <v>0</v>
      </c>
      <c r="S7" s="201">
        <v>0</v>
      </c>
      <c r="T7" s="201">
        <v>0.18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>
        <v>0</v>
      </c>
      <c r="AA7" s="201">
        <v>2.08</v>
      </c>
      <c r="AB7" s="201">
        <v>0</v>
      </c>
      <c r="AC7" s="201">
        <v>0</v>
      </c>
      <c r="AD7" s="201">
        <v>0</v>
      </c>
      <c r="AE7" s="201">
        <v>87.45</v>
      </c>
      <c r="AF7" s="201">
        <v>0</v>
      </c>
      <c r="AG7" s="201">
        <v>0</v>
      </c>
      <c r="AH7" s="201">
        <v>0</v>
      </c>
      <c r="AI7" s="201">
        <v>10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0</v>
      </c>
      <c r="AQ7" s="201">
        <v>0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2.91</v>
      </c>
      <c r="AZ7" s="201">
        <v>4.8600000000000003</v>
      </c>
      <c r="BA7" s="201">
        <v>3.41</v>
      </c>
      <c r="BB7" s="201">
        <v>2.54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0.2</v>
      </c>
      <c r="K8" s="201">
        <v>0</v>
      </c>
      <c r="L8" s="201">
        <v>0</v>
      </c>
      <c r="M8" s="201">
        <v>1.61</v>
      </c>
      <c r="N8" s="201">
        <v>2.85</v>
      </c>
      <c r="O8" s="201">
        <v>3.17</v>
      </c>
      <c r="P8" s="201">
        <v>5.21</v>
      </c>
      <c r="Q8" s="201">
        <v>0</v>
      </c>
      <c r="R8" s="201">
        <v>0</v>
      </c>
      <c r="S8" s="201">
        <v>0</v>
      </c>
      <c r="T8" s="201">
        <v>0.18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>
        <v>0</v>
      </c>
      <c r="AA8" s="201">
        <v>2.08</v>
      </c>
      <c r="AB8" s="201">
        <v>0</v>
      </c>
      <c r="AC8" s="201">
        <v>0</v>
      </c>
      <c r="AD8" s="201">
        <v>0</v>
      </c>
      <c r="AE8" s="201">
        <v>87.45</v>
      </c>
      <c r="AF8" s="201">
        <v>0</v>
      </c>
      <c r="AG8" s="201">
        <v>0</v>
      </c>
      <c r="AH8" s="201">
        <v>0</v>
      </c>
      <c r="AI8" s="201">
        <v>10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0</v>
      </c>
      <c r="AQ8" s="201">
        <v>0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2.91</v>
      </c>
      <c r="AZ8" s="201">
        <v>4.8600000000000003</v>
      </c>
      <c r="BA8" s="201">
        <v>3.41</v>
      </c>
      <c r="BB8" s="201">
        <v>2.54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0.59</v>
      </c>
      <c r="E9" s="201">
        <v>0</v>
      </c>
      <c r="F9" s="201">
        <v>0</v>
      </c>
      <c r="G9" s="201">
        <v>0.96</v>
      </c>
      <c r="H9" s="201">
        <v>0</v>
      </c>
      <c r="I9" s="201">
        <v>0</v>
      </c>
      <c r="J9" s="201">
        <v>0</v>
      </c>
      <c r="K9" s="201">
        <v>0</v>
      </c>
      <c r="L9" s="201">
        <v>0</v>
      </c>
      <c r="M9" s="201">
        <v>1.61</v>
      </c>
      <c r="N9" s="201">
        <v>2.85</v>
      </c>
      <c r="O9" s="201">
        <v>3.17</v>
      </c>
      <c r="P9" s="201">
        <v>5.21</v>
      </c>
      <c r="Q9" s="201">
        <v>0</v>
      </c>
      <c r="R9" s="201">
        <v>0</v>
      </c>
      <c r="S9" s="201">
        <v>0</v>
      </c>
      <c r="T9" s="201">
        <v>0.18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>
        <v>0</v>
      </c>
      <c r="AA9" s="201">
        <v>2.08</v>
      </c>
      <c r="AB9" s="201">
        <v>0</v>
      </c>
      <c r="AC9" s="201">
        <v>0</v>
      </c>
      <c r="AD9" s="201">
        <v>0</v>
      </c>
      <c r="AE9" s="201">
        <v>87.45</v>
      </c>
      <c r="AF9" s="201">
        <v>0</v>
      </c>
      <c r="AG9" s="201">
        <v>0</v>
      </c>
      <c r="AH9" s="201">
        <v>0</v>
      </c>
      <c r="AI9" s="201">
        <v>10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0</v>
      </c>
      <c r="AQ9" s="201">
        <v>0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2.91</v>
      </c>
      <c r="AZ9" s="201">
        <v>4.8600000000000003</v>
      </c>
      <c r="BA9" s="201">
        <v>3.41</v>
      </c>
      <c r="BB9" s="201">
        <v>2.54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0</v>
      </c>
      <c r="L10" s="201">
        <v>0</v>
      </c>
      <c r="M10" s="201">
        <v>1.61</v>
      </c>
      <c r="N10" s="201">
        <v>2.85</v>
      </c>
      <c r="O10" s="201">
        <v>3.17</v>
      </c>
      <c r="P10" s="201">
        <v>5.21</v>
      </c>
      <c r="Q10" s="201">
        <v>0</v>
      </c>
      <c r="R10" s="201">
        <v>0</v>
      </c>
      <c r="S10" s="201">
        <v>0</v>
      </c>
      <c r="T10" s="201">
        <v>0.18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>
        <v>0</v>
      </c>
      <c r="AA10" s="201">
        <v>2.08</v>
      </c>
      <c r="AB10" s="201">
        <v>0</v>
      </c>
      <c r="AC10" s="201">
        <v>0</v>
      </c>
      <c r="AD10" s="201">
        <v>0</v>
      </c>
      <c r="AE10" s="201">
        <v>87.45</v>
      </c>
      <c r="AF10" s="201">
        <v>0</v>
      </c>
      <c r="AG10" s="201">
        <v>0</v>
      </c>
      <c r="AH10" s="201">
        <v>0</v>
      </c>
      <c r="AI10" s="201">
        <v>10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0</v>
      </c>
      <c r="AQ10" s="201">
        <v>0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2.91</v>
      </c>
      <c r="AZ10" s="201">
        <v>4.8600000000000003</v>
      </c>
      <c r="BA10" s="201">
        <v>3.41</v>
      </c>
      <c r="BB10" s="201">
        <v>2.54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0</v>
      </c>
      <c r="L11" s="201">
        <v>0</v>
      </c>
      <c r="M11" s="201">
        <v>1.61</v>
      </c>
      <c r="N11" s="201">
        <v>2.85</v>
      </c>
      <c r="O11" s="201">
        <v>3.17</v>
      </c>
      <c r="P11" s="201">
        <v>5.21</v>
      </c>
      <c r="Q11" s="201">
        <v>0</v>
      </c>
      <c r="R11" s="201">
        <v>0</v>
      </c>
      <c r="S11" s="201">
        <v>0</v>
      </c>
      <c r="T11" s="201">
        <v>0.18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>
        <v>0</v>
      </c>
      <c r="AA11" s="201">
        <v>2.08</v>
      </c>
      <c r="AB11" s="201">
        <v>0</v>
      </c>
      <c r="AC11" s="201">
        <v>0</v>
      </c>
      <c r="AD11" s="201">
        <v>0</v>
      </c>
      <c r="AE11" s="201">
        <v>87.45</v>
      </c>
      <c r="AF11" s="201">
        <v>0</v>
      </c>
      <c r="AG11" s="201">
        <v>0</v>
      </c>
      <c r="AH11" s="201">
        <v>0</v>
      </c>
      <c r="AI11" s="201">
        <v>10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0</v>
      </c>
      <c r="AQ11" s="201">
        <v>0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2.91</v>
      </c>
      <c r="AZ11" s="201">
        <v>4.8600000000000003</v>
      </c>
      <c r="BA11" s="201">
        <v>3.41</v>
      </c>
      <c r="BB11" s="201">
        <v>2.54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0</v>
      </c>
      <c r="L12" s="201">
        <v>0</v>
      </c>
      <c r="M12" s="201">
        <v>1.61</v>
      </c>
      <c r="N12" s="201">
        <v>2.85</v>
      </c>
      <c r="O12" s="201">
        <v>3.17</v>
      </c>
      <c r="P12" s="201">
        <v>5.21</v>
      </c>
      <c r="Q12" s="201">
        <v>0</v>
      </c>
      <c r="R12" s="201">
        <v>0</v>
      </c>
      <c r="S12" s="201">
        <v>0</v>
      </c>
      <c r="T12" s="201">
        <v>0.18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>
        <v>0</v>
      </c>
      <c r="AA12" s="201">
        <v>2.08</v>
      </c>
      <c r="AB12" s="201">
        <v>0</v>
      </c>
      <c r="AC12" s="201">
        <v>0</v>
      </c>
      <c r="AD12" s="201">
        <v>0</v>
      </c>
      <c r="AE12" s="201">
        <v>87.45</v>
      </c>
      <c r="AF12" s="201">
        <v>0</v>
      </c>
      <c r="AG12" s="201">
        <v>0</v>
      </c>
      <c r="AH12" s="201">
        <v>0</v>
      </c>
      <c r="AI12" s="201">
        <v>10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0</v>
      </c>
      <c r="AQ12" s="201">
        <v>0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2.91</v>
      </c>
      <c r="AZ12" s="201">
        <v>4.8600000000000003</v>
      </c>
      <c r="BA12" s="201">
        <v>3.41</v>
      </c>
      <c r="BB12" s="201">
        <v>2.54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0</v>
      </c>
      <c r="L13" s="201">
        <v>0</v>
      </c>
      <c r="M13" s="201">
        <v>1.61</v>
      </c>
      <c r="N13" s="201">
        <v>2.85</v>
      </c>
      <c r="O13" s="201">
        <v>3.17</v>
      </c>
      <c r="P13" s="201">
        <v>5.21</v>
      </c>
      <c r="Q13" s="201">
        <v>0</v>
      </c>
      <c r="R13" s="201">
        <v>0</v>
      </c>
      <c r="S13" s="201">
        <v>0</v>
      </c>
      <c r="T13" s="201">
        <v>0.18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>
        <v>0</v>
      </c>
      <c r="AA13" s="201">
        <v>2.08</v>
      </c>
      <c r="AB13" s="201">
        <v>0</v>
      </c>
      <c r="AC13" s="201">
        <v>0</v>
      </c>
      <c r="AD13" s="201">
        <v>0</v>
      </c>
      <c r="AE13" s="201">
        <v>87.45</v>
      </c>
      <c r="AF13" s="201">
        <v>0</v>
      </c>
      <c r="AG13" s="201">
        <v>0</v>
      </c>
      <c r="AH13" s="201">
        <v>0</v>
      </c>
      <c r="AI13" s="201">
        <v>10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0</v>
      </c>
      <c r="AQ13" s="201">
        <v>0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2.91</v>
      </c>
      <c r="AZ13" s="201">
        <v>4.8600000000000003</v>
      </c>
      <c r="BA13" s="201">
        <v>3.41</v>
      </c>
      <c r="BB13" s="201">
        <v>2.54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0</v>
      </c>
      <c r="L14" s="201">
        <v>0</v>
      </c>
      <c r="M14" s="201">
        <v>1.61</v>
      </c>
      <c r="N14" s="201">
        <v>2.85</v>
      </c>
      <c r="O14" s="201">
        <v>3.17</v>
      </c>
      <c r="P14" s="201">
        <v>5.21</v>
      </c>
      <c r="Q14" s="201">
        <v>0</v>
      </c>
      <c r="R14" s="201">
        <v>0</v>
      </c>
      <c r="S14" s="201">
        <v>0</v>
      </c>
      <c r="T14" s="201">
        <v>0.18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>
        <v>0</v>
      </c>
      <c r="AA14" s="201">
        <v>2.08</v>
      </c>
      <c r="AB14" s="201">
        <v>0</v>
      </c>
      <c r="AC14" s="201">
        <v>0</v>
      </c>
      <c r="AD14" s="201">
        <v>0</v>
      </c>
      <c r="AE14" s="201">
        <v>87.45</v>
      </c>
      <c r="AF14" s="201">
        <v>0</v>
      </c>
      <c r="AG14" s="201">
        <v>0</v>
      </c>
      <c r="AH14" s="201">
        <v>0</v>
      </c>
      <c r="AI14" s="201">
        <v>10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0</v>
      </c>
      <c r="AQ14" s="201">
        <v>0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2.91</v>
      </c>
      <c r="AZ14" s="201">
        <v>4.8600000000000003</v>
      </c>
      <c r="BA14" s="201">
        <v>3.41</v>
      </c>
      <c r="BB14" s="201">
        <v>2.54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0</v>
      </c>
      <c r="L15" s="201">
        <v>0</v>
      </c>
      <c r="M15" s="201">
        <v>1.61</v>
      </c>
      <c r="N15" s="201">
        <v>2.85</v>
      </c>
      <c r="O15" s="201">
        <v>3.17</v>
      </c>
      <c r="P15" s="201">
        <v>5.21</v>
      </c>
      <c r="Q15" s="201">
        <v>0</v>
      </c>
      <c r="R15" s="201">
        <v>0</v>
      </c>
      <c r="S15" s="201">
        <v>0</v>
      </c>
      <c r="T15" s="201">
        <v>0.18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>
        <v>0</v>
      </c>
      <c r="AA15" s="201">
        <v>2.08</v>
      </c>
      <c r="AB15" s="201">
        <v>0</v>
      </c>
      <c r="AC15" s="201">
        <v>0</v>
      </c>
      <c r="AD15" s="201">
        <v>0</v>
      </c>
      <c r="AE15" s="201">
        <v>87.45</v>
      </c>
      <c r="AF15" s="201">
        <v>0</v>
      </c>
      <c r="AG15" s="201">
        <v>0</v>
      </c>
      <c r="AH15" s="201">
        <v>0</v>
      </c>
      <c r="AI15" s="201">
        <v>10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0</v>
      </c>
      <c r="AQ15" s="201">
        <v>0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2.91</v>
      </c>
      <c r="AZ15" s="201">
        <v>4.8600000000000003</v>
      </c>
      <c r="BA15" s="201">
        <v>3.41</v>
      </c>
      <c r="BB15" s="201">
        <v>2.54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0.18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>
        <v>0</v>
      </c>
      <c r="AA16" s="201">
        <v>2.08</v>
      </c>
      <c r="AB16" s="201">
        <v>0</v>
      </c>
      <c r="AC16" s="201">
        <v>0</v>
      </c>
      <c r="AD16" s="201">
        <v>0</v>
      </c>
      <c r="AE16" s="201">
        <v>87.45</v>
      </c>
      <c r="AF16" s="201">
        <v>0</v>
      </c>
      <c r="AG16" s="201">
        <v>0</v>
      </c>
      <c r="AH16" s="201">
        <v>0</v>
      </c>
      <c r="AI16" s="201">
        <v>10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0</v>
      </c>
      <c r="AQ16" s="201">
        <v>0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2.91</v>
      </c>
      <c r="AZ16" s="201">
        <v>4.8600000000000003</v>
      </c>
      <c r="BA16" s="201">
        <v>3.41</v>
      </c>
      <c r="BB16" s="201">
        <v>2.54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0.18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>
        <v>0</v>
      </c>
      <c r="AA17" s="201">
        <v>2.08</v>
      </c>
      <c r="AB17" s="201">
        <v>0</v>
      </c>
      <c r="AC17" s="201">
        <v>0</v>
      </c>
      <c r="AD17" s="201">
        <v>0</v>
      </c>
      <c r="AE17" s="201">
        <v>87.45</v>
      </c>
      <c r="AF17" s="201">
        <v>0</v>
      </c>
      <c r="AG17" s="201">
        <v>0</v>
      </c>
      <c r="AH17" s="201">
        <v>0</v>
      </c>
      <c r="AI17" s="201">
        <v>10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0</v>
      </c>
      <c r="AQ17" s="201">
        <v>0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2.91</v>
      </c>
      <c r="AZ17" s="201">
        <v>4.8600000000000003</v>
      </c>
      <c r="BA17" s="201">
        <v>3.41</v>
      </c>
      <c r="BB17" s="201">
        <v>2.54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  <c r="Q18" s="201">
        <v>0</v>
      </c>
      <c r="R18" s="201">
        <v>0</v>
      </c>
      <c r="S18" s="201">
        <v>0</v>
      </c>
      <c r="T18" s="201">
        <v>0.18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>
        <v>0</v>
      </c>
      <c r="AA18" s="201">
        <v>2.08</v>
      </c>
      <c r="AB18" s="201">
        <v>0</v>
      </c>
      <c r="AC18" s="201">
        <v>0</v>
      </c>
      <c r="AD18" s="201">
        <v>0</v>
      </c>
      <c r="AE18" s="201">
        <v>87.45</v>
      </c>
      <c r="AF18" s="201">
        <v>0</v>
      </c>
      <c r="AG18" s="201">
        <v>0</v>
      </c>
      <c r="AH18" s="201">
        <v>0</v>
      </c>
      <c r="AI18" s="201">
        <v>10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0</v>
      </c>
      <c r="AQ18" s="201">
        <v>0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2.91</v>
      </c>
      <c r="AZ18" s="201">
        <v>4.8600000000000003</v>
      </c>
      <c r="BA18" s="201">
        <v>3.41</v>
      </c>
      <c r="BB18" s="201">
        <v>2.54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  <c r="Q19" s="201">
        <v>0</v>
      </c>
      <c r="R19" s="201">
        <v>0</v>
      </c>
      <c r="S19" s="201">
        <v>0</v>
      </c>
      <c r="T19" s="201">
        <v>0.18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>
        <v>0</v>
      </c>
      <c r="AA19" s="201">
        <v>2.08</v>
      </c>
      <c r="AB19" s="201">
        <v>0</v>
      </c>
      <c r="AC19" s="201">
        <v>0</v>
      </c>
      <c r="AD19" s="201">
        <v>0</v>
      </c>
      <c r="AE19" s="201">
        <v>87.45</v>
      </c>
      <c r="AF19" s="201">
        <v>0</v>
      </c>
      <c r="AG19" s="201">
        <v>0</v>
      </c>
      <c r="AH19" s="201">
        <v>0</v>
      </c>
      <c r="AI19" s="201">
        <v>10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0</v>
      </c>
      <c r="AQ19" s="201">
        <v>0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4.37</v>
      </c>
      <c r="AZ19" s="201">
        <v>4.8600000000000003</v>
      </c>
      <c r="BA19" s="201">
        <v>3.41</v>
      </c>
      <c r="BB19" s="201">
        <v>2.54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  <c r="Q20" s="201">
        <v>0</v>
      </c>
      <c r="R20" s="201">
        <v>0</v>
      </c>
      <c r="S20" s="201">
        <v>0</v>
      </c>
      <c r="T20" s="201">
        <v>0.18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>
        <v>0</v>
      </c>
      <c r="AA20" s="201">
        <v>2.08</v>
      </c>
      <c r="AB20" s="201">
        <v>0</v>
      </c>
      <c r="AC20" s="201">
        <v>0</v>
      </c>
      <c r="AD20" s="201">
        <v>0</v>
      </c>
      <c r="AE20" s="201">
        <v>87.45</v>
      </c>
      <c r="AF20" s="201">
        <v>0</v>
      </c>
      <c r="AG20" s="201">
        <v>0</v>
      </c>
      <c r="AH20" s="201">
        <v>0</v>
      </c>
      <c r="AI20" s="201">
        <v>10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0</v>
      </c>
      <c r="AQ20" s="201">
        <v>0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4.37</v>
      </c>
      <c r="AZ20" s="201">
        <v>4.6900000000000004</v>
      </c>
      <c r="BA20" s="201">
        <v>3.41</v>
      </c>
      <c r="BB20" s="201">
        <v>2.54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  <c r="Q21" s="201">
        <v>0</v>
      </c>
      <c r="R21" s="201">
        <v>0</v>
      </c>
      <c r="S21" s="201">
        <v>0</v>
      </c>
      <c r="T21" s="201">
        <v>0.18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>
        <v>0</v>
      </c>
      <c r="AA21" s="201">
        <v>2.08</v>
      </c>
      <c r="AB21" s="201">
        <v>0</v>
      </c>
      <c r="AC21" s="201">
        <v>0</v>
      </c>
      <c r="AD21" s="201">
        <v>0</v>
      </c>
      <c r="AE21" s="201">
        <v>87.45</v>
      </c>
      <c r="AF21" s="201">
        <v>0</v>
      </c>
      <c r="AG21" s="201">
        <v>0</v>
      </c>
      <c r="AH21" s="201">
        <v>0</v>
      </c>
      <c r="AI21" s="201">
        <v>14.32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0</v>
      </c>
      <c r="AQ21" s="201">
        <v>0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4.37</v>
      </c>
      <c r="AZ21" s="201">
        <v>4.6900000000000004</v>
      </c>
      <c r="BA21" s="201">
        <v>3.41</v>
      </c>
      <c r="BB21" s="201">
        <v>2.54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  <c r="Q22" s="201">
        <v>0</v>
      </c>
      <c r="R22" s="201">
        <v>0</v>
      </c>
      <c r="S22" s="201">
        <v>0</v>
      </c>
      <c r="T22" s="201">
        <v>0.18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>
        <v>0</v>
      </c>
      <c r="AA22" s="201">
        <v>2.08</v>
      </c>
      <c r="AB22" s="201">
        <v>0</v>
      </c>
      <c r="AC22" s="201">
        <v>0</v>
      </c>
      <c r="AD22" s="201">
        <v>0</v>
      </c>
      <c r="AE22" s="201">
        <v>87.45</v>
      </c>
      <c r="AF22" s="201">
        <v>0</v>
      </c>
      <c r="AG22" s="201">
        <v>0</v>
      </c>
      <c r="AH22" s="201">
        <v>0</v>
      </c>
      <c r="AI22" s="201">
        <v>14.32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0</v>
      </c>
      <c r="AQ22" s="201">
        <v>0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4.37</v>
      </c>
      <c r="AZ22" s="201">
        <v>4.6900000000000004</v>
      </c>
      <c r="BA22" s="201">
        <v>3.41</v>
      </c>
      <c r="BB22" s="201">
        <v>2.54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  <c r="Q23" s="201">
        <v>0</v>
      </c>
      <c r="R23" s="201">
        <v>0</v>
      </c>
      <c r="S23" s="201">
        <v>0</v>
      </c>
      <c r="T23" s="201">
        <v>0.18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>
        <v>0</v>
      </c>
      <c r="AA23" s="201">
        <v>2.08</v>
      </c>
      <c r="AB23" s="201">
        <v>0</v>
      </c>
      <c r="AC23" s="201">
        <v>0</v>
      </c>
      <c r="AD23" s="201">
        <v>0</v>
      </c>
      <c r="AE23" s="201">
        <v>87.45</v>
      </c>
      <c r="AF23" s="201">
        <v>0</v>
      </c>
      <c r="AG23" s="201">
        <v>0</v>
      </c>
      <c r="AH23" s="201">
        <v>0</v>
      </c>
      <c r="AI23" s="201">
        <v>14.32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0</v>
      </c>
      <c r="AQ23" s="201">
        <v>0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4.37</v>
      </c>
      <c r="AZ23" s="201">
        <v>4.6900000000000004</v>
      </c>
      <c r="BA23" s="201">
        <v>3.41</v>
      </c>
      <c r="BB23" s="201">
        <v>2.54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  <c r="Q24" s="201">
        <v>0</v>
      </c>
      <c r="R24" s="201">
        <v>0</v>
      </c>
      <c r="S24" s="201">
        <v>0</v>
      </c>
      <c r="T24" s="201">
        <v>0.18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>
        <v>0</v>
      </c>
      <c r="AA24" s="201">
        <v>2.08</v>
      </c>
      <c r="AB24" s="201">
        <v>0</v>
      </c>
      <c r="AC24" s="201">
        <v>0</v>
      </c>
      <c r="AD24" s="201">
        <v>0</v>
      </c>
      <c r="AE24" s="201">
        <v>87.45</v>
      </c>
      <c r="AF24" s="201">
        <v>0</v>
      </c>
      <c r="AG24" s="201">
        <v>0</v>
      </c>
      <c r="AH24" s="201">
        <v>0</v>
      </c>
      <c r="AI24" s="201">
        <v>14.32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0</v>
      </c>
      <c r="AQ24" s="201">
        <v>0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4.37</v>
      </c>
      <c r="AZ24" s="201">
        <v>4.6900000000000004</v>
      </c>
      <c r="BA24" s="201">
        <v>3.41</v>
      </c>
      <c r="BB24" s="201">
        <v>2.54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  <c r="Q25" s="201">
        <v>0</v>
      </c>
      <c r="R25" s="201">
        <v>0</v>
      </c>
      <c r="S25" s="201">
        <v>0</v>
      </c>
      <c r="T25" s="201">
        <v>0.18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>
        <v>0</v>
      </c>
      <c r="AA25" s="201">
        <v>2.08</v>
      </c>
      <c r="AB25" s="201">
        <v>0</v>
      </c>
      <c r="AC25" s="201">
        <v>0</v>
      </c>
      <c r="AD25" s="201">
        <v>0</v>
      </c>
      <c r="AE25" s="201">
        <v>87.45</v>
      </c>
      <c r="AF25" s="201">
        <v>0</v>
      </c>
      <c r="AG25" s="201">
        <v>0</v>
      </c>
      <c r="AH25" s="201">
        <v>0</v>
      </c>
      <c r="AI25" s="201">
        <v>14.32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0</v>
      </c>
      <c r="AQ25" s="201">
        <v>0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4.37</v>
      </c>
      <c r="AZ25" s="201">
        <v>4.6900000000000004</v>
      </c>
      <c r="BA25" s="201">
        <v>3.41</v>
      </c>
      <c r="BB25" s="201">
        <v>2.54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  <c r="Q26" s="201">
        <v>0</v>
      </c>
      <c r="R26" s="201">
        <v>0</v>
      </c>
      <c r="S26" s="201">
        <v>0</v>
      </c>
      <c r="T26" s="201">
        <v>0.18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>
        <v>0</v>
      </c>
      <c r="AA26" s="201">
        <v>2.08</v>
      </c>
      <c r="AB26" s="201">
        <v>0</v>
      </c>
      <c r="AC26" s="201">
        <v>0</v>
      </c>
      <c r="AD26" s="201">
        <v>0</v>
      </c>
      <c r="AE26" s="201">
        <v>87.45</v>
      </c>
      <c r="AF26" s="201">
        <v>0</v>
      </c>
      <c r="AG26" s="201">
        <v>0</v>
      </c>
      <c r="AH26" s="201">
        <v>0</v>
      </c>
      <c r="AI26" s="201">
        <v>14.32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0</v>
      </c>
      <c r="AQ26" s="201">
        <v>0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4.37</v>
      </c>
      <c r="AZ26" s="201">
        <v>4.6900000000000004</v>
      </c>
      <c r="BA26" s="201">
        <v>3.41</v>
      </c>
      <c r="BB26" s="201">
        <v>2.54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  <c r="Q27" s="201">
        <v>0</v>
      </c>
      <c r="R27" s="201">
        <v>0</v>
      </c>
      <c r="S27" s="201">
        <v>0</v>
      </c>
      <c r="T27" s="201">
        <v>0.18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>
        <v>0</v>
      </c>
      <c r="AA27" s="201">
        <v>2.08</v>
      </c>
      <c r="AB27" s="201">
        <v>0</v>
      </c>
      <c r="AC27" s="201">
        <v>0</v>
      </c>
      <c r="AD27" s="201">
        <v>0</v>
      </c>
      <c r="AE27" s="201">
        <v>87.45</v>
      </c>
      <c r="AF27" s="201">
        <v>0</v>
      </c>
      <c r="AG27" s="201">
        <v>0</v>
      </c>
      <c r="AH27" s="201">
        <v>0</v>
      </c>
      <c r="AI27" s="201">
        <v>14.32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0</v>
      </c>
      <c r="AQ27" s="201">
        <v>0</v>
      </c>
      <c r="AR27" s="201">
        <v>0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4.37</v>
      </c>
      <c r="AZ27" s="201">
        <v>4.6900000000000004</v>
      </c>
      <c r="BA27" s="201">
        <v>3.41</v>
      </c>
      <c r="BB27" s="201">
        <v>2.54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  <c r="Q28" s="201">
        <v>0</v>
      </c>
      <c r="R28" s="201">
        <v>0</v>
      </c>
      <c r="S28" s="201">
        <v>0</v>
      </c>
      <c r="T28" s="201">
        <v>0.18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>
        <v>0</v>
      </c>
      <c r="AA28" s="201">
        <v>2.08</v>
      </c>
      <c r="AB28" s="201">
        <v>0</v>
      </c>
      <c r="AC28" s="201">
        <v>0</v>
      </c>
      <c r="AD28" s="201">
        <v>0</v>
      </c>
      <c r="AE28" s="201">
        <v>87.45</v>
      </c>
      <c r="AF28" s="201">
        <v>0</v>
      </c>
      <c r="AG28" s="201">
        <v>0</v>
      </c>
      <c r="AH28" s="201">
        <v>0</v>
      </c>
      <c r="AI28" s="201">
        <v>14.32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0</v>
      </c>
      <c r="AQ28" s="201">
        <v>0</v>
      </c>
      <c r="AR28" s="201">
        <v>0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4.37</v>
      </c>
      <c r="AZ28" s="201">
        <v>4.6900000000000004</v>
      </c>
      <c r="BA28" s="201">
        <v>3.41</v>
      </c>
      <c r="BB28" s="201">
        <v>2.54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  <c r="Q29" s="201">
        <v>0</v>
      </c>
      <c r="R29" s="201">
        <v>0</v>
      </c>
      <c r="S29" s="201">
        <v>0</v>
      </c>
      <c r="T29" s="201">
        <v>0.18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>
        <v>0</v>
      </c>
      <c r="AA29" s="201">
        <v>2.08</v>
      </c>
      <c r="AB29" s="201">
        <v>0</v>
      </c>
      <c r="AC29" s="201">
        <v>0</v>
      </c>
      <c r="AD29" s="201">
        <v>0</v>
      </c>
      <c r="AE29" s="201">
        <v>87.45</v>
      </c>
      <c r="AF29" s="201">
        <v>0</v>
      </c>
      <c r="AG29" s="201">
        <v>0</v>
      </c>
      <c r="AH29" s="201">
        <v>0</v>
      </c>
      <c r="AI29" s="201">
        <v>10.1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0</v>
      </c>
      <c r="AQ29" s="201">
        <v>0</v>
      </c>
      <c r="AR29" s="201">
        <v>0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4.37</v>
      </c>
      <c r="AZ29" s="201">
        <v>4.6900000000000004</v>
      </c>
      <c r="BA29" s="201">
        <v>3.41</v>
      </c>
      <c r="BB29" s="201">
        <v>2.54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  <c r="Q30" s="201">
        <v>0</v>
      </c>
      <c r="R30" s="201">
        <v>0</v>
      </c>
      <c r="S30" s="201">
        <v>0</v>
      </c>
      <c r="T30" s="201">
        <v>0.18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>
        <v>0</v>
      </c>
      <c r="AA30" s="201">
        <v>2.08</v>
      </c>
      <c r="AB30" s="201">
        <v>0</v>
      </c>
      <c r="AC30" s="201">
        <v>0</v>
      </c>
      <c r="AD30" s="201">
        <v>0</v>
      </c>
      <c r="AE30" s="201">
        <v>87.45</v>
      </c>
      <c r="AF30" s="201">
        <v>0</v>
      </c>
      <c r="AG30" s="201">
        <v>0</v>
      </c>
      <c r="AH30" s="201">
        <v>0</v>
      </c>
      <c r="AI30" s="201">
        <v>14.32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0</v>
      </c>
      <c r="AQ30" s="201">
        <v>0</v>
      </c>
      <c r="AR30" s="201">
        <v>0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4.37</v>
      </c>
      <c r="AZ30" s="201">
        <v>4.6900000000000004</v>
      </c>
      <c r="BA30" s="201">
        <v>3.41</v>
      </c>
      <c r="BB30" s="201">
        <v>2.54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  <c r="Q31" s="201">
        <v>0</v>
      </c>
      <c r="R31" s="201">
        <v>0</v>
      </c>
      <c r="S31" s="201">
        <v>0</v>
      </c>
      <c r="T31" s="201">
        <v>0.84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>
        <v>0</v>
      </c>
      <c r="AA31" s="201">
        <v>2.08</v>
      </c>
      <c r="AB31" s="201">
        <v>0</v>
      </c>
      <c r="AC31" s="201">
        <v>0</v>
      </c>
      <c r="AD31" s="201">
        <v>0</v>
      </c>
      <c r="AE31" s="201">
        <v>87.45</v>
      </c>
      <c r="AF31" s="201">
        <v>0</v>
      </c>
      <c r="AG31" s="201">
        <v>0</v>
      </c>
      <c r="AH31" s="201">
        <v>0</v>
      </c>
      <c r="AI31" s="201">
        <v>14.32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0</v>
      </c>
      <c r="AQ31" s="201">
        <v>0</v>
      </c>
      <c r="AR31" s="201">
        <v>0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4.37</v>
      </c>
      <c r="AZ31" s="201">
        <v>4.6900000000000004</v>
      </c>
      <c r="BA31" s="201">
        <v>3.41</v>
      </c>
      <c r="BB31" s="201">
        <v>2.54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  <c r="Q32" s="201">
        <v>0</v>
      </c>
      <c r="R32" s="201">
        <v>0</v>
      </c>
      <c r="S32" s="201">
        <v>0</v>
      </c>
      <c r="T32" s="201">
        <v>0.84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>
        <v>0</v>
      </c>
      <c r="AA32" s="201">
        <v>2.08</v>
      </c>
      <c r="AB32" s="201">
        <v>0</v>
      </c>
      <c r="AC32" s="201">
        <v>0</v>
      </c>
      <c r="AD32" s="201">
        <v>0</v>
      </c>
      <c r="AE32" s="201">
        <v>87.45</v>
      </c>
      <c r="AF32" s="201">
        <v>0</v>
      </c>
      <c r="AG32" s="201">
        <v>0</v>
      </c>
      <c r="AH32" s="201">
        <v>0</v>
      </c>
      <c r="AI32" s="201">
        <v>14.32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0</v>
      </c>
      <c r="AQ32" s="201">
        <v>0</v>
      </c>
      <c r="AR32" s="201">
        <v>0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4.37</v>
      </c>
      <c r="AZ32" s="201">
        <v>4.6900000000000004</v>
      </c>
      <c r="BA32" s="201">
        <v>3.41</v>
      </c>
      <c r="BB32" s="201">
        <v>2.54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  <c r="Q33" s="201">
        <v>0</v>
      </c>
      <c r="R33" s="201">
        <v>0</v>
      </c>
      <c r="S33" s="201">
        <v>0</v>
      </c>
      <c r="T33" s="201">
        <v>0.84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>
        <v>0</v>
      </c>
      <c r="AA33" s="201">
        <v>2.08</v>
      </c>
      <c r="AB33" s="201">
        <v>0</v>
      </c>
      <c r="AC33" s="201">
        <v>0</v>
      </c>
      <c r="AD33" s="201">
        <v>0</v>
      </c>
      <c r="AE33" s="201">
        <v>87.45</v>
      </c>
      <c r="AF33" s="201">
        <v>0</v>
      </c>
      <c r="AG33" s="201">
        <v>0</v>
      </c>
      <c r="AH33" s="201">
        <v>0</v>
      </c>
      <c r="AI33" s="201">
        <v>17.63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0</v>
      </c>
      <c r="AQ33" s="201">
        <v>0</v>
      </c>
      <c r="AR33" s="201">
        <v>0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4.37</v>
      </c>
      <c r="AZ33" s="201">
        <v>4.6900000000000004</v>
      </c>
      <c r="BA33" s="201">
        <v>3.41</v>
      </c>
      <c r="BB33" s="201">
        <v>2.5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0.63</v>
      </c>
      <c r="S34" s="201">
        <v>0</v>
      </c>
      <c r="T34" s="201">
        <v>0.84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>
        <v>0</v>
      </c>
      <c r="AA34" s="201">
        <v>2.08</v>
      </c>
      <c r="AB34" s="201">
        <v>0</v>
      </c>
      <c r="AC34" s="201">
        <v>0</v>
      </c>
      <c r="AD34" s="201">
        <v>0</v>
      </c>
      <c r="AE34" s="201">
        <v>87.45</v>
      </c>
      <c r="AF34" s="201">
        <v>0</v>
      </c>
      <c r="AG34" s="201">
        <v>0</v>
      </c>
      <c r="AH34" s="201">
        <v>0</v>
      </c>
      <c r="AI34" s="201">
        <v>17.63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0</v>
      </c>
      <c r="AQ34" s="201">
        <v>0</v>
      </c>
      <c r="AR34" s="201">
        <v>0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4.37</v>
      </c>
      <c r="AZ34" s="201">
        <v>4.6900000000000004</v>
      </c>
      <c r="BA34" s="201">
        <v>3.41</v>
      </c>
      <c r="BB34" s="201">
        <v>2.2999999999999998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0.63</v>
      </c>
      <c r="S35" s="201">
        <v>0</v>
      </c>
      <c r="T35" s="201">
        <v>0.84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>
        <v>0</v>
      </c>
      <c r="AA35" s="201">
        <v>2.08</v>
      </c>
      <c r="AB35" s="201">
        <v>0</v>
      </c>
      <c r="AC35" s="201">
        <v>0</v>
      </c>
      <c r="AD35" s="201">
        <v>0</v>
      </c>
      <c r="AE35" s="201">
        <v>87.45</v>
      </c>
      <c r="AF35" s="201">
        <v>0</v>
      </c>
      <c r="AG35" s="201">
        <v>0</v>
      </c>
      <c r="AH35" s="201">
        <v>0</v>
      </c>
      <c r="AI35" s="201">
        <v>17.63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0</v>
      </c>
      <c r="AQ35" s="201">
        <v>0</v>
      </c>
      <c r="AR35" s="201">
        <v>0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4.37</v>
      </c>
      <c r="AZ35" s="201">
        <v>4.6900000000000004</v>
      </c>
      <c r="BA35" s="201">
        <v>3.41</v>
      </c>
      <c r="BB35" s="201">
        <v>2.5299999999999998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  <c r="Q36" s="201">
        <v>0</v>
      </c>
      <c r="R36" s="201">
        <v>0.63</v>
      </c>
      <c r="S36" s="201">
        <v>0</v>
      </c>
      <c r="T36" s="201">
        <v>0.84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>
        <v>0</v>
      </c>
      <c r="AA36" s="201">
        <v>2.08</v>
      </c>
      <c r="AB36" s="201">
        <v>0</v>
      </c>
      <c r="AC36" s="201">
        <v>0</v>
      </c>
      <c r="AD36" s="201">
        <v>0</v>
      </c>
      <c r="AE36" s="201">
        <v>87.45</v>
      </c>
      <c r="AF36" s="201">
        <v>0</v>
      </c>
      <c r="AG36" s="201">
        <v>0</v>
      </c>
      <c r="AH36" s="201">
        <v>0</v>
      </c>
      <c r="AI36" s="201">
        <v>17.63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0</v>
      </c>
      <c r="AQ36" s="201">
        <v>0</v>
      </c>
      <c r="AR36" s="201">
        <v>0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4.37</v>
      </c>
      <c r="AZ36" s="201">
        <v>4.6900000000000004</v>
      </c>
      <c r="BA36" s="201">
        <v>3.41</v>
      </c>
      <c r="BB36" s="201">
        <v>2.4300000000000002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  <c r="Q37" s="201">
        <v>0</v>
      </c>
      <c r="R37" s="201">
        <v>0</v>
      </c>
      <c r="S37" s="201">
        <v>0.09</v>
      </c>
      <c r="T37" s="201">
        <v>0.84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>
        <v>0</v>
      </c>
      <c r="AA37" s="201">
        <v>2.08</v>
      </c>
      <c r="AB37" s="201">
        <v>0</v>
      </c>
      <c r="AC37" s="201">
        <v>0</v>
      </c>
      <c r="AD37" s="201">
        <v>0</v>
      </c>
      <c r="AE37" s="201">
        <v>87.45</v>
      </c>
      <c r="AF37" s="201">
        <v>0</v>
      </c>
      <c r="AG37" s="201">
        <v>0</v>
      </c>
      <c r="AH37" s="201">
        <v>0</v>
      </c>
      <c r="AI37" s="201">
        <v>17.63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0</v>
      </c>
      <c r="AQ37" s="201">
        <v>0</v>
      </c>
      <c r="AR37" s="201">
        <v>0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4.37</v>
      </c>
      <c r="AZ37" s="201">
        <v>4.6900000000000004</v>
      </c>
      <c r="BA37" s="201">
        <v>3.41</v>
      </c>
      <c r="BB37" s="201">
        <v>2.35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  <c r="Q38" s="201">
        <v>0</v>
      </c>
      <c r="R38" s="201">
        <v>0</v>
      </c>
      <c r="S38" s="201">
        <v>0.09</v>
      </c>
      <c r="T38" s="201">
        <v>0.84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>
        <v>0</v>
      </c>
      <c r="AA38" s="201">
        <v>2.08</v>
      </c>
      <c r="AB38" s="201">
        <v>0</v>
      </c>
      <c r="AC38" s="201">
        <v>0</v>
      </c>
      <c r="AD38" s="201">
        <v>0</v>
      </c>
      <c r="AE38" s="201">
        <v>87.45</v>
      </c>
      <c r="AF38" s="201">
        <v>0</v>
      </c>
      <c r="AG38" s="201">
        <v>0</v>
      </c>
      <c r="AH38" s="201">
        <v>0</v>
      </c>
      <c r="AI38" s="201">
        <v>17.63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0</v>
      </c>
      <c r="AQ38" s="201">
        <v>0</v>
      </c>
      <c r="AR38" s="201">
        <v>0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4.37</v>
      </c>
      <c r="AZ38" s="201">
        <v>4.6900000000000004</v>
      </c>
      <c r="BA38" s="201">
        <v>3.41</v>
      </c>
      <c r="BB38" s="201">
        <v>2.2400000000000002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0</v>
      </c>
      <c r="L39" s="201">
        <v>0</v>
      </c>
      <c r="M39" s="201">
        <v>0</v>
      </c>
      <c r="N39" s="201">
        <v>0</v>
      </c>
      <c r="O39" s="201">
        <v>0</v>
      </c>
      <c r="P39" s="201">
        <v>0.22</v>
      </c>
      <c r="Q39" s="201">
        <v>0</v>
      </c>
      <c r="R39" s="201">
        <v>0.63</v>
      </c>
      <c r="S39" s="201">
        <v>0</v>
      </c>
      <c r="T39" s="201">
        <v>0.84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>
        <v>0</v>
      </c>
      <c r="AA39" s="201">
        <v>2.08</v>
      </c>
      <c r="AB39" s="201">
        <v>0</v>
      </c>
      <c r="AC39" s="201">
        <v>0</v>
      </c>
      <c r="AD39" s="201">
        <v>0</v>
      </c>
      <c r="AE39" s="201">
        <v>87.45</v>
      </c>
      <c r="AF39" s="201">
        <v>0</v>
      </c>
      <c r="AG39" s="201">
        <v>0</v>
      </c>
      <c r="AH39" s="201">
        <v>0</v>
      </c>
      <c r="AI39" s="201">
        <v>17.63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0</v>
      </c>
      <c r="AQ39" s="201">
        <v>0</v>
      </c>
      <c r="AR39" s="201">
        <v>0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4.37</v>
      </c>
      <c r="AZ39" s="201">
        <v>4.6900000000000004</v>
      </c>
      <c r="BA39" s="201">
        <v>3.41</v>
      </c>
      <c r="BB39" s="201">
        <v>2.36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0</v>
      </c>
      <c r="L40" s="201">
        <v>0</v>
      </c>
      <c r="M40" s="201">
        <v>0</v>
      </c>
      <c r="N40" s="201">
        <v>0</v>
      </c>
      <c r="O40" s="201">
        <v>0</v>
      </c>
      <c r="P40" s="201">
        <v>0.21</v>
      </c>
      <c r="Q40" s="201">
        <v>0</v>
      </c>
      <c r="R40" s="201">
        <v>0.63</v>
      </c>
      <c r="S40" s="201">
        <v>0</v>
      </c>
      <c r="T40" s="201">
        <v>0.84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>
        <v>0</v>
      </c>
      <c r="AA40" s="201">
        <v>2.08</v>
      </c>
      <c r="AB40" s="201">
        <v>0</v>
      </c>
      <c r="AC40" s="201">
        <v>0</v>
      </c>
      <c r="AD40" s="201">
        <v>0</v>
      </c>
      <c r="AE40" s="201">
        <v>87.45</v>
      </c>
      <c r="AF40" s="201">
        <v>0</v>
      </c>
      <c r="AG40" s="201">
        <v>0</v>
      </c>
      <c r="AH40" s="201">
        <v>0</v>
      </c>
      <c r="AI40" s="201">
        <v>17.63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0</v>
      </c>
      <c r="AQ40" s="201">
        <v>0</v>
      </c>
      <c r="AR40" s="201">
        <v>0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4.37</v>
      </c>
      <c r="AZ40" s="201">
        <v>4.6900000000000004</v>
      </c>
      <c r="BA40" s="201">
        <v>3.41</v>
      </c>
      <c r="BB40" s="201">
        <v>2.27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0</v>
      </c>
      <c r="L41" s="201">
        <v>0</v>
      </c>
      <c r="M41" s="201">
        <v>0</v>
      </c>
      <c r="N41" s="201">
        <v>0</v>
      </c>
      <c r="O41" s="201">
        <v>0</v>
      </c>
      <c r="P41" s="201">
        <v>0.2</v>
      </c>
      <c r="Q41" s="201">
        <v>0</v>
      </c>
      <c r="R41" s="201">
        <v>0</v>
      </c>
      <c r="S41" s="201">
        <v>0.09</v>
      </c>
      <c r="T41" s="201">
        <v>0.84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>
        <v>0</v>
      </c>
      <c r="AA41" s="201">
        <v>2.08</v>
      </c>
      <c r="AB41" s="201">
        <v>0</v>
      </c>
      <c r="AC41" s="201">
        <v>0</v>
      </c>
      <c r="AD41" s="201">
        <v>0</v>
      </c>
      <c r="AE41" s="201">
        <v>87.45</v>
      </c>
      <c r="AF41" s="201">
        <v>0</v>
      </c>
      <c r="AG41" s="201">
        <v>0</v>
      </c>
      <c r="AH41" s="201">
        <v>0</v>
      </c>
      <c r="AI41" s="201">
        <v>17.63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0</v>
      </c>
      <c r="AQ41" s="201">
        <v>0</v>
      </c>
      <c r="AR41" s="201">
        <v>0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4.37</v>
      </c>
      <c r="AZ41" s="201">
        <v>4.6900000000000004</v>
      </c>
      <c r="BA41" s="201">
        <v>3.41</v>
      </c>
      <c r="BB41" s="201">
        <v>2.1800000000000002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0</v>
      </c>
      <c r="L42" s="201">
        <v>0</v>
      </c>
      <c r="M42" s="201">
        <v>0</v>
      </c>
      <c r="N42" s="201">
        <v>0</v>
      </c>
      <c r="O42" s="201">
        <v>0</v>
      </c>
      <c r="P42" s="201">
        <v>0.2</v>
      </c>
      <c r="Q42" s="201">
        <v>0</v>
      </c>
      <c r="R42" s="201">
        <v>0</v>
      </c>
      <c r="S42" s="201">
        <v>0.09</v>
      </c>
      <c r="T42" s="201">
        <v>0.84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>
        <v>0</v>
      </c>
      <c r="AA42" s="201">
        <v>2.08</v>
      </c>
      <c r="AB42" s="201">
        <v>0</v>
      </c>
      <c r="AC42" s="201">
        <v>0</v>
      </c>
      <c r="AD42" s="201">
        <v>0</v>
      </c>
      <c r="AE42" s="201">
        <v>87.45</v>
      </c>
      <c r="AF42" s="201">
        <v>0</v>
      </c>
      <c r="AG42" s="201">
        <v>0</v>
      </c>
      <c r="AH42" s="201">
        <v>0</v>
      </c>
      <c r="AI42" s="201">
        <v>17.63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0</v>
      </c>
      <c r="AQ42" s="201">
        <v>0</v>
      </c>
      <c r="AR42" s="201">
        <v>0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4.37</v>
      </c>
      <c r="AZ42" s="201">
        <v>4.6900000000000004</v>
      </c>
      <c r="BA42" s="201">
        <v>3.41</v>
      </c>
      <c r="BB42" s="201">
        <v>2.1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2.79</v>
      </c>
      <c r="L43" s="201">
        <v>0</v>
      </c>
      <c r="M43" s="201">
        <v>1.9</v>
      </c>
      <c r="N43" s="201">
        <v>2.11</v>
      </c>
      <c r="O43" s="201">
        <v>2.36</v>
      </c>
      <c r="P43" s="201">
        <v>3.65</v>
      </c>
      <c r="Q43" s="201">
        <v>0.41</v>
      </c>
      <c r="R43" s="201">
        <v>1.27</v>
      </c>
      <c r="S43" s="201">
        <v>0.63</v>
      </c>
      <c r="T43" s="201">
        <v>1.48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>
        <v>0</v>
      </c>
      <c r="AA43" s="201">
        <v>2.08</v>
      </c>
      <c r="AB43" s="201">
        <v>0</v>
      </c>
      <c r="AC43" s="201">
        <v>0</v>
      </c>
      <c r="AD43" s="201">
        <v>0</v>
      </c>
      <c r="AE43" s="201">
        <v>87.45</v>
      </c>
      <c r="AF43" s="201">
        <v>0</v>
      </c>
      <c r="AG43" s="201">
        <v>0</v>
      </c>
      <c r="AH43" s="201">
        <v>0</v>
      </c>
      <c r="AI43" s="201">
        <v>14.32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0</v>
      </c>
      <c r="AQ43" s="201">
        <v>0</v>
      </c>
      <c r="AR43" s="201">
        <v>0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4.37</v>
      </c>
      <c r="AZ43" s="201">
        <v>4.6900000000000004</v>
      </c>
      <c r="BA43" s="201">
        <v>3.41</v>
      </c>
      <c r="BB43" s="201">
        <v>2.57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2.79</v>
      </c>
      <c r="L44" s="201">
        <v>0</v>
      </c>
      <c r="M44" s="201">
        <v>1.83</v>
      </c>
      <c r="N44" s="201">
        <v>2.0499999999999998</v>
      </c>
      <c r="O44" s="201">
        <v>2.27</v>
      </c>
      <c r="P44" s="201">
        <v>3.52</v>
      </c>
      <c r="Q44" s="201">
        <v>0.41</v>
      </c>
      <c r="R44" s="201">
        <v>1.27</v>
      </c>
      <c r="S44" s="201">
        <v>0.63</v>
      </c>
      <c r="T44" s="201">
        <v>1.43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>
        <v>0</v>
      </c>
      <c r="AA44" s="201">
        <v>2.08</v>
      </c>
      <c r="AB44" s="201">
        <v>0</v>
      </c>
      <c r="AC44" s="201">
        <v>0</v>
      </c>
      <c r="AD44" s="201">
        <v>0</v>
      </c>
      <c r="AE44" s="201">
        <v>87.45</v>
      </c>
      <c r="AF44" s="201">
        <v>0</v>
      </c>
      <c r="AG44" s="201">
        <v>0</v>
      </c>
      <c r="AH44" s="201">
        <v>0</v>
      </c>
      <c r="AI44" s="201">
        <v>14.32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0</v>
      </c>
      <c r="AQ44" s="201">
        <v>0</v>
      </c>
      <c r="AR44" s="201">
        <v>0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4.37</v>
      </c>
      <c r="AZ44" s="201">
        <v>3.52</v>
      </c>
      <c r="BA44" s="201">
        <v>3.41</v>
      </c>
      <c r="BB44" s="201">
        <v>1.95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2.79</v>
      </c>
      <c r="L45" s="201">
        <v>9.16</v>
      </c>
      <c r="M45" s="201">
        <v>1.82</v>
      </c>
      <c r="N45" s="201">
        <v>2.0299999999999998</v>
      </c>
      <c r="O45" s="201">
        <v>2.25</v>
      </c>
      <c r="P45" s="201">
        <v>3.48</v>
      </c>
      <c r="Q45" s="201">
        <v>0.38</v>
      </c>
      <c r="R45" s="201">
        <v>1.19</v>
      </c>
      <c r="S45" s="201">
        <v>0.59</v>
      </c>
      <c r="T45" s="201">
        <v>1.1200000000000001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>
        <v>0</v>
      </c>
      <c r="AA45" s="201">
        <v>2.08</v>
      </c>
      <c r="AB45" s="201">
        <v>0</v>
      </c>
      <c r="AC45" s="201">
        <v>0</v>
      </c>
      <c r="AD45" s="201">
        <v>0</v>
      </c>
      <c r="AE45" s="201">
        <v>87.45</v>
      </c>
      <c r="AF45" s="201">
        <v>0</v>
      </c>
      <c r="AG45" s="201">
        <v>0</v>
      </c>
      <c r="AH45" s="201">
        <v>0</v>
      </c>
      <c r="AI45" s="201">
        <v>14.32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0</v>
      </c>
      <c r="AQ45" s="201">
        <v>0</v>
      </c>
      <c r="AR45" s="201">
        <v>0</v>
      </c>
      <c r="AS45" s="201">
        <v>8.44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4.37</v>
      </c>
      <c r="AZ45" s="201">
        <v>2.35</v>
      </c>
      <c r="BA45" s="201">
        <v>3.41</v>
      </c>
      <c r="BB45" s="201">
        <v>1.93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2.79</v>
      </c>
      <c r="L46" s="201">
        <v>9.16</v>
      </c>
      <c r="M46" s="201">
        <v>1.8</v>
      </c>
      <c r="N46" s="201">
        <v>2.0099999999999998</v>
      </c>
      <c r="O46" s="201">
        <v>2.23</v>
      </c>
      <c r="P46" s="201">
        <v>3.45</v>
      </c>
      <c r="Q46" s="201">
        <v>0.37</v>
      </c>
      <c r="R46" s="201">
        <v>1.18</v>
      </c>
      <c r="S46" s="201">
        <v>0.59</v>
      </c>
      <c r="T46" s="201">
        <v>1.1100000000000001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>
        <v>0</v>
      </c>
      <c r="AA46" s="201">
        <v>2.08</v>
      </c>
      <c r="AB46" s="201">
        <v>0</v>
      </c>
      <c r="AC46" s="201">
        <v>0</v>
      </c>
      <c r="AD46" s="201">
        <v>0</v>
      </c>
      <c r="AE46" s="201">
        <v>87.45</v>
      </c>
      <c r="AF46" s="201">
        <v>0</v>
      </c>
      <c r="AG46" s="201">
        <v>0</v>
      </c>
      <c r="AH46" s="201">
        <v>0</v>
      </c>
      <c r="AI46" s="201">
        <v>14.32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0</v>
      </c>
      <c r="AQ46" s="201">
        <v>0</v>
      </c>
      <c r="AR46" s="201">
        <v>0</v>
      </c>
      <c r="AS46" s="201">
        <v>8.44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4.37</v>
      </c>
      <c r="AZ46" s="201">
        <v>2.35</v>
      </c>
      <c r="BA46" s="201">
        <v>3.41</v>
      </c>
      <c r="BB46" s="201">
        <v>1.91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2.79</v>
      </c>
      <c r="L47" s="201">
        <v>9.16</v>
      </c>
      <c r="M47" s="201">
        <v>1.78</v>
      </c>
      <c r="N47" s="201">
        <v>1.98</v>
      </c>
      <c r="O47" s="201">
        <v>2.2000000000000002</v>
      </c>
      <c r="P47" s="201">
        <v>3.4</v>
      </c>
      <c r="Q47" s="201">
        <v>0.37</v>
      </c>
      <c r="R47" s="201">
        <v>1.17</v>
      </c>
      <c r="S47" s="201">
        <v>0.57999999999999996</v>
      </c>
      <c r="T47" s="201">
        <v>1.0900000000000001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>
        <v>0</v>
      </c>
      <c r="AA47" s="201">
        <v>2.08</v>
      </c>
      <c r="AB47" s="201">
        <v>0</v>
      </c>
      <c r="AC47" s="201">
        <v>0</v>
      </c>
      <c r="AD47" s="201">
        <v>0</v>
      </c>
      <c r="AE47" s="201">
        <v>87.45</v>
      </c>
      <c r="AF47" s="201">
        <v>0</v>
      </c>
      <c r="AG47" s="201">
        <v>0</v>
      </c>
      <c r="AH47" s="201">
        <v>0</v>
      </c>
      <c r="AI47" s="201">
        <v>23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0</v>
      </c>
      <c r="AQ47" s="201">
        <v>0</v>
      </c>
      <c r="AR47" s="201">
        <v>0</v>
      </c>
      <c r="AS47" s="201">
        <v>8.44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4.37</v>
      </c>
      <c r="AZ47" s="201">
        <v>1.17</v>
      </c>
      <c r="BA47" s="201">
        <v>3.29</v>
      </c>
      <c r="BB47" s="201">
        <v>1.89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2.79</v>
      </c>
      <c r="L48" s="201">
        <v>9.16</v>
      </c>
      <c r="M48" s="201">
        <v>1.78</v>
      </c>
      <c r="N48" s="201">
        <v>1.98</v>
      </c>
      <c r="O48" s="201">
        <v>2.2000000000000002</v>
      </c>
      <c r="P48" s="201">
        <v>3.39</v>
      </c>
      <c r="Q48" s="201">
        <v>0.37</v>
      </c>
      <c r="R48" s="201">
        <v>1.1599999999999999</v>
      </c>
      <c r="S48" s="201">
        <v>0.57999999999999996</v>
      </c>
      <c r="T48" s="201">
        <v>1.0900000000000001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>
        <v>0</v>
      </c>
      <c r="AA48" s="201">
        <v>2.08</v>
      </c>
      <c r="AB48" s="201">
        <v>0</v>
      </c>
      <c r="AC48" s="201">
        <v>0</v>
      </c>
      <c r="AD48" s="201">
        <v>0</v>
      </c>
      <c r="AE48" s="201">
        <v>87.45</v>
      </c>
      <c r="AF48" s="201">
        <v>0</v>
      </c>
      <c r="AG48" s="201">
        <v>0</v>
      </c>
      <c r="AH48" s="201">
        <v>0</v>
      </c>
      <c r="AI48" s="201">
        <v>23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0</v>
      </c>
      <c r="AQ48" s="201">
        <v>0</v>
      </c>
      <c r="AR48" s="201">
        <v>0</v>
      </c>
      <c r="AS48" s="201">
        <v>8.44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4.37</v>
      </c>
      <c r="AZ48" s="201">
        <v>0</v>
      </c>
      <c r="BA48" s="201">
        <v>3.29</v>
      </c>
      <c r="BB48" s="201">
        <v>1.88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2.79</v>
      </c>
      <c r="L49" s="201">
        <v>9.16</v>
      </c>
      <c r="M49" s="201">
        <v>1.77</v>
      </c>
      <c r="N49" s="201">
        <v>1.96</v>
      </c>
      <c r="O49" s="201">
        <v>2.1800000000000002</v>
      </c>
      <c r="P49" s="201">
        <v>3.36</v>
      </c>
      <c r="Q49" s="201">
        <v>0.36</v>
      </c>
      <c r="R49" s="201">
        <v>1.1599999999999999</v>
      </c>
      <c r="S49" s="201">
        <v>0.56999999999999995</v>
      </c>
      <c r="T49" s="201">
        <v>1.08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>
        <v>0</v>
      </c>
      <c r="AA49" s="201">
        <v>2.08</v>
      </c>
      <c r="AB49" s="201">
        <v>0</v>
      </c>
      <c r="AC49" s="201">
        <v>0</v>
      </c>
      <c r="AD49" s="201">
        <v>0</v>
      </c>
      <c r="AE49" s="201">
        <v>87.45</v>
      </c>
      <c r="AF49" s="201">
        <v>0</v>
      </c>
      <c r="AG49" s="201">
        <v>0</v>
      </c>
      <c r="AH49" s="201">
        <v>0</v>
      </c>
      <c r="AI49" s="201">
        <v>23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0</v>
      </c>
      <c r="AQ49" s="201">
        <v>0</v>
      </c>
      <c r="AR49" s="201">
        <v>0</v>
      </c>
      <c r="AS49" s="201">
        <v>8.44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4.37</v>
      </c>
      <c r="AZ49" s="201">
        <v>0</v>
      </c>
      <c r="BA49" s="201">
        <v>3.29</v>
      </c>
      <c r="BB49" s="201">
        <v>1.87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2.79</v>
      </c>
      <c r="L50" s="201">
        <v>9.16</v>
      </c>
      <c r="M50" s="201">
        <v>1.76</v>
      </c>
      <c r="N50" s="201">
        <v>1.96</v>
      </c>
      <c r="O50" s="201">
        <v>2.17</v>
      </c>
      <c r="P50" s="201">
        <v>3.35</v>
      </c>
      <c r="Q50" s="201">
        <v>0.36</v>
      </c>
      <c r="R50" s="201">
        <v>1.1499999999999999</v>
      </c>
      <c r="S50" s="201">
        <v>0.56999999999999995</v>
      </c>
      <c r="T50" s="201">
        <v>1.07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>
        <v>0</v>
      </c>
      <c r="AA50" s="201">
        <v>2.08</v>
      </c>
      <c r="AB50" s="201">
        <v>0</v>
      </c>
      <c r="AC50" s="201">
        <v>0</v>
      </c>
      <c r="AD50" s="201">
        <v>0</v>
      </c>
      <c r="AE50" s="201">
        <v>87.45</v>
      </c>
      <c r="AF50" s="201">
        <v>0</v>
      </c>
      <c r="AG50" s="201">
        <v>0</v>
      </c>
      <c r="AH50" s="201">
        <v>0</v>
      </c>
      <c r="AI50" s="201">
        <v>23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0</v>
      </c>
      <c r="AQ50" s="201">
        <v>0</v>
      </c>
      <c r="AR50" s="201">
        <v>0</v>
      </c>
      <c r="AS50" s="201">
        <v>8.44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4.37</v>
      </c>
      <c r="AZ50" s="201">
        <v>0</v>
      </c>
      <c r="BA50" s="201">
        <v>3.29</v>
      </c>
      <c r="BB50" s="201">
        <v>1.86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2.77</v>
      </c>
      <c r="L51" s="201">
        <v>9.16</v>
      </c>
      <c r="M51" s="201">
        <v>1.77</v>
      </c>
      <c r="N51" s="201">
        <v>1.96</v>
      </c>
      <c r="O51" s="201">
        <v>2.1800000000000002</v>
      </c>
      <c r="P51" s="201">
        <v>3.36</v>
      </c>
      <c r="Q51" s="201">
        <v>0.31</v>
      </c>
      <c r="R51" s="201">
        <v>0.98</v>
      </c>
      <c r="S51" s="201">
        <v>0.48</v>
      </c>
      <c r="T51" s="201">
        <v>1.08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>
        <v>0</v>
      </c>
      <c r="AA51" s="201">
        <v>2.08</v>
      </c>
      <c r="AB51" s="201">
        <v>0</v>
      </c>
      <c r="AC51" s="201">
        <v>0</v>
      </c>
      <c r="AD51" s="201">
        <v>0</v>
      </c>
      <c r="AE51" s="201">
        <v>87.45</v>
      </c>
      <c r="AF51" s="201">
        <v>0</v>
      </c>
      <c r="AG51" s="201">
        <v>0</v>
      </c>
      <c r="AH51" s="201">
        <v>0</v>
      </c>
      <c r="AI51" s="201">
        <v>23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0</v>
      </c>
      <c r="AQ51" s="201">
        <v>0</v>
      </c>
      <c r="AR51" s="201">
        <v>0</v>
      </c>
      <c r="AS51" s="201">
        <v>8.44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4.37</v>
      </c>
      <c r="AZ51" s="201">
        <v>0</v>
      </c>
      <c r="BA51" s="201">
        <v>3.29</v>
      </c>
      <c r="BB51" s="201">
        <v>1.87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2.73</v>
      </c>
      <c r="L52" s="201">
        <v>9.16</v>
      </c>
      <c r="M52" s="201">
        <v>1.78</v>
      </c>
      <c r="N52" s="201">
        <v>1.98</v>
      </c>
      <c r="O52" s="201">
        <v>2.2000000000000002</v>
      </c>
      <c r="P52" s="201">
        <v>3.39</v>
      </c>
      <c r="Q52" s="201">
        <v>0.32</v>
      </c>
      <c r="R52" s="201">
        <v>0.99</v>
      </c>
      <c r="S52" s="201">
        <v>0.48</v>
      </c>
      <c r="T52" s="201">
        <v>1.0900000000000001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>
        <v>0</v>
      </c>
      <c r="AA52" s="201">
        <v>2.08</v>
      </c>
      <c r="AB52" s="201">
        <v>0</v>
      </c>
      <c r="AC52" s="201">
        <v>0</v>
      </c>
      <c r="AD52" s="201">
        <v>0</v>
      </c>
      <c r="AE52" s="201">
        <v>87.45</v>
      </c>
      <c r="AF52" s="201">
        <v>0</v>
      </c>
      <c r="AG52" s="201">
        <v>0</v>
      </c>
      <c r="AH52" s="201">
        <v>0</v>
      </c>
      <c r="AI52" s="201">
        <v>23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0</v>
      </c>
      <c r="AQ52" s="201">
        <v>0</v>
      </c>
      <c r="AR52" s="201">
        <v>0</v>
      </c>
      <c r="AS52" s="201">
        <v>8.44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4.37</v>
      </c>
      <c r="AZ52" s="201">
        <v>0</v>
      </c>
      <c r="BA52" s="201">
        <v>3.29</v>
      </c>
      <c r="BB52" s="201">
        <v>1.88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2.63</v>
      </c>
      <c r="L53" s="201">
        <v>9.25</v>
      </c>
      <c r="M53" s="201">
        <v>1.78</v>
      </c>
      <c r="N53" s="201">
        <v>1.97</v>
      </c>
      <c r="O53" s="201">
        <v>2.19</v>
      </c>
      <c r="P53" s="201">
        <v>3.38</v>
      </c>
      <c r="Q53" s="201">
        <v>0.28000000000000003</v>
      </c>
      <c r="R53" s="201">
        <v>0.88</v>
      </c>
      <c r="S53" s="201">
        <v>0.43</v>
      </c>
      <c r="T53" s="201">
        <v>1.0900000000000001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>
        <v>0</v>
      </c>
      <c r="AA53" s="201">
        <v>2.08</v>
      </c>
      <c r="AB53" s="201">
        <v>0</v>
      </c>
      <c r="AC53" s="201">
        <v>0</v>
      </c>
      <c r="AD53" s="201">
        <v>0</v>
      </c>
      <c r="AE53" s="201">
        <v>87.45</v>
      </c>
      <c r="AF53" s="201">
        <v>0</v>
      </c>
      <c r="AG53" s="201">
        <v>0</v>
      </c>
      <c r="AH53" s="201">
        <v>0</v>
      </c>
      <c r="AI53" s="201">
        <v>23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0</v>
      </c>
      <c r="AQ53" s="201">
        <v>0</v>
      </c>
      <c r="AR53" s="201">
        <v>0</v>
      </c>
      <c r="AS53" s="201">
        <v>8.44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4.37</v>
      </c>
      <c r="AZ53" s="201">
        <v>0</v>
      </c>
      <c r="BA53" s="201">
        <v>3.29</v>
      </c>
      <c r="BB53" s="201">
        <v>1.88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2.6</v>
      </c>
      <c r="L54" s="201">
        <v>9.25</v>
      </c>
      <c r="M54" s="201">
        <v>1.77</v>
      </c>
      <c r="N54" s="201">
        <v>1.97</v>
      </c>
      <c r="O54" s="201">
        <v>2.19</v>
      </c>
      <c r="P54" s="201">
        <v>3.38</v>
      </c>
      <c r="Q54" s="201">
        <v>0.28000000000000003</v>
      </c>
      <c r="R54" s="201">
        <v>0.88</v>
      </c>
      <c r="S54" s="201">
        <v>0.43</v>
      </c>
      <c r="T54" s="201">
        <v>1.0900000000000001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>
        <v>0</v>
      </c>
      <c r="AA54" s="201">
        <v>2.08</v>
      </c>
      <c r="AB54" s="201">
        <v>0</v>
      </c>
      <c r="AC54" s="201">
        <v>0</v>
      </c>
      <c r="AD54" s="201">
        <v>0</v>
      </c>
      <c r="AE54" s="201">
        <v>87.45</v>
      </c>
      <c r="AF54" s="201">
        <v>0</v>
      </c>
      <c r="AG54" s="201">
        <v>0</v>
      </c>
      <c r="AH54" s="201">
        <v>0</v>
      </c>
      <c r="AI54" s="201">
        <v>23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0</v>
      </c>
      <c r="AQ54" s="201">
        <v>0</v>
      </c>
      <c r="AR54" s="201">
        <v>0</v>
      </c>
      <c r="AS54" s="201">
        <v>8.44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4.37</v>
      </c>
      <c r="AZ54" s="201">
        <v>0</v>
      </c>
      <c r="BA54" s="201">
        <v>3.29</v>
      </c>
      <c r="BB54" s="201">
        <v>1.88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2.66</v>
      </c>
      <c r="L55" s="201">
        <v>9.25</v>
      </c>
      <c r="M55" s="201">
        <v>1.76</v>
      </c>
      <c r="N55" s="201">
        <v>1.96</v>
      </c>
      <c r="O55" s="201">
        <v>2.17</v>
      </c>
      <c r="P55" s="201">
        <v>3.35</v>
      </c>
      <c r="Q55" s="201">
        <v>0.38</v>
      </c>
      <c r="R55" s="201">
        <v>1.01</v>
      </c>
      <c r="S55" s="201">
        <v>0.56999999999999995</v>
      </c>
      <c r="T55" s="201">
        <v>1.07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>
        <v>0</v>
      </c>
      <c r="AA55" s="201">
        <v>2.08</v>
      </c>
      <c r="AB55" s="201">
        <v>0</v>
      </c>
      <c r="AC55" s="201">
        <v>0</v>
      </c>
      <c r="AD55" s="201">
        <v>0</v>
      </c>
      <c r="AE55" s="201">
        <v>87.45</v>
      </c>
      <c r="AF55" s="201">
        <v>0</v>
      </c>
      <c r="AG55" s="201">
        <v>0</v>
      </c>
      <c r="AH55" s="201">
        <v>0</v>
      </c>
      <c r="AI55" s="201">
        <v>23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0</v>
      </c>
      <c r="AQ55" s="201">
        <v>0</v>
      </c>
      <c r="AR55" s="201">
        <v>0</v>
      </c>
      <c r="AS55" s="201">
        <v>8.44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4.37</v>
      </c>
      <c r="AZ55" s="201">
        <v>0</v>
      </c>
      <c r="BA55" s="201">
        <v>3.29</v>
      </c>
      <c r="BB55" s="201">
        <v>1.86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2.66</v>
      </c>
      <c r="L56" s="201">
        <v>9.25</v>
      </c>
      <c r="M56" s="201">
        <v>1.75</v>
      </c>
      <c r="N56" s="201">
        <v>1.94</v>
      </c>
      <c r="O56" s="201">
        <v>2.16</v>
      </c>
      <c r="P56" s="201">
        <v>3.33</v>
      </c>
      <c r="Q56" s="201">
        <v>0.38</v>
      </c>
      <c r="R56" s="201">
        <v>1</v>
      </c>
      <c r="S56" s="201">
        <v>0.56999999999999995</v>
      </c>
      <c r="T56" s="201">
        <v>1.07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>
        <v>0</v>
      </c>
      <c r="AA56" s="201">
        <v>2.08</v>
      </c>
      <c r="AB56" s="201">
        <v>0</v>
      </c>
      <c r="AC56" s="201">
        <v>0</v>
      </c>
      <c r="AD56" s="201">
        <v>0</v>
      </c>
      <c r="AE56" s="201">
        <v>87.45</v>
      </c>
      <c r="AF56" s="201">
        <v>0</v>
      </c>
      <c r="AG56" s="201">
        <v>0</v>
      </c>
      <c r="AH56" s="201">
        <v>0</v>
      </c>
      <c r="AI56" s="201">
        <v>23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0</v>
      </c>
      <c r="AQ56" s="201">
        <v>0</v>
      </c>
      <c r="AR56" s="201">
        <v>0</v>
      </c>
      <c r="AS56" s="201">
        <v>8.44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4.37</v>
      </c>
      <c r="AZ56" s="201">
        <v>0</v>
      </c>
      <c r="BA56" s="201">
        <v>3.29</v>
      </c>
      <c r="BB56" s="201">
        <v>1.85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2.48</v>
      </c>
      <c r="L57" s="201">
        <v>9.25</v>
      </c>
      <c r="M57" s="201">
        <v>1.75</v>
      </c>
      <c r="N57" s="201">
        <v>1.94</v>
      </c>
      <c r="O57" s="201">
        <v>2.16</v>
      </c>
      <c r="P57" s="201">
        <v>3.33</v>
      </c>
      <c r="Q57" s="201">
        <v>0.28000000000000003</v>
      </c>
      <c r="R57" s="201">
        <v>0.87</v>
      </c>
      <c r="S57" s="201">
        <v>0.43</v>
      </c>
      <c r="T57" s="201">
        <v>1.07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>
        <v>0</v>
      </c>
      <c r="AA57" s="201">
        <v>2.08</v>
      </c>
      <c r="AB57" s="201">
        <v>0</v>
      </c>
      <c r="AC57" s="201">
        <v>0</v>
      </c>
      <c r="AD57" s="201">
        <v>0</v>
      </c>
      <c r="AE57" s="201">
        <v>87.45</v>
      </c>
      <c r="AF57" s="201">
        <v>0</v>
      </c>
      <c r="AG57" s="201">
        <v>0</v>
      </c>
      <c r="AH57" s="201">
        <v>0</v>
      </c>
      <c r="AI57" s="201">
        <v>23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0</v>
      </c>
      <c r="AQ57" s="201">
        <v>0</v>
      </c>
      <c r="AR57" s="201">
        <v>0</v>
      </c>
      <c r="AS57" s="201">
        <v>8.44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4.37</v>
      </c>
      <c r="AZ57" s="201">
        <v>0</v>
      </c>
      <c r="BA57" s="201">
        <v>3.29</v>
      </c>
      <c r="BB57" s="201">
        <v>1.86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2.4300000000000002</v>
      </c>
      <c r="L58" s="201">
        <v>9.16</v>
      </c>
      <c r="M58" s="201">
        <v>1.75</v>
      </c>
      <c r="N58" s="201">
        <v>1.94</v>
      </c>
      <c r="O58" s="201">
        <v>2.16</v>
      </c>
      <c r="P58" s="201">
        <v>3.33</v>
      </c>
      <c r="Q58" s="201">
        <v>0.28000000000000003</v>
      </c>
      <c r="R58" s="201">
        <v>0.87</v>
      </c>
      <c r="S58" s="201">
        <v>0.43</v>
      </c>
      <c r="T58" s="201">
        <v>1.07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>
        <v>0</v>
      </c>
      <c r="AA58" s="201">
        <v>2.08</v>
      </c>
      <c r="AB58" s="201">
        <v>0</v>
      </c>
      <c r="AC58" s="201">
        <v>0</v>
      </c>
      <c r="AD58" s="201">
        <v>0</v>
      </c>
      <c r="AE58" s="201">
        <v>87.45</v>
      </c>
      <c r="AF58" s="201">
        <v>0</v>
      </c>
      <c r="AG58" s="201">
        <v>0</v>
      </c>
      <c r="AH58" s="201">
        <v>0</v>
      </c>
      <c r="AI58" s="201">
        <v>23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0</v>
      </c>
      <c r="AQ58" s="201">
        <v>0</v>
      </c>
      <c r="AR58" s="201">
        <v>0</v>
      </c>
      <c r="AS58" s="201">
        <v>8.44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4.37</v>
      </c>
      <c r="AZ58" s="201">
        <v>0</v>
      </c>
      <c r="BA58" s="201">
        <v>3.29</v>
      </c>
      <c r="BB58" s="201">
        <v>1.85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2.5</v>
      </c>
      <c r="L59" s="201">
        <v>9.16</v>
      </c>
      <c r="M59" s="201">
        <v>1.76</v>
      </c>
      <c r="N59" s="201">
        <v>1.96</v>
      </c>
      <c r="O59" s="201">
        <v>2.1800000000000002</v>
      </c>
      <c r="P59" s="201">
        <v>3.36</v>
      </c>
      <c r="Q59" s="201">
        <v>0.28000000000000003</v>
      </c>
      <c r="R59" s="201">
        <v>0.88</v>
      </c>
      <c r="S59" s="201">
        <v>0.43</v>
      </c>
      <c r="T59" s="201">
        <v>1.08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>
        <v>0</v>
      </c>
      <c r="AA59" s="201">
        <v>2.08</v>
      </c>
      <c r="AB59" s="201">
        <v>0</v>
      </c>
      <c r="AC59" s="201">
        <v>0</v>
      </c>
      <c r="AD59" s="201">
        <v>0</v>
      </c>
      <c r="AE59" s="201">
        <v>87.45</v>
      </c>
      <c r="AF59" s="201">
        <v>0</v>
      </c>
      <c r="AG59" s="201">
        <v>0</v>
      </c>
      <c r="AH59" s="201">
        <v>0</v>
      </c>
      <c r="AI59" s="201">
        <v>23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0</v>
      </c>
      <c r="AQ59" s="201">
        <v>0</v>
      </c>
      <c r="AR59" s="201">
        <v>0</v>
      </c>
      <c r="AS59" s="201">
        <v>8.44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4.37</v>
      </c>
      <c r="AZ59" s="201">
        <v>0</v>
      </c>
      <c r="BA59" s="201">
        <v>3.41</v>
      </c>
      <c r="BB59" s="201">
        <v>1.87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2.5099999999999998</v>
      </c>
      <c r="L60" s="201">
        <v>9.16</v>
      </c>
      <c r="M60" s="201">
        <v>1.78</v>
      </c>
      <c r="N60" s="201">
        <v>1.99</v>
      </c>
      <c r="O60" s="201">
        <v>2.21</v>
      </c>
      <c r="P60" s="201">
        <v>3.41</v>
      </c>
      <c r="Q60" s="201">
        <v>0.28000000000000003</v>
      </c>
      <c r="R60" s="201">
        <v>0.89</v>
      </c>
      <c r="S60" s="201">
        <v>0.44</v>
      </c>
      <c r="T60" s="201">
        <v>1.1000000000000001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>
        <v>0</v>
      </c>
      <c r="AA60" s="201">
        <v>2.08</v>
      </c>
      <c r="AB60" s="201">
        <v>0</v>
      </c>
      <c r="AC60" s="201">
        <v>0</v>
      </c>
      <c r="AD60" s="201">
        <v>0</v>
      </c>
      <c r="AE60" s="201">
        <v>87.45</v>
      </c>
      <c r="AF60" s="201">
        <v>0</v>
      </c>
      <c r="AG60" s="201">
        <v>0</v>
      </c>
      <c r="AH60" s="201">
        <v>0</v>
      </c>
      <c r="AI60" s="201">
        <v>23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0</v>
      </c>
      <c r="AQ60" s="201">
        <v>0</v>
      </c>
      <c r="AR60" s="201">
        <v>0</v>
      </c>
      <c r="AS60" s="201">
        <v>8.44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4.37</v>
      </c>
      <c r="AZ60" s="201">
        <v>0</v>
      </c>
      <c r="BA60" s="201">
        <v>3.41</v>
      </c>
      <c r="BB60" s="201">
        <v>1.89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2.38</v>
      </c>
      <c r="L61" s="201">
        <v>9.16</v>
      </c>
      <c r="M61" s="201">
        <v>1.81</v>
      </c>
      <c r="N61" s="201">
        <v>2.02</v>
      </c>
      <c r="O61" s="201">
        <v>2.2400000000000002</v>
      </c>
      <c r="P61" s="201">
        <v>3.47</v>
      </c>
      <c r="Q61" s="201">
        <v>0.28999999999999998</v>
      </c>
      <c r="R61" s="201">
        <v>0.9</v>
      </c>
      <c r="S61" s="201">
        <v>0.44</v>
      </c>
      <c r="T61" s="201">
        <v>1.1100000000000001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>
        <v>0</v>
      </c>
      <c r="AA61" s="201">
        <v>2.08</v>
      </c>
      <c r="AB61" s="201">
        <v>0</v>
      </c>
      <c r="AC61" s="201">
        <v>0</v>
      </c>
      <c r="AD61" s="201">
        <v>0</v>
      </c>
      <c r="AE61" s="201">
        <v>87.45</v>
      </c>
      <c r="AF61" s="201">
        <v>0</v>
      </c>
      <c r="AG61" s="201">
        <v>0</v>
      </c>
      <c r="AH61" s="201">
        <v>0</v>
      </c>
      <c r="AI61" s="201">
        <v>23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0</v>
      </c>
      <c r="AQ61" s="201">
        <v>0</v>
      </c>
      <c r="AR61" s="201">
        <v>0</v>
      </c>
      <c r="AS61" s="201">
        <v>8.44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4.37</v>
      </c>
      <c r="AZ61" s="201">
        <v>0</v>
      </c>
      <c r="BA61" s="201">
        <v>3.41</v>
      </c>
      <c r="BB61" s="201">
        <v>1.92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2.15</v>
      </c>
      <c r="L62" s="201">
        <v>9.16</v>
      </c>
      <c r="M62" s="201">
        <v>1.78</v>
      </c>
      <c r="N62" s="201">
        <v>1.98</v>
      </c>
      <c r="O62" s="201">
        <v>2.2000000000000002</v>
      </c>
      <c r="P62" s="201">
        <v>3.4</v>
      </c>
      <c r="Q62" s="201">
        <v>0.28000000000000003</v>
      </c>
      <c r="R62" s="201">
        <v>0.89</v>
      </c>
      <c r="S62" s="201">
        <v>0.44</v>
      </c>
      <c r="T62" s="201">
        <v>1.0900000000000001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>
        <v>0</v>
      </c>
      <c r="AA62" s="201">
        <v>2.08</v>
      </c>
      <c r="AB62" s="201">
        <v>0</v>
      </c>
      <c r="AC62" s="201">
        <v>0</v>
      </c>
      <c r="AD62" s="201">
        <v>0</v>
      </c>
      <c r="AE62" s="201">
        <v>87.45</v>
      </c>
      <c r="AF62" s="201">
        <v>0</v>
      </c>
      <c r="AG62" s="201">
        <v>0</v>
      </c>
      <c r="AH62" s="201">
        <v>0</v>
      </c>
      <c r="AI62" s="201">
        <v>23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0</v>
      </c>
      <c r="AQ62" s="201">
        <v>0</v>
      </c>
      <c r="AR62" s="201">
        <v>0</v>
      </c>
      <c r="AS62" s="201">
        <v>8.44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4.37</v>
      </c>
      <c r="AZ62" s="201">
        <v>0</v>
      </c>
      <c r="BA62" s="201">
        <v>3.41</v>
      </c>
      <c r="BB62" s="201">
        <v>1.88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2.09</v>
      </c>
      <c r="L63" s="201">
        <v>9.16</v>
      </c>
      <c r="M63" s="201">
        <v>1.92</v>
      </c>
      <c r="N63" s="201">
        <v>2.13</v>
      </c>
      <c r="O63" s="201">
        <v>2.37</v>
      </c>
      <c r="P63" s="201">
        <v>3.68</v>
      </c>
      <c r="Q63" s="201">
        <v>0.3</v>
      </c>
      <c r="R63" s="201">
        <v>0.96</v>
      </c>
      <c r="S63" s="201">
        <v>0.47</v>
      </c>
      <c r="T63" s="201">
        <v>1.17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>
        <v>0</v>
      </c>
      <c r="AA63" s="201">
        <v>2.08</v>
      </c>
      <c r="AB63" s="201">
        <v>0</v>
      </c>
      <c r="AC63" s="201">
        <v>0</v>
      </c>
      <c r="AD63" s="201">
        <v>0</v>
      </c>
      <c r="AE63" s="201">
        <v>87.45</v>
      </c>
      <c r="AF63" s="201">
        <v>0</v>
      </c>
      <c r="AG63" s="201">
        <v>0</v>
      </c>
      <c r="AH63" s="201">
        <v>0</v>
      </c>
      <c r="AI63" s="201">
        <v>23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0</v>
      </c>
      <c r="AQ63" s="201">
        <v>0</v>
      </c>
      <c r="AR63" s="201">
        <v>0</v>
      </c>
      <c r="AS63" s="201">
        <v>8.44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4.37</v>
      </c>
      <c r="AZ63" s="201">
        <v>0</v>
      </c>
      <c r="BA63" s="201">
        <v>3.41</v>
      </c>
      <c r="BB63" s="201">
        <v>2.0299999999999998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2.16</v>
      </c>
      <c r="L64" s="201">
        <v>9.16</v>
      </c>
      <c r="M64" s="201">
        <v>1.98</v>
      </c>
      <c r="N64" s="201">
        <v>2.2000000000000002</v>
      </c>
      <c r="O64" s="201">
        <v>2.4500000000000002</v>
      </c>
      <c r="P64" s="201">
        <v>3.81</v>
      </c>
      <c r="Q64" s="201">
        <v>0.31</v>
      </c>
      <c r="R64" s="201">
        <v>0.98</v>
      </c>
      <c r="S64" s="201">
        <v>0.49</v>
      </c>
      <c r="T64" s="201">
        <v>1.21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>
        <v>0</v>
      </c>
      <c r="AA64" s="201">
        <v>2.08</v>
      </c>
      <c r="AB64" s="201">
        <v>0</v>
      </c>
      <c r="AC64" s="201">
        <v>0</v>
      </c>
      <c r="AD64" s="201">
        <v>0</v>
      </c>
      <c r="AE64" s="201">
        <v>87.45</v>
      </c>
      <c r="AF64" s="201">
        <v>0</v>
      </c>
      <c r="AG64" s="201">
        <v>0</v>
      </c>
      <c r="AH64" s="201">
        <v>0</v>
      </c>
      <c r="AI64" s="201">
        <v>23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0</v>
      </c>
      <c r="AQ64" s="201">
        <v>0</v>
      </c>
      <c r="AR64" s="201">
        <v>0</v>
      </c>
      <c r="AS64" s="201">
        <v>8.44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4.37</v>
      </c>
      <c r="AZ64" s="201">
        <v>1.17</v>
      </c>
      <c r="BA64" s="201">
        <v>3.41</v>
      </c>
      <c r="BB64" s="201">
        <v>2.1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2.23</v>
      </c>
      <c r="L65" s="201">
        <v>9.16</v>
      </c>
      <c r="M65" s="201">
        <v>2.0499999999999998</v>
      </c>
      <c r="N65" s="201">
        <v>2.2799999999999998</v>
      </c>
      <c r="O65" s="201">
        <v>2.5299999999999998</v>
      </c>
      <c r="P65" s="201">
        <v>3.94</v>
      </c>
      <c r="Q65" s="201">
        <v>0.33</v>
      </c>
      <c r="R65" s="201">
        <v>1.01</v>
      </c>
      <c r="S65" s="201">
        <v>0.5</v>
      </c>
      <c r="T65" s="201">
        <v>1.25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>
        <v>0</v>
      </c>
      <c r="AA65" s="201">
        <v>2.08</v>
      </c>
      <c r="AB65" s="201">
        <v>0</v>
      </c>
      <c r="AC65" s="201">
        <v>0</v>
      </c>
      <c r="AD65" s="201">
        <v>0</v>
      </c>
      <c r="AE65" s="201">
        <v>85.32</v>
      </c>
      <c r="AF65" s="201">
        <v>0</v>
      </c>
      <c r="AG65" s="201">
        <v>0</v>
      </c>
      <c r="AH65" s="201">
        <v>0</v>
      </c>
      <c r="AI65" s="201">
        <v>23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0</v>
      </c>
      <c r="AQ65" s="201">
        <v>0</v>
      </c>
      <c r="AR65" s="201">
        <v>0</v>
      </c>
      <c r="AS65" s="201">
        <v>8.44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4.37</v>
      </c>
      <c r="AZ65" s="201">
        <v>2.35</v>
      </c>
      <c r="BA65" s="201">
        <v>3.41</v>
      </c>
      <c r="BB65" s="201">
        <v>2.17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2.2999999999999998</v>
      </c>
      <c r="L66" s="201">
        <v>9.16</v>
      </c>
      <c r="M66" s="201">
        <v>2.1</v>
      </c>
      <c r="N66" s="201">
        <v>2.34</v>
      </c>
      <c r="O66" s="201">
        <v>2.61</v>
      </c>
      <c r="P66" s="201">
        <v>4.0599999999999996</v>
      </c>
      <c r="Q66" s="201">
        <v>0.34</v>
      </c>
      <c r="R66" s="201">
        <v>1.04</v>
      </c>
      <c r="S66" s="201">
        <v>0.52</v>
      </c>
      <c r="T66" s="201">
        <v>1.29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>
        <v>0</v>
      </c>
      <c r="AA66" s="201">
        <v>2.08</v>
      </c>
      <c r="AB66" s="201">
        <v>0</v>
      </c>
      <c r="AC66" s="201">
        <v>0</v>
      </c>
      <c r="AD66" s="201">
        <v>0</v>
      </c>
      <c r="AE66" s="201">
        <v>85.32</v>
      </c>
      <c r="AF66" s="201">
        <v>0</v>
      </c>
      <c r="AG66" s="201">
        <v>0</v>
      </c>
      <c r="AH66" s="201">
        <v>0</v>
      </c>
      <c r="AI66" s="201">
        <v>23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0</v>
      </c>
      <c r="AQ66" s="201">
        <v>0</v>
      </c>
      <c r="AR66" s="201">
        <v>0</v>
      </c>
      <c r="AS66" s="201">
        <v>8.44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4.37</v>
      </c>
      <c r="AZ66" s="201">
        <v>3.52</v>
      </c>
      <c r="BA66" s="201">
        <v>3.41</v>
      </c>
      <c r="BB66" s="201">
        <v>2.2200000000000002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2.11</v>
      </c>
      <c r="L67" s="201">
        <v>7.55</v>
      </c>
      <c r="M67" s="201">
        <v>1.94</v>
      </c>
      <c r="N67" s="201">
        <v>2.15</v>
      </c>
      <c r="O67" s="201">
        <v>2.39</v>
      </c>
      <c r="P67" s="201">
        <v>3.72</v>
      </c>
      <c r="Q67" s="201">
        <v>0.31</v>
      </c>
      <c r="R67" s="201">
        <v>0.96</v>
      </c>
      <c r="S67" s="201">
        <v>0.47</v>
      </c>
      <c r="T67" s="201">
        <v>1.18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>
        <v>0</v>
      </c>
      <c r="AA67" s="201">
        <v>2.08</v>
      </c>
      <c r="AB67" s="201">
        <v>0</v>
      </c>
      <c r="AC67" s="201">
        <v>0</v>
      </c>
      <c r="AD67" s="201">
        <v>0</v>
      </c>
      <c r="AE67" s="201">
        <v>85.32</v>
      </c>
      <c r="AF67" s="201">
        <v>0</v>
      </c>
      <c r="AG67" s="201">
        <v>0</v>
      </c>
      <c r="AH67" s="201">
        <v>0</v>
      </c>
      <c r="AI67" s="201">
        <v>23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0</v>
      </c>
      <c r="AQ67" s="201">
        <v>0</v>
      </c>
      <c r="AR67" s="201">
        <v>0</v>
      </c>
      <c r="AS67" s="201">
        <v>8.44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4.37</v>
      </c>
      <c r="AZ67" s="201">
        <v>3.52</v>
      </c>
      <c r="BA67" s="201">
        <v>3.41</v>
      </c>
      <c r="BB67" s="201">
        <v>2.06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2.2000000000000002</v>
      </c>
      <c r="L68" s="201">
        <v>7.22</v>
      </c>
      <c r="M68" s="201">
        <v>2.02</v>
      </c>
      <c r="N68" s="201">
        <v>2.25</v>
      </c>
      <c r="O68" s="201">
        <v>2.4900000000000002</v>
      </c>
      <c r="P68" s="201">
        <v>3.88</v>
      </c>
      <c r="Q68" s="201">
        <v>0.33</v>
      </c>
      <c r="R68" s="201">
        <v>1</v>
      </c>
      <c r="S68" s="201">
        <v>0.5</v>
      </c>
      <c r="T68" s="201">
        <v>1.23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>
        <v>0</v>
      </c>
      <c r="AA68" s="201">
        <v>2.08</v>
      </c>
      <c r="AB68" s="201">
        <v>0</v>
      </c>
      <c r="AC68" s="201">
        <v>0</v>
      </c>
      <c r="AD68" s="201">
        <v>0</v>
      </c>
      <c r="AE68" s="201">
        <v>85.32</v>
      </c>
      <c r="AF68" s="201">
        <v>0</v>
      </c>
      <c r="AG68" s="201">
        <v>0</v>
      </c>
      <c r="AH68" s="201">
        <v>0</v>
      </c>
      <c r="AI68" s="201">
        <v>10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>
        <v>0</v>
      </c>
      <c r="AP68" s="201">
        <v>0</v>
      </c>
      <c r="AQ68" s="201">
        <v>0</v>
      </c>
      <c r="AR68" s="201">
        <v>0</v>
      </c>
      <c r="AS68" s="201">
        <v>8.44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4.37</v>
      </c>
      <c r="AZ68" s="201">
        <v>3.52</v>
      </c>
      <c r="BA68" s="201">
        <v>3.41</v>
      </c>
      <c r="BB68" s="201">
        <v>2.14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2.2400000000000002</v>
      </c>
      <c r="L69" s="201">
        <v>7.35</v>
      </c>
      <c r="M69" s="201">
        <v>2.06</v>
      </c>
      <c r="N69" s="201">
        <v>2.29</v>
      </c>
      <c r="O69" s="201">
        <v>2.54</v>
      </c>
      <c r="P69" s="201">
        <v>3.96</v>
      </c>
      <c r="Q69" s="201">
        <v>0.33</v>
      </c>
      <c r="R69" s="201">
        <v>1.02</v>
      </c>
      <c r="S69" s="201">
        <v>0.5</v>
      </c>
      <c r="T69" s="201">
        <v>1.25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>
        <v>0</v>
      </c>
      <c r="AA69" s="201">
        <v>2.08</v>
      </c>
      <c r="AB69" s="201">
        <v>0</v>
      </c>
      <c r="AC69" s="201">
        <v>0</v>
      </c>
      <c r="AD69" s="201">
        <v>0</v>
      </c>
      <c r="AE69" s="201">
        <v>85.32</v>
      </c>
      <c r="AF69" s="201">
        <v>0</v>
      </c>
      <c r="AG69" s="201">
        <v>0</v>
      </c>
      <c r="AH69" s="201">
        <v>0</v>
      </c>
      <c r="AI69" s="201">
        <v>9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>
        <v>0</v>
      </c>
      <c r="AP69" s="201">
        <v>0</v>
      </c>
      <c r="AQ69" s="201">
        <v>0</v>
      </c>
      <c r="AR69" s="201">
        <v>0</v>
      </c>
      <c r="AS69" s="201">
        <v>8.44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4.37</v>
      </c>
      <c r="AZ69" s="201">
        <v>3.64</v>
      </c>
      <c r="BA69" s="201">
        <v>3.41</v>
      </c>
      <c r="BB69" s="201">
        <v>2.1800000000000002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2.36</v>
      </c>
      <c r="L70" s="201">
        <v>7.74</v>
      </c>
      <c r="M70" s="201">
        <v>2.16</v>
      </c>
      <c r="N70" s="201">
        <v>2.4</v>
      </c>
      <c r="O70" s="201">
        <v>2.68</v>
      </c>
      <c r="P70" s="201">
        <v>4.18</v>
      </c>
      <c r="Q70" s="201">
        <v>0.35</v>
      </c>
      <c r="R70" s="201">
        <v>1.07</v>
      </c>
      <c r="S70" s="201">
        <v>0.53</v>
      </c>
      <c r="T70" s="201">
        <v>1.33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>
        <v>0</v>
      </c>
      <c r="AA70" s="201">
        <v>2.08</v>
      </c>
      <c r="AB70" s="201">
        <v>0</v>
      </c>
      <c r="AC70" s="201">
        <v>0</v>
      </c>
      <c r="AD70" s="201">
        <v>0</v>
      </c>
      <c r="AE70" s="201">
        <v>85.32</v>
      </c>
      <c r="AF70" s="201">
        <v>0</v>
      </c>
      <c r="AG70" s="201">
        <v>0</v>
      </c>
      <c r="AH70" s="201">
        <v>0</v>
      </c>
      <c r="AI70" s="201">
        <v>9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>
        <v>0</v>
      </c>
      <c r="AP70" s="201">
        <v>0</v>
      </c>
      <c r="AQ70" s="201">
        <v>0</v>
      </c>
      <c r="AR70" s="201">
        <v>0</v>
      </c>
      <c r="AS70" s="201">
        <v>8.44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4.37</v>
      </c>
      <c r="AZ70" s="201">
        <v>4.6900000000000004</v>
      </c>
      <c r="BA70" s="201">
        <v>3.41</v>
      </c>
      <c r="BB70" s="201">
        <v>2.29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2.46</v>
      </c>
      <c r="L71" s="201">
        <v>7.97</v>
      </c>
      <c r="M71" s="201">
        <v>2.2599999999999998</v>
      </c>
      <c r="N71" s="201">
        <v>2.5099999999999998</v>
      </c>
      <c r="O71" s="201">
        <v>2.79</v>
      </c>
      <c r="P71" s="201">
        <v>4.37</v>
      </c>
      <c r="Q71" s="201">
        <v>0.36</v>
      </c>
      <c r="R71" s="201">
        <v>1.1200000000000001</v>
      </c>
      <c r="S71" s="201">
        <v>0.56000000000000005</v>
      </c>
      <c r="T71" s="201">
        <v>1.38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>
        <v>0</v>
      </c>
      <c r="AA71" s="201">
        <v>2.08</v>
      </c>
      <c r="AB71" s="201">
        <v>0</v>
      </c>
      <c r="AC71" s="201">
        <v>0</v>
      </c>
      <c r="AD71" s="201">
        <v>0</v>
      </c>
      <c r="AE71" s="201">
        <v>85.32</v>
      </c>
      <c r="AF71" s="201">
        <v>0</v>
      </c>
      <c r="AG71" s="201">
        <v>0</v>
      </c>
      <c r="AH71" s="201">
        <v>0</v>
      </c>
      <c r="AI71" s="201">
        <v>23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0</v>
      </c>
      <c r="AQ71" s="201">
        <v>0</v>
      </c>
      <c r="AR71" s="201">
        <v>0</v>
      </c>
      <c r="AS71" s="201">
        <v>8.44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4.37</v>
      </c>
      <c r="AZ71" s="201">
        <v>4.6900000000000004</v>
      </c>
      <c r="BA71" s="201">
        <v>3.41</v>
      </c>
      <c r="BB71" s="201">
        <v>2.39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2.59</v>
      </c>
      <c r="L72" s="201">
        <v>8.67</v>
      </c>
      <c r="M72" s="201">
        <v>2.37</v>
      </c>
      <c r="N72" s="201">
        <v>2.64</v>
      </c>
      <c r="O72" s="201">
        <v>2.94</v>
      </c>
      <c r="P72" s="201">
        <v>4.5999999999999996</v>
      </c>
      <c r="Q72" s="201">
        <v>0.38</v>
      </c>
      <c r="R72" s="201">
        <v>1.18</v>
      </c>
      <c r="S72" s="201">
        <v>0.57999999999999996</v>
      </c>
      <c r="T72" s="201">
        <v>1.45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>
        <v>0</v>
      </c>
      <c r="AA72" s="201">
        <v>2.08</v>
      </c>
      <c r="AB72" s="201">
        <v>0</v>
      </c>
      <c r="AC72" s="201">
        <v>0</v>
      </c>
      <c r="AD72" s="201">
        <v>0</v>
      </c>
      <c r="AE72" s="201">
        <v>85.32</v>
      </c>
      <c r="AF72" s="201">
        <v>0</v>
      </c>
      <c r="AG72" s="201">
        <v>0</v>
      </c>
      <c r="AH72" s="201">
        <v>0</v>
      </c>
      <c r="AI72" s="201">
        <v>23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0</v>
      </c>
      <c r="AQ72" s="201">
        <v>0</v>
      </c>
      <c r="AR72" s="201">
        <v>0</v>
      </c>
      <c r="AS72" s="201">
        <v>8.44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4.37</v>
      </c>
      <c r="AZ72" s="201">
        <v>4.6900000000000004</v>
      </c>
      <c r="BA72" s="201">
        <v>3.41</v>
      </c>
      <c r="BB72" s="201">
        <v>2.5099999999999998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2.68</v>
      </c>
      <c r="L73" s="201">
        <v>8.89</v>
      </c>
      <c r="M73" s="201">
        <v>2.4500000000000002</v>
      </c>
      <c r="N73" s="201">
        <v>2.73</v>
      </c>
      <c r="O73" s="201">
        <v>3.03</v>
      </c>
      <c r="P73" s="201">
        <v>4.7699999999999996</v>
      </c>
      <c r="Q73" s="201">
        <v>0.4</v>
      </c>
      <c r="R73" s="201">
        <v>1.22</v>
      </c>
      <c r="S73" s="201">
        <v>0.61</v>
      </c>
      <c r="T73" s="201">
        <v>1.51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>
        <v>0</v>
      </c>
      <c r="AA73" s="201">
        <v>2.08</v>
      </c>
      <c r="AB73" s="201">
        <v>0</v>
      </c>
      <c r="AC73" s="201">
        <v>0</v>
      </c>
      <c r="AD73" s="201">
        <v>0</v>
      </c>
      <c r="AE73" s="201">
        <v>85.32</v>
      </c>
      <c r="AF73" s="201">
        <v>0</v>
      </c>
      <c r="AG73" s="201">
        <v>0</v>
      </c>
      <c r="AH73" s="201">
        <v>0</v>
      </c>
      <c r="AI73" s="201">
        <v>23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0</v>
      </c>
      <c r="AQ73" s="201">
        <v>0</v>
      </c>
      <c r="AR73" s="201">
        <v>0</v>
      </c>
      <c r="AS73" s="201">
        <v>8.44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4.37</v>
      </c>
      <c r="AZ73" s="201">
        <v>4.6900000000000004</v>
      </c>
      <c r="BA73" s="201">
        <v>3.41</v>
      </c>
      <c r="BB73" s="201">
        <v>2.59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2.78</v>
      </c>
      <c r="L74" s="201">
        <v>9.14</v>
      </c>
      <c r="M74" s="201">
        <v>2.5499999999999998</v>
      </c>
      <c r="N74" s="201">
        <v>2.84</v>
      </c>
      <c r="O74" s="201">
        <v>3.16</v>
      </c>
      <c r="P74" s="201">
        <v>4.97</v>
      </c>
      <c r="Q74" s="201">
        <v>0.4</v>
      </c>
      <c r="R74" s="201">
        <v>1.26</v>
      </c>
      <c r="S74" s="201">
        <v>0.63</v>
      </c>
      <c r="T74" s="201">
        <v>1.56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>
        <v>0</v>
      </c>
      <c r="AA74" s="201">
        <v>2.08</v>
      </c>
      <c r="AB74" s="201">
        <v>0</v>
      </c>
      <c r="AC74" s="201">
        <v>0</v>
      </c>
      <c r="AD74" s="201">
        <v>0</v>
      </c>
      <c r="AE74" s="201">
        <v>85.32</v>
      </c>
      <c r="AF74" s="201">
        <v>0</v>
      </c>
      <c r="AG74" s="201">
        <v>0</v>
      </c>
      <c r="AH74" s="201">
        <v>0</v>
      </c>
      <c r="AI74" s="201">
        <v>23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0</v>
      </c>
      <c r="AQ74" s="201">
        <v>0</v>
      </c>
      <c r="AR74" s="201">
        <v>0</v>
      </c>
      <c r="AS74" s="201">
        <v>8.44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4.37</v>
      </c>
      <c r="AZ74" s="201">
        <v>4.6900000000000004</v>
      </c>
      <c r="BA74" s="201">
        <v>3.41</v>
      </c>
      <c r="BB74" s="201">
        <v>2.71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2.79</v>
      </c>
      <c r="L75" s="201">
        <v>9.16</v>
      </c>
      <c r="M75" s="201">
        <v>2.56</v>
      </c>
      <c r="N75" s="201">
        <v>2.85</v>
      </c>
      <c r="O75" s="201">
        <v>3.17</v>
      </c>
      <c r="P75" s="201">
        <v>4.9800000000000004</v>
      </c>
      <c r="Q75" s="201">
        <v>0.41</v>
      </c>
      <c r="R75" s="201">
        <v>1.27</v>
      </c>
      <c r="S75" s="201">
        <v>0.63</v>
      </c>
      <c r="T75" s="201">
        <v>1.56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>
        <v>0</v>
      </c>
      <c r="AA75" s="201">
        <v>2.08</v>
      </c>
      <c r="AB75" s="201">
        <v>0</v>
      </c>
      <c r="AC75" s="201">
        <v>0</v>
      </c>
      <c r="AD75" s="201">
        <v>0</v>
      </c>
      <c r="AE75" s="201">
        <v>86.23</v>
      </c>
      <c r="AF75" s="201">
        <v>0</v>
      </c>
      <c r="AG75" s="201">
        <v>0</v>
      </c>
      <c r="AH75" s="201">
        <v>0</v>
      </c>
      <c r="AI75" s="201">
        <v>6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0</v>
      </c>
      <c r="AQ75" s="201">
        <v>0</v>
      </c>
      <c r="AR75" s="201">
        <v>0</v>
      </c>
      <c r="AS75" s="201">
        <v>8.44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4.37</v>
      </c>
      <c r="AZ75" s="201">
        <v>4.8600000000000003</v>
      </c>
      <c r="BA75" s="201">
        <v>3.41</v>
      </c>
      <c r="BB75" s="201">
        <v>2.71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2.79</v>
      </c>
      <c r="L76" s="201">
        <v>9.16</v>
      </c>
      <c r="M76" s="201">
        <v>2.56</v>
      </c>
      <c r="N76" s="201">
        <v>2.85</v>
      </c>
      <c r="O76" s="201">
        <v>3.17</v>
      </c>
      <c r="P76" s="201">
        <v>4.9800000000000004</v>
      </c>
      <c r="Q76" s="201">
        <v>0.41</v>
      </c>
      <c r="R76" s="201">
        <v>1.27</v>
      </c>
      <c r="S76" s="201">
        <v>0.63</v>
      </c>
      <c r="T76" s="201">
        <v>1.56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>
        <v>0</v>
      </c>
      <c r="AA76" s="201">
        <v>2.08</v>
      </c>
      <c r="AB76" s="201">
        <v>0</v>
      </c>
      <c r="AC76" s="201">
        <v>0</v>
      </c>
      <c r="AD76" s="201">
        <v>0</v>
      </c>
      <c r="AE76" s="201">
        <v>86.23</v>
      </c>
      <c r="AF76" s="201">
        <v>0</v>
      </c>
      <c r="AG76" s="201">
        <v>0</v>
      </c>
      <c r="AH76" s="201">
        <v>0</v>
      </c>
      <c r="AI76" s="201">
        <v>6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0</v>
      </c>
      <c r="AQ76" s="201">
        <v>0</v>
      </c>
      <c r="AR76" s="201">
        <v>0</v>
      </c>
      <c r="AS76" s="201">
        <v>8.44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4.37</v>
      </c>
      <c r="AZ76" s="201">
        <v>4.8600000000000003</v>
      </c>
      <c r="BA76" s="201">
        <v>3.41</v>
      </c>
      <c r="BB76" s="201">
        <v>2.71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2.79</v>
      </c>
      <c r="L77" s="201">
        <v>9.16</v>
      </c>
      <c r="M77" s="201">
        <v>2.56</v>
      </c>
      <c r="N77" s="201">
        <v>2.85</v>
      </c>
      <c r="O77" s="201">
        <v>3.17</v>
      </c>
      <c r="P77" s="201">
        <v>4.9800000000000004</v>
      </c>
      <c r="Q77" s="201">
        <v>0.41</v>
      </c>
      <c r="R77" s="201">
        <v>1.27</v>
      </c>
      <c r="S77" s="201">
        <v>0.63</v>
      </c>
      <c r="T77" s="201">
        <v>1.56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>
        <v>0</v>
      </c>
      <c r="AA77" s="201">
        <v>2.08</v>
      </c>
      <c r="AB77" s="201">
        <v>0</v>
      </c>
      <c r="AC77" s="201">
        <v>0</v>
      </c>
      <c r="AD77" s="201">
        <v>0</v>
      </c>
      <c r="AE77" s="201">
        <v>86.23</v>
      </c>
      <c r="AF77" s="201">
        <v>0</v>
      </c>
      <c r="AG77" s="201">
        <v>0</v>
      </c>
      <c r="AH77" s="201">
        <v>0</v>
      </c>
      <c r="AI77" s="201">
        <v>14.26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0</v>
      </c>
      <c r="AQ77" s="201">
        <v>0</v>
      </c>
      <c r="AR77" s="201">
        <v>0</v>
      </c>
      <c r="AS77" s="201">
        <v>8.44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4.37</v>
      </c>
      <c r="AZ77" s="201">
        <v>4.8600000000000003</v>
      </c>
      <c r="BA77" s="201">
        <v>3.41</v>
      </c>
      <c r="BB77" s="201">
        <v>2.71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2.79</v>
      </c>
      <c r="L78" s="201">
        <v>9.16</v>
      </c>
      <c r="M78" s="201">
        <v>2.56</v>
      </c>
      <c r="N78" s="201">
        <v>2.85</v>
      </c>
      <c r="O78" s="201">
        <v>3.17</v>
      </c>
      <c r="P78" s="201">
        <v>4.9800000000000004</v>
      </c>
      <c r="Q78" s="201">
        <v>0.41</v>
      </c>
      <c r="R78" s="201">
        <v>1.27</v>
      </c>
      <c r="S78" s="201">
        <v>0.63</v>
      </c>
      <c r="T78" s="201">
        <v>1.56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>
        <v>0</v>
      </c>
      <c r="AA78" s="201">
        <v>2.08</v>
      </c>
      <c r="AB78" s="201">
        <v>0</v>
      </c>
      <c r="AC78" s="201">
        <v>0</v>
      </c>
      <c r="AD78" s="201">
        <v>0</v>
      </c>
      <c r="AE78" s="201">
        <v>86.23</v>
      </c>
      <c r="AF78" s="201">
        <v>0</v>
      </c>
      <c r="AG78" s="201">
        <v>0</v>
      </c>
      <c r="AH78" s="201">
        <v>0</v>
      </c>
      <c r="AI78" s="201">
        <v>23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0</v>
      </c>
      <c r="AQ78" s="201">
        <v>0</v>
      </c>
      <c r="AR78" s="201">
        <v>0</v>
      </c>
      <c r="AS78" s="201">
        <v>8.44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4.37</v>
      </c>
      <c r="AZ78" s="201">
        <v>4.8600000000000003</v>
      </c>
      <c r="BA78" s="201">
        <v>3.5</v>
      </c>
      <c r="BB78" s="201">
        <v>2.71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2.79</v>
      </c>
      <c r="L79" s="201">
        <v>9.16</v>
      </c>
      <c r="M79" s="201">
        <v>2.56</v>
      </c>
      <c r="N79" s="201">
        <v>2.85</v>
      </c>
      <c r="O79" s="201">
        <v>3.17</v>
      </c>
      <c r="P79" s="201">
        <v>4.9800000000000004</v>
      </c>
      <c r="Q79" s="201">
        <v>0.41</v>
      </c>
      <c r="R79" s="201">
        <v>1.27</v>
      </c>
      <c r="S79" s="201">
        <v>0.63</v>
      </c>
      <c r="T79" s="201">
        <v>1.56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>
        <v>0</v>
      </c>
      <c r="AA79" s="201">
        <v>2.08</v>
      </c>
      <c r="AB79" s="201">
        <v>0</v>
      </c>
      <c r="AC79" s="201">
        <v>0</v>
      </c>
      <c r="AD79" s="201">
        <v>0</v>
      </c>
      <c r="AE79" s="201">
        <v>86.23</v>
      </c>
      <c r="AF79" s="201">
        <v>0</v>
      </c>
      <c r="AG79" s="201">
        <v>0</v>
      </c>
      <c r="AH79" s="201">
        <v>0</v>
      </c>
      <c r="AI79" s="201">
        <v>23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0</v>
      </c>
      <c r="AQ79" s="201">
        <v>0</v>
      </c>
      <c r="AR79" s="201">
        <v>0</v>
      </c>
      <c r="AS79" s="201">
        <v>8.44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4.37</v>
      </c>
      <c r="AZ79" s="201">
        <v>4.8600000000000003</v>
      </c>
      <c r="BA79" s="201">
        <v>3.5</v>
      </c>
      <c r="BB79" s="201">
        <v>2.71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2.79</v>
      </c>
      <c r="L80" s="201">
        <v>9.16</v>
      </c>
      <c r="M80" s="201">
        <v>2.56</v>
      </c>
      <c r="N80" s="201">
        <v>2.85</v>
      </c>
      <c r="O80" s="201">
        <v>3.17</v>
      </c>
      <c r="P80" s="201">
        <v>4.9800000000000004</v>
      </c>
      <c r="Q80" s="201">
        <v>0.41</v>
      </c>
      <c r="R80" s="201">
        <v>1.27</v>
      </c>
      <c r="S80" s="201">
        <v>0.63</v>
      </c>
      <c r="T80" s="201">
        <v>1.56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>
        <v>0</v>
      </c>
      <c r="AA80" s="201">
        <v>2.08</v>
      </c>
      <c r="AB80" s="201">
        <v>0</v>
      </c>
      <c r="AC80" s="201">
        <v>0</v>
      </c>
      <c r="AD80" s="201">
        <v>0</v>
      </c>
      <c r="AE80" s="201">
        <v>86.23</v>
      </c>
      <c r="AF80" s="201">
        <v>0</v>
      </c>
      <c r="AG80" s="201">
        <v>0</v>
      </c>
      <c r="AH80" s="201">
        <v>0</v>
      </c>
      <c r="AI80" s="201">
        <v>23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0</v>
      </c>
      <c r="AQ80" s="201">
        <v>0</v>
      </c>
      <c r="AR80" s="201">
        <v>0</v>
      </c>
      <c r="AS80" s="201">
        <v>8.44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4.37</v>
      </c>
      <c r="AZ80" s="201">
        <v>4.8600000000000003</v>
      </c>
      <c r="BA80" s="201">
        <v>3.5</v>
      </c>
      <c r="BB80" s="201">
        <v>2.71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2.79</v>
      </c>
      <c r="L81" s="201">
        <v>9.16</v>
      </c>
      <c r="M81" s="201">
        <v>2.56</v>
      </c>
      <c r="N81" s="201">
        <v>2.85</v>
      </c>
      <c r="O81" s="201">
        <v>3.17</v>
      </c>
      <c r="P81" s="201">
        <v>4.9800000000000004</v>
      </c>
      <c r="Q81" s="201">
        <v>0.41</v>
      </c>
      <c r="R81" s="201">
        <v>1.27</v>
      </c>
      <c r="S81" s="201">
        <v>0.63</v>
      </c>
      <c r="T81" s="201">
        <v>1.56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>
        <v>0</v>
      </c>
      <c r="AA81" s="201">
        <v>2.08</v>
      </c>
      <c r="AB81" s="201">
        <v>0</v>
      </c>
      <c r="AC81" s="201">
        <v>0</v>
      </c>
      <c r="AD81" s="201">
        <v>0</v>
      </c>
      <c r="AE81" s="201">
        <v>86.23</v>
      </c>
      <c r="AF81" s="201">
        <v>0</v>
      </c>
      <c r="AG81" s="201">
        <v>0</v>
      </c>
      <c r="AH81" s="201">
        <v>0</v>
      </c>
      <c r="AI81" s="201">
        <v>23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0</v>
      </c>
      <c r="AQ81" s="201">
        <v>0</v>
      </c>
      <c r="AR81" s="201">
        <v>0</v>
      </c>
      <c r="AS81" s="201">
        <v>8.44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4.37</v>
      </c>
      <c r="AZ81" s="201">
        <v>4.8600000000000003</v>
      </c>
      <c r="BA81" s="201">
        <v>3.5</v>
      </c>
      <c r="BB81" s="201">
        <v>2.71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2.79</v>
      </c>
      <c r="L82" s="201">
        <v>9.16</v>
      </c>
      <c r="M82" s="201">
        <v>2.56</v>
      </c>
      <c r="N82" s="201">
        <v>2.85</v>
      </c>
      <c r="O82" s="201">
        <v>3.17</v>
      </c>
      <c r="P82" s="201">
        <v>4.9800000000000004</v>
      </c>
      <c r="Q82" s="201">
        <v>0.41</v>
      </c>
      <c r="R82" s="201">
        <v>1.27</v>
      </c>
      <c r="S82" s="201">
        <v>0.63</v>
      </c>
      <c r="T82" s="201">
        <v>1.56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>
        <v>0</v>
      </c>
      <c r="AA82" s="201">
        <v>2.08</v>
      </c>
      <c r="AB82" s="201">
        <v>0</v>
      </c>
      <c r="AC82" s="201">
        <v>0</v>
      </c>
      <c r="AD82" s="201">
        <v>0</v>
      </c>
      <c r="AE82" s="201">
        <v>86.23</v>
      </c>
      <c r="AF82" s="201">
        <v>0</v>
      </c>
      <c r="AG82" s="201">
        <v>0</v>
      </c>
      <c r="AH82" s="201">
        <v>0</v>
      </c>
      <c r="AI82" s="201">
        <v>23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0</v>
      </c>
      <c r="AQ82" s="201">
        <v>0</v>
      </c>
      <c r="AR82" s="201">
        <v>0</v>
      </c>
      <c r="AS82" s="201">
        <v>8.44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4.37</v>
      </c>
      <c r="AZ82" s="201">
        <v>4.8600000000000003</v>
      </c>
      <c r="BA82" s="201">
        <v>3.5</v>
      </c>
      <c r="BB82" s="201">
        <v>2.71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2.79</v>
      </c>
      <c r="L83" s="201">
        <v>9.16</v>
      </c>
      <c r="M83" s="201">
        <v>2.56</v>
      </c>
      <c r="N83" s="201">
        <v>2.85</v>
      </c>
      <c r="O83" s="201">
        <v>3.17</v>
      </c>
      <c r="P83" s="201">
        <v>4.9800000000000004</v>
      </c>
      <c r="Q83" s="201">
        <v>0.41</v>
      </c>
      <c r="R83" s="201">
        <v>1.27</v>
      </c>
      <c r="S83" s="201">
        <v>0.63</v>
      </c>
      <c r="T83" s="201">
        <v>1.56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>
        <v>0</v>
      </c>
      <c r="AA83" s="201">
        <v>2.08</v>
      </c>
      <c r="AB83" s="201">
        <v>0</v>
      </c>
      <c r="AC83" s="201">
        <v>0</v>
      </c>
      <c r="AD83" s="201">
        <v>0</v>
      </c>
      <c r="AE83" s="201">
        <v>87.45</v>
      </c>
      <c r="AF83" s="201">
        <v>0</v>
      </c>
      <c r="AG83" s="201">
        <v>0</v>
      </c>
      <c r="AH83" s="201">
        <v>0</v>
      </c>
      <c r="AI83" s="201">
        <v>19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0</v>
      </c>
      <c r="AQ83" s="201">
        <v>0</v>
      </c>
      <c r="AR83" s="201">
        <v>0</v>
      </c>
      <c r="AS83" s="201">
        <v>8.44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4.37</v>
      </c>
      <c r="AZ83" s="201">
        <v>4.8600000000000003</v>
      </c>
      <c r="BA83" s="201">
        <v>3.5</v>
      </c>
      <c r="BB83" s="201">
        <v>2.71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2.79</v>
      </c>
      <c r="L84" s="201">
        <v>9.16</v>
      </c>
      <c r="M84" s="201">
        <v>2.56</v>
      </c>
      <c r="N84" s="201">
        <v>2.85</v>
      </c>
      <c r="O84" s="201">
        <v>3.17</v>
      </c>
      <c r="P84" s="201">
        <v>4.9800000000000004</v>
      </c>
      <c r="Q84" s="201">
        <v>0.41</v>
      </c>
      <c r="R84" s="201">
        <v>1.27</v>
      </c>
      <c r="S84" s="201">
        <v>0.63</v>
      </c>
      <c r="T84" s="201">
        <v>1.56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>
        <v>0</v>
      </c>
      <c r="AA84" s="201">
        <v>2.08</v>
      </c>
      <c r="AB84" s="201">
        <v>0</v>
      </c>
      <c r="AC84" s="201">
        <v>0</v>
      </c>
      <c r="AD84" s="201">
        <v>0</v>
      </c>
      <c r="AE84" s="201">
        <v>87.45</v>
      </c>
      <c r="AF84" s="201">
        <v>0</v>
      </c>
      <c r="AG84" s="201">
        <v>0</v>
      </c>
      <c r="AH84" s="201">
        <v>0</v>
      </c>
      <c r="AI84" s="201">
        <v>19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0</v>
      </c>
      <c r="AQ84" s="201">
        <v>0</v>
      </c>
      <c r="AR84" s="201">
        <v>0</v>
      </c>
      <c r="AS84" s="201">
        <v>8.44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4.37</v>
      </c>
      <c r="AZ84" s="201">
        <v>4.8600000000000003</v>
      </c>
      <c r="BA84" s="201">
        <v>3.5</v>
      </c>
      <c r="BB84" s="201">
        <v>2.71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2.79</v>
      </c>
      <c r="L85" s="201">
        <v>9.16</v>
      </c>
      <c r="M85" s="201">
        <v>2.56</v>
      </c>
      <c r="N85" s="201">
        <v>2.85</v>
      </c>
      <c r="O85" s="201">
        <v>3.17</v>
      </c>
      <c r="P85" s="201">
        <v>5.34</v>
      </c>
      <c r="Q85" s="201">
        <v>0.41</v>
      </c>
      <c r="R85" s="201">
        <v>1.27</v>
      </c>
      <c r="S85" s="201">
        <v>0.63</v>
      </c>
      <c r="T85" s="201">
        <v>1.56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>
        <v>0</v>
      </c>
      <c r="AA85" s="201">
        <v>2.08</v>
      </c>
      <c r="AB85" s="201">
        <v>0</v>
      </c>
      <c r="AC85" s="201">
        <v>0</v>
      </c>
      <c r="AD85" s="201">
        <v>0</v>
      </c>
      <c r="AE85" s="201">
        <v>86.23</v>
      </c>
      <c r="AF85" s="201">
        <v>0</v>
      </c>
      <c r="AG85" s="201">
        <v>0</v>
      </c>
      <c r="AH85" s="201">
        <v>0</v>
      </c>
      <c r="AI85" s="201">
        <v>19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0</v>
      </c>
      <c r="AQ85" s="201">
        <v>0</v>
      </c>
      <c r="AR85" s="201">
        <v>0</v>
      </c>
      <c r="AS85" s="201">
        <v>8.44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4.37</v>
      </c>
      <c r="AZ85" s="201">
        <v>4.8600000000000003</v>
      </c>
      <c r="BA85" s="201">
        <v>3.5</v>
      </c>
      <c r="BB85" s="201">
        <v>2.71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2.79</v>
      </c>
      <c r="L86" s="201">
        <v>9.16</v>
      </c>
      <c r="M86" s="201">
        <v>2.56</v>
      </c>
      <c r="N86" s="201">
        <v>2.85</v>
      </c>
      <c r="O86" s="201">
        <v>3.17</v>
      </c>
      <c r="P86" s="201">
        <v>5.38</v>
      </c>
      <c r="Q86" s="201">
        <v>0.41</v>
      </c>
      <c r="R86" s="201">
        <v>1.27</v>
      </c>
      <c r="S86" s="201">
        <v>0.63</v>
      </c>
      <c r="T86" s="201">
        <v>1.56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>
        <v>0</v>
      </c>
      <c r="AA86" s="201">
        <v>2.08</v>
      </c>
      <c r="AB86" s="201">
        <v>0</v>
      </c>
      <c r="AC86" s="201">
        <v>0</v>
      </c>
      <c r="AD86" s="201">
        <v>0</v>
      </c>
      <c r="AE86" s="201">
        <v>87.45</v>
      </c>
      <c r="AF86" s="201">
        <v>0</v>
      </c>
      <c r="AG86" s="201">
        <v>0</v>
      </c>
      <c r="AH86" s="201">
        <v>0</v>
      </c>
      <c r="AI86" s="201">
        <v>19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0</v>
      </c>
      <c r="AQ86" s="201">
        <v>0</v>
      </c>
      <c r="AR86" s="201">
        <v>0</v>
      </c>
      <c r="AS86" s="201">
        <v>8.44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4.37</v>
      </c>
      <c r="AZ86" s="201">
        <v>4.8600000000000003</v>
      </c>
      <c r="BA86" s="201">
        <v>3.41</v>
      </c>
      <c r="BB86" s="201">
        <v>2.71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2.79</v>
      </c>
      <c r="L87" s="201">
        <v>9.16</v>
      </c>
      <c r="M87" s="201">
        <v>2.56</v>
      </c>
      <c r="N87" s="201">
        <v>2.85</v>
      </c>
      <c r="O87" s="201">
        <v>3.17</v>
      </c>
      <c r="P87" s="201">
        <v>5.38</v>
      </c>
      <c r="Q87" s="201">
        <v>0.41</v>
      </c>
      <c r="R87" s="201">
        <v>1.27</v>
      </c>
      <c r="S87" s="201">
        <v>0.63</v>
      </c>
      <c r="T87" s="201">
        <v>1.56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>
        <v>0</v>
      </c>
      <c r="AA87" s="201">
        <v>2.08</v>
      </c>
      <c r="AB87" s="201">
        <v>0</v>
      </c>
      <c r="AC87" s="201">
        <v>0</v>
      </c>
      <c r="AD87" s="201">
        <v>0</v>
      </c>
      <c r="AE87" s="201">
        <v>87.45</v>
      </c>
      <c r="AF87" s="201">
        <v>0</v>
      </c>
      <c r="AG87" s="201">
        <v>0</v>
      </c>
      <c r="AH87" s="201">
        <v>0</v>
      </c>
      <c r="AI87" s="201">
        <v>19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>
        <v>0</v>
      </c>
      <c r="AP87" s="201">
        <v>0</v>
      </c>
      <c r="AQ87" s="201">
        <v>0</v>
      </c>
      <c r="AR87" s="201">
        <v>0</v>
      </c>
      <c r="AS87" s="201">
        <v>8.44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4.37</v>
      </c>
      <c r="AZ87" s="201">
        <v>4.8600000000000003</v>
      </c>
      <c r="BA87" s="201">
        <v>3.41</v>
      </c>
      <c r="BB87" s="201">
        <v>2.71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2.79</v>
      </c>
      <c r="L88" s="201">
        <v>9.16</v>
      </c>
      <c r="M88" s="201">
        <v>2.56</v>
      </c>
      <c r="N88" s="201">
        <v>2.85</v>
      </c>
      <c r="O88" s="201">
        <v>3.17</v>
      </c>
      <c r="P88" s="201">
        <v>5.38</v>
      </c>
      <c r="Q88" s="201">
        <v>0.41</v>
      </c>
      <c r="R88" s="201">
        <v>1.27</v>
      </c>
      <c r="S88" s="201">
        <v>0.63</v>
      </c>
      <c r="T88" s="201">
        <v>1.56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>
        <v>0</v>
      </c>
      <c r="AA88" s="201">
        <v>2.08</v>
      </c>
      <c r="AB88" s="201">
        <v>0</v>
      </c>
      <c r="AC88" s="201">
        <v>0</v>
      </c>
      <c r="AD88" s="201">
        <v>0</v>
      </c>
      <c r="AE88" s="201">
        <v>87.45</v>
      </c>
      <c r="AF88" s="201">
        <v>0</v>
      </c>
      <c r="AG88" s="201">
        <v>0</v>
      </c>
      <c r="AH88" s="201">
        <v>0</v>
      </c>
      <c r="AI88" s="201">
        <v>19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0</v>
      </c>
      <c r="AQ88" s="201">
        <v>0</v>
      </c>
      <c r="AR88" s="201">
        <v>0</v>
      </c>
      <c r="AS88" s="201">
        <v>8.44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4.37</v>
      </c>
      <c r="AZ88" s="201">
        <v>4.8600000000000003</v>
      </c>
      <c r="BA88" s="201">
        <v>3.41</v>
      </c>
      <c r="BB88" s="201">
        <v>2.71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2.79</v>
      </c>
      <c r="L89" s="201">
        <v>9.16</v>
      </c>
      <c r="M89" s="201">
        <v>2.56</v>
      </c>
      <c r="N89" s="201">
        <v>2.85</v>
      </c>
      <c r="O89" s="201">
        <v>3.17</v>
      </c>
      <c r="P89" s="201">
        <v>5.38</v>
      </c>
      <c r="Q89" s="201">
        <v>0.41</v>
      </c>
      <c r="R89" s="201">
        <v>1.27</v>
      </c>
      <c r="S89" s="201">
        <v>0.63</v>
      </c>
      <c r="T89" s="201">
        <v>1.56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>
        <v>0</v>
      </c>
      <c r="AA89" s="201">
        <v>2.08</v>
      </c>
      <c r="AB89" s="201">
        <v>0</v>
      </c>
      <c r="AC89" s="201">
        <v>0</v>
      </c>
      <c r="AD89" s="201">
        <v>0</v>
      </c>
      <c r="AE89" s="201">
        <v>87.45</v>
      </c>
      <c r="AF89" s="201">
        <v>0</v>
      </c>
      <c r="AG89" s="201">
        <v>0</v>
      </c>
      <c r="AH89" s="201">
        <v>0</v>
      </c>
      <c r="AI89" s="201">
        <v>19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0</v>
      </c>
      <c r="AQ89" s="201">
        <v>0</v>
      </c>
      <c r="AR89" s="201">
        <v>0</v>
      </c>
      <c r="AS89" s="201">
        <v>8.44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4.37</v>
      </c>
      <c r="AZ89" s="201">
        <v>4.8600000000000003</v>
      </c>
      <c r="BA89" s="201">
        <v>3.41</v>
      </c>
      <c r="BB89" s="201">
        <v>2.71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2.79</v>
      </c>
      <c r="L90" s="201">
        <v>9.16</v>
      </c>
      <c r="M90" s="201">
        <v>2.56</v>
      </c>
      <c r="N90" s="201">
        <v>2.85</v>
      </c>
      <c r="O90" s="201">
        <v>3.17</v>
      </c>
      <c r="P90" s="201">
        <v>5.38</v>
      </c>
      <c r="Q90" s="201">
        <v>0.41</v>
      </c>
      <c r="R90" s="201">
        <v>1.27</v>
      </c>
      <c r="S90" s="201">
        <v>0.63</v>
      </c>
      <c r="T90" s="201">
        <v>1.56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>
        <v>0</v>
      </c>
      <c r="AA90" s="201">
        <v>2.08</v>
      </c>
      <c r="AB90" s="201">
        <v>0</v>
      </c>
      <c r="AC90" s="201">
        <v>0</v>
      </c>
      <c r="AD90" s="201">
        <v>0</v>
      </c>
      <c r="AE90" s="201">
        <v>87.45</v>
      </c>
      <c r="AF90" s="201">
        <v>0</v>
      </c>
      <c r="AG90" s="201">
        <v>0</v>
      </c>
      <c r="AH90" s="201">
        <v>0</v>
      </c>
      <c r="AI90" s="201">
        <v>19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0</v>
      </c>
      <c r="AQ90" s="201">
        <v>0</v>
      </c>
      <c r="AR90" s="201">
        <v>0</v>
      </c>
      <c r="AS90" s="201">
        <v>8.44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4.37</v>
      </c>
      <c r="AZ90" s="201">
        <v>4.8600000000000003</v>
      </c>
      <c r="BA90" s="201">
        <v>3.5</v>
      </c>
      <c r="BB90" s="201">
        <v>2.71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2.79</v>
      </c>
      <c r="L91" s="201">
        <v>9.16</v>
      </c>
      <c r="M91" s="201">
        <v>2.56</v>
      </c>
      <c r="N91" s="201">
        <v>2.85</v>
      </c>
      <c r="O91" s="201">
        <v>3.17</v>
      </c>
      <c r="P91" s="201">
        <v>5.38</v>
      </c>
      <c r="Q91" s="201">
        <v>0.41</v>
      </c>
      <c r="R91" s="201">
        <v>1.27</v>
      </c>
      <c r="S91" s="201">
        <v>0.63</v>
      </c>
      <c r="T91" s="201">
        <v>1.56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>
        <v>0</v>
      </c>
      <c r="AA91" s="201">
        <v>2.08</v>
      </c>
      <c r="AB91" s="201">
        <v>0</v>
      </c>
      <c r="AC91" s="201">
        <v>0</v>
      </c>
      <c r="AD91" s="201">
        <v>0</v>
      </c>
      <c r="AE91" s="201">
        <v>87.45</v>
      </c>
      <c r="AF91" s="201">
        <v>0</v>
      </c>
      <c r="AG91" s="201">
        <v>0</v>
      </c>
      <c r="AH91" s="201">
        <v>0</v>
      </c>
      <c r="AI91" s="201">
        <v>19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0</v>
      </c>
      <c r="AQ91" s="201">
        <v>0</v>
      </c>
      <c r="AR91" s="201">
        <v>0</v>
      </c>
      <c r="AS91" s="201">
        <v>8.44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4.37</v>
      </c>
      <c r="AZ91" s="201">
        <v>4.8600000000000003</v>
      </c>
      <c r="BA91" s="201">
        <v>3.5</v>
      </c>
      <c r="BB91" s="201">
        <v>2.71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2.79</v>
      </c>
      <c r="L92" s="201">
        <v>9.16</v>
      </c>
      <c r="M92" s="201">
        <v>2.56</v>
      </c>
      <c r="N92" s="201">
        <v>2.85</v>
      </c>
      <c r="O92" s="201">
        <v>3.17</v>
      </c>
      <c r="P92" s="201">
        <v>5.38</v>
      </c>
      <c r="Q92" s="201">
        <v>0.41</v>
      </c>
      <c r="R92" s="201">
        <v>1.27</v>
      </c>
      <c r="S92" s="201">
        <v>0.63</v>
      </c>
      <c r="T92" s="201">
        <v>1.56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>
        <v>0</v>
      </c>
      <c r="AA92" s="201">
        <v>2.08</v>
      </c>
      <c r="AB92" s="201">
        <v>0</v>
      </c>
      <c r="AC92" s="201">
        <v>0</v>
      </c>
      <c r="AD92" s="201">
        <v>0</v>
      </c>
      <c r="AE92" s="201">
        <v>87.45</v>
      </c>
      <c r="AF92" s="201">
        <v>0</v>
      </c>
      <c r="AG92" s="201">
        <v>0</v>
      </c>
      <c r="AH92" s="201">
        <v>0</v>
      </c>
      <c r="AI92" s="201">
        <v>19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0</v>
      </c>
      <c r="AQ92" s="201">
        <v>0</v>
      </c>
      <c r="AR92" s="201">
        <v>0</v>
      </c>
      <c r="AS92" s="201">
        <v>8.44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4.37</v>
      </c>
      <c r="AZ92" s="201">
        <v>4.8600000000000003</v>
      </c>
      <c r="BA92" s="201">
        <v>3.5</v>
      </c>
      <c r="BB92" s="201">
        <v>2.71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2.79</v>
      </c>
      <c r="L93" s="201">
        <v>9.16</v>
      </c>
      <c r="M93" s="201">
        <v>2.56</v>
      </c>
      <c r="N93" s="201">
        <v>2.85</v>
      </c>
      <c r="O93" s="201">
        <v>3.17</v>
      </c>
      <c r="P93" s="201">
        <v>5.38</v>
      </c>
      <c r="Q93" s="201">
        <v>0.41</v>
      </c>
      <c r="R93" s="201">
        <v>1.27</v>
      </c>
      <c r="S93" s="201">
        <v>0.63</v>
      </c>
      <c r="T93" s="201">
        <v>1.56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>
        <v>0</v>
      </c>
      <c r="AA93" s="201">
        <v>2.08</v>
      </c>
      <c r="AB93" s="201">
        <v>0</v>
      </c>
      <c r="AC93" s="201">
        <v>0</v>
      </c>
      <c r="AD93" s="201">
        <v>0</v>
      </c>
      <c r="AE93" s="201">
        <v>87.45</v>
      </c>
      <c r="AF93" s="201">
        <v>0</v>
      </c>
      <c r="AG93" s="201">
        <v>0</v>
      </c>
      <c r="AH93" s="201">
        <v>0</v>
      </c>
      <c r="AI93" s="201">
        <v>19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0</v>
      </c>
      <c r="AQ93" s="201">
        <v>0</v>
      </c>
      <c r="AR93" s="201">
        <v>0</v>
      </c>
      <c r="AS93" s="201">
        <v>8.44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4.37</v>
      </c>
      <c r="AZ93" s="201">
        <v>4.8600000000000003</v>
      </c>
      <c r="BA93" s="201">
        <v>3.5</v>
      </c>
      <c r="BB93" s="201">
        <v>2.71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2.79</v>
      </c>
      <c r="L94" s="201">
        <v>9.16</v>
      </c>
      <c r="M94" s="201">
        <v>2.56</v>
      </c>
      <c r="N94" s="201">
        <v>2.85</v>
      </c>
      <c r="O94" s="201">
        <v>3.17</v>
      </c>
      <c r="P94" s="201">
        <v>5.38</v>
      </c>
      <c r="Q94" s="201">
        <v>0.41</v>
      </c>
      <c r="R94" s="201">
        <v>1.27</v>
      </c>
      <c r="S94" s="201">
        <v>0.63</v>
      </c>
      <c r="T94" s="201">
        <v>1.56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>
        <v>0</v>
      </c>
      <c r="AA94" s="201">
        <v>2.08</v>
      </c>
      <c r="AB94" s="201">
        <v>0</v>
      </c>
      <c r="AC94" s="201">
        <v>0</v>
      </c>
      <c r="AD94" s="201">
        <v>0</v>
      </c>
      <c r="AE94" s="201">
        <v>87.45</v>
      </c>
      <c r="AF94" s="201">
        <v>0</v>
      </c>
      <c r="AG94" s="201">
        <v>0</v>
      </c>
      <c r="AH94" s="201">
        <v>0</v>
      </c>
      <c r="AI94" s="201">
        <v>19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0</v>
      </c>
      <c r="AQ94" s="201">
        <v>0</v>
      </c>
      <c r="AR94" s="201">
        <v>0</v>
      </c>
      <c r="AS94" s="201">
        <v>8.44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4.37</v>
      </c>
      <c r="AZ94" s="201">
        <v>4.8600000000000003</v>
      </c>
      <c r="BA94" s="201">
        <v>3.41</v>
      </c>
      <c r="BB94" s="201">
        <v>2.71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0.39</v>
      </c>
      <c r="H95" s="201">
        <v>0</v>
      </c>
      <c r="I95" s="201">
        <v>0</v>
      </c>
      <c r="J95" s="201">
        <v>2.81</v>
      </c>
      <c r="K95" s="201">
        <v>2.87</v>
      </c>
      <c r="L95" s="201">
        <v>9.16</v>
      </c>
      <c r="M95" s="201">
        <v>2.56</v>
      </c>
      <c r="N95" s="201">
        <v>2.85</v>
      </c>
      <c r="O95" s="201">
        <v>3.17</v>
      </c>
      <c r="P95" s="201">
        <v>5.38</v>
      </c>
      <c r="Q95" s="201">
        <v>0.42</v>
      </c>
      <c r="R95" s="201">
        <v>1.32</v>
      </c>
      <c r="S95" s="201">
        <v>0.64</v>
      </c>
      <c r="T95" s="201">
        <v>1.56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>
        <v>0</v>
      </c>
      <c r="AA95" s="201">
        <v>2.08</v>
      </c>
      <c r="AB95" s="201">
        <v>0</v>
      </c>
      <c r="AC95" s="201">
        <v>0</v>
      </c>
      <c r="AD95" s="201">
        <v>0</v>
      </c>
      <c r="AE95" s="201">
        <v>87.45</v>
      </c>
      <c r="AF95" s="201">
        <v>0</v>
      </c>
      <c r="AG95" s="201">
        <v>0</v>
      </c>
      <c r="AH95" s="201">
        <v>0</v>
      </c>
      <c r="AI95" s="201">
        <v>19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0</v>
      </c>
      <c r="AQ95" s="201">
        <v>0</v>
      </c>
      <c r="AR95" s="201">
        <v>0</v>
      </c>
      <c r="AS95" s="201">
        <v>8.44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4.37</v>
      </c>
      <c r="AZ95" s="201">
        <v>4.8600000000000003</v>
      </c>
      <c r="BA95" s="201">
        <v>3.41</v>
      </c>
      <c r="BB95" s="201">
        <v>2.71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0.39</v>
      </c>
      <c r="K96" s="201">
        <v>2.79</v>
      </c>
      <c r="L96" s="201">
        <v>9.16</v>
      </c>
      <c r="M96" s="201">
        <v>2.56</v>
      </c>
      <c r="N96" s="201">
        <v>2.85</v>
      </c>
      <c r="O96" s="201">
        <v>3.17</v>
      </c>
      <c r="P96" s="201">
        <v>5.38</v>
      </c>
      <c r="Q96" s="201">
        <v>0.41</v>
      </c>
      <c r="R96" s="201">
        <v>1.27</v>
      </c>
      <c r="S96" s="201">
        <v>0.63</v>
      </c>
      <c r="T96" s="201">
        <v>1.56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>
        <v>0</v>
      </c>
      <c r="AA96" s="201">
        <v>2.08</v>
      </c>
      <c r="AB96" s="201">
        <v>0</v>
      </c>
      <c r="AC96" s="201">
        <v>0</v>
      </c>
      <c r="AD96" s="201">
        <v>0</v>
      </c>
      <c r="AE96" s="201">
        <v>87.45</v>
      </c>
      <c r="AF96" s="201">
        <v>0</v>
      </c>
      <c r="AG96" s="201">
        <v>0</v>
      </c>
      <c r="AH96" s="201">
        <v>0</v>
      </c>
      <c r="AI96" s="201">
        <v>19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0</v>
      </c>
      <c r="AQ96" s="201">
        <v>0</v>
      </c>
      <c r="AR96" s="201">
        <v>0</v>
      </c>
      <c r="AS96" s="201">
        <v>8.44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4.37</v>
      </c>
      <c r="AZ96" s="201">
        <v>4.8600000000000003</v>
      </c>
      <c r="BA96" s="201">
        <v>3.41</v>
      </c>
      <c r="BB96" s="201">
        <v>2.71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2.57</v>
      </c>
      <c r="L97" s="201">
        <v>9.16</v>
      </c>
      <c r="M97" s="201">
        <v>2.56</v>
      </c>
      <c r="N97" s="201">
        <v>2.85</v>
      </c>
      <c r="O97" s="201">
        <v>3.17</v>
      </c>
      <c r="P97" s="201">
        <v>5.38</v>
      </c>
      <c r="Q97" s="201">
        <v>0.41</v>
      </c>
      <c r="R97" s="201">
        <v>1.1100000000000001</v>
      </c>
      <c r="S97" s="201">
        <v>0.56999999999999995</v>
      </c>
      <c r="T97" s="201">
        <v>1.56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>
        <v>0</v>
      </c>
      <c r="AA97" s="201">
        <v>2.08</v>
      </c>
      <c r="AB97" s="201">
        <v>0</v>
      </c>
      <c r="AC97" s="201">
        <v>0</v>
      </c>
      <c r="AD97" s="201">
        <v>0</v>
      </c>
      <c r="AE97" s="201">
        <v>87.45</v>
      </c>
      <c r="AF97" s="201">
        <v>0</v>
      </c>
      <c r="AG97" s="201">
        <v>0</v>
      </c>
      <c r="AH97" s="201">
        <v>0</v>
      </c>
      <c r="AI97" s="201">
        <v>19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0</v>
      </c>
      <c r="AQ97" s="201">
        <v>0</v>
      </c>
      <c r="AR97" s="201">
        <v>0</v>
      </c>
      <c r="AS97" s="201">
        <v>8.44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4.37</v>
      </c>
      <c r="AZ97" s="201">
        <v>3.65</v>
      </c>
      <c r="BA97" s="201">
        <v>3.27</v>
      </c>
      <c r="BB97" s="201">
        <v>2.71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2.79</v>
      </c>
      <c r="L98" s="201">
        <v>9.16</v>
      </c>
      <c r="M98" s="201">
        <v>2.56</v>
      </c>
      <c r="N98" s="201">
        <v>2.85</v>
      </c>
      <c r="O98" s="201">
        <v>3.17</v>
      </c>
      <c r="P98" s="201">
        <v>5.38</v>
      </c>
      <c r="Q98" s="201">
        <v>0.41</v>
      </c>
      <c r="R98" s="201">
        <v>1.27</v>
      </c>
      <c r="S98" s="201">
        <v>0.63</v>
      </c>
      <c r="T98" s="201">
        <v>1.56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>
        <v>0</v>
      </c>
      <c r="AA98" s="201">
        <v>2.08</v>
      </c>
      <c r="AB98" s="201">
        <v>0</v>
      </c>
      <c r="AC98" s="201">
        <v>0</v>
      </c>
      <c r="AD98" s="201">
        <v>0</v>
      </c>
      <c r="AE98" s="201">
        <v>87.45</v>
      </c>
      <c r="AF98" s="201">
        <v>0</v>
      </c>
      <c r="AG98" s="201">
        <v>0</v>
      </c>
      <c r="AH98" s="201">
        <v>0</v>
      </c>
      <c r="AI98" s="201">
        <v>19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0</v>
      </c>
      <c r="AQ98" s="201">
        <v>0</v>
      </c>
      <c r="AR98" s="201">
        <v>0</v>
      </c>
      <c r="AS98" s="201">
        <v>8.44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4.37</v>
      </c>
      <c r="AZ98" s="201">
        <v>3.65</v>
      </c>
      <c r="BA98" s="201">
        <v>3.2</v>
      </c>
      <c r="BB98" s="201">
        <v>2.71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1.2874999999999998E-3</v>
      </c>
      <c r="E99">
        <f t="shared" si="0"/>
        <v>0</v>
      </c>
      <c r="F99">
        <f t="shared" si="0"/>
        <v>0</v>
      </c>
      <c r="G99">
        <f t="shared" si="0"/>
        <v>3.3750000000000002E-4</v>
      </c>
      <c r="H99">
        <f t="shared" si="0"/>
        <v>0</v>
      </c>
      <c r="I99">
        <f t="shared" si="0"/>
        <v>0</v>
      </c>
      <c r="J99">
        <f t="shared" si="0"/>
        <v>3.0924999999999998E-3</v>
      </c>
      <c r="K99">
        <f t="shared" si="0"/>
        <v>3.6960000000000007E-2</v>
      </c>
      <c r="L99">
        <f t="shared" si="0"/>
        <v>0.12158500000000014</v>
      </c>
      <c r="M99">
        <f t="shared" si="0"/>
        <v>3.6097500000000012E-2</v>
      </c>
      <c r="N99">
        <f t="shared" si="0"/>
        <v>4.3474999999999972E-2</v>
      </c>
      <c r="O99">
        <f t="shared" si="0"/>
        <v>4.8342499999999941E-2</v>
      </c>
      <c r="P99">
        <f t="shared" si="0"/>
        <v>7.7917499999999973E-2</v>
      </c>
      <c r="Q99">
        <f t="shared" si="0"/>
        <v>5.1650000000000012E-3</v>
      </c>
      <c r="R99">
        <f t="shared" si="0"/>
        <v>1.6732500000000015E-2</v>
      </c>
      <c r="S99">
        <f t="shared" si="0"/>
        <v>8.0249999999999957E-3</v>
      </c>
      <c r="T99">
        <f t="shared" si="0"/>
        <v>2.2712500000000014E-2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4.9920000000000089E-2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2.0907299999999962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0.40736500000000009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0.11393999999999999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9.9040000000000072E-2</v>
      </c>
      <c r="AZ99">
        <f t="shared" si="0"/>
        <v>8.9990000000000042E-2</v>
      </c>
      <c r="BA99">
        <f t="shared" si="0"/>
        <v>8.1662499999999971E-2</v>
      </c>
      <c r="BB99">
        <f t="shared" si="0"/>
        <v>5.7560000000000028E-2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0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  <c r="Q3" s="201">
        <v>0</v>
      </c>
      <c r="R3" s="201">
        <v>0</v>
      </c>
      <c r="S3" s="201">
        <v>0</v>
      </c>
      <c r="T3" s="201">
        <v>0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17.649999999999999</v>
      </c>
      <c r="AF3" s="201">
        <v>0</v>
      </c>
      <c r="AG3" s="201">
        <v>0</v>
      </c>
      <c r="AH3" s="201">
        <v>0</v>
      </c>
      <c r="AI3" s="201">
        <v>5.84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0</v>
      </c>
      <c r="AQ3" s="201">
        <v>0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0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  <c r="Q4" s="201">
        <v>0</v>
      </c>
      <c r="R4" s="201">
        <v>0</v>
      </c>
      <c r="S4" s="201">
        <v>0</v>
      </c>
      <c r="T4" s="201">
        <v>0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17.649999999999999</v>
      </c>
      <c r="AF4" s="201">
        <v>0</v>
      </c>
      <c r="AG4" s="201">
        <v>0</v>
      </c>
      <c r="AH4" s="201">
        <v>0</v>
      </c>
      <c r="AI4" s="201">
        <v>5.84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0</v>
      </c>
      <c r="AQ4" s="201">
        <v>0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0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  <c r="Q5" s="201">
        <v>0</v>
      </c>
      <c r="R5" s="201">
        <v>0</v>
      </c>
      <c r="S5" s="201">
        <v>0</v>
      </c>
      <c r="T5" s="201">
        <v>0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17.649999999999999</v>
      </c>
      <c r="AF5" s="201">
        <v>0</v>
      </c>
      <c r="AG5" s="201">
        <v>0</v>
      </c>
      <c r="AH5" s="201">
        <v>0</v>
      </c>
      <c r="AI5" s="201">
        <v>5.84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0</v>
      </c>
      <c r="AQ5" s="201">
        <v>0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0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  <c r="Q6" s="201">
        <v>0</v>
      </c>
      <c r="R6" s="201">
        <v>0</v>
      </c>
      <c r="S6" s="201">
        <v>0</v>
      </c>
      <c r="T6" s="201">
        <v>0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17.649999999999999</v>
      </c>
      <c r="AF6" s="201">
        <v>0</v>
      </c>
      <c r="AG6" s="201">
        <v>0</v>
      </c>
      <c r="AH6" s="201">
        <v>0</v>
      </c>
      <c r="AI6" s="201">
        <v>5.84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0</v>
      </c>
      <c r="AQ6" s="201">
        <v>0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0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  <c r="Q7" s="201">
        <v>0</v>
      </c>
      <c r="R7" s="201">
        <v>0</v>
      </c>
      <c r="S7" s="201">
        <v>0</v>
      </c>
      <c r="T7" s="201">
        <v>0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17.649999999999999</v>
      </c>
      <c r="AF7" s="201">
        <v>0</v>
      </c>
      <c r="AG7" s="201">
        <v>0</v>
      </c>
      <c r="AH7" s="201">
        <v>0</v>
      </c>
      <c r="AI7" s="201">
        <v>5.84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0</v>
      </c>
      <c r="AQ7" s="201">
        <v>0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0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  <c r="Q8" s="201">
        <v>0</v>
      </c>
      <c r="R8" s="201">
        <v>0</v>
      </c>
      <c r="S8" s="201">
        <v>0</v>
      </c>
      <c r="T8" s="201">
        <v>0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17.649999999999999</v>
      </c>
      <c r="AF8" s="201">
        <v>0</v>
      </c>
      <c r="AG8" s="201">
        <v>0</v>
      </c>
      <c r="AH8" s="201">
        <v>0</v>
      </c>
      <c r="AI8" s="201">
        <v>5.84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0</v>
      </c>
      <c r="AQ8" s="201">
        <v>0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0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  <c r="Q9" s="201">
        <v>0</v>
      </c>
      <c r="R9" s="201">
        <v>0</v>
      </c>
      <c r="S9" s="201">
        <v>0</v>
      </c>
      <c r="T9" s="201">
        <v>0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17.649999999999999</v>
      </c>
      <c r="AF9" s="201">
        <v>0</v>
      </c>
      <c r="AG9" s="201">
        <v>0</v>
      </c>
      <c r="AH9" s="201">
        <v>0</v>
      </c>
      <c r="AI9" s="201">
        <v>5.84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0</v>
      </c>
      <c r="AQ9" s="201">
        <v>0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0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17.649999999999999</v>
      </c>
      <c r="AF10" s="201">
        <v>0</v>
      </c>
      <c r="AG10" s="201">
        <v>0</v>
      </c>
      <c r="AH10" s="201">
        <v>0</v>
      </c>
      <c r="AI10" s="201">
        <v>5.84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0</v>
      </c>
      <c r="AQ10" s="201">
        <v>0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  <c r="Q11" s="201">
        <v>0</v>
      </c>
      <c r="R11" s="201">
        <v>0</v>
      </c>
      <c r="S11" s="201">
        <v>0</v>
      </c>
      <c r="T11" s="201">
        <v>0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17.649999999999999</v>
      </c>
      <c r="AF11" s="201">
        <v>0</v>
      </c>
      <c r="AG11" s="201">
        <v>0</v>
      </c>
      <c r="AH11" s="201">
        <v>0</v>
      </c>
      <c r="AI11" s="201">
        <v>5.84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0</v>
      </c>
      <c r="AQ11" s="201">
        <v>0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  <c r="Q12" s="201">
        <v>0</v>
      </c>
      <c r="R12" s="201">
        <v>0</v>
      </c>
      <c r="S12" s="201">
        <v>0</v>
      </c>
      <c r="T12" s="201">
        <v>0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17.649999999999999</v>
      </c>
      <c r="AF12" s="201">
        <v>0</v>
      </c>
      <c r="AG12" s="201">
        <v>0</v>
      </c>
      <c r="AH12" s="201">
        <v>0</v>
      </c>
      <c r="AI12" s="201">
        <v>5.84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0</v>
      </c>
      <c r="AQ12" s="201">
        <v>0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  <c r="Q13" s="201">
        <v>0</v>
      </c>
      <c r="R13" s="201">
        <v>0</v>
      </c>
      <c r="S13" s="201">
        <v>0</v>
      </c>
      <c r="T13" s="201">
        <v>0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17.649999999999999</v>
      </c>
      <c r="AF13" s="201">
        <v>0</v>
      </c>
      <c r="AG13" s="201">
        <v>0</v>
      </c>
      <c r="AH13" s="201">
        <v>0</v>
      </c>
      <c r="AI13" s="201">
        <v>5.84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0</v>
      </c>
      <c r="AQ13" s="201">
        <v>0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  <c r="Q14" s="201">
        <v>0</v>
      </c>
      <c r="R14" s="201">
        <v>0</v>
      </c>
      <c r="S14" s="201">
        <v>0</v>
      </c>
      <c r="T14" s="201">
        <v>0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17.649999999999999</v>
      </c>
      <c r="AF14" s="201">
        <v>0</v>
      </c>
      <c r="AG14" s="201">
        <v>0</v>
      </c>
      <c r="AH14" s="201">
        <v>0</v>
      </c>
      <c r="AI14" s="201">
        <v>5.84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0</v>
      </c>
      <c r="AQ14" s="201">
        <v>0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17.649999999999999</v>
      </c>
      <c r="AF15" s="201">
        <v>0</v>
      </c>
      <c r="AG15" s="201">
        <v>0</v>
      </c>
      <c r="AH15" s="201">
        <v>0</v>
      </c>
      <c r="AI15" s="201">
        <v>5.84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0</v>
      </c>
      <c r="AQ15" s="201">
        <v>0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17.649999999999999</v>
      </c>
      <c r="AF16" s="201">
        <v>0</v>
      </c>
      <c r="AG16" s="201">
        <v>0</v>
      </c>
      <c r="AH16" s="201">
        <v>0</v>
      </c>
      <c r="AI16" s="201">
        <v>5.84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0</v>
      </c>
      <c r="AQ16" s="201">
        <v>0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17.649999999999999</v>
      </c>
      <c r="AF17" s="201">
        <v>0</v>
      </c>
      <c r="AG17" s="201">
        <v>0</v>
      </c>
      <c r="AH17" s="201">
        <v>0</v>
      </c>
      <c r="AI17" s="201">
        <v>5.84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0</v>
      </c>
      <c r="AQ17" s="201">
        <v>0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  <c r="Q18" s="201">
        <v>0</v>
      </c>
      <c r="R18" s="201">
        <v>0</v>
      </c>
      <c r="S18" s="201">
        <v>0</v>
      </c>
      <c r="T18" s="201">
        <v>0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17.649999999999999</v>
      </c>
      <c r="AF18" s="201">
        <v>0</v>
      </c>
      <c r="AG18" s="201">
        <v>0</v>
      </c>
      <c r="AH18" s="201">
        <v>0</v>
      </c>
      <c r="AI18" s="201">
        <v>5.84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0</v>
      </c>
      <c r="AQ18" s="201">
        <v>0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  <c r="Q19" s="201">
        <v>0</v>
      </c>
      <c r="R19" s="201">
        <v>0</v>
      </c>
      <c r="S19" s="201">
        <v>0</v>
      </c>
      <c r="T19" s="201">
        <v>0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17.649999999999999</v>
      </c>
      <c r="AF19" s="201">
        <v>0</v>
      </c>
      <c r="AG19" s="201">
        <v>0</v>
      </c>
      <c r="AH19" s="201">
        <v>0</v>
      </c>
      <c r="AI19" s="201">
        <v>5.84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0</v>
      </c>
      <c r="AQ19" s="201">
        <v>0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  <c r="Q20" s="201">
        <v>0</v>
      </c>
      <c r="R20" s="201">
        <v>0</v>
      </c>
      <c r="S20" s="201">
        <v>0</v>
      </c>
      <c r="T20" s="201">
        <v>0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17.649999999999999</v>
      </c>
      <c r="AF20" s="201">
        <v>0</v>
      </c>
      <c r="AG20" s="201">
        <v>0</v>
      </c>
      <c r="AH20" s="201">
        <v>0</v>
      </c>
      <c r="AI20" s="201">
        <v>5.84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0</v>
      </c>
      <c r="AQ20" s="201">
        <v>0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  <c r="Q21" s="201">
        <v>0</v>
      </c>
      <c r="R21" s="201">
        <v>0</v>
      </c>
      <c r="S21" s="201">
        <v>0</v>
      </c>
      <c r="T21" s="201">
        <v>0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17.649999999999999</v>
      </c>
      <c r="AF21" s="201">
        <v>0</v>
      </c>
      <c r="AG21" s="201">
        <v>0</v>
      </c>
      <c r="AH21" s="201">
        <v>0</v>
      </c>
      <c r="AI21" s="201">
        <v>5.84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0</v>
      </c>
      <c r="AQ21" s="201">
        <v>0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  <c r="Q22" s="201">
        <v>0</v>
      </c>
      <c r="R22" s="201">
        <v>0</v>
      </c>
      <c r="S22" s="201">
        <v>0</v>
      </c>
      <c r="T22" s="201">
        <v>0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17.649999999999999</v>
      </c>
      <c r="AF22" s="201">
        <v>0</v>
      </c>
      <c r="AG22" s="201">
        <v>0</v>
      </c>
      <c r="AH22" s="201">
        <v>0</v>
      </c>
      <c r="AI22" s="201">
        <v>5.84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0</v>
      </c>
      <c r="AQ22" s="201">
        <v>0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  <c r="Q23" s="201">
        <v>0</v>
      </c>
      <c r="R23" s="201">
        <v>0</v>
      </c>
      <c r="S23" s="201">
        <v>0</v>
      </c>
      <c r="T23" s="201">
        <v>0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17.649999999999999</v>
      </c>
      <c r="AF23" s="201">
        <v>0</v>
      </c>
      <c r="AG23" s="201">
        <v>0</v>
      </c>
      <c r="AH23" s="201">
        <v>0</v>
      </c>
      <c r="AI23" s="201">
        <v>5.84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0</v>
      </c>
      <c r="AQ23" s="201">
        <v>0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  <c r="Q24" s="201">
        <v>0</v>
      </c>
      <c r="R24" s="201">
        <v>0</v>
      </c>
      <c r="S24" s="201">
        <v>0</v>
      </c>
      <c r="T24" s="201">
        <v>0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17.649999999999999</v>
      </c>
      <c r="AF24" s="201">
        <v>0</v>
      </c>
      <c r="AG24" s="201">
        <v>0</v>
      </c>
      <c r="AH24" s="201">
        <v>0</v>
      </c>
      <c r="AI24" s="201">
        <v>5.84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0</v>
      </c>
      <c r="AQ24" s="201">
        <v>0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  <c r="Q25" s="201">
        <v>0</v>
      </c>
      <c r="R25" s="201">
        <v>0</v>
      </c>
      <c r="S25" s="201">
        <v>0</v>
      </c>
      <c r="T25" s="201">
        <v>0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17.649999999999999</v>
      </c>
      <c r="AF25" s="201">
        <v>0</v>
      </c>
      <c r="AG25" s="201">
        <v>0</v>
      </c>
      <c r="AH25" s="201">
        <v>0</v>
      </c>
      <c r="AI25" s="201">
        <v>5.84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0</v>
      </c>
      <c r="AQ25" s="201">
        <v>0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  <c r="Q26" s="201">
        <v>0</v>
      </c>
      <c r="R26" s="201">
        <v>0</v>
      </c>
      <c r="S26" s="201">
        <v>0</v>
      </c>
      <c r="T26" s="201">
        <v>0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17.649999999999999</v>
      </c>
      <c r="AF26" s="201">
        <v>0</v>
      </c>
      <c r="AG26" s="201">
        <v>0</v>
      </c>
      <c r="AH26" s="201">
        <v>0</v>
      </c>
      <c r="AI26" s="201">
        <v>5.84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0</v>
      </c>
      <c r="AQ26" s="201">
        <v>0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  <c r="Q27" s="201">
        <v>0</v>
      </c>
      <c r="R27" s="201">
        <v>0</v>
      </c>
      <c r="S27" s="201">
        <v>0</v>
      </c>
      <c r="T27" s="201">
        <v>0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17.649999999999999</v>
      </c>
      <c r="AF27" s="201">
        <v>0</v>
      </c>
      <c r="AG27" s="201">
        <v>0</v>
      </c>
      <c r="AH27" s="201">
        <v>0</v>
      </c>
      <c r="AI27" s="201">
        <v>5.84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0</v>
      </c>
      <c r="AQ27" s="201">
        <v>0</v>
      </c>
      <c r="AR27" s="201">
        <v>0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  <c r="Q28" s="201">
        <v>0</v>
      </c>
      <c r="R28" s="201">
        <v>0</v>
      </c>
      <c r="S28" s="201">
        <v>0</v>
      </c>
      <c r="T28" s="201">
        <v>0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17.649999999999999</v>
      </c>
      <c r="AF28" s="201">
        <v>0</v>
      </c>
      <c r="AG28" s="201">
        <v>0</v>
      </c>
      <c r="AH28" s="201">
        <v>0</v>
      </c>
      <c r="AI28" s="201">
        <v>5.84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0</v>
      </c>
      <c r="AQ28" s="201">
        <v>0</v>
      </c>
      <c r="AR28" s="201">
        <v>0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  <c r="Q29" s="201">
        <v>0</v>
      </c>
      <c r="R29" s="201">
        <v>0</v>
      </c>
      <c r="S29" s="201">
        <v>0</v>
      </c>
      <c r="T29" s="201">
        <v>0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17.649999999999999</v>
      </c>
      <c r="AF29" s="201">
        <v>0</v>
      </c>
      <c r="AG29" s="201">
        <v>0</v>
      </c>
      <c r="AH29" s="201">
        <v>0</v>
      </c>
      <c r="AI29" s="201">
        <v>5.84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0</v>
      </c>
      <c r="AQ29" s="201">
        <v>0</v>
      </c>
      <c r="AR29" s="201">
        <v>0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  <c r="Q30" s="201">
        <v>0</v>
      </c>
      <c r="R30" s="201">
        <v>0</v>
      </c>
      <c r="S30" s="201">
        <v>0</v>
      </c>
      <c r="T30" s="201">
        <v>0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17.649999999999999</v>
      </c>
      <c r="AF30" s="201">
        <v>0</v>
      </c>
      <c r="AG30" s="201">
        <v>0</v>
      </c>
      <c r="AH30" s="201">
        <v>0</v>
      </c>
      <c r="AI30" s="201">
        <v>5.84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0</v>
      </c>
      <c r="AQ30" s="201">
        <v>0</v>
      </c>
      <c r="AR30" s="201">
        <v>0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  <c r="Q31" s="201">
        <v>0</v>
      </c>
      <c r="R31" s="201">
        <v>0</v>
      </c>
      <c r="S31" s="201">
        <v>0</v>
      </c>
      <c r="T31" s="201">
        <v>0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17.649999999999999</v>
      </c>
      <c r="AF31" s="201">
        <v>0</v>
      </c>
      <c r="AG31" s="201">
        <v>0</v>
      </c>
      <c r="AH31" s="201">
        <v>0</v>
      </c>
      <c r="AI31" s="201">
        <v>5.84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0</v>
      </c>
      <c r="AQ31" s="201">
        <v>0</v>
      </c>
      <c r="AR31" s="201">
        <v>0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  <c r="Q32" s="201">
        <v>0</v>
      </c>
      <c r="R32" s="201">
        <v>0</v>
      </c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17.649999999999999</v>
      </c>
      <c r="AF32" s="201">
        <v>0</v>
      </c>
      <c r="AG32" s="201">
        <v>0</v>
      </c>
      <c r="AH32" s="201">
        <v>0</v>
      </c>
      <c r="AI32" s="201">
        <v>5.84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0</v>
      </c>
      <c r="AQ32" s="201">
        <v>0</v>
      </c>
      <c r="AR32" s="201">
        <v>0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  <c r="Q33" s="201">
        <v>0</v>
      </c>
      <c r="R33" s="201">
        <v>0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17.649999999999999</v>
      </c>
      <c r="AF33" s="201">
        <v>0</v>
      </c>
      <c r="AG33" s="201">
        <v>0</v>
      </c>
      <c r="AH33" s="201">
        <v>0</v>
      </c>
      <c r="AI33" s="201">
        <v>5.84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0</v>
      </c>
      <c r="AQ33" s="201">
        <v>0</v>
      </c>
      <c r="AR33" s="201">
        <v>0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17.649999999999999</v>
      </c>
      <c r="AF34" s="201">
        <v>0</v>
      </c>
      <c r="AG34" s="201">
        <v>0</v>
      </c>
      <c r="AH34" s="201">
        <v>0</v>
      </c>
      <c r="AI34" s="201">
        <v>5.84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0</v>
      </c>
      <c r="AQ34" s="201">
        <v>0</v>
      </c>
      <c r="AR34" s="201">
        <v>0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17.649999999999999</v>
      </c>
      <c r="AF35" s="201">
        <v>0</v>
      </c>
      <c r="AG35" s="201">
        <v>0</v>
      </c>
      <c r="AH35" s="201">
        <v>0</v>
      </c>
      <c r="AI35" s="201">
        <v>5.84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0</v>
      </c>
      <c r="AQ35" s="201">
        <v>0</v>
      </c>
      <c r="AR35" s="201">
        <v>0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  <c r="Q36" s="201">
        <v>0</v>
      </c>
      <c r="R36" s="201">
        <v>0</v>
      </c>
      <c r="S36" s="201">
        <v>0</v>
      </c>
      <c r="T36" s="201">
        <v>0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17.649999999999999</v>
      </c>
      <c r="AF36" s="201">
        <v>0</v>
      </c>
      <c r="AG36" s="201">
        <v>0</v>
      </c>
      <c r="AH36" s="201">
        <v>0</v>
      </c>
      <c r="AI36" s="201">
        <v>5.84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0</v>
      </c>
      <c r="AQ36" s="201">
        <v>0</v>
      </c>
      <c r="AR36" s="201">
        <v>0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  <c r="Q37" s="201">
        <v>0</v>
      </c>
      <c r="R37" s="201">
        <v>0</v>
      </c>
      <c r="S37" s="201">
        <v>0</v>
      </c>
      <c r="T37" s="201">
        <v>0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17.649999999999999</v>
      </c>
      <c r="AF37" s="201">
        <v>0</v>
      </c>
      <c r="AG37" s="201">
        <v>0</v>
      </c>
      <c r="AH37" s="201">
        <v>0</v>
      </c>
      <c r="AI37" s="201">
        <v>5.84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0</v>
      </c>
      <c r="AQ37" s="201">
        <v>0</v>
      </c>
      <c r="AR37" s="201">
        <v>0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  <c r="Q38" s="201">
        <v>0</v>
      </c>
      <c r="R38" s="201">
        <v>0</v>
      </c>
      <c r="S38" s="201">
        <v>0</v>
      </c>
      <c r="T38" s="201">
        <v>0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17.649999999999999</v>
      </c>
      <c r="AF38" s="201">
        <v>0</v>
      </c>
      <c r="AG38" s="201">
        <v>0</v>
      </c>
      <c r="AH38" s="201">
        <v>0</v>
      </c>
      <c r="AI38" s="201">
        <v>5.84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0</v>
      </c>
      <c r="AQ38" s="201">
        <v>0</v>
      </c>
      <c r="AR38" s="201">
        <v>0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  <c r="Q39" s="201">
        <v>0</v>
      </c>
      <c r="R39" s="201">
        <v>0</v>
      </c>
      <c r="S39" s="201">
        <v>0</v>
      </c>
      <c r="T39" s="201">
        <v>0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17.649999999999999</v>
      </c>
      <c r="AF39" s="201">
        <v>0</v>
      </c>
      <c r="AG39" s="201">
        <v>0</v>
      </c>
      <c r="AH39" s="201">
        <v>0</v>
      </c>
      <c r="AI39" s="201">
        <v>5.84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0</v>
      </c>
      <c r="AQ39" s="201">
        <v>0</v>
      </c>
      <c r="AR39" s="201">
        <v>0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0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  <c r="Q40" s="201">
        <v>0</v>
      </c>
      <c r="R40" s="201">
        <v>0</v>
      </c>
      <c r="S40" s="201">
        <v>0</v>
      </c>
      <c r="T40" s="201">
        <v>0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17.649999999999999</v>
      </c>
      <c r="AF40" s="201">
        <v>0</v>
      </c>
      <c r="AG40" s="201">
        <v>0</v>
      </c>
      <c r="AH40" s="201">
        <v>0</v>
      </c>
      <c r="AI40" s="201">
        <v>5.84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0</v>
      </c>
      <c r="AQ40" s="201">
        <v>0</v>
      </c>
      <c r="AR40" s="201">
        <v>0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0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  <c r="Q41" s="201">
        <v>0</v>
      </c>
      <c r="R41" s="201">
        <v>0</v>
      </c>
      <c r="S41" s="201">
        <v>0</v>
      </c>
      <c r="T41" s="201">
        <v>0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17.649999999999999</v>
      </c>
      <c r="AF41" s="201">
        <v>0</v>
      </c>
      <c r="AG41" s="201">
        <v>0</v>
      </c>
      <c r="AH41" s="201">
        <v>0</v>
      </c>
      <c r="AI41" s="201">
        <v>5.84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0</v>
      </c>
      <c r="AQ41" s="201">
        <v>0</v>
      </c>
      <c r="AR41" s="201">
        <v>0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0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  <c r="Q42" s="201">
        <v>0</v>
      </c>
      <c r="R42" s="201">
        <v>0</v>
      </c>
      <c r="S42" s="201">
        <v>0</v>
      </c>
      <c r="T42" s="201">
        <v>0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17.649999999999999</v>
      </c>
      <c r="AF42" s="201">
        <v>0</v>
      </c>
      <c r="AG42" s="201">
        <v>0</v>
      </c>
      <c r="AH42" s="201">
        <v>0</v>
      </c>
      <c r="AI42" s="201">
        <v>5.84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0</v>
      </c>
      <c r="AQ42" s="201">
        <v>0</v>
      </c>
      <c r="AR42" s="201">
        <v>0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17.649999999999999</v>
      </c>
      <c r="AF43" s="201">
        <v>0</v>
      </c>
      <c r="AG43" s="201">
        <v>0</v>
      </c>
      <c r="AH43" s="201">
        <v>0</v>
      </c>
      <c r="AI43" s="201">
        <v>5.84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0</v>
      </c>
      <c r="AQ43" s="201">
        <v>0</v>
      </c>
      <c r="AR43" s="201">
        <v>0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17.649999999999999</v>
      </c>
      <c r="AF44" s="201">
        <v>0</v>
      </c>
      <c r="AG44" s="201">
        <v>0</v>
      </c>
      <c r="AH44" s="201">
        <v>0</v>
      </c>
      <c r="AI44" s="201">
        <v>5.84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0</v>
      </c>
      <c r="AQ44" s="201">
        <v>0</v>
      </c>
      <c r="AR44" s="201">
        <v>0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  <c r="Q45" s="201">
        <v>0</v>
      </c>
      <c r="R45" s="201">
        <v>0</v>
      </c>
      <c r="S45" s="201">
        <v>0</v>
      </c>
      <c r="T45" s="201">
        <v>0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17.649999999999999</v>
      </c>
      <c r="AF45" s="201">
        <v>0</v>
      </c>
      <c r="AG45" s="201">
        <v>0</v>
      </c>
      <c r="AH45" s="201">
        <v>0</v>
      </c>
      <c r="AI45" s="201">
        <v>5.84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0</v>
      </c>
      <c r="AQ45" s="201">
        <v>0</v>
      </c>
      <c r="AR45" s="201">
        <v>0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17.649999999999999</v>
      </c>
      <c r="AF46" s="201">
        <v>0</v>
      </c>
      <c r="AG46" s="201">
        <v>0</v>
      </c>
      <c r="AH46" s="201">
        <v>0</v>
      </c>
      <c r="AI46" s="201">
        <v>5.84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0</v>
      </c>
      <c r="AQ46" s="201">
        <v>0</v>
      </c>
      <c r="AR46" s="201">
        <v>0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17.649999999999999</v>
      </c>
      <c r="AF47" s="201">
        <v>0</v>
      </c>
      <c r="AG47" s="201">
        <v>0</v>
      </c>
      <c r="AH47" s="201">
        <v>0</v>
      </c>
      <c r="AI47" s="201">
        <v>5.84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0</v>
      </c>
      <c r="AQ47" s="201">
        <v>0</v>
      </c>
      <c r="AR47" s="201">
        <v>0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17.649999999999999</v>
      </c>
      <c r="AF48" s="201">
        <v>0</v>
      </c>
      <c r="AG48" s="201">
        <v>0</v>
      </c>
      <c r="AH48" s="201">
        <v>0</v>
      </c>
      <c r="AI48" s="201">
        <v>5.84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0</v>
      </c>
      <c r="AQ48" s="201">
        <v>0</v>
      </c>
      <c r="AR48" s="201">
        <v>0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17.649999999999999</v>
      </c>
      <c r="AF49" s="201">
        <v>0</v>
      </c>
      <c r="AG49" s="201">
        <v>0</v>
      </c>
      <c r="AH49" s="201">
        <v>0</v>
      </c>
      <c r="AI49" s="201">
        <v>5.84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0</v>
      </c>
      <c r="AQ49" s="201">
        <v>0</v>
      </c>
      <c r="AR49" s="201">
        <v>0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17.649999999999999</v>
      </c>
      <c r="AF50" s="201">
        <v>0</v>
      </c>
      <c r="AG50" s="201">
        <v>0</v>
      </c>
      <c r="AH50" s="201">
        <v>0</v>
      </c>
      <c r="AI50" s="201">
        <v>5.84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0</v>
      </c>
      <c r="AQ50" s="201">
        <v>0</v>
      </c>
      <c r="AR50" s="201">
        <v>0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17.649999999999999</v>
      </c>
      <c r="AF51" s="201">
        <v>0</v>
      </c>
      <c r="AG51" s="201">
        <v>0</v>
      </c>
      <c r="AH51" s="201">
        <v>0</v>
      </c>
      <c r="AI51" s="201">
        <v>5.84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0</v>
      </c>
      <c r="AQ51" s="201">
        <v>0</v>
      </c>
      <c r="AR51" s="201">
        <v>0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  <c r="Q52" s="201">
        <v>0</v>
      </c>
      <c r="R52" s="201">
        <v>0</v>
      </c>
      <c r="S52" s="201">
        <v>0</v>
      </c>
      <c r="T52" s="201">
        <v>0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17.649999999999999</v>
      </c>
      <c r="AF52" s="201">
        <v>0</v>
      </c>
      <c r="AG52" s="201">
        <v>0</v>
      </c>
      <c r="AH52" s="201">
        <v>0</v>
      </c>
      <c r="AI52" s="201">
        <v>5.84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0</v>
      </c>
      <c r="AQ52" s="201">
        <v>0</v>
      </c>
      <c r="AR52" s="201">
        <v>0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  <c r="Q53" s="201">
        <v>0</v>
      </c>
      <c r="R53" s="201">
        <v>0</v>
      </c>
      <c r="S53" s="201">
        <v>0</v>
      </c>
      <c r="T53" s="201">
        <v>0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17.649999999999999</v>
      </c>
      <c r="AF53" s="201">
        <v>0</v>
      </c>
      <c r="AG53" s="201">
        <v>0</v>
      </c>
      <c r="AH53" s="201">
        <v>0</v>
      </c>
      <c r="AI53" s="201">
        <v>5.84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0</v>
      </c>
      <c r="AQ53" s="201">
        <v>0</v>
      </c>
      <c r="AR53" s="201">
        <v>0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  <c r="Q54" s="201">
        <v>0</v>
      </c>
      <c r="R54" s="201">
        <v>0</v>
      </c>
      <c r="S54" s="201">
        <v>0</v>
      </c>
      <c r="T54" s="201">
        <v>0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17.649999999999999</v>
      </c>
      <c r="AF54" s="201">
        <v>0</v>
      </c>
      <c r="AG54" s="201">
        <v>0</v>
      </c>
      <c r="AH54" s="201">
        <v>0</v>
      </c>
      <c r="AI54" s="201">
        <v>5.84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0</v>
      </c>
      <c r="AQ54" s="201">
        <v>0</v>
      </c>
      <c r="AR54" s="201">
        <v>0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  <c r="Q55" s="201">
        <v>0</v>
      </c>
      <c r="R55" s="201">
        <v>0</v>
      </c>
      <c r="S55" s="201">
        <v>0</v>
      </c>
      <c r="T55" s="201">
        <v>0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17.649999999999999</v>
      </c>
      <c r="AF55" s="201">
        <v>0</v>
      </c>
      <c r="AG55" s="201">
        <v>0</v>
      </c>
      <c r="AH55" s="201">
        <v>0</v>
      </c>
      <c r="AI55" s="201">
        <v>5.84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0</v>
      </c>
      <c r="AQ55" s="201">
        <v>0</v>
      </c>
      <c r="AR55" s="201">
        <v>0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  <c r="Q56" s="201">
        <v>0</v>
      </c>
      <c r="R56" s="201">
        <v>0</v>
      </c>
      <c r="S56" s="201">
        <v>0</v>
      </c>
      <c r="T56" s="201">
        <v>0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17.649999999999999</v>
      </c>
      <c r="AF56" s="201">
        <v>0</v>
      </c>
      <c r="AG56" s="201">
        <v>0</v>
      </c>
      <c r="AH56" s="201">
        <v>0</v>
      </c>
      <c r="AI56" s="201">
        <v>5.84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0</v>
      </c>
      <c r="AQ56" s="201">
        <v>0</v>
      </c>
      <c r="AR56" s="201">
        <v>0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  <c r="Q57" s="201">
        <v>0</v>
      </c>
      <c r="R57" s="201">
        <v>0</v>
      </c>
      <c r="S57" s="201">
        <v>0</v>
      </c>
      <c r="T57" s="201">
        <v>0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17.649999999999999</v>
      </c>
      <c r="AF57" s="201">
        <v>0</v>
      </c>
      <c r="AG57" s="201">
        <v>0</v>
      </c>
      <c r="AH57" s="201">
        <v>0</v>
      </c>
      <c r="AI57" s="201">
        <v>5.84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0</v>
      </c>
      <c r="AQ57" s="201">
        <v>0</v>
      </c>
      <c r="AR57" s="201">
        <v>0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  <c r="Q58" s="201">
        <v>0</v>
      </c>
      <c r="R58" s="201">
        <v>0</v>
      </c>
      <c r="S58" s="201">
        <v>0</v>
      </c>
      <c r="T58" s="201">
        <v>0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17.649999999999999</v>
      </c>
      <c r="AF58" s="201">
        <v>0</v>
      </c>
      <c r="AG58" s="201">
        <v>0</v>
      </c>
      <c r="AH58" s="201">
        <v>0</v>
      </c>
      <c r="AI58" s="201">
        <v>5.84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0</v>
      </c>
      <c r="AQ58" s="201">
        <v>0</v>
      </c>
      <c r="AR58" s="201">
        <v>0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  <c r="Q59" s="201">
        <v>0</v>
      </c>
      <c r="R59" s="201">
        <v>0</v>
      </c>
      <c r="S59" s="201">
        <v>0</v>
      </c>
      <c r="T59" s="201">
        <v>0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17.649999999999999</v>
      </c>
      <c r="AF59" s="201">
        <v>0</v>
      </c>
      <c r="AG59" s="201">
        <v>0</v>
      </c>
      <c r="AH59" s="201">
        <v>0</v>
      </c>
      <c r="AI59" s="201">
        <v>5.84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0</v>
      </c>
      <c r="AQ59" s="201">
        <v>0</v>
      </c>
      <c r="AR59" s="201">
        <v>0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17.649999999999999</v>
      </c>
      <c r="AF60" s="201">
        <v>0</v>
      </c>
      <c r="AG60" s="201">
        <v>0</v>
      </c>
      <c r="AH60" s="201">
        <v>0</v>
      </c>
      <c r="AI60" s="201">
        <v>5.84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0</v>
      </c>
      <c r="AQ60" s="201">
        <v>0</v>
      </c>
      <c r="AR60" s="201">
        <v>0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17.649999999999999</v>
      </c>
      <c r="AF61" s="201">
        <v>0</v>
      </c>
      <c r="AG61" s="201">
        <v>0</v>
      </c>
      <c r="AH61" s="201">
        <v>0</v>
      </c>
      <c r="AI61" s="201">
        <v>5.84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0</v>
      </c>
      <c r="AQ61" s="201">
        <v>0</v>
      </c>
      <c r="AR61" s="201">
        <v>0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17.649999999999999</v>
      </c>
      <c r="AF62" s="201">
        <v>0</v>
      </c>
      <c r="AG62" s="201">
        <v>0</v>
      </c>
      <c r="AH62" s="201">
        <v>0</v>
      </c>
      <c r="AI62" s="201">
        <v>5.84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0</v>
      </c>
      <c r="AQ62" s="201">
        <v>0</v>
      </c>
      <c r="AR62" s="201">
        <v>0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17.649999999999999</v>
      </c>
      <c r="AF63" s="201">
        <v>0</v>
      </c>
      <c r="AG63" s="201">
        <v>0</v>
      </c>
      <c r="AH63" s="201">
        <v>0</v>
      </c>
      <c r="AI63" s="201">
        <v>5.84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0</v>
      </c>
      <c r="AQ63" s="201">
        <v>0</v>
      </c>
      <c r="AR63" s="201">
        <v>0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17.649999999999999</v>
      </c>
      <c r="AF64" s="201">
        <v>0</v>
      </c>
      <c r="AG64" s="201">
        <v>0</v>
      </c>
      <c r="AH64" s="201">
        <v>0</v>
      </c>
      <c r="AI64" s="201">
        <v>5.84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0</v>
      </c>
      <c r="AQ64" s="201">
        <v>0</v>
      </c>
      <c r="AR64" s="201">
        <v>0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17.22</v>
      </c>
      <c r="AF65" s="201">
        <v>0</v>
      </c>
      <c r="AG65" s="201">
        <v>0</v>
      </c>
      <c r="AH65" s="201">
        <v>0</v>
      </c>
      <c r="AI65" s="201">
        <v>5.84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0</v>
      </c>
      <c r="AQ65" s="201">
        <v>0</v>
      </c>
      <c r="AR65" s="201">
        <v>0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  <c r="Q66" s="201">
        <v>0</v>
      </c>
      <c r="R66" s="201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17.22</v>
      </c>
      <c r="AF66" s="201">
        <v>0</v>
      </c>
      <c r="AG66" s="201">
        <v>0</v>
      </c>
      <c r="AH66" s="201">
        <v>0</v>
      </c>
      <c r="AI66" s="201">
        <v>5.84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0</v>
      </c>
      <c r="AQ66" s="201">
        <v>0</v>
      </c>
      <c r="AR66" s="201">
        <v>0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17.22</v>
      </c>
      <c r="AF67" s="201">
        <v>0</v>
      </c>
      <c r="AG67" s="201">
        <v>0</v>
      </c>
      <c r="AH67" s="201">
        <v>0</v>
      </c>
      <c r="AI67" s="201">
        <v>5.84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0</v>
      </c>
      <c r="AQ67" s="201">
        <v>0</v>
      </c>
      <c r="AR67" s="201">
        <v>0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17.22</v>
      </c>
      <c r="AF68" s="201">
        <v>0</v>
      </c>
      <c r="AG68" s="201">
        <v>0</v>
      </c>
      <c r="AH68" s="201">
        <v>0</v>
      </c>
      <c r="AI68" s="201">
        <v>5.84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>
        <v>0</v>
      </c>
      <c r="AP68" s="201">
        <v>0</v>
      </c>
      <c r="AQ68" s="201">
        <v>0</v>
      </c>
      <c r="AR68" s="201">
        <v>0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17.22</v>
      </c>
      <c r="AF69" s="201">
        <v>0</v>
      </c>
      <c r="AG69" s="201">
        <v>0</v>
      </c>
      <c r="AH69" s="201">
        <v>0</v>
      </c>
      <c r="AI69" s="201">
        <v>5.84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>
        <v>0</v>
      </c>
      <c r="AP69" s="201">
        <v>0</v>
      </c>
      <c r="AQ69" s="201">
        <v>0</v>
      </c>
      <c r="AR69" s="201">
        <v>0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  <c r="Q70" s="201">
        <v>0</v>
      </c>
      <c r="R70" s="201">
        <v>0</v>
      </c>
      <c r="S70" s="201">
        <v>0</v>
      </c>
      <c r="T70" s="201">
        <v>0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17.22</v>
      </c>
      <c r="AF70" s="201">
        <v>0</v>
      </c>
      <c r="AG70" s="201">
        <v>0</v>
      </c>
      <c r="AH70" s="201">
        <v>0</v>
      </c>
      <c r="AI70" s="201">
        <v>5.84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>
        <v>0</v>
      </c>
      <c r="AP70" s="201">
        <v>0</v>
      </c>
      <c r="AQ70" s="201">
        <v>0</v>
      </c>
      <c r="AR70" s="201">
        <v>0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0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  <c r="Q71" s="201">
        <v>0</v>
      </c>
      <c r="R71" s="201">
        <v>0</v>
      </c>
      <c r="S71" s="201">
        <v>0</v>
      </c>
      <c r="T71" s="201">
        <v>0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17.22</v>
      </c>
      <c r="AF71" s="201">
        <v>0</v>
      </c>
      <c r="AG71" s="201">
        <v>0</v>
      </c>
      <c r="AH71" s="201">
        <v>0</v>
      </c>
      <c r="AI71" s="201">
        <v>5.84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0</v>
      </c>
      <c r="AQ71" s="201">
        <v>0</v>
      </c>
      <c r="AR71" s="201">
        <v>0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0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  <c r="Q72" s="201">
        <v>0</v>
      </c>
      <c r="R72" s="201">
        <v>0</v>
      </c>
      <c r="S72" s="201">
        <v>0</v>
      </c>
      <c r="T72" s="201">
        <v>0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17.22</v>
      </c>
      <c r="AF72" s="201">
        <v>0</v>
      </c>
      <c r="AG72" s="201">
        <v>0</v>
      </c>
      <c r="AH72" s="201">
        <v>0</v>
      </c>
      <c r="AI72" s="201">
        <v>5.84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0</v>
      </c>
      <c r="AQ72" s="201">
        <v>0</v>
      </c>
      <c r="AR72" s="201">
        <v>0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  <c r="Q73" s="201">
        <v>0</v>
      </c>
      <c r="R73" s="201">
        <v>0</v>
      </c>
      <c r="S73" s="201">
        <v>0</v>
      </c>
      <c r="T73" s="201">
        <v>0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17.22</v>
      </c>
      <c r="AF73" s="201">
        <v>0</v>
      </c>
      <c r="AG73" s="201">
        <v>0</v>
      </c>
      <c r="AH73" s="201">
        <v>0</v>
      </c>
      <c r="AI73" s="201">
        <v>5.84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0</v>
      </c>
      <c r="AQ73" s="201">
        <v>0</v>
      </c>
      <c r="AR73" s="201">
        <v>0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0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  <c r="Q74" s="201">
        <v>0</v>
      </c>
      <c r="R74" s="201">
        <v>0</v>
      </c>
      <c r="S74" s="201">
        <v>0</v>
      </c>
      <c r="T74" s="201">
        <v>0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17.22</v>
      </c>
      <c r="AF74" s="201">
        <v>0</v>
      </c>
      <c r="AG74" s="201">
        <v>0</v>
      </c>
      <c r="AH74" s="201">
        <v>0</v>
      </c>
      <c r="AI74" s="201">
        <v>5.84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0</v>
      </c>
      <c r="AQ74" s="201">
        <v>0</v>
      </c>
      <c r="AR74" s="201">
        <v>0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0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  <c r="Q75" s="201">
        <v>0</v>
      </c>
      <c r="R75" s="201">
        <v>0</v>
      </c>
      <c r="S75" s="201">
        <v>0</v>
      </c>
      <c r="T75" s="201">
        <v>0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17.399999999999999</v>
      </c>
      <c r="AF75" s="201">
        <v>0</v>
      </c>
      <c r="AG75" s="201">
        <v>0</v>
      </c>
      <c r="AH75" s="201">
        <v>0</v>
      </c>
      <c r="AI75" s="201">
        <v>5.84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0</v>
      </c>
      <c r="AQ75" s="201">
        <v>0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0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  <c r="Q76" s="201">
        <v>0</v>
      </c>
      <c r="R76" s="201">
        <v>0</v>
      </c>
      <c r="S76" s="201">
        <v>0</v>
      </c>
      <c r="T76" s="201">
        <v>0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17.399999999999999</v>
      </c>
      <c r="AF76" s="201">
        <v>0</v>
      </c>
      <c r="AG76" s="201">
        <v>0</v>
      </c>
      <c r="AH76" s="201">
        <v>0</v>
      </c>
      <c r="AI76" s="201">
        <v>5.84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0</v>
      </c>
      <c r="AQ76" s="201">
        <v>0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0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  <c r="Q77" s="201">
        <v>0</v>
      </c>
      <c r="R77" s="201">
        <v>0</v>
      </c>
      <c r="S77" s="201">
        <v>0</v>
      </c>
      <c r="T77" s="201">
        <v>0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17.399999999999999</v>
      </c>
      <c r="AF77" s="201">
        <v>0</v>
      </c>
      <c r="AG77" s="201">
        <v>0</v>
      </c>
      <c r="AH77" s="201">
        <v>0</v>
      </c>
      <c r="AI77" s="201">
        <v>5.84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0</v>
      </c>
      <c r="AQ77" s="201">
        <v>0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0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17.399999999999999</v>
      </c>
      <c r="AF78" s="201">
        <v>0</v>
      </c>
      <c r="AG78" s="201">
        <v>0</v>
      </c>
      <c r="AH78" s="201">
        <v>0</v>
      </c>
      <c r="AI78" s="201">
        <v>5.84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0</v>
      </c>
      <c r="AQ78" s="201">
        <v>0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0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  <c r="Q79" s="201">
        <v>0</v>
      </c>
      <c r="R79" s="201">
        <v>0</v>
      </c>
      <c r="S79" s="201">
        <v>0</v>
      </c>
      <c r="T79" s="201">
        <v>0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17.399999999999999</v>
      </c>
      <c r="AF79" s="201">
        <v>0</v>
      </c>
      <c r="AG79" s="201">
        <v>0</v>
      </c>
      <c r="AH79" s="201">
        <v>0</v>
      </c>
      <c r="AI79" s="201">
        <v>5.84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0</v>
      </c>
      <c r="AQ79" s="201">
        <v>0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0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  <c r="Q80" s="201">
        <v>0</v>
      </c>
      <c r="R80" s="201">
        <v>0</v>
      </c>
      <c r="S80" s="201">
        <v>0</v>
      </c>
      <c r="T80" s="201">
        <v>0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17.399999999999999</v>
      </c>
      <c r="AF80" s="201">
        <v>0</v>
      </c>
      <c r="AG80" s="201">
        <v>0</v>
      </c>
      <c r="AH80" s="201">
        <v>0</v>
      </c>
      <c r="AI80" s="201">
        <v>5.84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0</v>
      </c>
      <c r="AQ80" s="201">
        <v>0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0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  <c r="Q81" s="201">
        <v>0</v>
      </c>
      <c r="R81" s="201">
        <v>0</v>
      </c>
      <c r="S81" s="201">
        <v>0</v>
      </c>
      <c r="T81" s="201">
        <v>0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17.399999999999999</v>
      </c>
      <c r="AF81" s="201">
        <v>0</v>
      </c>
      <c r="AG81" s="201">
        <v>0</v>
      </c>
      <c r="AH81" s="201">
        <v>0</v>
      </c>
      <c r="AI81" s="201">
        <v>5.84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0</v>
      </c>
      <c r="AQ81" s="201">
        <v>0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0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  <c r="Q82" s="201">
        <v>0</v>
      </c>
      <c r="R82" s="201">
        <v>0</v>
      </c>
      <c r="S82" s="201">
        <v>0</v>
      </c>
      <c r="T82" s="201">
        <v>0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17.399999999999999</v>
      </c>
      <c r="AF82" s="201">
        <v>0</v>
      </c>
      <c r="AG82" s="201">
        <v>0</v>
      </c>
      <c r="AH82" s="201">
        <v>0</v>
      </c>
      <c r="AI82" s="201">
        <v>5.84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0</v>
      </c>
      <c r="AQ82" s="201">
        <v>0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0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  <c r="Q83" s="201">
        <v>0</v>
      </c>
      <c r="R83" s="201">
        <v>0</v>
      </c>
      <c r="S83" s="201">
        <v>0</v>
      </c>
      <c r="T83" s="201">
        <v>0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17.649999999999999</v>
      </c>
      <c r="AF83" s="201">
        <v>0</v>
      </c>
      <c r="AG83" s="201">
        <v>0</v>
      </c>
      <c r="AH83" s="201">
        <v>0</v>
      </c>
      <c r="AI83" s="201">
        <v>5.84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0</v>
      </c>
      <c r="AQ83" s="201">
        <v>0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0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  <c r="Q84" s="201">
        <v>0</v>
      </c>
      <c r="R84" s="201">
        <v>0</v>
      </c>
      <c r="S84" s="201">
        <v>0</v>
      </c>
      <c r="T84" s="201">
        <v>0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17.649999999999999</v>
      </c>
      <c r="AF84" s="201">
        <v>0</v>
      </c>
      <c r="AG84" s="201">
        <v>0</v>
      </c>
      <c r="AH84" s="201">
        <v>0</v>
      </c>
      <c r="AI84" s="201">
        <v>5.84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0</v>
      </c>
      <c r="AQ84" s="201">
        <v>0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17.399999999999999</v>
      </c>
      <c r="AF85" s="201">
        <v>0</v>
      </c>
      <c r="AG85" s="201">
        <v>0</v>
      </c>
      <c r="AH85" s="201">
        <v>0</v>
      </c>
      <c r="AI85" s="201">
        <v>5.84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0</v>
      </c>
      <c r="AQ85" s="201">
        <v>0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17.649999999999999</v>
      </c>
      <c r="AF86" s="201">
        <v>0</v>
      </c>
      <c r="AG86" s="201">
        <v>0</v>
      </c>
      <c r="AH86" s="201">
        <v>0</v>
      </c>
      <c r="AI86" s="201">
        <v>5.84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0</v>
      </c>
      <c r="AQ86" s="201">
        <v>0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0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  <c r="Q87" s="201">
        <v>0</v>
      </c>
      <c r="R87" s="201">
        <v>0</v>
      </c>
      <c r="S87" s="201">
        <v>0</v>
      </c>
      <c r="T87" s="201">
        <v>0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17.649999999999999</v>
      </c>
      <c r="AF87" s="201">
        <v>0</v>
      </c>
      <c r="AG87" s="201">
        <v>0</v>
      </c>
      <c r="AH87" s="201">
        <v>0</v>
      </c>
      <c r="AI87" s="201">
        <v>5.84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>
        <v>0</v>
      </c>
      <c r="AP87" s="201">
        <v>0</v>
      </c>
      <c r="AQ87" s="201">
        <v>0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0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  <c r="Q88" s="201">
        <v>0</v>
      </c>
      <c r="R88" s="201">
        <v>0</v>
      </c>
      <c r="S88" s="201">
        <v>0</v>
      </c>
      <c r="T88" s="201">
        <v>0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17.649999999999999</v>
      </c>
      <c r="AF88" s="201">
        <v>0</v>
      </c>
      <c r="AG88" s="201">
        <v>0</v>
      </c>
      <c r="AH88" s="201">
        <v>0</v>
      </c>
      <c r="AI88" s="201">
        <v>5.84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0</v>
      </c>
      <c r="AQ88" s="201">
        <v>0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0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  <c r="Q89" s="201">
        <v>0</v>
      </c>
      <c r="R89" s="201">
        <v>0</v>
      </c>
      <c r="S89" s="201">
        <v>0</v>
      </c>
      <c r="T89" s="201">
        <v>0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17.649999999999999</v>
      </c>
      <c r="AF89" s="201">
        <v>0</v>
      </c>
      <c r="AG89" s="201">
        <v>0</v>
      </c>
      <c r="AH89" s="201">
        <v>0</v>
      </c>
      <c r="AI89" s="201">
        <v>5.84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0</v>
      </c>
      <c r="AQ89" s="201">
        <v>0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0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  <c r="Q90" s="201">
        <v>0</v>
      </c>
      <c r="R90" s="201">
        <v>0</v>
      </c>
      <c r="S90" s="201">
        <v>0</v>
      </c>
      <c r="T90" s="201">
        <v>0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17.649999999999999</v>
      </c>
      <c r="AF90" s="201">
        <v>0</v>
      </c>
      <c r="AG90" s="201">
        <v>0</v>
      </c>
      <c r="AH90" s="201">
        <v>0</v>
      </c>
      <c r="AI90" s="201">
        <v>5.84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0</v>
      </c>
      <c r="AQ90" s="201">
        <v>0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0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  <c r="Q91" s="201">
        <v>0</v>
      </c>
      <c r="R91" s="201">
        <v>0</v>
      </c>
      <c r="S91" s="201">
        <v>0</v>
      </c>
      <c r="T91" s="201">
        <v>0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17.649999999999999</v>
      </c>
      <c r="AF91" s="201">
        <v>0</v>
      </c>
      <c r="AG91" s="201">
        <v>0</v>
      </c>
      <c r="AH91" s="201">
        <v>0</v>
      </c>
      <c r="AI91" s="201">
        <v>5.84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0</v>
      </c>
      <c r="AQ91" s="201">
        <v>0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0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  <c r="Q92" s="201">
        <v>0</v>
      </c>
      <c r="R92" s="201">
        <v>0</v>
      </c>
      <c r="S92" s="201">
        <v>0</v>
      </c>
      <c r="T92" s="201">
        <v>0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17.649999999999999</v>
      </c>
      <c r="AF92" s="201">
        <v>0</v>
      </c>
      <c r="AG92" s="201">
        <v>0</v>
      </c>
      <c r="AH92" s="201">
        <v>0</v>
      </c>
      <c r="AI92" s="201">
        <v>5.84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0</v>
      </c>
      <c r="AQ92" s="201">
        <v>0</v>
      </c>
      <c r="AR92" s="201">
        <v>0</v>
      </c>
      <c r="AS92" s="201">
        <v>0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0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  <c r="Q93" s="201">
        <v>0</v>
      </c>
      <c r="R93" s="201">
        <v>0</v>
      </c>
      <c r="S93" s="201">
        <v>0</v>
      </c>
      <c r="T93" s="201">
        <v>0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17.649999999999999</v>
      </c>
      <c r="AF93" s="201">
        <v>0</v>
      </c>
      <c r="AG93" s="201">
        <v>0</v>
      </c>
      <c r="AH93" s="201">
        <v>0</v>
      </c>
      <c r="AI93" s="201">
        <v>5.84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0</v>
      </c>
      <c r="AQ93" s="201">
        <v>0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0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17.649999999999999</v>
      </c>
      <c r="AF94" s="201">
        <v>0</v>
      </c>
      <c r="AG94" s="201">
        <v>0</v>
      </c>
      <c r="AH94" s="201">
        <v>0</v>
      </c>
      <c r="AI94" s="201">
        <v>5.84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0</v>
      </c>
      <c r="AQ94" s="201">
        <v>0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0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17.649999999999999</v>
      </c>
      <c r="AF95" s="201">
        <v>0</v>
      </c>
      <c r="AG95" s="201">
        <v>0</v>
      </c>
      <c r="AH95" s="201">
        <v>0</v>
      </c>
      <c r="AI95" s="201">
        <v>5.84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0</v>
      </c>
      <c r="AQ95" s="201">
        <v>0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0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17.649999999999999</v>
      </c>
      <c r="AF96" s="201">
        <v>0</v>
      </c>
      <c r="AG96" s="201">
        <v>0</v>
      </c>
      <c r="AH96" s="201">
        <v>0</v>
      </c>
      <c r="AI96" s="201">
        <v>5.84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0</v>
      </c>
      <c r="AQ96" s="201">
        <v>0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0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17.649999999999999</v>
      </c>
      <c r="AF97" s="201">
        <v>0</v>
      </c>
      <c r="AG97" s="201">
        <v>0</v>
      </c>
      <c r="AH97" s="201">
        <v>0</v>
      </c>
      <c r="AI97" s="201">
        <v>5.84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0</v>
      </c>
      <c r="AQ97" s="201">
        <v>0</v>
      </c>
      <c r="AR97" s="201">
        <v>0</v>
      </c>
      <c r="AS97" s="201">
        <v>0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0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17.649999999999999</v>
      </c>
      <c r="AF98" s="201">
        <v>0</v>
      </c>
      <c r="AG98" s="201">
        <v>0</v>
      </c>
      <c r="AH98" s="201">
        <v>0</v>
      </c>
      <c r="AI98" s="201">
        <v>5.84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0</v>
      </c>
      <c r="AQ98" s="201">
        <v>0</v>
      </c>
      <c r="AR98" s="201">
        <v>0</v>
      </c>
      <c r="AS98" s="201">
        <v>0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0.42196250000000046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0.14015999999999981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2">
        <f>[4]Bawana!A1</f>
        <v>43282</v>
      </c>
      <c r="B1" t="s">
        <v>151</v>
      </c>
      <c r="C1" t="s">
        <v>201</v>
      </c>
      <c r="D1" t="s">
        <v>202</v>
      </c>
      <c r="E1" t="s">
        <v>204</v>
      </c>
      <c r="F1" t="s">
        <v>203</v>
      </c>
      <c r="G1" t="s">
        <v>205</v>
      </c>
      <c r="H1" t="s">
        <v>206</v>
      </c>
      <c r="I1" t="s">
        <v>207</v>
      </c>
      <c r="J1" t="s">
        <v>208</v>
      </c>
      <c r="K1" t="s">
        <v>209</v>
      </c>
      <c r="L1" t="s">
        <v>210</v>
      </c>
      <c r="M1" t="s">
        <v>213</v>
      </c>
      <c r="N1" t="s">
        <v>214</v>
      </c>
      <c r="O1" t="s">
        <v>211</v>
      </c>
      <c r="P1" t="s">
        <v>212</v>
      </c>
      <c r="Q1" t="s">
        <v>150</v>
      </c>
    </row>
    <row r="2" spans="1:17">
      <c r="A2" t="s">
        <v>44</v>
      </c>
      <c r="C2" t="s">
        <v>537</v>
      </c>
      <c r="D2" t="s">
        <v>537</v>
      </c>
      <c r="E2" t="s">
        <v>537</v>
      </c>
      <c r="F2" t="s">
        <v>537</v>
      </c>
      <c r="G2" t="s">
        <v>537</v>
      </c>
      <c r="H2" t="s">
        <v>537</v>
      </c>
      <c r="I2" t="s">
        <v>537</v>
      </c>
      <c r="J2" t="s">
        <v>537</v>
      </c>
      <c r="K2" t="s">
        <v>537</v>
      </c>
      <c r="L2" t="s">
        <v>537</v>
      </c>
      <c r="M2" t="s">
        <v>537</v>
      </c>
      <c r="N2" t="s">
        <v>537</v>
      </c>
      <c r="O2" t="s">
        <v>537</v>
      </c>
      <c r="P2" t="s">
        <v>537</v>
      </c>
    </row>
    <row r="3" spans="1:17">
      <c r="A3" t="s">
        <v>45</v>
      </c>
      <c r="C3" s="24">
        <v>34.17</v>
      </c>
      <c r="D3" s="24">
        <v>0</v>
      </c>
      <c r="E3" s="24">
        <v>0</v>
      </c>
      <c r="F3" s="24">
        <v>0</v>
      </c>
      <c r="G3" s="201">
        <v>290</v>
      </c>
      <c r="H3" s="201">
        <v>0</v>
      </c>
      <c r="I3" s="201">
        <v>0</v>
      </c>
      <c r="J3" s="201">
        <v>0</v>
      </c>
      <c r="K3" s="201">
        <v>256</v>
      </c>
      <c r="L3" s="201">
        <v>0</v>
      </c>
      <c r="M3" s="201">
        <v>0</v>
      </c>
      <c r="N3" s="201">
        <v>0</v>
      </c>
      <c r="O3" s="201">
        <v>509.86</v>
      </c>
      <c r="P3" s="201">
        <v>0</v>
      </c>
    </row>
    <row r="4" spans="1:17">
      <c r="A4" t="s">
        <v>46</v>
      </c>
      <c r="C4" s="24">
        <v>34.17</v>
      </c>
      <c r="D4" s="24">
        <v>0</v>
      </c>
      <c r="E4" s="24">
        <v>0</v>
      </c>
      <c r="F4" s="24">
        <v>0</v>
      </c>
      <c r="G4" s="201">
        <v>290</v>
      </c>
      <c r="H4" s="201">
        <v>0</v>
      </c>
      <c r="I4" s="201">
        <v>0</v>
      </c>
      <c r="J4" s="201">
        <v>0</v>
      </c>
      <c r="K4" s="201">
        <v>256</v>
      </c>
      <c r="L4" s="201">
        <v>0</v>
      </c>
      <c r="M4" s="201">
        <v>0</v>
      </c>
      <c r="N4" s="201">
        <v>0</v>
      </c>
      <c r="O4" s="201">
        <v>509.86</v>
      </c>
      <c r="P4" s="201">
        <v>0</v>
      </c>
    </row>
    <row r="5" spans="1:17">
      <c r="A5" t="s">
        <v>47</v>
      </c>
      <c r="C5" s="24">
        <v>34.17</v>
      </c>
      <c r="D5" s="24">
        <v>0</v>
      </c>
      <c r="E5" s="24">
        <v>0</v>
      </c>
      <c r="F5" s="24">
        <v>0</v>
      </c>
      <c r="G5" s="201">
        <v>290</v>
      </c>
      <c r="H5" s="201">
        <v>0</v>
      </c>
      <c r="I5" s="201">
        <v>0</v>
      </c>
      <c r="J5" s="201">
        <v>0</v>
      </c>
      <c r="K5" s="201">
        <v>256</v>
      </c>
      <c r="L5" s="201">
        <v>0</v>
      </c>
      <c r="M5" s="201">
        <v>0</v>
      </c>
      <c r="N5" s="201">
        <v>0</v>
      </c>
      <c r="O5" s="201">
        <v>409.86</v>
      </c>
      <c r="P5" s="201">
        <v>0</v>
      </c>
    </row>
    <row r="6" spans="1:17">
      <c r="A6" t="s">
        <v>48</v>
      </c>
      <c r="C6" s="24">
        <v>34.17</v>
      </c>
      <c r="D6" s="24">
        <v>0</v>
      </c>
      <c r="E6" s="24">
        <v>0</v>
      </c>
      <c r="F6" s="24">
        <v>0</v>
      </c>
      <c r="G6" s="201">
        <v>290</v>
      </c>
      <c r="H6" s="201">
        <v>0</v>
      </c>
      <c r="I6" s="201">
        <v>0</v>
      </c>
      <c r="J6" s="201">
        <v>0</v>
      </c>
      <c r="K6" s="201">
        <v>256</v>
      </c>
      <c r="L6" s="201">
        <v>0</v>
      </c>
      <c r="M6" s="201">
        <v>0</v>
      </c>
      <c r="N6" s="201">
        <v>0</v>
      </c>
      <c r="O6" s="201">
        <v>373.86</v>
      </c>
      <c r="P6" s="201">
        <v>0</v>
      </c>
    </row>
    <row r="7" spans="1:17">
      <c r="A7" t="s">
        <v>49</v>
      </c>
      <c r="C7" s="24">
        <v>34.17</v>
      </c>
      <c r="D7" s="24">
        <v>0</v>
      </c>
      <c r="E7" s="24">
        <v>0</v>
      </c>
      <c r="F7" s="24">
        <v>0</v>
      </c>
      <c r="G7" s="201">
        <v>290</v>
      </c>
      <c r="H7" s="201">
        <v>0</v>
      </c>
      <c r="I7" s="201">
        <v>0</v>
      </c>
      <c r="J7" s="201">
        <v>0</v>
      </c>
      <c r="K7" s="201">
        <v>256</v>
      </c>
      <c r="L7" s="201">
        <v>0</v>
      </c>
      <c r="M7" s="201">
        <v>0</v>
      </c>
      <c r="N7" s="201">
        <v>0</v>
      </c>
      <c r="O7" s="201">
        <v>308.66000000000003</v>
      </c>
      <c r="P7" s="201">
        <v>0</v>
      </c>
    </row>
    <row r="8" spans="1:17">
      <c r="A8" t="s">
        <v>50</v>
      </c>
      <c r="C8" s="24">
        <v>34.17</v>
      </c>
      <c r="D8" s="24">
        <v>0</v>
      </c>
      <c r="E8" s="24">
        <v>0</v>
      </c>
      <c r="F8" s="24">
        <v>0</v>
      </c>
      <c r="G8" s="201">
        <v>290</v>
      </c>
      <c r="H8" s="201">
        <v>0</v>
      </c>
      <c r="I8" s="201">
        <v>0</v>
      </c>
      <c r="J8" s="201">
        <v>0</v>
      </c>
      <c r="K8" s="201">
        <v>256</v>
      </c>
      <c r="L8" s="201">
        <v>0</v>
      </c>
      <c r="M8" s="201">
        <v>0</v>
      </c>
      <c r="N8" s="201">
        <v>0</v>
      </c>
      <c r="O8" s="201">
        <v>308.66000000000003</v>
      </c>
      <c r="P8" s="201">
        <v>0</v>
      </c>
    </row>
    <row r="9" spans="1:17">
      <c r="A9" t="s">
        <v>51</v>
      </c>
      <c r="C9" s="24">
        <v>35</v>
      </c>
      <c r="D9" s="24">
        <v>0</v>
      </c>
      <c r="E9" s="24">
        <v>0</v>
      </c>
      <c r="F9" s="24">
        <v>0</v>
      </c>
      <c r="G9" s="201">
        <v>290</v>
      </c>
      <c r="H9" s="201">
        <v>0</v>
      </c>
      <c r="I9" s="201">
        <v>0</v>
      </c>
      <c r="J9" s="201">
        <v>0</v>
      </c>
      <c r="K9" s="201">
        <v>320</v>
      </c>
      <c r="L9" s="201">
        <v>0</v>
      </c>
      <c r="M9" s="201">
        <v>0</v>
      </c>
      <c r="N9" s="201">
        <v>0</v>
      </c>
      <c r="O9" s="201">
        <v>255</v>
      </c>
      <c r="P9" s="201">
        <v>0</v>
      </c>
    </row>
    <row r="10" spans="1:17">
      <c r="A10" t="s">
        <v>52</v>
      </c>
      <c r="C10" s="24">
        <v>35</v>
      </c>
      <c r="D10" s="24">
        <v>0</v>
      </c>
      <c r="E10" s="24">
        <v>0</v>
      </c>
      <c r="F10" s="24">
        <v>0</v>
      </c>
      <c r="G10" s="201">
        <v>290</v>
      </c>
      <c r="H10" s="201">
        <v>0</v>
      </c>
      <c r="I10" s="201">
        <v>0</v>
      </c>
      <c r="J10" s="201">
        <v>0</v>
      </c>
      <c r="K10" s="201">
        <v>320</v>
      </c>
      <c r="L10" s="201">
        <v>0</v>
      </c>
      <c r="M10" s="201">
        <v>0</v>
      </c>
      <c r="N10" s="201">
        <v>0</v>
      </c>
      <c r="O10" s="201">
        <v>255</v>
      </c>
      <c r="P10" s="201">
        <v>0</v>
      </c>
    </row>
    <row r="11" spans="1:17">
      <c r="A11" t="s">
        <v>53</v>
      </c>
      <c r="C11" s="24">
        <v>35</v>
      </c>
      <c r="D11" s="24">
        <v>0</v>
      </c>
      <c r="E11" s="24">
        <v>0</v>
      </c>
      <c r="F11" s="24">
        <v>0</v>
      </c>
      <c r="G11" s="201">
        <v>290</v>
      </c>
      <c r="H11" s="201">
        <v>0</v>
      </c>
      <c r="I11" s="201">
        <v>0</v>
      </c>
      <c r="J11" s="201">
        <v>0</v>
      </c>
      <c r="K11" s="201">
        <v>320</v>
      </c>
      <c r="L11" s="201">
        <v>0</v>
      </c>
      <c r="M11" s="201">
        <v>0</v>
      </c>
      <c r="N11" s="201">
        <v>0</v>
      </c>
      <c r="O11" s="201">
        <v>255</v>
      </c>
      <c r="P11" s="201">
        <v>0</v>
      </c>
    </row>
    <row r="12" spans="1:17">
      <c r="A12" t="s">
        <v>54</v>
      </c>
      <c r="C12" s="24">
        <v>35</v>
      </c>
      <c r="D12" s="24">
        <v>0</v>
      </c>
      <c r="E12" s="24">
        <v>0</v>
      </c>
      <c r="F12" s="24">
        <v>0</v>
      </c>
      <c r="G12" s="201">
        <v>290</v>
      </c>
      <c r="H12" s="201">
        <v>0</v>
      </c>
      <c r="I12" s="201">
        <v>0</v>
      </c>
      <c r="J12" s="201">
        <v>0</v>
      </c>
      <c r="K12" s="201">
        <v>320</v>
      </c>
      <c r="L12" s="201">
        <v>0</v>
      </c>
      <c r="M12" s="201">
        <v>0</v>
      </c>
      <c r="N12" s="201">
        <v>0</v>
      </c>
      <c r="O12" s="201">
        <v>255</v>
      </c>
      <c r="P12" s="201">
        <v>0</v>
      </c>
    </row>
    <row r="13" spans="1:17">
      <c r="A13" t="s">
        <v>55</v>
      </c>
      <c r="C13" s="24">
        <v>35</v>
      </c>
      <c r="D13" s="24">
        <v>0</v>
      </c>
      <c r="E13" s="24">
        <v>0</v>
      </c>
      <c r="F13" s="24">
        <v>0</v>
      </c>
      <c r="G13" s="201">
        <v>290</v>
      </c>
      <c r="H13" s="201">
        <v>0</v>
      </c>
      <c r="I13" s="201">
        <v>0</v>
      </c>
      <c r="J13" s="201">
        <v>0</v>
      </c>
      <c r="K13" s="201">
        <v>320</v>
      </c>
      <c r="L13" s="201">
        <v>0</v>
      </c>
      <c r="M13" s="201">
        <v>0</v>
      </c>
      <c r="N13" s="201">
        <v>0</v>
      </c>
      <c r="O13" s="201">
        <v>255</v>
      </c>
      <c r="P13" s="201">
        <v>0</v>
      </c>
    </row>
    <row r="14" spans="1:17">
      <c r="A14" t="s">
        <v>56</v>
      </c>
      <c r="C14" s="24">
        <v>35</v>
      </c>
      <c r="D14" s="24">
        <v>0</v>
      </c>
      <c r="E14" s="24">
        <v>0</v>
      </c>
      <c r="F14" s="24">
        <v>0</v>
      </c>
      <c r="G14" s="201">
        <v>290</v>
      </c>
      <c r="H14" s="201">
        <v>0</v>
      </c>
      <c r="I14" s="201">
        <v>0</v>
      </c>
      <c r="J14" s="201">
        <v>0</v>
      </c>
      <c r="K14" s="201">
        <v>320</v>
      </c>
      <c r="L14" s="201">
        <v>0</v>
      </c>
      <c r="M14" s="201">
        <v>0</v>
      </c>
      <c r="N14" s="201">
        <v>0</v>
      </c>
      <c r="O14" s="201">
        <v>223</v>
      </c>
      <c r="P14" s="201">
        <v>0</v>
      </c>
    </row>
    <row r="15" spans="1:17">
      <c r="A15" t="s">
        <v>57</v>
      </c>
      <c r="C15" s="24">
        <v>35</v>
      </c>
      <c r="D15" s="24">
        <v>0</v>
      </c>
      <c r="E15" s="24">
        <v>0</v>
      </c>
      <c r="F15" s="24">
        <v>0</v>
      </c>
      <c r="G15" s="201">
        <v>290</v>
      </c>
      <c r="H15" s="201">
        <v>0</v>
      </c>
      <c r="I15" s="201">
        <v>0</v>
      </c>
      <c r="J15" s="201">
        <v>0</v>
      </c>
      <c r="K15" s="201">
        <v>320</v>
      </c>
      <c r="L15" s="201">
        <v>0</v>
      </c>
      <c r="M15" s="201">
        <v>0</v>
      </c>
      <c r="N15" s="201">
        <v>0</v>
      </c>
      <c r="O15" s="201">
        <v>223</v>
      </c>
      <c r="P15" s="201">
        <v>0</v>
      </c>
    </row>
    <row r="16" spans="1:17">
      <c r="A16" t="s">
        <v>58</v>
      </c>
      <c r="C16" s="24">
        <v>35</v>
      </c>
      <c r="D16" s="24">
        <v>0</v>
      </c>
      <c r="E16" s="24">
        <v>0</v>
      </c>
      <c r="F16" s="24">
        <v>0</v>
      </c>
      <c r="G16" s="201">
        <v>290</v>
      </c>
      <c r="H16" s="201">
        <v>0</v>
      </c>
      <c r="I16" s="201">
        <v>0</v>
      </c>
      <c r="J16" s="201">
        <v>0</v>
      </c>
      <c r="K16" s="201">
        <v>320</v>
      </c>
      <c r="L16" s="201">
        <v>0</v>
      </c>
      <c r="M16" s="201">
        <v>0</v>
      </c>
      <c r="N16" s="201">
        <v>0</v>
      </c>
      <c r="O16" s="201">
        <v>223</v>
      </c>
      <c r="P16" s="201">
        <v>0</v>
      </c>
    </row>
    <row r="17" spans="1:16">
      <c r="A17" t="s">
        <v>59</v>
      </c>
      <c r="C17" s="24">
        <v>35</v>
      </c>
      <c r="D17" s="24">
        <v>0</v>
      </c>
      <c r="E17" s="24">
        <v>0</v>
      </c>
      <c r="F17" s="24">
        <v>0</v>
      </c>
      <c r="G17" s="201">
        <v>290</v>
      </c>
      <c r="H17" s="201">
        <v>0</v>
      </c>
      <c r="I17" s="201">
        <v>0</v>
      </c>
      <c r="J17" s="201">
        <v>0</v>
      </c>
      <c r="K17" s="201">
        <v>320</v>
      </c>
      <c r="L17" s="201">
        <v>0</v>
      </c>
      <c r="M17" s="201">
        <v>0</v>
      </c>
      <c r="N17" s="201">
        <v>0</v>
      </c>
      <c r="O17" s="201">
        <v>223</v>
      </c>
      <c r="P17" s="201">
        <v>0</v>
      </c>
    </row>
    <row r="18" spans="1:16">
      <c r="A18" t="s">
        <v>60</v>
      </c>
      <c r="C18" s="24">
        <v>35</v>
      </c>
      <c r="D18" s="24">
        <v>0</v>
      </c>
      <c r="E18" s="24">
        <v>0</v>
      </c>
      <c r="F18" s="24">
        <v>0</v>
      </c>
      <c r="G18" s="201">
        <v>290</v>
      </c>
      <c r="H18" s="201">
        <v>0</v>
      </c>
      <c r="I18" s="201">
        <v>0</v>
      </c>
      <c r="J18" s="201">
        <v>0</v>
      </c>
      <c r="K18" s="201">
        <v>320</v>
      </c>
      <c r="L18" s="201">
        <v>0</v>
      </c>
      <c r="M18" s="201">
        <v>0</v>
      </c>
      <c r="N18" s="201">
        <v>0</v>
      </c>
      <c r="O18" s="201">
        <v>223</v>
      </c>
      <c r="P18" s="201">
        <v>0</v>
      </c>
    </row>
    <row r="19" spans="1:16">
      <c r="A19" t="s">
        <v>61</v>
      </c>
      <c r="C19" s="24">
        <v>35</v>
      </c>
      <c r="D19" s="24">
        <v>0</v>
      </c>
      <c r="E19" s="24">
        <v>0</v>
      </c>
      <c r="F19" s="24">
        <v>0</v>
      </c>
      <c r="G19" s="201">
        <v>290</v>
      </c>
      <c r="H19" s="201">
        <v>0</v>
      </c>
      <c r="I19" s="201">
        <v>0</v>
      </c>
      <c r="J19" s="201">
        <v>0</v>
      </c>
      <c r="K19" s="201">
        <v>320</v>
      </c>
      <c r="L19" s="201">
        <v>0</v>
      </c>
      <c r="M19" s="201">
        <v>0</v>
      </c>
      <c r="N19" s="201">
        <v>0</v>
      </c>
      <c r="O19" s="201">
        <v>153</v>
      </c>
      <c r="P19" s="201">
        <v>0</v>
      </c>
    </row>
    <row r="20" spans="1:16">
      <c r="A20" t="s">
        <v>62</v>
      </c>
      <c r="C20" s="24">
        <v>35</v>
      </c>
      <c r="D20" s="24">
        <v>0</v>
      </c>
      <c r="E20" s="24">
        <v>0</v>
      </c>
      <c r="F20" s="24">
        <v>0</v>
      </c>
      <c r="G20" s="201">
        <v>290</v>
      </c>
      <c r="H20" s="201">
        <v>0</v>
      </c>
      <c r="I20" s="201">
        <v>0</v>
      </c>
      <c r="J20" s="201">
        <v>0</v>
      </c>
      <c r="K20" s="201">
        <v>320</v>
      </c>
      <c r="L20" s="201">
        <v>0</v>
      </c>
      <c r="M20" s="201">
        <v>0</v>
      </c>
      <c r="N20" s="201">
        <v>0</v>
      </c>
      <c r="O20" s="201">
        <v>153</v>
      </c>
      <c r="P20" s="201">
        <v>0</v>
      </c>
    </row>
    <row r="21" spans="1:16">
      <c r="A21" t="s">
        <v>63</v>
      </c>
      <c r="C21" s="24">
        <v>35</v>
      </c>
      <c r="D21" s="24">
        <v>0</v>
      </c>
      <c r="E21" s="24">
        <v>0</v>
      </c>
      <c r="F21" s="24">
        <v>0</v>
      </c>
      <c r="G21" s="201">
        <v>290</v>
      </c>
      <c r="H21" s="201">
        <v>0</v>
      </c>
      <c r="I21" s="201">
        <v>0</v>
      </c>
      <c r="J21" s="201">
        <v>0</v>
      </c>
      <c r="K21" s="201">
        <v>320</v>
      </c>
      <c r="L21" s="201">
        <v>0</v>
      </c>
      <c r="M21" s="201">
        <v>0</v>
      </c>
      <c r="N21" s="201">
        <v>0</v>
      </c>
      <c r="O21" s="201">
        <v>153</v>
      </c>
      <c r="P21" s="201">
        <v>0</v>
      </c>
    </row>
    <row r="22" spans="1:16">
      <c r="A22" t="s">
        <v>64</v>
      </c>
      <c r="C22" s="24">
        <v>35</v>
      </c>
      <c r="D22" s="24">
        <v>0</v>
      </c>
      <c r="E22" s="24">
        <v>0</v>
      </c>
      <c r="F22" s="24">
        <v>0</v>
      </c>
      <c r="G22" s="201">
        <v>290</v>
      </c>
      <c r="H22" s="201">
        <v>0</v>
      </c>
      <c r="I22" s="201">
        <v>0</v>
      </c>
      <c r="J22" s="201">
        <v>0</v>
      </c>
      <c r="K22" s="201">
        <v>320</v>
      </c>
      <c r="L22" s="201">
        <v>0</v>
      </c>
      <c r="M22" s="201">
        <v>0</v>
      </c>
      <c r="N22" s="201">
        <v>0</v>
      </c>
      <c r="O22" s="201">
        <v>153</v>
      </c>
      <c r="P22" s="201">
        <v>0</v>
      </c>
    </row>
    <row r="23" spans="1:16">
      <c r="A23" t="s">
        <v>65</v>
      </c>
      <c r="C23" s="24">
        <v>35</v>
      </c>
      <c r="D23" s="24">
        <v>0</v>
      </c>
      <c r="E23" s="24">
        <v>0</v>
      </c>
      <c r="F23" s="24">
        <v>0</v>
      </c>
      <c r="G23" s="201">
        <v>290</v>
      </c>
      <c r="H23" s="201">
        <v>0</v>
      </c>
      <c r="I23" s="201">
        <v>0</v>
      </c>
      <c r="J23" s="201">
        <v>0</v>
      </c>
      <c r="K23" s="201">
        <v>320</v>
      </c>
      <c r="L23" s="201">
        <v>0</v>
      </c>
      <c r="M23" s="201">
        <v>0</v>
      </c>
      <c r="N23" s="201">
        <v>0</v>
      </c>
      <c r="O23" s="201">
        <v>153</v>
      </c>
      <c r="P23" s="201">
        <v>0</v>
      </c>
    </row>
    <row r="24" spans="1:16">
      <c r="A24" t="s">
        <v>66</v>
      </c>
      <c r="C24" s="24">
        <v>35</v>
      </c>
      <c r="D24" s="24">
        <v>0</v>
      </c>
      <c r="E24" s="24">
        <v>0</v>
      </c>
      <c r="F24" s="24">
        <v>0</v>
      </c>
      <c r="G24" s="201">
        <v>290</v>
      </c>
      <c r="H24" s="201">
        <v>0</v>
      </c>
      <c r="I24" s="201">
        <v>0</v>
      </c>
      <c r="J24" s="201">
        <v>0</v>
      </c>
      <c r="K24" s="201">
        <v>320</v>
      </c>
      <c r="L24" s="201">
        <v>0</v>
      </c>
      <c r="M24" s="201">
        <v>0</v>
      </c>
      <c r="N24" s="201">
        <v>0</v>
      </c>
      <c r="O24" s="201">
        <v>153</v>
      </c>
      <c r="P24" s="201">
        <v>0</v>
      </c>
    </row>
    <row r="25" spans="1:16">
      <c r="A25" t="s">
        <v>67</v>
      </c>
      <c r="C25" s="24">
        <v>35</v>
      </c>
      <c r="D25" s="24">
        <v>0</v>
      </c>
      <c r="E25" s="24">
        <v>0</v>
      </c>
      <c r="F25" s="24">
        <v>0</v>
      </c>
      <c r="G25" s="201">
        <v>290</v>
      </c>
      <c r="H25" s="201">
        <v>0</v>
      </c>
      <c r="I25" s="201">
        <v>0</v>
      </c>
      <c r="J25" s="201">
        <v>0</v>
      </c>
      <c r="K25" s="201">
        <v>320</v>
      </c>
      <c r="L25" s="201">
        <v>0</v>
      </c>
      <c r="M25" s="201">
        <v>0</v>
      </c>
      <c r="N25" s="201">
        <v>0</v>
      </c>
      <c r="O25" s="201">
        <v>153</v>
      </c>
      <c r="P25" s="201">
        <v>0</v>
      </c>
    </row>
    <row r="26" spans="1:16">
      <c r="A26" t="s">
        <v>68</v>
      </c>
      <c r="C26" s="24">
        <v>35</v>
      </c>
      <c r="D26" s="24">
        <v>0</v>
      </c>
      <c r="E26" s="24">
        <v>0</v>
      </c>
      <c r="F26" s="24">
        <v>0</v>
      </c>
      <c r="G26" s="201">
        <v>290</v>
      </c>
      <c r="H26" s="201">
        <v>0</v>
      </c>
      <c r="I26" s="201">
        <v>0</v>
      </c>
      <c r="J26" s="201">
        <v>0</v>
      </c>
      <c r="K26" s="201">
        <v>320</v>
      </c>
      <c r="L26" s="201">
        <v>0</v>
      </c>
      <c r="M26" s="201">
        <v>0</v>
      </c>
      <c r="N26" s="201">
        <v>0</v>
      </c>
      <c r="O26" s="201">
        <v>153</v>
      </c>
      <c r="P26" s="201">
        <v>0</v>
      </c>
    </row>
    <row r="27" spans="1:16">
      <c r="A27" t="s">
        <v>69</v>
      </c>
      <c r="C27" s="24">
        <v>35</v>
      </c>
      <c r="D27" s="24">
        <v>0</v>
      </c>
      <c r="E27" s="24">
        <v>0</v>
      </c>
      <c r="F27" s="24">
        <v>0</v>
      </c>
      <c r="G27" s="201">
        <v>290</v>
      </c>
      <c r="H27" s="201">
        <v>0</v>
      </c>
      <c r="I27" s="201">
        <v>0</v>
      </c>
      <c r="J27" s="201">
        <v>0</v>
      </c>
      <c r="K27" s="201">
        <v>320</v>
      </c>
      <c r="L27" s="201">
        <v>0</v>
      </c>
      <c r="M27" s="201">
        <v>0</v>
      </c>
      <c r="N27" s="201">
        <v>0</v>
      </c>
      <c r="O27" s="201">
        <v>153</v>
      </c>
      <c r="P27" s="201">
        <v>0</v>
      </c>
    </row>
    <row r="28" spans="1:16">
      <c r="A28" t="s">
        <v>70</v>
      </c>
      <c r="C28" s="24">
        <v>35</v>
      </c>
      <c r="D28" s="24">
        <v>0</v>
      </c>
      <c r="E28" s="24">
        <v>0</v>
      </c>
      <c r="F28" s="24">
        <v>0</v>
      </c>
      <c r="G28" s="201">
        <v>290</v>
      </c>
      <c r="H28" s="201">
        <v>0</v>
      </c>
      <c r="I28" s="201">
        <v>0</v>
      </c>
      <c r="J28" s="201">
        <v>0</v>
      </c>
      <c r="K28" s="201">
        <v>320</v>
      </c>
      <c r="L28" s="201">
        <v>0</v>
      </c>
      <c r="M28" s="201">
        <v>0</v>
      </c>
      <c r="N28" s="201">
        <v>0</v>
      </c>
      <c r="O28" s="201">
        <v>153</v>
      </c>
      <c r="P28" s="201">
        <v>0</v>
      </c>
    </row>
    <row r="29" spans="1:16">
      <c r="A29" t="s">
        <v>71</v>
      </c>
      <c r="C29" s="24">
        <v>35</v>
      </c>
      <c r="D29" s="24">
        <v>0</v>
      </c>
      <c r="E29" s="24">
        <v>0</v>
      </c>
      <c r="F29" s="24">
        <v>0</v>
      </c>
      <c r="G29" s="201">
        <v>290</v>
      </c>
      <c r="H29" s="201">
        <v>0</v>
      </c>
      <c r="I29" s="201">
        <v>0</v>
      </c>
      <c r="J29" s="201">
        <v>0</v>
      </c>
      <c r="K29" s="201">
        <v>320</v>
      </c>
      <c r="L29" s="201">
        <v>0</v>
      </c>
      <c r="M29" s="201">
        <v>0</v>
      </c>
      <c r="N29" s="201">
        <v>0</v>
      </c>
      <c r="O29" s="201">
        <v>153</v>
      </c>
      <c r="P29" s="201">
        <v>0</v>
      </c>
    </row>
    <row r="30" spans="1:16">
      <c r="A30" t="s">
        <v>72</v>
      </c>
      <c r="C30" s="24">
        <v>35</v>
      </c>
      <c r="D30" s="24">
        <v>0</v>
      </c>
      <c r="E30" s="24">
        <v>0</v>
      </c>
      <c r="F30" s="24">
        <v>0</v>
      </c>
      <c r="G30" s="201">
        <v>290</v>
      </c>
      <c r="H30" s="201">
        <v>0</v>
      </c>
      <c r="I30" s="201">
        <v>0</v>
      </c>
      <c r="J30" s="201">
        <v>0</v>
      </c>
      <c r="K30" s="201">
        <v>320</v>
      </c>
      <c r="L30" s="201">
        <v>0</v>
      </c>
      <c r="M30" s="201">
        <v>0</v>
      </c>
      <c r="N30" s="201">
        <v>0</v>
      </c>
      <c r="O30" s="201">
        <v>153</v>
      </c>
      <c r="P30" s="201">
        <v>0</v>
      </c>
    </row>
    <row r="31" spans="1:16">
      <c r="A31" t="s">
        <v>73</v>
      </c>
      <c r="C31" s="24">
        <v>35</v>
      </c>
      <c r="D31" s="24">
        <v>0</v>
      </c>
      <c r="E31" s="24">
        <v>0</v>
      </c>
      <c r="F31" s="24">
        <v>0</v>
      </c>
      <c r="G31" s="201">
        <v>290</v>
      </c>
      <c r="H31" s="201">
        <v>0</v>
      </c>
      <c r="I31" s="201">
        <v>0</v>
      </c>
      <c r="J31" s="201">
        <v>0</v>
      </c>
      <c r="K31" s="201">
        <v>320</v>
      </c>
      <c r="L31" s="201">
        <v>0</v>
      </c>
      <c r="M31" s="201">
        <v>0</v>
      </c>
      <c r="N31" s="201">
        <v>0</v>
      </c>
      <c r="O31" s="201">
        <v>153</v>
      </c>
      <c r="P31" s="201">
        <v>0</v>
      </c>
    </row>
    <row r="32" spans="1:16">
      <c r="A32" t="s">
        <v>74</v>
      </c>
      <c r="C32" s="24">
        <v>35</v>
      </c>
      <c r="D32" s="24">
        <v>0</v>
      </c>
      <c r="E32" s="24">
        <v>0</v>
      </c>
      <c r="F32" s="24">
        <v>0</v>
      </c>
      <c r="G32" s="201">
        <v>290</v>
      </c>
      <c r="H32" s="201">
        <v>0</v>
      </c>
      <c r="I32" s="201">
        <v>0</v>
      </c>
      <c r="J32" s="201">
        <v>0</v>
      </c>
      <c r="K32" s="201">
        <v>320</v>
      </c>
      <c r="L32" s="201">
        <v>0</v>
      </c>
      <c r="M32" s="201">
        <v>0</v>
      </c>
      <c r="N32" s="201">
        <v>0</v>
      </c>
      <c r="O32" s="201">
        <v>153</v>
      </c>
      <c r="P32" s="201">
        <v>0</v>
      </c>
    </row>
    <row r="33" spans="1:16">
      <c r="A33" t="s">
        <v>75</v>
      </c>
      <c r="C33" s="24">
        <v>35</v>
      </c>
      <c r="D33" s="24">
        <v>0</v>
      </c>
      <c r="E33" s="24">
        <v>0</v>
      </c>
      <c r="F33" s="24">
        <v>0</v>
      </c>
      <c r="G33" s="201">
        <v>290</v>
      </c>
      <c r="H33" s="201">
        <v>0</v>
      </c>
      <c r="I33" s="201">
        <v>0</v>
      </c>
      <c r="J33" s="201">
        <v>0</v>
      </c>
      <c r="K33" s="201">
        <v>320</v>
      </c>
      <c r="L33" s="201">
        <v>0</v>
      </c>
      <c r="M33" s="201">
        <v>0</v>
      </c>
      <c r="N33" s="201">
        <v>0</v>
      </c>
      <c r="O33" s="201">
        <v>153</v>
      </c>
      <c r="P33" s="201">
        <v>0</v>
      </c>
    </row>
    <row r="34" spans="1:16">
      <c r="A34" t="s">
        <v>76</v>
      </c>
      <c r="C34" s="24">
        <v>35</v>
      </c>
      <c r="D34" s="24">
        <v>0</v>
      </c>
      <c r="E34" s="24">
        <v>0</v>
      </c>
      <c r="F34" s="24">
        <v>0</v>
      </c>
      <c r="G34" s="201">
        <v>290</v>
      </c>
      <c r="H34" s="201">
        <v>0</v>
      </c>
      <c r="I34" s="201">
        <v>0</v>
      </c>
      <c r="J34" s="201">
        <v>0</v>
      </c>
      <c r="K34" s="201">
        <v>320</v>
      </c>
      <c r="L34" s="201">
        <v>0</v>
      </c>
      <c r="M34" s="201">
        <v>0</v>
      </c>
      <c r="N34" s="201">
        <v>0</v>
      </c>
      <c r="O34" s="201">
        <v>153</v>
      </c>
      <c r="P34" s="201">
        <v>0</v>
      </c>
    </row>
    <row r="35" spans="1:16">
      <c r="A35" t="s">
        <v>77</v>
      </c>
      <c r="C35" s="24">
        <v>35</v>
      </c>
      <c r="D35" s="24">
        <v>0</v>
      </c>
      <c r="E35" s="24">
        <v>0</v>
      </c>
      <c r="F35" s="24">
        <v>0</v>
      </c>
      <c r="G35" s="201">
        <v>290</v>
      </c>
      <c r="H35" s="201">
        <v>0</v>
      </c>
      <c r="I35" s="201">
        <v>0</v>
      </c>
      <c r="J35" s="201">
        <v>0</v>
      </c>
      <c r="K35" s="201">
        <v>320</v>
      </c>
      <c r="L35" s="201">
        <v>0</v>
      </c>
      <c r="M35" s="201">
        <v>0</v>
      </c>
      <c r="N35" s="201">
        <v>0</v>
      </c>
      <c r="O35" s="201">
        <v>153</v>
      </c>
      <c r="P35" s="201">
        <v>0</v>
      </c>
    </row>
    <row r="36" spans="1:16">
      <c r="A36" t="s">
        <v>78</v>
      </c>
      <c r="C36" s="24">
        <v>35</v>
      </c>
      <c r="D36" s="24">
        <v>0</v>
      </c>
      <c r="E36" s="24">
        <v>0</v>
      </c>
      <c r="F36" s="24">
        <v>0</v>
      </c>
      <c r="G36" s="201">
        <v>290</v>
      </c>
      <c r="H36" s="201">
        <v>0</v>
      </c>
      <c r="I36" s="201">
        <v>0</v>
      </c>
      <c r="J36" s="201">
        <v>0</v>
      </c>
      <c r="K36" s="201">
        <v>320</v>
      </c>
      <c r="L36" s="201">
        <v>0</v>
      </c>
      <c r="M36" s="201">
        <v>0</v>
      </c>
      <c r="N36" s="201">
        <v>0</v>
      </c>
      <c r="O36" s="201">
        <v>153</v>
      </c>
      <c r="P36" s="201">
        <v>0</v>
      </c>
    </row>
    <row r="37" spans="1:16">
      <c r="A37" t="s">
        <v>79</v>
      </c>
      <c r="C37" s="24">
        <v>35</v>
      </c>
      <c r="D37" s="24">
        <v>0</v>
      </c>
      <c r="E37" s="24">
        <v>0</v>
      </c>
      <c r="F37" s="24">
        <v>0</v>
      </c>
      <c r="G37" s="201">
        <v>290</v>
      </c>
      <c r="H37" s="201">
        <v>0</v>
      </c>
      <c r="I37" s="201">
        <v>0</v>
      </c>
      <c r="J37" s="201">
        <v>0</v>
      </c>
      <c r="K37" s="201">
        <v>320</v>
      </c>
      <c r="L37" s="201">
        <v>0</v>
      </c>
      <c r="M37" s="201">
        <v>0</v>
      </c>
      <c r="N37" s="201">
        <v>0</v>
      </c>
      <c r="O37" s="201">
        <v>153</v>
      </c>
      <c r="P37" s="201">
        <v>0</v>
      </c>
    </row>
    <row r="38" spans="1:16">
      <c r="A38" t="s">
        <v>80</v>
      </c>
      <c r="C38" s="24">
        <v>35</v>
      </c>
      <c r="D38" s="24">
        <v>0</v>
      </c>
      <c r="E38" s="24">
        <v>0</v>
      </c>
      <c r="F38" s="24">
        <v>0</v>
      </c>
      <c r="G38" s="201">
        <v>290</v>
      </c>
      <c r="H38" s="201">
        <v>0</v>
      </c>
      <c r="I38" s="201">
        <v>0</v>
      </c>
      <c r="J38" s="201">
        <v>0</v>
      </c>
      <c r="K38" s="201">
        <v>320</v>
      </c>
      <c r="L38" s="201">
        <v>0</v>
      </c>
      <c r="M38" s="201">
        <v>0</v>
      </c>
      <c r="N38" s="201">
        <v>0</v>
      </c>
      <c r="O38" s="201">
        <v>153</v>
      </c>
      <c r="P38" s="201">
        <v>0</v>
      </c>
    </row>
    <row r="39" spans="1:16">
      <c r="A39" t="s">
        <v>81</v>
      </c>
      <c r="C39" s="24">
        <v>35</v>
      </c>
      <c r="D39" s="24">
        <v>0</v>
      </c>
      <c r="E39" s="24">
        <v>0</v>
      </c>
      <c r="F39" s="24">
        <v>0</v>
      </c>
      <c r="G39" s="201">
        <v>290</v>
      </c>
      <c r="H39" s="201">
        <v>0</v>
      </c>
      <c r="I39" s="201">
        <v>0</v>
      </c>
      <c r="J39" s="201">
        <v>0</v>
      </c>
      <c r="K39" s="201">
        <v>320</v>
      </c>
      <c r="L39" s="201">
        <v>0</v>
      </c>
      <c r="M39" s="201">
        <v>0</v>
      </c>
      <c r="N39" s="201">
        <v>0</v>
      </c>
      <c r="O39" s="201">
        <v>153</v>
      </c>
      <c r="P39" s="201">
        <v>0</v>
      </c>
    </row>
    <row r="40" spans="1:16">
      <c r="A40" t="s">
        <v>82</v>
      </c>
      <c r="C40" s="24">
        <v>35</v>
      </c>
      <c r="D40" s="24">
        <v>0</v>
      </c>
      <c r="E40" s="24">
        <v>0</v>
      </c>
      <c r="F40" s="24">
        <v>0</v>
      </c>
      <c r="G40" s="201">
        <v>290</v>
      </c>
      <c r="H40" s="201">
        <v>0</v>
      </c>
      <c r="I40" s="201">
        <v>0</v>
      </c>
      <c r="J40" s="201">
        <v>0</v>
      </c>
      <c r="K40" s="201">
        <v>320</v>
      </c>
      <c r="L40" s="201">
        <v>0</v>
      </c>
      <c r="M40" s="201">
        <v>0</v>
      </c>
      <c r="N40" s="201">
        <v>0</v>
      </c>
      <c r="O40" s="201">
        <v>153</v>
      </c>
      <c r="P40" s="201">
        <v>0</v>
      </c>
    </row>
    <row r="41" spans="1:16">
      <c r="A41" t="s">
        <v>83</v>
      </c>
      <c r="C41" s="24">
        <v>35</v>
      </c>
      <c r="D41" s="24">
        <v>0</v>
      </c>
      <c r="E41" s="24">
        <v>0</v>
      </c>
      <c r="F41" s="24">
        <v>0</v>
      </c>
      <c r="G41" s="201">
        <v>290</v>
      </c>
      <c r="H41" s="201">
        <v>0</v>
      </c>
      <c r="I41" s="201">
        <v>0</v>
      </c>
      <c r="J41" s="201">
        <v>0</v>
      </c>
      <c r="K41" s="201">
        <v>320</v>
      </c>
      <c r="L41" s="201">
        <v>0</v>
      </c>
      <c r="M41" s="201">
        <v>0</v>
      </c>
      <c r="N41" s="201">
        <v>0</v>
      </c>
      <c r="O41" s="201">
        <v>153</v>
      </c>
      <c r="P41" s="201">
        <v>0</v>
      </c>
    </row>
    <row r="42" spans="1:16">
      <c r="A42" t="s">
        <v>84</v>
      </c>
      <c r="C42" s="24">
        <v>35</v>
      </c>
      <c r="D42" s="24">
        <v>0</v>
      </c>
      <c r="E42" s="24">
        <v>0</v>
      </c>
      <c r="F42" s="24">
        <v>0</v>
      </c>
      <c r="G42" s="201">
        <v>290</v>
      </c>
      <c r="H42" s="201">
        <v>0</v>
      </c>
      <c r="I42" s="201">
        <v>0</v>
      </c>
      <c r="J42" s="201">
        <v>0</v>
      </c>
      <c r="K42" s="201">
        <v>320</v>
      </c>
      <c r="L42" s="201">
        <v>0</v>
      </c>
      <c r="M42" s="201">
        <v>0</v>
      </c>
      <c r="N42" s="201">
        <v>0</v>
      </c>
      <c r="O42" s="201">
        <v>153</v>
      </c>
      <c r="P42" s="201">
        <v>0</v>
      </c>
    </row>
    <row r="43" spans="1:16">
      <c r="A43" t="s">
        <v>85</v>
      </c>
      <c r="C43" s="24">
        <v>35</v>
      </c>
      <c r="D43" s="24">
        <v>0</v>
      </c>
      <c r="E43" s="24">
        <v>0</v>
      </c>
      <c r="F43" s="24">
        <v>0</v>
      </c>
      <c r="G43" s="201">
        <v>290</v>
      </c>
      <c r="H43" s="201">
        <v>0</v>
      </c>
      <c r="I43" s="201">
        <v>0</v>
      </c>
      <c r="J43" s="201">
        <v>0</v>
      </c>
      <c r="K43" s="201">
        <v>320</v>
      </c>
      <c r="L43" s="201">
        <v>0</v>
      </c>
      <c r="M43" s="201">
        <v>0</v>
      </c>
      <c r="N43" s="201">
        <v>0</v>
      </c>
      <c r="O43" s="201">
        <v>153</v>
      </c>
      <c r="P43" s="201">
        <v>0</v>
      </c>
    </row>
    <row r="44" spans="1:16">
      <c r="A44" t="s">
        <v>86</v>
      </c>
      <c r="C44" s="24">
        <v>35</v>
      </c>
      <c r="D44" s="24">
        <v>0</v>
      </c>
      <c r="E44" s="24">
        <v>0</v>
      </c>
      <c r="F44" s="24">
        <v>0</v>
      </c>
      <c r="G44" s="201">
        <v>290</v>
      </c>
      <c r="H44" s="201">
        <v>0</v>
      </c>
      <c r="I44" s="201">
        <v>0</v>
      </c>
      <c r="J44" s="201">
        <v>0</v>
      </c>
      <c r="K44" s="201">
        <v>320</v>
      </c>
      <c r="L44" s="201">
        <v>0</v>
      </c>
      <c r="M44" s="201">
        <v>0</v>
      </c>
      <c r="N44" s="201">
        <v>0</v>
      </c>
      <c r="O44" s="201">
        <v>153</v>
      </c>
      <c r="P44" s="201">
        <v>0</v>
      </c>
    </row>
    <row r="45" spans="1:16">
      <c r="A45" t="s">
        <v>87</v>
      </c>
      <c r="C45" s="24">
        <v>35</v>
      </c>
      <c r="D45" s="24">
        <v>0</v>
      </c>
      <c r="E45" s="24">
        <v>0</v>
      </c>
      <c r="F45" s="24">
        <v>0</v>
      </c>
      <c r="G45" s="201">
        <v>290</v>
      </c>
      <c r="H45" s="201">
        <v>0</v>
      </c>
      <c r="I45" s="201">
        <v>0</v>
      </c>
      <c r="J45" s="201">
        <v>0</v>
      </c>
      <c r="K45" s="201">
        <v>320</v>
      </c>
      <c r="L45" s="201">
        <v>0</v>
      </c>
      <c r="M45" s="201">
        <v>0</v>
      </c>
      <c r="N45" s="201">
        <v>0</v>
      </c>
      <c r="O45" s="201">
        <v>153</v>
      </c>
      <c r="P45" s="201">
        <v>0</v>
      </c>
    </row>
    <row r="46" spans="1:16">
      <c r="A46" t="s">
        <v>88</v>
      </c>
      <c r="C46" s="24">
        <v>35</v>
      </c>
      <c r="D46" s="24">
        <v>0</v>
      </c>
      <c r="E46" s="24">
        <v>0</v>
      </c>
      <c r="F46" s="24">
        <v>0</v>
      </c>
      <c r="G46" s="201">
        <v>290</v>
      </c>
      <c r="H46" s="201">
        <v>0</v>
      </c>
      <c r="I46" s="201">
        <v>0</v>
      </c>
      <c r="J46" s="201">
        <v>0</v>
      </c>
      <c r="K46" s="201">
        <v>320</v>
      </c>
      <c r="L46" s="201">
        <v>0</v>
      </c>
      <c r="M46" s="201">
        <v>0</v>
      </c>
      <c r="N46" s="201">
        <v>0</v>
      </c>
      <c r="O46" s="201">
        <v>153</v>
      </c>
      <c r="P46" s="201">
        <v>0</v>
      </c>
    </row>
    <row r="47" spans="1:16">
      <c r="A47" t="s">
        <v>89</v>
      </c>
      <c r="C47" s="24">
        <v>35</v>
      </c>
      <c r="D47" s="24">
        <v>0</v>
      </c>
      <c r="E47" s="24">
        <v>0</v>
      </c>
      <c r="F47" s="24">
        <v>0</v>
      </c>
      <c r="G47" s="201">
        <v>290</v>
      </c>
      <c r="H47" s="201">
        <v>0</v>
      </c>
      <c r="I47" s="201">
        <v>0</v>
      </c>
      <c r="J47" s="201">
        <v>0</v>
      </c>
      <c r="K47" s="201">
        <v>320</v>
      </c>
      <c r="L47" s="201">
        <v>0</v>
      </c>
      <c r="M47" s="201">
        <v>0</v>
      </c>
      <c r="N47" s="201">
        <v>0</v>
      </c>
      <c r="O47" s="201">
        <v>153</v>
      </c>
      <c r="P47" s="201">
        <v>0</v>
      </c>
    </row>
    <row r="48" spans="1:16">
      <c r="A48" t="s">
        <v>90</v>
      </c>
      <c r="C48" s="24">
        <v>35</v>
      </c>
      <c r="D48" s="24">
        <v>0</v>
      </c>
      <c r="E48" s="24">
        <v>0</v>
      </c>
      <c r="F48" s="24">
        <v>0</v>
      </c>
      <c r="G48" s="201">
        <v>290</v>
      </c>
      <c r="H48" s="201">
        <v>0</v>
      </c>
      <c r="I48" s="201">
        <v>0</v>
      </c>
      <c r="J48" s="201">
        <v>0</v>
      </c>
      <c r="K48" s="201">
        <v>320</v>
      </c>
      <c r="L48" s="201">
        <v>0</v>
      </c>
      <c r="M48" s="201">
        <v>0</v>
      </c>
      <c r="N48" s="201">
        <v>0</v>
      </c>
      <c r="O48" s="201">
        <v>153</v>
      </c>
      <c r="P48" s="201">
        <v>0</v>
      </c>
    </row>
    <row r="49" spans="1:16">
      <c r="A49" t="s">
        <v>91</v>
      </c>
      <c r="C49" s="24">
        <v>35</v>
      </c>
      <c r="D49" s="24">
        <v>0</v>
      </c>
      <c r="E49" s="24">
        <v>0</v>
      </c>
      <c r="F49" s="24">
        <v>0</v>
      </c>
      <c r="G49" s="201">
        <v>290</v>
      </c>
      <c r="H49" s="201">
        <v>0</v>
      </c>
      <c r="I49" s="201">
        <v>0</v>
      </c>
      <c r="J49" s="201">
        <v>0</v>
      </c>
      <c r="K49" s="201">
        <v>320</v>
      </c>
      <c r="L49" s="201">
        <v>0</v>
      </c>
      <c r="M49" s="201">
        <v>0</v>
      </c>
      <c r="N49" s="201">
        <v>0</v>
      </c>
      <c r="O49" s="201">
        <v>153</v>
      </c>
      <c r="P49" s="201">
        <v>0</v>
      </c>
    </row>
    <row r="50" spans="1:16">
      <c r="A50" t="s">
        <v>92</v>
      </c>
      <c r="C50" s="24">
        <v>35</v>
      </c>
      <c r="D50" s="24">
        <v>0</v>
      </c>
      <c r="E50" s="24">
        <v>0</v>
      </c>
      <c r="F50" s="24">
        <v>0</v>
      </c>
      <c r="G50" s="201">
        <v>290</v>
      </c>
      <c r="H50" s="201">
        <v>0</v>
      </c>
      <c r="I50" s="201">
        <v>0</v>
      </c>
      <c r="J50" s="201">
        <v>0</v>
      </c>
      <c r="K50" s="201">
        <v>320</v>
      </c>
      <c r="L50" s="201">
        <v>0</v>
      </c>
      <c r="M50" s="201">
        <v>0</v>
      </c>
      <c r="N50" s="201">
        <v>0</v>
      </c>
      <c r="O50" s="201">
        <v>153</v>
      </c>
      <c r="P50" s="201">
        <v>0</v>
      </c>
    </row>
    <row r="51" spans="1:16">
      <c r="A51" t="s">
        <v>93</v>
      </c>
      <c r="C51" s="24">
        <v>35</v>
      </c>
      <c r="D51" s="24">
        <v>0</v>
      </c>
      <c r="E51" s="24">
        <v>0</v>
      </c>
      <c r="F51" s="24">
        <v>0</v>
      </c>
      <c r="G51" s="201">
        <v>290</v>
      </c>
      <c r="H51" s="201">
        <v>0</v>
      </c>
      <c r="I51" s="201">
        <v>0</v>
      </c>
      <c r="J51" s="201">
        <v>0</v>
      </c>
      <c r="K51" s="201">
        <v>320</v>
      </c>
      <c r="L51" s="201">
        <v>0</v>
      </c>
      <c r="M51" s="201">
        <v>0</v>
      </c>
      <c r="N51" s="201">
        <v>0</v>
      </c>
      <c r="O51" s="201">
        <v>153</v>
      </c>
      <c r="P51" s="201">
        <v>0</v>
      </c>
    </row>
    <row r="52" spans="1:16">
      <c r="A52" t="s">
        <v>94</v>
      </c>
      <c r="C52" s="24">
        <v>35</v>
      </c>
      <c r="D52" s="24">
        <v>0</v>
      </c>
      <c r="E52" s="24">
        <v>0</v>
      </c>
      <c r="F52" s="24">
        <v>0</v>
      </c>
      <c r="G52" s="201">
        <v>290</v>
      </c>
      <c r="H52" s="201">
        <v>0</v>
      </c>
      <c r="I52" s="201">
        <v>0</v>
      </c>
      <c r="J52" s="201">
        <v>0</v>
      </c>
      <c r="K52" s="201">
        <v>320</v>
      </c>
      <c r="L52" s="201">
        <v>0</v>
      </c>
      <c r="M52" s="201">
        <v>0</v>
      </c>
      <c r="N52" s="201">
        <v>0</v>
      </c>
      <c r="O52" s="201">
        <v>153</v>
      </c>
      <c r="P52" s="201">
        <v>0</v>
      </c>
    </row>
    <row r="53" spans="1:16">
      <c r="A53" t="s">
        <v>95</v>
      </c>
      <c r="C53" s="24">
        <v>35</v>
      </c>
      <c r="D53" s="24">
        <v>0</v>
      </c>
      <c r="E53" s="24">
        <v>0</v>
      </c>
      <c r="F53" s="24">
        <v>0</v>
      </c>
      <c r="G53" s="201">
        <v>290</v>
      </c>
      <c r="H53" s="201">
        <v>0</v>
      </c>
      <c r="I53" s="201">
        <v>0</v>
      </c>
      <c r="J53" s="201">
        <v>0</v>
      </c>
      <c r="K53" s="201">
        <v>320</v>
      </c>
      <c r="L53" s="201">
        <v>0</v>
      </c>
      <c r="M53" s="201">
        <v>0</v>
      </c>
      <c r="N53" s="201">
        <v>0</v>
      </c>
      <c r="O53" s="201">
        <v>153</v>
      </c>
      <c r="P53" s="201">
        <v>0</v>
      </c>
    </row>
    <row r="54" spans="1:16">
      <c r="A54" t="s">
        <v>96</v>
      </c>
      <c r="C54" s="24">
        <v>35</v>
      </c>
      <c r="D54" s="24">
        <v>0</v>
      </c>
      <c r="E54" s="24">
        <v>0</v>
      </c>
      <c r="F54" s="24">
        <v>0</v>
      </c>
      <c r="G54" s="201">
        <v>290</v>
      </c>
      <c r="H54" s="201">
        <v>0</v>
      </c>
      <c r="I54" s="201">
        <v>0</v>
      </c>
      <c r="J54" s="201">
        <v>0</v>
      </c>
      <c r="K54" s="201">
        <v>320</v>
      </c>
      <c r="L54" s="201">
        <v>0</v>
      </c>
      <c r="M54" s="201">
        <v>0</v>
      </c>
      <c r="N54" s="201">
        <v>0</v>
      </c>
      <c r="O54" s="201">
        <v>153</v>
      </c>
      <c r="P54" s="201">
        <v>0</v>
      </c>
    </row>
    <row r="55" spans="1:16">
      <c r="A55" t="s">
        <v>97</v>
      </c>
      <c r="C55" s="24">
        <v>35</v>
      </c>
      <c r="D55" s="24">
        <v>0</v>
      </c>
      <c r="E55" s="24">
        <v>0</v>
      </c>
      <c r="F55" s="24">
        <v>0</v>
      </c>
      <c r="G55" s="201">
        <v>290</v>
      </c>
      <c r="H55" s="201">
        <v>0</v>
      </c>
      <c r="I55" s="201">
        <v>0</v>
      </c>
      <c r="J55" s="201">
        <v>0</v>
      </c>
      <c r="K55" s="201">
        <v>320</v>
      </c>
      <c r="L55" s="201">
        <v>0</v>
      </c>
      <c r="M55" s="201">
        <v>0</v>
      </c>
      <c r="N55" s="201">
        <v>0</v>
      </c>
      <c r="O55" s="201">
        <v>153</v>
      </c>
      <c r="P55" s="201">
        <v>0</v>
      </c>
    </row>
    <row r="56" spans="1:16">
      <c r="A56" t="s">
        <v>98</v>
      </c>
      <c r="C56" s="24">
        <v>35</v>
      </c>
      <c r="D56" s="24">
        <v>0</v>
      </c>
      <c r="E56" s="24">
        <v>0</v>
      </c>
      <c r="F56" s="24">
        <v>0</v>
      </c>
      <c r="G56" s="201">
        <v>290</v>
      </c>
      <c r="H56" s="201">
        <v>0</v>
      </c>
      <c r="I56" s="201">
        <v>0</v>
      </c>
      <c r="J56" s="201">
        <v>0</v>
      </c>
      <c r="K56" s="201">
        <v>320</v>
      </c>
      <c r="L56" s="201">
        <v>0</v>
      </c>
      <c r="M56" s="201">
        <v>0</v>
      </c>
      <c r="N56" s="201">
        <v>0</v>
      </c>
      <c r="O56" s="201">
        <v>153</v>
      </c>
      <c r="P56" s="201">
        <v>0</v>
      </c>
    </row>
    <row r="57" spans="1:16">
      <c r="A57" t="s">
        <v>99</v>
      </c>
      <c r="C57" s="24">
        <v>35</v>
      </c>
      <c r="D57" s="24">
        <v>0</v>
      </c>
      <c r="E57" s="24">
        <v>0</v>
      </c>
      <c r="F57" s="24">
        <v>0</v>
      </c>
      <c r="G57" s="201">
        <v>290</v>
      </c>
      <c r="H57" s="201">
        <v>0</v>
      </c>
      <c r="I57" s="201">
        <v>0</v>
      </c>
      <c r="J57" s="201">
        <v>0</v>
      </c>
      <c r="K57" s="201">
        <v>320</v>
      </c>
      <c r="L57" s="201">
        <v>0</v>
      </c>
      <c r="M57" s="201">
        <v>0</v>
      </c>
      <c r="N57" s="201">
        <v>0</v>
      </c>
      <c r="O57" s="201">
        <v>153</v>
      </c>
      <c r="P57" s="201">
        <v>0</v>
      </c>
    </row>
    <row r="58" spans="1:16">
      <c r="A58" t="s">
        <v>100</v>
      </c>
      <c r="C58" s="24">
        <v>35</v>
      </c>
      <c r="D58" s="24">
        <v>0</v>
      </c>
      <c r="E58" s="24">
        <v>0</v>
      </c>
      <c r="F58" s="24">
        <v>0</v>
      </c>
      <c r="G58" s="201">
        <v>290</v>
      </c>
      <c r="H58" s="201">
        <v>0</v>
      </c>
      <c r="I58" s="201">
        <v>0</v>
      </c>
      <c r="J58" s="201">
        <v>0</v>
      </c>
      <c r="K58" s="201">
        <v>320</v>
      </c>
      <c r="L58" s="201">
        <v>0</v>
      </c>
      <c r="M58" s="201">
        <v>0</v>
      </c>
      <c r="N58" s="201">
        <v>0</v>
      </c>
      <c r="O58" s="201">
        <v>153</v>
      </c>
      <c r="P58" s="201">
        <v>0</v>
      </c>
    </row>
    <row r="59" spans="1:16">
      <c r="A59" t="s">
        <v>101</v>
      </c>
      <c r="C59" s="24">
        <v>35</v>
      </c>
      <c r="D59" s="24">
        <v>0</v>
      </c>
      <c r="E59" s="24">
        <v>0</v>
      </c>
      <c r="F59" s="24">
        <v>0</v>
      </c>
      <c r="G59" s="201">
        <v>290</v>
      </c>
      <c r="H59" s="201">
        <v>0</v>
      </c>
      <c r="I59" s="201">
        <v>0</v>
      </c>
      <c r="J59" s="201">
        <v>0</v>
      </c>
      <c r="K59" s="201">
        <v>320</v>
      </c>
      <c r="L59" s="201">
        <v>0</v>
      </c>
      <c r="M59" s="201">
        <v>0</v>
      </c>
      <c r="N59" s="201">
        <v>0</v>
      </c>
      <c r="O59" s="201">
        <v>153</v>
      </c>
      <c r="P59" s="201">
        <v>0</v>
      </c>
    </row>
    <row r="60" spans="1:16">
      <c r="A60" t="s">
        <v>102</v>
      </c>
      <c r="C60" s="24">
        <v>35</v>
      </c>
      <c r="D60" s="24">
        <v>0</v>
      </c>
      <c r="E60" s="24">
        <v>0</v>
      </c>
      <c r="F60" s="24">
        <v>0</v>
      </c>
      <c r="G60" s="201">
        <v>290</v>
      </c>
      <c r="H60" s="201">
        <v>0</v>
      </c>
      <c r="I60" s="201">
        <v>0</v>
      </c>
      <c r="J60" s="201">
        <v>0</v>
      </c>
      <c r="K60" s="201">
        <v>320</v>
      </c>
      <c r="L60" s="201">
        <v>0</v>
      </c>
      <c r="M60" s="201">
        <v>0</v>
      </c>
      <c r="N60" s="201">
        <v>0</v>
      </c>
      <c r="O60" s="201">
        <v>153</v>
      </c>
      <c r="P60" s="201">
        <v>0</v>
      </c>
    </row>
    <row r="61" spans="1:16">
      <c r="A61" t="s">
        <v>103</v>
      </c>
      <c r="C61" s="24">
        <v>35</v>
      </c>
      <c r="D61" s="24">
        <v>0</v>
      </c>
      <c r="E61" s="24">
        <v>0</v>
      </c>
      <c r="F61" s="24">
        <v>0</v>
      </c>
      <c r="G61" s="201">
        <v>290</v>
      </c>
      <c r="H61" s="201">
        <v>0</v>
      </c>
      <c r="I61" s="201">
        <v>0</v>
      </c>
      <c r="J61" s="201">
        <v>0</v>
      </c>
      <c r="K61" s="201">
        <v>320</v>
      </c>
      <c r="L61" s="201">
        <v>0</v>
      </c>
      <c r="M61" s="201">
        <v>0</v>
      </c>
      <c r="N61" s="201">
        <v>0</v>
      </c>
      <c r="O61" s="201">
        <v>153</v>
      </c>
      <c r="P61" s="201">
        <v>0</v>
      </c>
    </row>
    <row r="62" spans="1:16">
      <c r="A62" t="s">
        <v>104</v>
      </c>
      <c r="C62" s="24">
        <v>35</v>
      </c>
      <c r="D62" s="24">
        <v>0</v>
      </c>
      <c r="E62" s="24">
        <v>0</v>
      </c>
      <c r="F62" s="24">
        <v>0</v>
      </c>
      <c r="G62" s="201">
        <v>290</v>
      </c>
      <c r="H62" s="201">
        <v>0</v>
      </c>
      <c r="I62" s="201">
        <v>0</v>
      </c>
      <c r="J62" s="201">
        <v>0</v>
      </c>
      <c r="K62" s="201">
        <v>320</v>
      </c>
      <c r="L62" s="201">
        <v>0</v>
      </c>
      <c r="M62" s="201">
        <v>0</v>
      </c>
      <c r="N62" s="201">
        <v>0</v>
      </c>
      <c r="O62" s="201">
        <v>153</v>
      </c>
      <c r="P62" s="201">
        <v>0</v>
      </c>
    </row>
    <row r="63" spans="1:16">
      <c r="A63" t="s">
        <v>105</v>
      </c>
      <c r="C63" s="24">
        <v>35</v>
      </c>
      <c r="D63" s="24">
        <v>0</v>
      </c>
      <c r="E63" s="24">
        <v>0</v>
      </c>
      <c r="F63" s="24">
        <v>0</v>
      </c>
      <c r="G63" s="201">
        <v>290</v>
      </c>
      <c r="H63" s="201">
        <v>0</v>
      </c>
      <c r="I63" s="201">
        <v>0</v>
      </c>
      <c r="J63" s="201">
        <v>0</v>
      </c>
      <c r="K63" s="201">
        <v>320</v>
      </c>
      <c r="L63" s="201">
        <v>0</v>
      </c>
      <c r="M63" s="201">
        <v>0</v>
      </c>
      <c r="N63" s="201">
        <v>0</v>
      </c>
      <c r="O63" s="201">
        <v>185</v>
      </c>
      <c r="P63" s="201">
        <v>0</v>
      </c>
    </row>
    <row r="64" spans="1:16">
      <c r="A64" t="s">
        <v>106</v>
      </c>
      <c r="C64" s="24">
        <v>35</v>
      </c>
      <c r="D64" s="24">
        <v>0</v>
      </c>
      <c r="E64" s="24">
        <v>0</v>
      </c>
      <c r="F64" s="24">
        <v>0</v>
      </c>
      <c r="G64" s="201">
        <v>290</v>
      </c>
      <c r="H64" s="201">
        <v>0</v>
      </c>
      <c r="I64" s="201">
        <v>0</v>
      </c>
      <c r="J64" s="201">
        <v>0</v>
      </c>
      <c r="K64" s="201">
        <v>320</v>
      </c>
      <c r="L64" s="201">
        <v>0</v>
      </c>
      <c r="M64" s="201">
        <v>0</v>
      </c>
      <c r="N64" s="201">
        <v>0</v>
      </c>
      <c r="O64" s="201">
        <v>185</v>
      </c>
      <c r="P64" s="201">
        <v>0</v>
      </c>
    </row>
    <row r="65" spans="1:16">
      <c r="A65" t="s">
        <v>107</v>
      </c>
      <c r="C65" s="24">
        <v>35</v>
      </c>
      <c r="D65" s="24">
        <v>0</v>
      </c>
      <c r="E65" s="24">
        <v>0</v>
      </c>
      <c r="F65" s="24">
        <v>0</v>
      </c>
      <c r="G65" s="201">
        <v>282</v>
      </c>
      <c r="H65" s="201">
        <v>0</v>
      </c>
      <c r="I65" s="201">
        <v>0</v>
      </c>
      <c r="J65" s="201">
        <v>0</v>
      </c>
      <c r="K65" s="201">
        <v>320</v>
      </c>
      <c r="L65" s="201">
        <v>0</v>
      </c>
      <c r="M65" s="201">
        <v>0</v>
      </c>
      <c r="N65" s="201">
        <v>0</v>
      </c>
      <c r="O65" s="201">
        <v>185</v>
      </c>
      <c r="P65" s="201">
        <v>0</v>
      </c>
    </row>
    <row r="66" spans="1:16">
      <c r="A66" t="s">
        <v>108</v>
      </c>
      <c r="C66" s="24">
        <v>35</v>
      </c>
      <c r="D66" s="24">
        <v>0</v>
      </c>
      <c r="E66" s="24">
        <v>0</v>
      </c>
      <c r="F66" s="24">
        <v>0</v>
      </c>
      <c r="G66" s="201">
        <v>282</v>
      </c>
      <c r="H66" s="201">
        <v>0</v>
      </c>
      <c r="I66" s="201">
        <v>0</v>
      </c>
      <c r="J66" s="201">
        <v>0</v>
      </c>
      <c r="K66" s="201">
        <v>320</v>
      </c>
      <c r="L66" s="201">
        <v>0</v>
      </c>
      <c r="M66" s="201">
        <v>0</v>
      </c>
      <c r="N66" s="201">
        <v>0</v>
      </c>
      <c r="O66" s="201">
        <v>185</v>
      </c>
      <c r="P66" s="201">
        <v>0</v>
      </c>
    </row>
    <row r="67" spans="1:16">
      <c r="A67" t="s">
        <v>109</v>
      </c>
      <c r="C67" s="24">
        <v>35</v>
      </c>
      <c r="D67" s="24">
        <v>0</v>
      </c>
      <c r="E67" s="24">
        <v>0</v>
      </c>
      <c r="F67" s="24">
        <v>0</v>
      </c>
      <c r="G67" s="201">
        <v>282</v>
      </c>
      <c r="H67" s="201">
        <v>0</v>
      </c>
      <c r="I67" s="201">
        <v>0</v>
      </c>
      <c r="J67" s="201">
        <v>0</v>
      </c>
      <c r="K67" s="201">
        <v>320</v>
      </c>
      <c r="L67" s="201">
        <v>0</v>
      </c>
      <c r="M67" s="201">
        <v>0</v>
      </c>
      <c r="N67" s="201">
        <v>0</v>
      </c>
      <c r="O67" s="201">
        <v>185</v>
      </c>
      <c r="P67" s="201">
        <v>0</v>
      </c>
    </row>
    <row r="68" spans="1:16">
      <c r="A68" t="s">
        <v>110</v>
      </c>
      <c r="C68" s="24">
        <v>35</v>
      </c>
      <c r="D68" s="24">
        <v>0</v>
      </c>
      <c r="E68" s="24">
        <v>0</v>
      </c>
      <c r="F68" s="24">
        <v>0</v>
      </c>
      <c r="G68" s="201">
        <v>282</v>
      </c>
      <c r="H68" s="201">
        <v>0</v>
      </c>
      <c r="I68" s="201">
        <v>0</v>
      </c>
      <c r="J68" s="201">
        <v>0</v>
      </c>
      <c r="K68" s="201">
        <v>320</v>
      </c>
      <c r="L68" s="201">
        <v>0</v>
      </c>
      <c r="M68" s="201">
        <v>0</v>
      </c>
      <c r="N68" s="201">
        <v>0</v>
      </c>
      <c r="O68" s="201">
        <v>185</v>
      </c>
      <c r="P68" s="201">
        <v>0</v>
      </c>
    </row>
    <row r="69" spans="1:16">
      <c r="A69" t="s">
        <v>111</v>
      </c>
      <c r="C69" s="24">
        <v>35</v>
      </c>
      <c r="D69" s="24">
        <v>0</v>
      </c>
      <c r="E69" s="24">
        <v>0</v>
      </c>
      <c r="F69" s="24">
        <v>0</v>
      </c>
      <c r="G69" s="201">
        <v>282</v>
      </c>
      <c r="H69" s="201">
        <v>0</v>
      </c>
      <c r="I69" s="201">
        <v>0</v>
      </c>
      <c r="J69" s="201">
        <v>0</v>
      </c>
      <c r="K69" s="201">
        <v>320</v>
      </c>
      <c r="L69" s="201">
        <v>0</v>
      </c>
      <c r="M69" s="201">
        <v>0</v>
      </c>
      <c r="N69" s="201">
        <v>0</v>
      </c>
      <c r="O69" s="201">
        <v>185</v>
      </c>
      <c r="P69" s="201">
        <v>0</v>
      </c>
    </row>
    <row r="70" spans="1:16">
      <c r="A70" t="s">
        <v>112</v>
      </c>
      <c r="C70" s="24">
        <v>35</v>
      </c>
      <c r="D70" s="24">
        <v>0</v>
      </c>
      <c r="E70" s="24">
        <v>0</v>
      </c>
      <c r="F70" s="24">
        <v>0</v>
      </c>
      <c r="G70" s="201">
        <v>282</v>
      </c>
      <c r="H70" s="201">
        <v>0</v>
      </c>
      <c r="I70" s="201">
        <v>0</v>
      </c>
      <c r="J70" s="201">
        <v>0</v>
      </c>
      <c r="K70" s="201">
        <v>320</v>
      </c>
      <c r="L70" s="201">
        <v>0</v>
      </c>
      <c r="M70" s="201">
        <v>0</v>
      </c>
      <c r="N70" s="201">
        <v>0</v>
      </c>
      <c r="O70" s="201">
        <v>185</v>
      </c>
      <c r="P70" s="201">
        <v>0</v>
      </c>
    </row>
    <row r="71" spans="1:16">
      <c r="A71" t="s">
        <v>113</v>
      </c>
      <c r="C71" s="24">
        <v>35</v>
      </c>
      <c r="D71" s="24">
        <v>0</v>
      </c>
      <c r="E71" s="24">
        <v>0</v>
      </c>
      <c r="F71" s="24">
        <v>0</v>
      </c>
      <c r="G71" s="201">
        <v>282</v>
      </c>
      <c r="H71" s="201">
        <v>0</v>
      </c>
      <c r="I71" s="201">
        <v>0</v>
      </c>
      <c r="J71" s="201">
        <v>0</v>
      </c>
      <c r="K71" s="201">
        <v>320</v>
      </c>
      <c r="L71" s="201">
        <v>0</v>
      </c>
      <c r="M71" s="201">
        <v>0</v>
      </c>
      <c r="N71" s="201">
        <v>0</v>
      </c>
      <c r="O71" s="201">
        <v>185</v>
      </c>
      <c r="P71" s="201">
        <v>0</v>
      </c>
    </row>
    <row r="72" spans="1:16">
      <c r="A72" t="s">
        <v>114</v>
      </c>
      <c r="C72" s="24">
        <v>35</v>
      </c>
      <c r="D72" s="24">
        <v>0</v>
      </c>
      <c r="E72" s="24">
        <v>0</v>
      </c>
      <c r="F72" s="24">
        <v>0</v>
      </c>
      <c r="G72" s="201">
        <v>282</v>
      </c>
      <c r="H72" s="201">
        <v>0</v>
      </c>
      <c r="I72" s="201">
        <v>0</v>
      </c>
      <c r="J72" s="201">
        <v>0</v>
      </c>
      <c r="K72" s="201">
        <v>320</v>
      </c>
      <c r="L72" s="201">
        <v>0</v>
      </c>
      <c r="M72" s="201">
        <v>0</v>
      </c>
      <c r="N72" s="201">
        <v>0</v>
      </c>
      <c r="O72" s="201">
        <v>185</v>
      </c>
      <c r="P72" s="201">
        <v>0</v>
      </c>
    </row>
    <row r="73" spans="1:16">
      <c r="A73" t="s">
        <v>115</v>
      </c>
      <c r="C73" s="24">
        <v>35</v>
      </c>
      <c r="D73" s="24">
        <v>0</v>
      </c>
      <c r="E73" s="24">
        <v>0</v>
      </c>
      <c r="F73" s="24">
        <v>0</v>
      </c>
      <c r="G73" s="201">
        <v>282</v>
      </c>
      <c r="H73" s="201">
        <v>0</v>
      </c>
      <c r="I73" s="201">
        <v>0</v>
      </c>
      <c r="J73" s="201">
        <v>0</v>
      </c>
      <c r="K73" s="201">
        <v>320</v>
      </c>
      <c r="L73" s="201">
        <v>0</v>
      </c>
      <c r="M73" s="201">
        <v>0</v>
      </c>
      <c r="N73" s="201">
        <v>0</v>
      </c>
      <c r="O73" s="201">
        <v>185</v>
      </c>
      <c r="P73" s="201">
        <v>0</v>
      </c>
    </row>
    <row r="74" spans="1:16">
      <c r="A74" t="s">
        <v>116</v>
      </c>
      <c r="C74" s="24">
        <v>35</v>
      </c>
      <c r="D74" s="24">
        <v>0</v>
      </c>
      <c r="E74" s="24">
        <v>0</v>
      </c>
      <c r="F74" s="24">
        <v>0</v>
      </c>
      <c r="G74" s="201">
        <v>282</v>
      </c>
      <c r="H74" s="201">
        <v>0</v>
      </c>
      <c r="I74" s="201">
        <v>0</v>
      </c>
      <c r="J74" s="201">
        <v>0</v>
      </c>
      <c r="K74" s="201">
        <v>320</v>
      </c>
      <c r="L74" s="201">
        <v>0</v>
      </c>
      <c r="M74" s="201">
        <v>0</v>
      </c>
      <c r="N74" s="201">
        <v>0</v>
      </c>
      <c r="O74" s="201">
        <v>185</v>
      </c>
      <c r="P74" s="201">
        <v>0</v>
      </c>
    </row>
    <row r="75" spans="1:16">
      <c r="A75" t="s">
        <v>117</v>
      </c>
      <c r="C75" s="24">
        <v>35</v>
      </c>
      <c r="D75" s="24">
        <v>0</v>
      </c>
      <c r="E75" s="24">
        <v>0</v>
      </c>
      <c r="F75" s="24">
        <v>0</v>
      </c>
      <c r="G75" s="201">
        <v>285</v>
      </c>
      <c r="H75" s="201">
        <v>0</v>
      </c>
      <c r="I75" s="201">
        <v>0</v>
      </c>
      <c r="J75" s="201">
        <v>0</v>
      </c>
      <c r="K75" s="201">
        <v>320</v>
      </c>
      <c r="L75" s="201">
        <v>0</v>
      </c>
      <c r="M75" s="201">
        <v>0</v>
      </c>
      <c r="N75" s="201">
        <v>0</v>
      </c>
      <c r="O75" s="201">
        <v>225</v>
      </c>
      <c r="P75" s="201">
        <v>0</v>
      </c>
    </row>
    <row r="76" spans="1:16">
      <c r="A76" t="s">
        <v>118</v>
      </c>
      <c r="C76" s="24">
        <v>35</v>
      </c>
      <c r="D76" s="24">
        <v>0</v>
      </c>
      <c r="E76" s="24">
        <v>0</v>
      </c>
      <c r="F76" s="24">
        <v>0</v>
      </c>
      <c r="G76" s="201">
        <v>285</v>
      </c>
      <c r="H76" s="201">
        <v>0</v>
      </c>
      <c r="I76" s="201">
        <v>0</v>
      </c>
      <c r="J76" s="201">
        <v>0</v>
      </c>
      <c r="K76" s="201">
        <v>320</v>
      </c>
      <c r="L76" s="201">
        <v>0</v>
      </c>
      <c r="M76" s="201">
        <v>0</v>
      </c>
      <c r="N76" s="201">
        <v>0</v>
      </c>
      <c r="O76" s="201">
        <v>193</v>
      </c>
      <c r="P76" s="201">
        <v>0</v>
      </c>
    </row>
    <row r="77" spans="1:16">
      <c r="A77" t="s">
        <v>119</v>
      </c>
      <c r="C77" s="24">
        <v>35</v>
      </c>
      <c r="D77" s="24">
        <v>0</v>
      </c>
      <c r="E77" s="24">
        <v>0</v>
      </c>
      <c r="F77" s="24">
        <v>0</v>
      </c>
      <c r="G77" s="201">
        <v>285</v>
      </c>
      <c r="H77" s="201">
        <v>0</v>
      </c>
      <c r="I77" s="201">
        <v>0</v>
      </c>
      <c r="J77" s="201">
        <v>0</v>
      </c>
      <c r="K77" s="201">
        <v>320</v>
      </c>
      <c r="L77" s="201">
        <v>0</v>
      </c>
      <c r="M77" s="201">
        <v>0</v>
      </c>
      <c r="N77" s="201">
        <v>0</v>
      </c>
      <c r="O77" s="201">
        <v>193</v>
      </c>
      <c r="P77" s="201">
        <v>0</v>
      </c>
    </row>
    <row r="78" spans="1:16">
      <c r="A78" t="s">
        <v>120</v>
      </c>
      <c r="C78" s="24">
        <v>34.17</v>
      </c>
      <c r="D78" s="24">
        <v>0</v>
      </c>
      <c r="E78" s="24">
        <v>0</v>
      </c>
      <c r="F78" s="24">
        <v>0</v>
      </c>
      <c r="G78" s="201">
        <v>285</v>
      </c>
      <c r="H78" s="201">
        <v>0</v>
      </c>
      <c r="I78" s="201">
        <v>0</v>
      </c>
      <c r="J78" s="201">
        <v>0</v>
      </c>
      <c r="K78" s="201">
        <v>320</v>
      </c>
      <c r="L78" s="201">
        <v>0</v>
      </c>
      <c r="M78" s="201">
        <v>0</v>
      </c>
      <c r="N78" s="201">
        <v>0</v>
      </c>
      <c r="O78" s="201">
        <v>193</v>
      </c>
      <c r="P78" s="201">
        <v>0</v>
      </c>
    </row>
    <row r="79" spans="1:16">
      <c r="A79" t="s">
        <v>121</v>
      </c>
      <c r="C79" s="24">
        <v>34.17</v>
      </c>
      <c r="D79" s="24">
        <v>0</v>
      </c>
      <c r="E79" s="24">
        <v>0</v>
      </c>
      <c r="F79" s="24">
        <v>0</v>
      </c>
      <c r="G79" s="201">
        <v>285</v>
      </c>
      <c r="H79" s="201">
        <v>0</v>
      </c>
      <c r="I79" s="201">
        <v>0</v>
      </c>
      <c r="J79" s="201">
        <v>0</v>
      </c>
      <c r="K79" s="201">
        <v>320</v>
      </c>
      <c r="L79" s="201">
        <v>0</v>
      </c>
      <c r="M79" s="201">
        <v>0</v>
      </c>
      <c r="N79" s="201">
        <v>0</v>
      </c>
      <c r="O79" s="201">
        <v>225</v>
      </c>
      <c r="P79" s="201">
        <v>0</v>
      </c>
    </row>
    <row r="80" spans="1:16">
      <c r="A80" t="s">
        <v>122</v>
      </c>
      <c r="C80" s="24">
        <v>34.17</v>
      </c>
      <c r="D80" s="24">
        <v>0</v>
      </c>
      <c r="E80" s="24">
        <v>0</v>
      </c>
      <c r="F80" s="24">
        <v>0</v>
      </c>
      <c r="G80" s="201">
        <v>285</v>
      </c>
      <c r="H80" s="201">
        <v>0</v>
      </c>
      <c r="I80" s="201">
        <v>0</v>
      </c>
      <c r="J80" s="201">
        <v>0</v>
      </c>
      <c r="K80" s="201">
        <v>320</v>
      </c>
      <c r="L80" s="201">
        <v>0</v>
      </c>
      <c r="M80" s="201">
        <v>0</v>
      </c>
      <c r="N80" s="201">
        <v>0</v>
      </c>
      <c r="O80" s="201">
        <v>225</v>
      </c>
      <c r="P80" s="201">
        <v>0</v>
      </c>
    </row>
    <row r="81" spans="1:16">
      <c r="A81" t="s">
        <v>123</v>
      </c>
      <c r="C81" s="24">
        <v>35</v>
      </c>
      <c r="D81" s="24">
        <v>0</v>
      </c>
      <c r="E81" s="24">
        <v>0</v>
      </c>
      <c r="F81" s="24">
        <v>0</v>
      </c>
      <c r="G81" s="201">
        <v>285</v>
      </c>
      <c r="H81" s="201">
        <v>0</v>
      </c>
      <c r="I81" s="201">
        <v>0</v>
      </c>
      <c r="J81" s="201">
        <v>0</v>
      </c>
      <c r="K81" s="201">
        <v>320</v>
      </c>
      <c r="L81" s="201">
        <v>0</v>
      </c>
      <c r="M81" s="201">
        <v>0</v>
      </c>
      <c r="N81" s="201">
        <v>0</v>
      </c>
      <c r="O81" s="201">
        <v>299.32</v>
      </c>
      <c r="P81" s="201">
        <v>0</v>
      </c>
    </row>
    <row r="82" spans="1:16">
      <c r="A82" t="s">
        <v>124</v>
      </c>
      <c r="C82" s="24">
        <v>35</v>
      </c>
      <c r="D82" s="24">
        <v>0</v>
      </c>
      <c r="E82" s="24">
        <v>0</v>
      </c>
      <c r="F82" s="24">
        <v>0</v>
      </c>
      <c r="G82" s="201">
        <v>285</v>
      </c>
      <c r="H82" s="201">
        <v>0</v>
      </c>
      <c r="I82" s="201">
        <v>0</v>
      </c>
      <c r="J82" s="201">
        <v>0</v>
      </c>
      <c r="K82" s="201">
        <v>320</v>
      </c>
      <c r="L82" s="201">
        <v>0</v>
      </c>
      <c r="M82" s="201">
        <v>0</v>
      </c>
      <c r="N82" s="201">
        <v>0</v>
      </c>
      <c r="O82" s="201">
        <v>299.32</v>
      </c>
      <c r="P82" s="201">
        <v>0</v>
      </c>
    </row>
    <row r="83" spans="1:16">
      <c r="A83" t="s">
        <v>125</v>
      </c>
      <c r="C83" s="24">
        <v>35</v>
      </c>
      <c r="D83" s="24">
        <v>0</v>
      </c>
      <c r="E83" s="24">
        <v>0</v>
      </c>
      <c r="F83" s="24">
        <v>0</v>
      </c>
      <c r="G83" s="201">
        <v>290</v>
      </c>
      <c r="H83" s="201">
        <v>0</v>
      </c>
      <c r="I83" s="201">
        <v>0</v>
      </c>
      <c r="J83" s="201">
        <v>0</v>
      </c>
      <c r="K83" s="201">
        <v>320</v>
      </c>
      <c r="L83" s="201">
        <v>0</v>
      </c>
      <c r="M83" s="201">
        <v>0</v>
      </c>
      <c r="N83" s="201">
        <v>0</v>
      </c>
      <c r="O83" s="201">
        <v>299.32</v>
      </c>
      <c r="P83" s="201">
        <v>0</v>
      </c>
    </row>
    <row r="84" spans="1:16">
      <c r="A84" t="s">
        <v>126</v>
      </c>
      <c r="C84" s="24">
        <v>34.17</v>
      </c>
      <c r="D84" s="24">
        <v>0</v>
      </c>
      <c r="E84" s="24">
        <v>0</v>
      </c>
      <c r="F84" s="24">
        <v>0</v>
      </c>
      <c r="G84" s="201">
        <v>290</v>
      </c>
      <c r="H84" s="201">
        <v>0</v>
      </c>
      <c r="I84" s="201">
        <v>0</v>
      </c>
      <c r="J84" s="201">
        <v>0</v>
      </c>
      <c r="K84" s="201">
        <v>256</v>
      </c>
      <c r="L84" s="201">
        <v>0</v>
      </c>
      <c r="M84" s="201">
        <v>0</v>
      </c>
      <c r="N84" s="201">
        <v>0</v>
      </c>
      <c r="O84" s="201">
        <v>299.32</v>
      </c>
      <c r="P84" s="201">
        <v>0</v>
      </c>
    </row>
    <row r="85" spans="1:16">
      <c r="A85" t="s">
        <v>127</v>
      </c>
      <c r="C85" s="24">
        <v>34.17</v>
      </c>
      <c r="D85" s="24">
        <v>0</v>
      </c>
      <c r="E85" s="24">
        <v>0</v>
      </c>
      <c r="F85" s="24">
        <v>0</v>
      </c>
      <c r="G85" s="201">
        <v>285</v>
      </c>
      <c r="H85" s="201">
        <v>0</v>
      </c>
      <c r="I85" s="201">
        <v>0</v>
      </c>
      <c r="J85" s="201">
        <v>0</v>
      </c>
      <c r="K85" s="201">
        <v>256</v>
      </c>
      <c r="L85" s="201">
        <v>0</v>
      </c>
      <c r="M85" s="201">
        <v>0</v>
      </c>
      <c r="N85" s="201">
        <v>0</v>
      </c>
      <c r="O85" s="201">
        <v>399.32</v>
      </c>
      <c r="P85" s="201">
        <v>0</v>
      </c>
    </row>
    <row r="86" spans="1:16">
      <c r="A86" t="s">
        <v>128</v>
      </c>
      <c r="C86" s="24">
        <v>35</v>
      </c>
      <c r="D86" s="24">
        <v>0</v>
      </c>
      <c r="E86" s="24">
        <v>0</v>
      </c>
      <c r="F86" s="24">
        <v>0</v>
      </c>
      <c r="G86" s="201">
        <v>290</v>
      </c>
      <c r="H86" s="201">
        <v>0</v>
      </c>
      <c r="I86" s="201">
        <v>0</v>
      </c>
      <c r="J86" s="201">
        <v>0</v>
      </c>
      <c r="K86" s="201">
        <v>320</v>
      </c>
      <c r="L86" s="201">
        <v>0</v>
      </c>
      <c r="M86" s="201">
        <v>0</v>
      </c>
      <c r="N86" s="201">
        <v>0</v>
      </c>
      <c r="O86" s="201">
        <v>399.32</v>
      </c>
      <c r="P86" s="201">
        <v>0</v>
      </c>
    </row>
    <row r="87" spans="1:16">
      <c r="A87" t="s">
        <v>129</v>
      </c>
      <c r="C87" s="24">
        <v>35</v>
      </c>
      <c r="D87" s="24">
        <v>0</v>
      </c>
      <c r="E87" s="24">
        <v>0</v>
      </c>
      <c r="F87" s="24">
        <v>0</v>
      </c>
      <c r="G87" s="201">
        <v>290</v>
      </c>
      <c r="H87" s="201">
        <v>0</v>
      </c>
      <c r="I87" s="201">
        <v>0</v>
      </c>
      <c r="J87" s="201">
        <v>0</v>
      </c>
      <c r="K87" s="201">
        <v>320</v>
      </c>
      <c r="L87" s="201">
        <v>0</v>
      </c>
      <c r="M87" s="201">
        <v>0</v>
      </c>
      <c r="N87" s="201">
        <v>0</v>
      </c>
      <c r="O87" s="201">
        <v>459.32</v>
      </c>
      <c r="P87" s="201">
        <v>0</v>
      </c>
    </row>
    <row r="88" spans="1:16">
      <c r="A88" t="s">
        <v>130</v>
      </c>
      <c r="C88" s="24">
        <v>35</v>
      </c>
      <c r="D88" s="24">
        <v>0</v>
      </c>
      <c r="E88" s="24">
        <v>0</v>
      </c>
      <c r="F88" s="24">
        <v>0</v>
      </c>
      <c r="G88" s="201">
        <v>290</v>
      </c>
      <c r="H88" s="201">
        <v>0</v>
      </c>
      <c r="I88" s="201">
        <v>0</v>
      </c>
      <c r="J88" s="201">
        <v>0</v>
      </c>
      <c r="K88" s="201">
        <v>320</v>
      </c>
      <c r="L88" s="201">
        <v>0</v>
      </c>
      <c r="M88" s="201">
        <v>0</v>
      </c>
      <c r="N88" s="201">
        <v>0</v>
      </c>
      <c r="O88" s="201">
        <v>459.32</v>
      </c>
      <c r="P88" s="201">
        <v>0</v>
      </c>
    </row>
    <row r="89" spans="1:16">
      <c r="A89" t="s">
        <v>131</v>
      </c>
      <c r="C89" s="24">
        <v>35</v>
      </c>
      <c r="D89" s="24">
        <v>0</v>
      </c>
      <c r="E89" s="24">
        <v>0</v>
      </c>
      <c r="F89" s="24">
        <v>0</v>
      </c>
      <c r="G89" s="201">
        <v>290</v>
      </c>
      <c r="H89" s="201">
        <v>0</v>
      </c>
      <c r="I89" s="201">
        <v>0</v>
      </c>
      <c r="J89" s="201">
        <v>0</v>
      </c>
      <c r="K89" s="201">
        <v>320</v>
      </c>
      <c r="L89" s="201">
        <v>0</v>
      </c>
      <c r="M89" s="201">
        <v>0</v>
      </c>
      <c r="N89" s="201">
        <v>0</v>
      </c>
      <c r="O89" s="201">
        <v>560</v>
      </c>
      <c r="P89" s="201">
        <v>0</v>
      </c>
    </row>
    <row r="90" spans="1:16">
      <c r="A90" t="s">
        <v>132</v>
      </c>
      <c r="C90" s="24">
        <v>35</v>
      </c>
      <c r="D90" s="24">
        <v>0</v>
      </c>
      <c r="E90" s="24">
        <v>0</v>
      </c>
      <c r="F90" s="24">
        <v>0</v>
      </c>
      <c r="G90" s="201">
        <v>290</v>
      </c>
      <c r="H90" s="201">
        <v>0</v>
      </c>
      <c r="I90" s="201">
        <v>0</v>
      </c>
      <c r="J90" s="201">
        <v>0</v>
      </c>
      <c r="K90" s="201">
        <v>320</v>
      </c>
      <c r="L90" s="201">
        <v>0</v>
      </c>
      <c r="M90" s="201">
        <v>0</v>
      </c>
      <c r="N90" s="201">
        <v>0</v>
      </c>
      <c r="O90" s="201">
        <v>560</v>
      </c>
      <c r="P90" s="201">
        <v>0</v>
      </c>
    </row>
    <row r="91" spans="1:16">
      <c r="A91" t="s">
        <v>133</v>
      </c>
      <c r="C91" s="24">
        <v>35</v>
      </c>
      <c r="D91" s="24">
        <v>0</v>
      </c>
      <c r="E91" s="24">
        <v>0</v>
      </c>
      <c r="F91" s="24">
        <v>0</v>
      </c>
      <c r="G91" s="201">
        <v>290</v>
      </c>
      <c r="H91" s="201">
        <v>0</v>
      </c>
      <c r="I91" s="201">
        <v>0</v>
      </c>
      <c r="J91" s="201">
        <v>0</v>
      </c>
      <c r="K91" s="201">
        <v>320</v>
      </c>
      <c r="L91" s="201">
        <v>0</v>
      </c>
      <c r="M91" s="201">
        <v>0</v>
      </c>
      <c r="N91" s="201">
        <v>0</v>
      </c>
      <c r="O91" s="201">
        <v>560</v>
      </c>
      <c r="P91" s="201">
        <v>0</v>
      </c>
    </row>
    <row r="92" spans="1:16">
      <c r="A92" t="s">
        <v>134</v>
      </c>
      <c r="C92" s="24">
        <v>35</v>
      </c>
      <c r="D92" s="24">
        <v>0</v>
      </c>
      <c r="E92" s="24">
        <v>0</v>
      </c>
      <c r="F92" s="24">
        <v>0</v>
      </c>
      <c r="G92" s="201">
        <v>290</v>
      </c>
      <c r="H92" s="201">
        <v>0</v>
      </c>
      <c r="I92" s="201">
        <v>0</v>
      </c>
      <c r="J92" s="201">
        <v>0</v>
      </c>
      <c r="K92" s="201">
        <v>320</v>
      </c>
      <c r="L92" s="201">
        <v>0</v>
      </c>
      <c r="M92" s="201">
        <v>0</v>
      </c>
      <c r="N92" s="201">
        <v>0</v>
      </c>
      <c r="O92" s="201">
        <v>560</v>
      </c>
      <c r="P92" s="201">
        <v>0</v>
      </c>
    </row>
    <row r="93" spans="1:16">
      <c r="A93" t="s">
        <v>135</v>
      </c>
      <c r="C93" s="24">
        <v>35</v>
      </c>
      <c r="D93" s="24">
        <v>0</v>
      </c>
      <c r="E93" s="24">
        <v>0</v>
      </c>
      <c r="F93" s="24">
        <v>0</v>
      </c>
      <c r="G93" s="201">
        <v>290</v>
      </c>
      <c r="H93" s="201">
        <v>0</v>
      </c>
      <c r="I93" s="201">
        <v>0</v>
      </c>
      <c r="J93" s="201">
        <v>0</v>
      </c>
      <c r="K93" s="201">
        <v>320</v>
      </c>
      <c r="L93" s="201">
        <v>0</v>
      </c>
      <c r="M93" s="201">
        <v>0</v>
      </c>
      <c r="N93" s="201">
        <v>0</v>
      </c>
      <c r="O93" s="201">
        <v>560</v>
      </c>
      <c r="P93" s="201">
        <v>0</v>
      </c>
    </row>
    <row r="94" spans="1:16">
      <c r="A94" t="s">
        <v>136</v>
      </c>
      <c r="C94" s="24">
        <v>35</v>
      </c>
      <c r="D94" s="24">
        <v>0</v>
      </c>
      <c r="E94" s="24">
        <v>0</v>
      </c>
      <c r="F94" s="24">
        <v>0</v>
      </c>
      <c r="G94" s="201">
        <v>290</v>
      </c>
      <c r="H94" s="201">
        <v>0</v>
      </c>
      <c r="I94" s="201">
        <v>0</v>
      </c>
      <c r="J94" s="201">
        <v>0</v>
      </c>
      <c r="K94" s="201">
        <v>320</v>
      </c>
      <c r="L94" s="201">
        <v>0</v>
      </c>
      <c r="M94" s="201">
        <v>0</v>
      </c>
      <c r="N94" s="201">
        <v>0</v>
      </c>
      <c r="O94" s="201">
        <v>560</v>
      </c>
      <c r="P94" s="201">
        <v>0</v>
      </c>
    </row>
    <row r="95" spans="1:16">
      <c r="A95" t="s">
        <v>137</v>
      </c>
      <c r="C95" s="24">
        <v>35</v>
      </c>
      <c r="D95" s="24">
        <v>0</v>
      </c>
      <c r="E95" s="24">
        <v>0</v>
      </c>
      <c r="F95" s="24">
        <v>0</v>
      </c>
      <c r="G95" s="201">
        <v>290</v>
      </c>
      <c r="H95" s="201">
        <v>0</v>
      </c>
      <c r="I95" s="201">
        <v>0</v>
      </c>
      <c r="J95" s="201">
        <v>0</v>
      </c>
      <c r="K95" s="201">
        <v>320</v>
      </c>
      <c r="L95" s="201">
        <v>0</v>
      </c>
      <c r="M95" s="201">
        <v>0</v>
      </c>
      <c r="N95" s="201">
        <v>0</v>
      </c>
      <c r="O95" s="201">
        <v>190</v>
      </c>
      <c r="P95" s="201">
        <v>0</v>
      </c>
    </row>
    <row r="96" spans="1:16">
      <c r="A96" t="s">
        <v>138</v>
      </c>
      <c r="C96" s="24">
        <v>35</v>
      </c>
      <c r="D96" s="24">
        <v>0</v>
      </c>
      <c r="E96" s="24">
        <v>0</v>
      </c>
      <c r="F96" s="24">
        <v>0</v>
      </c>
      <c r="G96" s="201">
        <v>290</v>
      </c>
      <c r="H96" s="201">
        <v>0</v>
      </c>
      <c r="I96" s="201">
        <v>0</v>
      </c>
      <c r="J96" s="201">
        <v>0</v>
      </c>
      <c r="K96" s="201">
        <v>320</v>
      </c>
      <c r="L96" s="201">
        <v>0</v>
      </c>
      <c r="M96" s="201">
        <v>0</v>
      </c>
      <c r="N96" s="201">
        <v>0</v>
      </c>
      <c r="O96" s="201">
        <v>190</v>
      </c>
      <c r="P96" s="201">
        <v>0</v>
      </c>
    </row>
    <row r="97" spans="1:17">
      <c r="A97" t="s">
        <v>139</v>
      </c>
      <c r="C97" s="24">
        <v>35</v>
      </c>
      <c r="D97" s="24">
        <v>0</v>
      </c>
      <c r="E97" s="24">
        <v>0</v>
      </c>
      <c r="F97" s="24">
        <v>0</v>
      </c>
      <c r="G97" s="201">
        <v>290</v>
      </c>
      <c r="H97" s="201">
        <v>0</v>
      </c>
      <c r="I97" s="201">
        <v>0</v>
      </c>
      <c r="J97" s="201">
        <v>0</v>
      </c>
      <c r="K97" s="201">
        <v>320</v>
      </c>
      <c r="L97" s="201">
        <v>0</v>
      </c>
      <c r="M97" s="201">
        <v>0</v>
      </c>
      <c r="N97" s="201">
        <v>0</v>
      </c>
      <c r="O97" s="201">
        <v>190</v>
      </c>
      <c r="P97" s="201">
        <v>0</v>
      </c>
    </row>
    <row r="98" spans="1:17">
      <c r="A98" t="s">
        <v>140</v>
      </c>
      <c r="C98" s="24">
        <v>35</v>
      </c>
      <c r="D98" s="24">
        <v>0</v>
      </c>
      <c r="E98" s="24">
        <v>0</v>
      </c>
      <c r="F98" s="24">
        <v>0</v>
      </c>
      <c r="G98" s="201">
        <v>290</v>
      </c>
      <c r="H98" s="201">
        <v>0</v>
      </c>
      <c r="I98" s="201">
        <v>0</v>
      </c>
      <c r="J98" s="201">
        <v>0</v>
      </c>
      <c r="K98" s="201">
        <v>320</v>
      </c>
      <c r="L98" s="201">
        <v>0</v>
      </c>
      <c r="M98" s="201">
        <v>0</v>
      </c>
      <c r="N98" s="201">
        <v>0</v>
      </c>
      <c r="O98" s="201">
        <v>190</v>
      </c>
      <c r="P98" s="201">
        <v>0</v>
      </c>
    </row>
    <row r="99" spans="1:17">
      <c r="A99" s="114" t="s">
        <v>324</v>
      </c>
      <c r="B99" s="114">
        <f t="shared" ref="B99:Q99" si="0">SUM(B3:B98)/4000</f>
        <v>0</v>
      </c>
      <c r="C99" s="114">
        <f t="shared" si="0"/>
        <v>0.83771750000000011</v>
      </c>
      <c r="D99" s="114">
        <f t="shared" si="0"/>
        <v>0</v>
      </c>
      <c r="E99" s="114">
        <f t="shared" si="0"/>
        <v>0</v>
      </c>
      <c r="F99" s="114">
        <f t="shared" si="0"/>
        <v>0</v>
      </c>
      <c r="G99" s="114">
        <f t="shared" si="0"/>
        <v>6.92875</v>
      </c>
      <c r="H99" s="114">
        <f t="shared" si="0"/>
        <v>0</v>
      </c>
      <c r="I99" s="114">
        <f t="shared" si="0"/>
        <v>0</v>
      </c>
      <c r="J99" s="114">
        <f t="shared" si="0"/>
        <v>0</v>
      </c>
      <c r="K99" s="114">
        <f t="shared" si="0"/>
        <v>7.5519999999999996</v>
      </c>
      <c r="L99" s="114">
        <f t="shared" si="0"/>
        <v>0</v>
      </c>
      <c r="M99" s="114">
        <f t="shared" si="0"/>
        <v>0</v>
      </c>
      <c r="N99" s="114">
        <f t="shared" si="0"/>
        <v>0</v>
      </c>
      <c r="O99" s="114">
        <f t="shared" si="0"/>
        <v>5.5128300000000001</v>
      </c>
      <c r="P99" s="114">
        <f t="shared" si="0"/>
        <v>0</v>
      </c>
      <c r="Q99" s="114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8.17</v>
      </c>
      <c r="H3" s="201">
        <v>0</v>
      </c>
      <c r="I3" s="201">
        <v>0</v>
      </c>
      <c r="J3" s="201">
        <v>0</v>
      </c>
      <c r="K3" s="201">
        <v>17.53</v>
      </c>
      <c r="L3" s="201">
        <v>0.62</v>
      </c>
      <c r="M3" s="201">
        <v>1.84</v>
      </c>
      <c r="N3" s="201">
        <v>1.87</v>
      </c>
      <c r="O3" s="201">
        <v>2.62</v>
      </c>
      <c r="P3" s="201">
        <v>1.1100000000000001</v>
      </c>
      <c r="Q3" s="201">
        <v>0.34</v>
      </c>
      <c r="R3" s="201">
        <v>0.69</v>
      </c>
      <c r="S3" s="201">
        <v>0.43</v>
      </c>
      <c r="T3" s="201">
        <v>0</v>
      </c>
      <c r="U3" s="201">
        <v>2.1</v>
      </c>
      <c r="V3" s="201">
        <v>0.31</v>
      </c>
      <c r="W3" s="201">
        <v>0.67</v>
      </c>
      <c r="X3" s="201">
        <v>2.23</v>
      </c>
      <c r="Y3" s="201">
        <v>0</v>
      </c>
      <c r="Z3" s="201">
        <v>4.2</v>
      </c>
      <c r="AA3" s="201">
        <v>1.35</v>
      </c>
      <c r="AB3" s="201">
        <v>0</v>
      </c>
      <c r="AC3" s="201">
        <v>17.100000000000001</v>
      </c>
      <c r="AD3" s="201">
        <v>0</v>
      </c>
      <c r="AE3" s="201">
        <v>0</v>
      </c>
      <c r="AF3" s="201">
        <v>0</v>
      </c>
      <c r="AG3" s="201">
        <v>-0.34</v>
      </c>
      <c r="AH3" s="201">
        <v>0</v>
      </c>
      <c r="AI3" s="201">
        <v>0</v>
      </c>
      <c r="AJ3" s="201">
        <v>0</v>
      </c>
      <c r="AK3" s="201">
        <v>-13.35</v>
      </c>
      <c r="AL3" s="201">
        <v>0</v>
      </c>
      <c r="AM3" s="201">
        <v>0</v>
      </c>
      <c r="AN3" s="201">
        <v>0</v>
      </c>
      <c r="AO3" s="201">
        <v>-159.34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7.94</v>
      </c>
      <c r="AV3" s="201">
        <v>0.19</v>
      </c>
      <c r="AW3" s="201">
        <v>0.31</v>
      </c>
      <c r="AX3" s="201">
        <v>0.11</v>
      </c>
      <c r="AY3" s="201">
        <v>0</v>
      </c>
    </row>
    <row r="4" spans="1:51">
      <c r="A4" t="s">
        <v>46</v>
      </c>
      <c r="B4" s="201">
        <v>0</v>
      </c>
      <c r="C4" s="201">
        <v>0</v>
      </c>
      <c r="D4" s="201">
        <v>7.47</v>
      </c>
      <c r="E4" s="201">
        <v>0</v>
      </c>
      <c r="F4" s="201">
        <v>0</v>
      </c>
      <c r="G4" s="201">
        <v>31.57</v>
      </c>
      <c r="H4" s="201">
        <v>0</v>
      </c>
      <c r="I4" s="201">
        <v>0</v>
      </c>
      <c r="J4" s="201">
        <v>0</v>
      </c>
      <c r="K4" s="201">
        <v>17.53</v>
      </c>
      <c r="L4" s="201">
        <v>0.62</v>
      </c>
      <c r="M4" s="201">
        <v>1.43</v>
      </c>
      <c r="N4" s="201">
        <v>1.87</v>
      </c>
      <c r="O4" s="201">
        <v>2.62</v>
      </c>
      <c r="P4" s="201">
        <v>1.1100000000000001</v>
      </c>
      <c r="Q4" s="201">
        <v>0.34</v>
      </c>
      <c r="R4" s="201">
        <v>0.69</v>
      </c>
      <c r="S4" s="201">
        <v>0.43</v>
      </c>
      <c r="T4" s="201">
        <v>0</v>
      </c>
      <c r="U4" s="201">
        <v>2.1</v>
      </c>
      <c r="V4" s="201">
        <v>0.31</v>
      </c>
      <c r="W4" s="201">
        <v>0.67</v>
      </c>
      <c r="X4" s="201">
        <v>2.23</v>
      </c>
      <c r="Y4" s="201">
        <v>0</v>
      </c>
      <c r="Z4" s="201">
        <v>4.2</v>
      </c>
      <c r="AA4" s="201">
        <v>1.35</v>
      </c>
      <c r="AB4" s="201">
        <v>0</v>
      </c>
      <c r="AC4" s="201">
        <v>17.100000000000001</v>
      </c>
      <c r="AD4" s="201">
        <v>0</v>
      </c>
      <c r="AE4" s="201">
        <v>0</v>
      </c>
      <c r="AF4" s="201">
        <v>0</v>
      </c>
      <c r="AG4" s="201">
        <v>-0.34</v>
      </c>
      <c r="AH4" s="201">
        <v>0</v>
      </c>
      <c r="AI4" s="201">
        <v>0</v>
      </c>
      <c r="AJ4" s="201">
        <v>0</v>
      </c>
      <c r="AK4" s="201">
        <v>-13.35</v>
      </c>
      <c r="AL4" s="201">
        <v>0</v>
      </c>
      <c r="AM4" s="201">
        <v>0</v>
      </c>
      <c r="AN4" s="201">
        <v>0</v>
      </c>
      <c r="AO4" s="201">
        <v>-159.34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7.94</v>
      </c>
      <c r="AV4" s="201">
        <v>0.19</v>
      </c>
      <c r="AW4" s="201">
        <v>0.31</v>
      </c>
      <c r="AX4" s="201">
        <v>0.11</v>
      </c>
      <c r="AY4" s="201">
        <v>0</v>
      </c>
    </row>
    <row r="5" spans="1:51">
      <c r="A5" t="s">
        <v>47</v>
      </c>
      <c r="B5" s="201">
        <v>0</v>
      </c>
      <c r="C5" s="201">
        <v>0</v>
      </c>
      <c r="D5" s="201">
        <v>4.18</v>
      </c>
      <c r="E5" s="201">
        <v>0</v>
      </c>
      <c r="F5" s="201">
        <v>0</v>
      </c>
      <c r="G5" s="201">
        <v>29.64</v>
      </c>
      <c r="H5" s="201">
        <v>0</v>
      </c>
      <c r="I5" s="201">
        <v>0</v>
      </c>
      <c r="J5" s="201">
        <v>0</v>
      </c>
      <c r="K5" s="201">
        <v>17.53</v>
      </c>
      <c r="L5" s="201">
        <v>0.62</v>
      </c>
      <c r="M5" s="201">
        <v>1.43</v>
      </c>
      <c r="N5" s="201">
        <v>1.87</v>
      </c>
      <c r="O5" s="201">
        <v>2.62</v>
      </c>
      <c r="P5" s="201">
        <v>1.1100000000000001</v>
      </c>
      <c r="Q5" s="201">
        <v>0.34</v>
      </c>
      <c r="R5" s="201">
        <v>0.69</v>
      </c>
      <c r="S5" s="201">
        <v>0.43</v>
      </c>
      <c r="T5" s="201">
        <v>0</v>
      </c>
      <c r="U5" s="201">
        <v>2.1</v>
      </c>
      <c r="V5" s="201">
        <v>0.31</v>
      </c>
      <c r="W5" s="201">
        <v>0.67</v>
      </c>
      <c r="X5" s="201">
        <v>2.23</v>
      </c>
      <c r="Y5" s="201">
        <v>0</v>
      </c>
      <c r="Z5" s="201">
        <v>4.2</v>
      </c>
      <c r="AA5" s="201">
        <v>1.35</v>
      </c>
      <c r="AB5" s="201">
        <v>0</v>
      </c>
      <c r="AC5" s="201">
        <v>17.100000000000001</v>
      </c>
      <c r="AD5" s="201">
        <v>0</v>
      </c>
      <c r="AE5" s="201">
        <v>0</v>
      </c>
      <c r="AF5" s="201">
        <v>0</v>
      </c>
      <c r="AG5" s="201">
        <v>-0.34</v>
      </c>
      <c r="AH5" s="201">
        <v>0</v>
      </c>
      <c r="AI5" s="201">
        <v>0</v>
      </c>
      <c r="AJ5" s="201">
        <v>0</v>
      </c>
      <c r="AK5" s="201">
        <v>-13.35</v>
      </c>
      <c r="AL5" s="201">
        <v>0</v>
      </c>
      <c r="AM5" s="201">
        <v>0</v>
      </c>
      <c r="AN5" s="201">
        <v>0</v>
      </c>
      <c r="AO5" s="201">
        <v>-59.34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7.94</v>
      </c>
      <c r="AV5" s="201">
        <v>0.19</v>
      </c>
      <c r="AW5" s="201">
        <v>0.31</v>
      </c>
      <c r="AX5" s="201">
        <v>0.11</v>
      </c>
      <c r="AY5" s="201">
        <v>0</v>
      </c>
    </row>
    <row r="6" spans="1:51">
      <c r="A6" t="s">
        <v>48</v>
      </c>
      <c r="B6" s="201">
        <v>0</v>
      </c>
      <c r="C6" s="201">
        <v>0</v>
      </c>
      <c r="D6" s="201">
        <v>0.75</v>
      </c>
      <c r="E6" s="201">
        <v>0</v>
      </c>
      <c r="F6" s="201">
        <v>0</v>
      </c>
      <c r="G6" s="201">
        <v>1.23</v>
      </c>
      <c r="H6" s="201">
        <v>0</v>
      </c>
      <c r="I6" s="201">
        <v>0</v>
      </c>
      <c r="J6" s="201">
        <v>0</v>
      </c>
      <c r="K6" s="201">
        <v>17.53</v>
      </c>
      <c r="L6" s="201">
        <v>0.62</v>
      </c>
      <c r="M6" s="201">
        <v>1.43</v>
      </c>
      <c r="N6" s="201">
        <v>1.87</v>
      </c>
      <c r="O6" s="201">
        <v>2.62</v>
      </c>
      <c r="P6" s="201">
        <v>1.1100000000000001</v>
      </c>
      <c r="Q6" s="201">
        <v>0.34</v>
      </c>
      <c r="R6" s="201">
        <v>0.69</v>
      </c>
      <c r="S6" s="201">
        <v>0.43</v>
      </c>
      <c r="T6" s="201">
        <v>0</v>
      </c>
      <c r="U6" s="201">
        <v>2.1</v>
      </c>
      <c r="V6" s="201">
        <v>0.31</v>
      </c>
      <c r="W6" s="201">
        <v>0.67</v>
      </c>
      <c r="X6" s="201">
        <v>2.23</v>
      </c>
      <c r="Y6" s="201">
        <v>0</v>
      </c>
      <c r="Z6" s="201">
        <v>4.2</v>
      </c>
      <c r="AA6" s="201">
        <v>1.35</v>
      </c>
      <c r="AB6" s="201">
        <v>0</v>
      </c>
      <c r="AC6" s="201">
        <v>17.100000000000001</v>
      </c>
      <c r="AD6" s="201">
        <v>0</v>
      </c>
      <c r="AE6" s="201">
        <v>0</v>
      </c>
      <c r="AF6" s="201">
        <v>0</v>
      </c>
      <c r="AG6" s="201">
        <v>-0.34</v>
      </c>
      <c r="AH6" s="201">
        <v>0</v>
      </c>
      <c r="AI6" s="201">
        <v>0</v>
      </c>
      <c r="AJ6" s="201">
        <v>0</v>
      </c>
      <c r="AK6" s="201">
        <v>-13.35</v>
      </c>
      <c r="AL6" s="201">
        <v>0</v>
      </c>
      <c r="AM6" s="201">
        <v>0</v>
      </c>
      <c r="AN6" s="201">
        <v>0</v>
      </c>
      <c r="AO6" s="201">
        <v>-23.34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7.94</v>
      </c>
      <c r="AV6" s="201">
        <v>0.19</v>
      </c>
      <c r="AW6" s="201">
        <v>0.31</v>
      </c>
      <c r="AX6" s="201">
        <v>0.11</v>
      </c>
      <c r="AY6" s="201">
        <v>0</v>
      </c>
    </row>
    <row r="7" spans="1:51">
      <c r="A7" t="s">
        <v>49</v>
      </c>
      <c r="B7" s="201">
        <v>0</v>
      </c>
      <c r="C7" s="201">
        <v>0</v>
      </c>
      <c r="D7" s="201">
        <v>0.75</v>
      </c>
      <c r="E7" s="201">
        <v>0</v>
      </c>
      <c r="F7" s="201">
        <v>0</v>
      </c>
      <c r="G7" s="201">
        <v>1.25</v>
      </c>
      <c r="H7" s="201">
        <v>0</v>
      </c>
      <c r="I7" s="201">
        <v>0</v>
      </c>
      <c r="J7" s="201">
        <v>0</v>
      </c>
      <c r="K7" s="201">
        <v>17.53</v>
      </c>
      <c r="L7" s="201">
        <v>0.62</v>
      </c>
      <c r="M7" s="201">
        <v>1.43</v>
      </c>
      <c r="N7" s="201">
        <v>1.87</v>
      </c>
      <c r="O7" s="201">
        <v>2.62</v>
      </c>
      <c r="P7" s="201">
        <v>1.1100000000000001</v>
      </c>
      <c r="Q7" s="201">
        <v>0.34</v>
      </c>
      <c r="R7" s="201">
        <v>0.69</v>
      </c>
      <c r="S7" s="201">
        <v>0.43</v>
      </c>
      <c r="T7" s="201">
        <v>0</v>
      </c>
      <c r="U7" s="201">
        <v>2.1</v>
      </c>
      <c r="V7" s="201">
        <v>0.31</v>
      </c>
      <c r="W7" s="201">
        <v>0.67</v>
      </c>
      <c r="X7" s="201">
        <v>2.23</v>
      </c>
      <c r="Y7" s="201">
        <v>0</v>
      </c>
      <c r="Z7" s="201">
        <v>4.2</v>
      </c>
      <c r="AA7" s="201">
        <v>1.35</v>
      </c>
      <c r="AB7" s="201">
        <v>0</v>
      </c>
      <c r="AC7" s="201">
        <v>17.100000000000001</v>
      </c>
      <c r="AD7" s="201">
        <v>0</v>
      </c>
      <c r="AE7" s="201">
        <v>0</v>
      </c>
      <c r="AF7" s="201">
        <v>0</v>
      </c>
      <c r="AG7" s="201">
        <v>-0.34</v>
      </c>
      <c r="AH7" s="201">
        <v>0</v>
      </c>
      <c r="AI7" s="201">
        <v>0</v>
      </c>
      <c r="AJ7" s="201">
        <v>0</v>
      </c>
      <c r="AK7" s="201">
        <v>-13.35</v>
      </c>
      <c r="AL7" s="201">
        <v>0</v>
      </c>
      <c r="AM7" s="201">
        <v>0</v>
      </c>
      <c r="AN7" s="201">
        <v>0</v>
      </c>
      <c r="AO7" s="201">
        <v>-9.34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7.94</v>
      </c>
      <c r="AV7" s="201">
        <v>0.19</v>
      </c>
      <c r="AW7" s="201">
        <v>0.31</v>
      </c>
      <c r="AX7" s="201">
        <v>0.11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0.75</v>
      </c>
      <c r="E8" s="201">
        <v>0</v>
      </c>
      <c r="F8" s="201">
        <v>0</v>
      </c>
      <c r="G8" s="201">
        <v>1.25</v>
      </c>
      <c r="H8" s="201">
        <v>0</v>
      </c>
      <c r="I8" s="201">
        <v>0</v>
      </c>
      <c r="J8" s="201">
        <v>0</v>
      </c>
      <c r="K8" s="201">
        <v>17.53</v>
      </c>
      <c r="L8" s="201">
        <v>0.62</v>
      </c>
      <c r="M8" s="201">
        <v>1.43</v>
      </c>
      <c r="N8" s="201">
        <v>1.87</v>
      </c>
      <c r="O8" s="201">
        <v>2.62</v>
      </c>
      <c r="P8" s="201">
        <v>1.1100000000000001</v>
      </c>
      <c r="Q8" s="201">
        <v>0.34</v>
      </c>
      <c r="R8" s="201">
        <v>0.69</v>
      </c>
      <c r="S8" s="201">
        <v>0.43</v>
      </c>
      <c r="T8" s="201">
        <v>0</v>
      </c>
      <c r="U8" s="201">
        <v>2.1</v>
      </c>
      <c r="V8" s="201">
        <v>0.31</v>
      </c>
      <c r="W8" s="201">
        <v>0.67</v>
      </c>
      <c r="X8" s="201">
        <v>2.23</v>
      </c>
      <c r="Y8" s="201">
        <v>0</v>
      </c>
      <c r="Z8" s="201">
        <v>4.2</v>
      </c>
      <c r="AA8" s="201">
        <v>1.35</v>
      </c>
      <c r="AB8" s="201">
        <v>0</v>
      </c>
      <c r="AC8" s="201">
        <v>17.100000000000001</v>
      </c>
      <c r="AD8" s="201">
        <v>0</v>
      </c>
      <c r="AE8" s="201">
        <v>0</v>
      </c>
      <c r="AF8" s="201">
        <v>0</v>
      </c>
      <c r="AG8" s="201">
        <v>-0.34</v>
      </c>
      <c r="AH8" s="201">
        <v>0</v>
      </c>
      <c r="AI8" s="201">
        <v>0</v>
      </c>
      <c r="AJ8" s="201">
        <v>0</v>
      </c>
      <c r="AK8" s="201">
        <v>-13.35</v>
      </c>
      <c r="AL8" s="201">
        <v>0</v>
      </c>
      <c r="AM8" s="201">
        <v>0</v>
      </c>
      <c r="AN8" s="201">
        <v>0</v>
      </c>
      <c r="AO8" s="201">
        <v>-9.34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7.94</v>
      </c>
      <c r="AV8" s="201">
        <v>0.19</v>
      </c>
      <c r="AW8" s="201">
        <v>0.31</v>
      </c>
      <c r="AX8" s="201">
        <v>0.11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19.25</v>
      </c>
      <c r="E9" s="201">
        <v>0</v>
      </c>
      <c r="F9" s="201">
        <v>0</v>
      </c>
      <c r="G9" s="201">
        <v>32.08</v>
      </c>
      <c r="H9" s="201">
        <v>0</v>
      </c>
      <c r="I9" s="201">
        <v>0</v>
      </c>
      <c r="J9" s="201">
        <v>32.72</v>
      </c>
      <c r="K9" s="201">
        <v>17.53</v>
      </c>
      <c r="L9" s="201">
        <v>0.62</v>
      </c>
      <c r="M9" s="201">
        <v>1.43</v>
      </c>
      <c r="N9" s="201">
        <v>1.87</v>
      </c>
      <c r="O9" s="201">
        <v>2.62</v>
      </c>
      <c r="P9" s="201">
        <v>1.1100000000000001</v>
      </c>
      <c r="Q9" s="201">
        <v>0.34</v>
      </c>
      <c r="R9" s="201">
        <v>0.69</v>
      </c>
      <c r="S9" s="201">
        <v>0.43</v>
      </c>
      <c r="T9" s="201">
        <v>0</v>
      </c>
      <c r="U9" s="201">
        <v>2.1</v>
      </c>
      <c r="V9" s="201">
        <v>0.31</v>
      </c>
      <c r="W9" s="201">
        <v>0.67</v>
      </c>
      <c r="X9" s="201">
        <v>2.23</v>
      </c>
      <c r="Y9" s="201">
        <v>0</v>
      </c>
      <c r="Z9" s="201">
        <v>4.2</v>
      </c>
      <c r="AA9" s="201">
        <v>1.35</v>
      </c>
      <c r="AB9" s="201">
        <v>0</v>
      </c>
      <c r="AC9" s="201">
        <v>17.100000000000001</v>
      </c>
      <c r="AD9" s="201">
        <v>0</v>
      </c>
      <c r="AE9" s="201">
        <v>0</v>
      </c>
      <c r="AF9" s="201">
        <v>0</v>
      </c>
      <c r="AG9" s="201">
        <v>-0.34</v>
      </c>
      <c r="AH9" s="201">
        <v>0</v>
      </c>
      <c r="AI9" s="201">
        <v>0</v>
      </c>
      <c r="AJ9" s="201">
        <v>0</v>
      </c>
      <c r="AK9" s="201">
        <v>-13.35</v>
      </c>
      <c r="AL9" s="201">
        <v>0</v>
      </c>
      <c r="AM9" s="201">
        <v>0</v>
      </c>
      <c r="AN9" s="201">
        <v>0</v>
      </c>
      <c r="AO9" s="201">
        <v>4.32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7.94</v>
      </c>
      <c r="AV9" s="201">
        <v>0.19</v>
      </c>
      <c r="AW9" s="201">
        <v>0.31</v>
      </c>
      <c r="AX9" s="201">
        <v>0.11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21.82</v>
      </c>
      <c r="E10" s="201">
        <v>0</v>
      </c>
      <c r="F10" s="201">
        <v>0</v>
      </c>
      <c r="G10" s="201">
        <v>36.409999999999997</v>
      </c>
      <c r="H10" s="201">
        <v>0</v>
      </c>
      <c r="I10" s="201">
        <v>0</v>
      </c>
      <c r="J10" s="201">
        <v>32.72</v>
      </c>
      <c r="K10" s="201">
        <v>17.53</v>
      </c>
      <c r="L10" s="201">
        <v>0.62</v>
      </c>
      <c r="M10" s="201">
        <v>1.43</v>
      </c>
      <c r="N10" s="201">
        <v>1.87</v>
      </c>
      <c r="O10" s="201">
        <v>2.62</v>
      </c>
      <c r="P10" s="201">
        <v>1.1100000000000001</v>
      </c>
      <c r="Q10" s="201">
        <v>0.34</v>
      </c>
      <c r="R10" s="201">
        <v>0.69</v>
      </c>
      <c r="S10" s="201">
        <v>0.43</v>
      </c>
      <c r="T10" s="201">
        <v>0</v>
      </c>
      <c r="U10" s="201">
        <v>2.1</v>
      </c>
      <c r="V10" s="201">
        <v>0.31</v>
      </c>
      <c r="W10" s="201">
        <v>0.67</v>
      </c>
      <c r="X10" s="201">
        <v>2.23</v>
      </c>
      <c r="Y10" s="201">
        <v>0</v>
      </c>
      <c r="Z10" s="201">
        <v>4.2</v>
      </c>
      <c r="AA10" s="201">
        <v>1.35</v>
      </c>
      <c r="AB10" s="201">
        <v>0</v>
      </c>
      <c r="AC10" s="201">
        <v>17.100000000000001</v>
      </c>
      <c r="AD10" s="201">
        <v>0</v>
      </c>
      <c r="AE10" s="201">
        <v>0</v>
      </c>
      <c r="AF10" s="201">
        <v>0</v>
      </c>
      <c r="AG10" s="201">
        <v>-0.34</v>
      </c>
      <c r="AH10" s="201">
        <v>0</v>
      </c>
      <c r="AI10" s="201">
        <v>0</v>
      </c>
      <c r="AJ10" s="201">
        <v>0</v>
      </c>
      <c r="AK10" s="201">
        <v>-13.35</v>
      </c>
      <c r="AL10" s="201">
        <v>0</v>
      </c>
      <c r="AM10" s="201">
        <v>0</v>
      </c>
      <c r="AN10" s="201">
        <v>0</v>
      </c>
      <c r="AO10" s="201">
        <v>4.32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7.94</v>
      </c>
      <c r="AV10" s="201">
        <v>0.19</v>
      </c>
      <c r="AW10" s="201">
        <v>0.31</v>
      </c>
      <c r="AX10" s="201">
        <v>0.11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22.4</v>
      </c>
      <c r="E11" s="201">
        <v>0</v>
      </c>
      <c r="F11" s="201">
        <v>0</v>
      </c>
      <c r="G11" s="201">
        <v>36.409999999999997</v>
      </c>
      <c r="H11" s="201">
        <v>0</v>
      </c>
      <c r="I11" s="201">
        <v>0</v>
      </c>
      <c r="J11" s="201">
        <v>32.72</v>
      </c>
      <c r="K11" s="201">
        <v>17.53</v>
      </c>
      <c r="L11" s="201">
        <v>0.62</v>
      </c>
      <c r="M11" s="201">
        <v>1.43</v>
      </c>
      <c r="N11" s="201">
        <v>1.87</v>
      </c>
      <c r="O11" s="201">
        <v>2.62</v>
      </c>
      <c r="P11" s="201">
        <v>1.1100000000000001</v>
      </c>
      <c r="Q11" s="201">
        <v>0.34</v>
      </c>
      <c r="R11" s="201">
        <v>0.69</v>
      </c>
      <c r="S11" s="201">
        <v>0.43</v>
      </c>
      <c r="T11" s="201">
        <v>0</v>
      </c>
      <c r="U11" s="201">
        <v>2.1</v>
      </c>
      <c r="V11" s="201">
        <v>0.31</v>
      </c>
      <c r="W11" s="201">
        <v>0.67</v>
      </c>
      <c r="X11" s="201">
        <v>2.23</v>
      </c>
      <c r="Y11" s="201">
        <v>0</v>
      </c>
      <c r="Z11" s="201">
        <v>4.2</v>
      </c>
      <c r="AA11" s="201">
        <v>1.35</v>
      </c>
      <c r="AB11" s="201">
        <v>0</v>
      </c>
      <c r="AC11" s="201">
        <v>17.100000000000001</v>
      </c>
      <c r="AD11" s="201">
        <v>0</v>
      </c>
      <c r="AE11" s="201">
        <v>0</v>
      </c>
      <c r="AF11" s="201">
        <v>0</v>
      </c>
      <c r="AG11" s="201">
        <v>-0.34</v>
      </c>
      <c r="AH11" s="201">
        <v>0</v>
      </c>
      <c r="AI11" s="201">
        <v>0</v>
      </c>
      <c r="AJ11" s="201">
        <v>0</v>
      </c>
      <c r="AK11" s="201">
        <v>-13.35</v>
      </c>
      <c r="AL11" s="201">
        <v>0</v>
      </c>
      <c r="AM11" s="201">
        <v>0</v>
      </c>
      <c r="AN11" s="201">
        <v>0</v>
      </c>
      <c r="AO11" s="201">
        <v>10.54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7.94</v>
      </c>
      <c r="AV11" s="201">
        <v>0.19</v>
      </c>
      <c r="AW11" s="201">
        <v>0.31</v>
      </c>
      <c r="AX11" s="201">
        <v>0.11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22.4</v>
      </c>
      <c r="E12" s="201">
        <v>0</v>
      </c>
      <c r="F12" s="201">
        <v>0</v>
      </c>
      <c r="G12" s="201">
        <v>36.409999999999997</v>
      </c>
      <c r="H12" s="201">
        <v>0</v>
      </c>
      <c r="I12" s="201">
        <v>0</v>
      </c>
      <c r="J12" s="201">
        <v>32.72</v>
      </c>
      <c r="K12" s="201">
        <v>17.53</v>
      </c>
      <c r="L12" s="201">
        <v>0.62</v>
      </c>
      <c r="M12" s="201">
        <v>1.43</v>
      </c>
      <c r="N12" s="201">
        <v>1.87</v>
      </c>
      <c r="O12" s="201">
        <v>2.62</v>
      </c>
      <c r="P12" s="201">
        <v>1.1100000000000001</v>
      </c>
      <c r="Q12" s="201">
        <v>0.34</v>
      </c>
      <c r="R12" s="201">
        <v>0.69</v>
      </c>
      <c r="S12" s="201">
        <v>0.43</v>
      </c>
      <c r="T12" s="201">
        <v>0</v>
      </c>
      <c r="U12" s="201">
        <v>2.1</v>
      </c>
      <c r="V12" s="201">
        <v>0.31</v>
      </c>
      <c r="W12" s="201">
        <v>0.67</v>
      </c>
      <c r="X12" s="201">
        <v>2.23</v>
      </c>
      <c r="Y12" s="201">
        <v>0</v>
      </c>
      <c r="Z12" s="201">
        <v>4.2</v>
      </c>
      <c r="AA12" s="201">
        <v>1.35</v>
      </c>
      <c r="AB12" s="201">
        <v>0</v>
      </c>
      <c r="AC12" s="201">
        <v>17.100000000000001</v>
      </c>
      <c r="AD12" s="201">
        <v>0</v>
      </c>
      <c r="AE12" s="201">
        <v>0</v>
      </c>
      <c r="AF12" s="201">
        <v>0</v>
      </c>
      <c r="AG12" s="201">
        <v>-0.34</v>
      </c>
      <c r="AH12" s="201">
        <v>0</v>
      </c>
      <c r="AI12" s="201">
        <v>0</v>
      </c>
      <c r="AJ12" s="201">
        <v>0</v>
      </c>
      <c r="AK12" s="201">
        <v>-13.35</v>
      </c>
      <c r="AL12" s="201">
        <v>0</v>
      </c>
      <c r="AM12" s="201">
        <v>0</v>
      </c>
      <c r="AN12" s="201">
        <v>0</v>
      </c>
      <c r="AO12" s="201">
        <v>10.54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7.94</v>
      </c>
      <c r="AV12" s="201">
        <v>0.19</v>
      </c>
      <c r="AW12" s="201">
        <v>0.31</v>
      </c>
      <c r="AX12" s="201">
        <v>0.11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22.4</v>
      </c>
      <c r="E13" s="201">
        <v>0</v>
      </c>
      <c r="F13" s="201">
        <v>0</v>
      </c>
      <c r="G13" s="201">
        <v>36.409999999999997</v>
      </c>
      <c r="H13" s="201">
        <v>0</v>
      </c>
      <c r="I13" s="201">
        <v>0</v>
      </c>
      <c r="J13" s="201">
        <v>32.72</v>
      </c>
      <c r="K13" s="201">
        <v>17.53</v>
      </c>
      <c r="L13" s="201">
        <v>2.2000000000000002</v>
      </c>
      <c r="M13" s="201">
        <v>1.43</v>
      </c>
      <c r="N13" s="201">
        <v>1.87</v>
      </c>
      <c r="O13" s="201">
        <v>2.62</v>
      </c>
      <c r="P13" s="201">
        <v>1.1100000000000001</v>
      </c>
      <c r="Q13" s="201">
        <v>0.34</v>
      </c>
      <c r="R13" s="201">
        <v>0.69</v>
      </c>
      <c r="S13" s="201">
        <v>0.43</v>
      </c>
      <c r="T13" s="201">
        <v>0</v>
      </c>
      <c r="U13" s="201">
        <v>2.1</v>
      </c>
      <c r="V13" s="201">
        <v>0.31</v>
      </c>
      <c r="W13" s="201">
        <v>0.67</v>
      </c>
      <c r="X13" s="201">
        <v>2.23</v>
      </c>
      <c r="Y13" s="201">
        <v>0</v>
      </c>
      <c r="Z13" s="201">
        <v>4.2</v>
      </c>
      <c r="AA13" s="201">
        <v>1.35</v>
      </c>
      <c r="AB13" s="201">
        <v>0</v>
      </c>
      <c r="AC13" s="201">
        <v>17.100000000000001</v>
      </c>
      <c r="AD13" s="201">
        <v>0</v>
      </c>
      <c r="AE13" s="201">
        <v>0</v>
      </c>
      <c r="AF13" s="201">
        <v>0</v>
      </c>
      <c r="AG13" s="201">
        <v>-0.34</v>
      </c>
      <c r="AH13" s="201">
        <v>0</v>
      </c>
      <c r="AI13" s="201">
        <v>0</v>
      </c>
      <c r="AJ13" s="201">
        <v>0</v>
      </c>
      <c r="AK13" s="201">
        <v>-13.35</v>
      </c>
      <c r="AL13" s="201">
        <v>0</v>
      </c>
      <c r="AM13" s="201">
        <v>0</v>
      </c>
      <c r="AN13" s="201">
        <v>0</v>
      </c>
      <c r="AO13" s="201">
        <v>10.54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7.94</v>
      </c>
      <c r="AV13" s="201">
        <v>0.19</v>
      </c>
      <c r="AW13" s="201">
        <v>0.31</v>
      </c>
      <c r="AX13" s="201">
        <v>0.11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22.4</v>
      </c>
      <c r="E14" s="201">
        <v>0</v>
      </c>
      <c r="F14" s="201">
        <v>0</v>
      </c>
      <c r="G14" s="201">
        <v>36.409999999999997</v>
      </c>
      <c r="H14" s="201">
        <v>0</v>
      </c>
      <c r="I14" s="201">
        <v>0</v>
      </c>
      <c r="J14" s="201">
        <v>32.72</v>
      </c>
      <c r="K14" s="201">
        <v>17.53</v>
      </c>
      <c r="L14" s="201">
        <v>2.2400000000000002</v>
      </c>
      <c r="M14" s="201">
        <v>1.43</v>
      </c>
      <c r="N14" s="201">
        <v>1.87</v>
      </c>
      <c r="O14" s="201">
        <v>2.62</v>
      </c>
      <c r="P14" s="201">
        <v>1.1100000000000001</v>
      </c>
      <c r="Q14" s="201">
        <v>0.34</v>
      </c>
      <c r="R14" s="201">
        <v>0.69</v>
      </c>
      <c r="S14" s="201">
        <v>0.43</v>
      </c>
      <c r="T14" s="201">
        <v>0</v>
      </c>
      <c r="U14" s="201">
        <v>2.1</v>
      </c>
      <c r="V14" s="201">
        <v>0.31</v>
      </c>
      <c r="W14" s="201">
        <v>0.67</v>
      </c>
      <c r="X14" s="201">
        <v>2.23</v>
      </c>
      <c r="Y14" s="201">
        <v>0</v>
      </c>
      <c r="Z14" s="201">
        <v>4.2</v>
      </c>
      <c r="AA14" s="201">
        <v>1.35</v>
      </c>
      <c r="AB14" s="201">
        <v>0</v>
      </c>
      <c r="AC14" s="201">
        <v>17.100000000000001</v>
      </c>
      <c r="AD14" s="201">
        <v>0</v>
      </c>
      <c r="AE14" s="201">
        <v>0</v>
      </c>
      <c r="AF14" s="201">
        <v>0</v>
      </c>
      <c r="AG14" s="201">
        <v>-0.34</v>
      </c>
      <c r="AH14" s="201">
        <v>0</v>
      </c>
      <c r="AI14" s="201">
        <v>0</v>
      </c>
      <c r="AJ14" s="201">
        <v>0</v>
      </c>
      <c r="AK14" s="201">
        <v>-13.35</v>
      </c>
      <c r="AL14" s="201">
        <v>0</v>
      </c>
      <c r="AM14" s="201">
        <v>0</v>
      </c>
      <c r="AN14" s="201">
        <v>0</v>
      </c>
      <c r="AO14" s="201">
        <v>10.54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7.94</v>
      </c>
      <c r="AV14" s="201">
        <v>0.19</v>
      </c>
      <c r="AW14" s="201">
        <v>0.31</v>
      </c>
      <c r="AX14" s="201">
        <v>0.11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22.4</v>
      </c>
      <c r="E15" s="201">
        <v>0</v>
      </c>
      <c r="F15" s="201">
        <v>0</v>
      </c>
      <c r="G15" s="201">
        <v>36.76</v>
      </c>
      <c r="H15" s="201">
        <v>0</v>
      </c>
      <c r="I15" s="201">
        <v>0</v>
      </c>
      <c r="J15" s="201">
        <v>32.72</v>
      </c>
      <c r="K15" s="201">
        <v>17.53</v>
      </c>
      <c r="L15" s="201">
        <v>1.61</v>
      </c>
      <c r="M15" s="201">
        <v>1.43</v>
      </c>
      <c r="N15" s="201">
        <v>1.87</v>
      </c>
      <c r="O15" s="201">
        <v>2.62</v>
      </c>
      <c r="P15" s="201">
        <v>1.1100000000000001</v>
      </c>
      <c r="Q15" s="201">
        <v>0.34</v>
      </c>
      <c r="R15" s="201">
        <v>0.69</v>
      </c>
      <c r="S15" s="201">
        <v>0.43</v>
      </c>
      <c r="T15" s="201">
        <v>0</v>
      </c>
      <c r="U15" s="201">
        <v>2.1</v>
      </c>
      <c r="V15" s="201">
        <v>0.31</v>
      </c>
      <c r="W15" s="201">
        <v>0.67</v>
      </c>
      <c r="X15" s="201">
        <v>2.23</v>
      </c>
      <c r="Y15" s="201">
        <v>0</v>
      </c>
      <c r="Z15" s="201">
        <v>4.2</v>
      </c>
      <c r="AA15" s="201">
        <v>1.35</v>
      </c>
      <c r="AB15" s="201">
        <v>0</v>
      </c>
      <c r="AC15" s="201">
        <v>17.100000000000001</v>
      </c>
      <c r="AD15" s="201">
        <v>0</v>
      </c>
      <c r="AE15" s="201">
        <v>0</v>
      </c>
      <c r="AF15" s="201">
        <v>0</v>
      </c>
      <c r="AG15" s="201">
        <v>-0.34</v>
      </c>
      <c r="AH15" s="201">
        <v>0</v>
      </c>
      <c r="AI15" s="201">
        <v>0</v>
      </c>
      <c r="AJ15" s="201">
        <v>0</v>
      </c>
      <c r="AK15" s="201">
        <v>-13.35</v>
      </c>
      <c r="AL15" s="201">
        <v>0</v>
      </c>
      <c r="AM15" s="201">
        <v>0</v>
      </c>
      <c r="AN15" s="201">
        <v>0</v>
      </c>
      <c r="AO15" s="201">
        <v>10.54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7.94</v>
      </c>
      <c r="AV15" s="201">
        <v>0.19</v>
      </c>
      <c r="AW15" s="201">
        <v>0.31</v>
      </c>
      <c r="AX15" s="201">
        <v>0.11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22.4</v>
      </c>
      <c r="E16" s="201">
        <v>0</v>
      </c>
      <c r="F16" s="201">
        <v>0</v>
      </c>
      <c r="G16" s="201">
        <v>36.76</v>
      </c>
      <c r="H16" s="201">
        <v>0</v>
      </c>
      <c r="I16" s="201">
        <v>0</v>
      </c>
      <c r="J16" s="201">
        <v>32.72</v>
      </c>
      <c r="K16" s="201">
        <v>17.53</v>
      </c>
      <c r="L16" s="201">
        <v>1.66</v>
      </c>
      <c r="M16" s="201">
        <v>1.44</v>
      </c>
      <c r="N16" s="201">
        <v>1.87</v>
      </c>
      <c r="O16" s="201">
        <v>2.62</v>
      </c>
      <c r="P16" s="201">
        <v>1.1100000000000001</v>
      </c>
      <c r="Q16" s="201">
        <v>0.34</v>
      </c>
      <c r="R16" s="201">
        <v>0.69</v>
      </c>
      <c r="S16" s="201">
        <v>0.43</v>
      </c>
      <c r="T16" s="201">
        <v>0</v>
      </c>
      <c r="U16" s="201">
        <v>2.1</v>
      </c>
      <c r="V16" s="201">
        <v>0.31</v>
      </c>
      <c r="W16" s="201">
        <v>0.67</v>
      </c>
      <c r="X16" s="201">
        <v>2.23</v>
      </c>
      <c r="Y16" s="201">
        <v>0</v>
      </c>
      <c r="Z16" s="201">
        <v>4.2</v>
      </c>
      <c r="AA16" s="201">
        <v>1.35</v>
      </c>
      <c r="AB16" s="201">
        <v>0</v>
      </c>
      <c r="AC16" s="201">
        <v>17.100000000000001</v>
      </c>
      <c r="AD16" s="201">
        <v>0</v>
      </c>
      <c r="AE16" s="201">
        <v>0</v>
      </c>
      <c r="AF16" s="201">
        <v>0</v>
      </c>
      <c r="AG16" s="201">
        <v>-0.34</v>
      </c>
      <c r="AH16" s="201">
        <v>0</v>
      </c>
      <c r="AI16" s="201">
        <v>0</v>
      </c>
      <c r="AJ16" s="201">
        <v>0</v>
      </c>
      <c r="AK16" s="201">
        <v>-13.35</v>
      </c>
      <c r="AL16" s="201">
        <v>0</v>
      </c>
      <c r="AM16" s="201">
        <v>0</v>
      </c>
      <c r="AN16" s="201">
        <v>0</v>
      </c>
      <c r="AO16" s="201">
        <v>10.54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7.94</v>
      </c>
      <c r="AV16" s="201">
        <v>0.19</v>
      </c>
      <c r="AW16" s="201">
        <v>0.31</v>
      </c>
      <c r="AX16" s="201">
        <v>0.11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22.4</v>
      </c>
      <c r="E17" s="201">
        <v>0</v>
      </c>
      <c r="F17" s="201">
        <v>0</v>
      </c>
      <c r="G17" s="201">
        <v>36.76</v>
      </c>
      <c r="H17" s="201">
        <v>0</v>
      </c>
      <c r="I17" s="201">
        <v>0</v>
      </c>
      <c r="J17" s="201">
        <v>32.72</v>
      </c>
      <c r="K17" s="201">
        <v>17.53</v>
      </c>
      <c r="L17" s="201">
        <v>1.69</v>
      </c>
      <c r="M17" s="201">
        <v>1.44</v>
      </c>
      <c r="N17" s="201">
        <v>1.87</v>
      </c>
      <c r="O17" s="201">
        <v>2.62</v>
      </c>
      <c r="P17" s="201">
        <v>1.1100000000000001</v>
      </c>
      <c r="Q17" s="201">
        <v>0.34</v>
      </c>
      <c r="R17" s="201">
        <v>0.69</v>
      </c>
      <c r="S17" s="201">
        <v>0.43</v>
      </c>
      <c r="T17" s="201">
        <v>0</v>
      </c>
      <c r="U17" s="201">
        <v>2.1</v>
      </c>
      <c r="V17" s="201">
        <v>0.31</v>
      </c>
      <c r="W17" s="201">
        <v>0.67</v>
      </c>
      <c r="X17" s="201">
        <v>2.23</v>
      </c>
      <c r="Y17" s="201">
        <v>0</v>
      </c>
      <c r="Z17" s="201">
        <v>4.2</v>
      </c>
      <c r="AA17" s="201">
        <v>1.35</v>
      </c>
      <c r="AB17" s="201">
        <v>0</v>
      </c>
      <c r="AC17" s="201">
        <v>17.100000000000001</v>
      </c>
      <c r="AD17" s="201">
        <v>0</v>
      </c>
      <c r="AE17" s="201">
        <v>0</v>
      </c>
      <c r="AF17" s="201">
        <v>0</v>
      </c>
      <c r="AG17" s="201">
        <v>-0.34</v>
      </c>
      <c r="AH17" s="201">
        <v>0</v>
      </c>
      <c r="AI17" s="201">
        <v>0</v>
      </c>
      <c r="AJ17" s="201">
        <v>0</v>
      </c>
      <c r="AK17" s="201">
        <v>-13.35</v>
      </c>
      <c r="AL17" s="201">
        <v>0</v>
      </c>
      <c r="AM17" s="201">
        <v>0</v>
      </c>
      <c r="AN17" s="201">
        <v>0</v>
      </c>
      <c r="AO17" s="201">
        <v>10.54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7.94</v>
      </c>
      <c r="AV17" s="201">
        <v>0.19</v>
      </c>
      <c r="AW17" s="201">
        <v>0.31</v>
      </c>
      <c r="AX17" s="201">
        <v>0.11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22.4</v>
      </c>
      <c r="E18" s="201">
        <v>0</v>
      </c>
      <c r="F18" s="201">
        <v>0</v>
      </c>
      <c r="G18" s="201">
        <v>36.76</v>
      </c>
      <c r="H18" s="201">
        <v>0</v>
      </c>
      <c r="I18" s="201">
        <v>0</v>
      </c>
      <c r="J18" s="201">
        <v>32.72</v>
      </c>
      <c r="K18" s="201">
        <v>17.53</v>
      </c>
      <c r="L18" s="201">
        <v>1.69</v>
      </c>
      <c r="M18" s="201">
        <v>1.44</v>
      </c>
      <c r="N18" s="201">
        <v>1.87</v>
      </c>
      <c r="O18" s="201">
        <v>2.62</v>
      </c>
      <c r="P18" s="201">
        <v>1.1100000000000001</v>
      </c>
      <c r="Q18" s="201">
        <v>0.34</v>
      </c>
      <c r="R18" s="201">
        <v>0.69</v>
      </c>
      <c r="S18" s="201">
        <v>0.43</v>
      </c>
      <c r="T18" s="201">
        <v>0</v>
      </c>
      <c r="U18" s="201">
        <v>2.1</v>
      </c>
      <c r="V18" s="201">
        <v>0.31</v>
      </c>
      <c r="W18" s="201">
        <v>0.67</v>
      </c>
      <c r="X18" s="201">
        <v>2.23</v>
      </c>
      <c r="Y18" s="201">
        <v>0</v>
      </c>
      <c r="Z18" s="201">
        <v>4.2</v>
      </c>
      <c r="AA18" s="201">
        <v>1.35</v>
      </c>
      <c r="AB18" s="201">
        <v>0</v>
      </c>
      <c r="AC18" s="201">
        <v>17.100000000000001</v>
      </c>
      <c r="AD18" s="201">
        <v>0</v>
      </c>
      <c r="AE18" s="201">
        <v>0</v>
      </c>
      <c r="AF18" s="201">
        <v>0</v>
      </c>
      <c r="AG18" s="201">
        <v>-0.34</v>
      </c>
      <c r="AH18" s="201">
        <v>0</v>
      </c>
      <c r="AI18" s="201">
        <v>0</v>
      </c>
      <c r="AJ18" s="201">
        <v>0</v>
      </c>
      <c r="AK18" s="201">
        <v>-13.35</v>
      </c>
      <c r="AL18" s="201">
        <v>0</v>
      </c>
      <c r="AM18" s="201">
        <v>0</v>
      </c>
      <c r="AN18" s="201">
        <v>0</v>
      </c>
      <c r="AO18" s="201">
        <v>10.54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7.94</v>
      </c>
      <c r="AV18" s="201">
        <v>0.19</v>
      </c>
      <c r="AW18" s="201">
        <v>0.31</v>
      </c>
      <c r="AX18" s="201">
        <v>0.11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22.4</v>
      </c>
      <c r="E19" s="201">
        <v>0</v>
      </c>
      <c r="F19" s="201">
        <v>0</v>
      </c>
      <c r="G19" s="201">
        <v>36.76</v>
      </c>
      <c r="H19" s="201">
        <v>0</v>
      </c>
      <c r="I19" s="201">
        <v>0</v>
      </c>
      <c r="J19" s="201">
        <v>32.72</v>
      </c>
      <c r="K19" s="201">
        <v>17.53</v>
      </c>
      <c r="L19" s="201">
        <v>0.62</v>
      </c>
      <c r="M19" s="201">
        <v>1.43</v>
      </c>
      <c r="N19" s="201">
        <v>1.87</v>
      </c>
      <c r="O19" s="201">
        <v>2.62</v>
      </c>
      <c r="P19" s="201">
        <v>1.1100000000000001</v>
      </c>
      <c r="Q19" s="201">
        <v>0.34</v>
      </c>
      <c r="R19" s="201">
        <v>0.69</v>
      </c>
      <c r="S19" s="201">
        <v>0.43</v>
      </c>
      <c r="T19" s="201">
        <v>0</v>
      </c>
      <c r="U19" s="201">
        <v>2.1</v>
      </c>
      <c r="V19" s="201">
        <v>0.31</v>
      </c>
      <c r="W19" s="201">
        <v>0.67</v>
      </c>
      <c r="X19" s="201">
        <v>2.23</v>
      </c>
      <c r="Y19" s="201">
        <v>0</v>
      </c>
      <c r="Z19" s="201">
        <v>4.2</v>
      </c>
      <c r="AA19" s="201">
        <v>1.35</v>
      </c>
      <c r="AB19" s="201">
        <v>0</v>
      </c>
      <c r="AC19" s="201">
        <v>17.100000000000001</v>
      </c>
      <c r="AD19" s="201">
        <v>0</v>
      </c>
      <c r="AE19" s="201">
        <v>0</v>
      </c>
      <c r="AF19" s="201">
        <v>0</v>
      </c>
      <c r="AG19" s="201">
        <v>-0.34</v>
      </c>
      <c r="AH19" s="201">
        <v>0</v>
      </c>
      <c r="AI19" s="201">
        <v>0</v>
      </c>
      <c r="AJ19" s="201">
        <v>0</v>
      </c>
      <c r="AK19" s="201">
        <v>-25.95</v>
      </c>
      <c r="AL19" s="201">
        <v>0</v>
      </c>
      <c r="AM19" s="201">
        <v>0</v>
      </c>
      <c r="AN19" s="201">
        <v>0</v>
      </c>
      <c r="AO19" s="201">
        <v>80.540000000000006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7.94</v>
      </c>
      <c r="AV19" s="201">
        <v>0.28000000000000003</v>
      </c>
      <c r="AW19" s="201">
        <v>0.31</v>
      </c>
      <c r="AX19" s="201">
        <v>0.11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22.4</v>
      </c>
      <c r="E20" s="201">
        <v>0</v>
      </c>
      <c r="F20" s="201">
        <v>0</v>
      </c>
      <c r="G20" s="201">
        <v>36.76</v>
      </c>
      <c r="H20" s="201">
        <v>0</v>
      </c>
      <c r="I20" s="201">
        <v>0</v>
      </c>
      <c r="J20" s="201">
        <v>32.72</v>
      </c>
      <c r="K20" s="201">
        <v>17.53</v>
      </c>
      <c r="L20" s="201">
        <v>0.62</v>
      </c>
      <c r="M20" s="201">
        <v>1.43</v>
      </c>
      <c r="N20" s="201">
        <v>1.87</v>
      </c>
      <c r="O20" s="201">
        <v>2.62</v>
      </c>
      <c r="P20" s="201">
        <v>1.1100000000000001</v>
      </c>
      <c r="Q20" s="201">
        <v>0.34</v>
      </c>
      <c r="R20" s="201">
        <v>0.69</v>
      </c>
      <c r="S20" s="201">
        <v>0.43</v>
      </c>
      <c r="T20" s="201">
        <v>0</v>
      </c>
      <c r="U20" s="201">
        <v>2.1</v>
      </c>
      <c r="V20" s="201">
        <v>0.31</v>
      </c>
      <c r="W20" s="201">
        <v>0.67</v>
      </c>
      <c r="X20" s="201">
        <v>2.23</v>
      </c>
      <c r="Y20" s="201">
        <v>0</v>
      </c>
      <c r="Z20" s="201">
        <v>4.2</v>
      </c>
      <c r="AA20" s="201">
        <v>1.35</v>
      </c>
      <c r="AB20" s="201">
        <v>0</v>
      </c>
      <c r="AC20" s="201">
        <v>17.100000000000001</v>
      </c>
      <c r="AD20" s="201">
        <v>0</v>
      </c>
      <c r="AE20" s="201">
        <v>0</v>
      </c>
      <c r="AF20" s="201">
        <v>0</v>
      </c>
      <c r="AG20" s="201">
        <v>-0.34</v>
      </c>
      <c r="AH20" s="201">
        <v>0</v>
      </c>
      <c r="AI20" s="201">
        <v>0</v>
      </c>
      <c r="AJ20" s="201">
        <v>0</v>
      </c>
      <c r="AK20" s="201">
        <v>-25.95</v>
      </c>
      <c r="AL20" s="201">
        <v>0</v>
      </c>
      <c r="AM20" s="201">
        <v>0</v>
      </c>
      <c r="AN20" s="201">
        <v>0</v>
      </c>
      <c r="AO20" s="201">
        <v>80.540000000000006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7.94</v>
      </c>
      <c r="AV20" s="201">
        <v>0.28000000000000003</v>
      </c>
      <c r="AW20" s="201">
        <v>0.14000000000000001</v>
      </c>
      <c r="AX20" s="201">
        <v>0.11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22.4</v>
      </c>
      <c r="E21" s="201">
        <v>0</v>
      </c>
      <c r="F21" s="201">
        <v>0</v>
      </c>
      <c r="G21" s="201">
        <v>36.76</v>
      </c>
      <c r="H21" s="201">
        <v>0</v>
      </c>
      <c r="I21" s="201">
        <v>0</v>
      </c>
      <c r="J21" s="201">
        <v>32.72</v>
      </c>
      <c r="K21" s="201">
        <v>17.53</v>
      </c>
      <c r="L21" s="201">
        <v>0.62</v>
      </c>
      <c r="M21" s="201">
        <v>1.43</v>
      </c>
      <c r="N21" s="201">
        <v>1.87</v>
      </c>
      <c r="O21" s="201">
        <v>2.62</v>
      </c>
      <c r="P21" s="201">
        <v>1.1100000000000001</v>
      </c>
      <c r="Q21" s="201">
        <v>0.34</v>
      </c>
      <c r="R21" s="201">
        <v>0.69</v>
      </c>
      <c r="S21" s="201">
        <v>0.43</v>
      </c>
      <c r="T21" s="201">
        <v>0</v>
      </c>
      <c r="U21" s="201">
        <v>2.1</v>
      </c>
      <c r="V21" s="201">
        <v>0.31</v>
      </c>
      <c r="W21" s="201">
        <v>0.67</v>
      </c>
      <c r="X21" s="201">
        <v>2.23</v>
      </c>
      <c r="Y21" s="201">
        <v>0</v>
      </c>
      <c r="Z21" s="201">
        <v>4.2</v>
      </c>
      <c r="AA21" s="201">
        <v>1.35</v>
      </c>
      <c r="AB21" s="201">
        <v>0</v>
      </c>
      <c r="AC21" s="201">
        <v>17.100000000000001</v>
      </c>
      <c r="AD21" s="201">
        <v>0</v>
      </c>
      <c r="AE21" s="201">
        <v>0</v>
      </c>
      <c r="AF21" s="201">
        <v>0</v>
      </c>
      <c r="AG21" s="201">
        <v>-0.34</v>
      </c>
      <c r="AH21" s="201">
        <v>0</v>
      </c>
      <c r="AI21" s="201">
        <v>0</v>
      </c>
      <c r="AJ21" s="201">
        <v>0</v>
      </c>
      <c r="AK21" s="201">
        <v>-34</v>
      </c>
      <c r="AL21" s="201">
        <v>0</v>
      </c>
      <c r="AM21" s="201">
        <v>0</v>
      </c>
      <c r="AN21" s="201">
        <v>0</v>
      </c>
      <c r="AO21" s="201">
        <v>80.540000000000006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7.94</v>
      </c>
      <c r="AV21" s="201">
        <v>0.28000000000000003</v>
      </c>
      <c r="AW21" s="201">
        <v>0.14000000000000001</v>
      </c>
      <c r="AX21" s="201">
        <v>0.11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22.4</v>
      </c>
      <c r="E22" s="201">
        <v>0</v>
      </c>
      <c r="F22" s="201">
        <v>0</v>
      </c>
      <c r="G22" s="201">
        <v>36.76</v>
      </c>
      <c r="H22" s="201">
        <v>0</v>
      </c>
      <c r="I22" s="201">
        <v>0</v>
      </c>
      <c r="J22" s="201">
        <v>32.72</v>
      </c>
      <c r="K22" s="201">
        <v>17.53</v>
      </c>
      <c r="L22" s="201">
        <v>0.62</v>
      </c>
      <c r="M22" s="201">
        <v>1.43</v>
      </c>
      <c r="N22" s="201">
        <v>1.87</v>
      </c>
      <c r="O22" s="201">
        <v>2.62</v>
      </c>
      <c r="P22" s="201">
        <v>1.1100000000000001</v>
      </c>
      <c r="Q22" s="201">
        <v>0.34</v>
      </c>
      <c r="R22" s="201">
        <v>0.69</v>
      </c>
      <c r="S22" s="201">
        <v>0.43</v>
      </c>
      <c r="T22" s="201">
        <v>0</v>
      </c>
      <c r="U22" s="201">
        <v>2.1</v>
      </c>
      <c r="V22" s="201">
        <v>0.31</v>
      </c>
      <c r="W22" s="201">
        <v>0.67</v>
      </c>
      <c r="X22" s="201">
        <v>2.23</v>
      </c>
      <c r="Y22" s="201">
        <v>0</v>
      </c>
      <c r="Z22" s="201">
        <v>4.2</v>
      </c>
      <c r="AA22" s="201">
        <v>1.35</v>
      </c>
      <c r="AB22" s="201">
        <v>0</v>
      </c>
      <c r="AC22" s="201">
        <v>17.100000000000001</v>
      </c>
      <c r="AD22" s="201">
        <v>0</v>
      </c>
      <c r="AE22" s="201">
        <v>0</v>
      </c>
      <c r="AF22" s="201">
        <v>0</v>
      </c>
      <c r="AG22" s="201">
        <v>-0.34</v>
      </c>
      <c r="AH22" s="201">
        <v>0</v>
      </c>
      <c r="AI22" s="201">
        <v>0</v>
      </c>
      <c r="AJ22" s="201">
        <v>0</v>
      </c>
      <c r="AK22" s="201">
        <v>-34</v>
      </c>
      <c r="AL22" s="201">
        <v>0</v>
      </c>
      <c r="AM22" s="201">
        <v>0</v>
      </c>
      <c r="AN22" s="201">
        <v>0</v>
      </c>
      <c r="AO22" s="201">
        <v>80.540000000000006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7.94</v>
      </c>
      <c r="AV22" s="201">
        <v>0.28000000000000003</v>
      </c>
      <c r="AW22" s="201">
        <v>0.14000000000000001</v>
      </c>
      <c r="AX22" s="201">
        <v>0.11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22.4</v>
      </c>
      <c r="E23" s="201">
        <v>0</v>
      </c>
      <c r="F23" s="201">
        <v>0</v>
      </c>
      <c r="G23" s="201">
        <v>36.76</v>
      </c>
      <c r="H23" s="201">
        <v>0</v>
      </c>
      <c r="I23" s="201">
        <v>0</v>
      </c>
      <c r="J23" s="201">
        <v>32.72</v>
      </c>
      <c r="K23" s="201">
        <v>17.53</v>
      </c>
      <c r="L23" s="201">
        <v>0.62</v>
      </c>
      <c r="M23" s="201">
        <v>1.43</v>
      </c>
      <c r="N23" s="201">
        <v>1.87</v>
      </c>
      <c r="O23" s="201">
        <v>2.62</v>
      </c>
      <c r="P23" s="201">
        <v>1.1100000000000001</v>
      </c>
      <c r="Q23" s="201">
        <v>0.34</v>
      </c>
      <c r="R23" s="201">
        <v>0.69</v>
      </c>
      <c r="S23" s="201">
        <v>0.43</v>
      </c>
      <c r="T23" s="201">
        <v>0</v>
      </c>
      <c r="U23" s="201">
        <v>2.1</v>
      </c>
      <c r="V23" s="201">
        <v>0.31</v>
      </c>
      <c r="W23" s="201">
        <v>0.67</v>
      </c>
      <c r="X23" s="201">
        <v>2.23</v>
      </c>
      <c r="Y23" s="201">
        <v>0</v>
      </c>
      <c r="Z23" s="201">
        <v>4.2</v>
      </c>
      <c r="AA23" s="201">
        <v>1.35</v>
      </c>
      <c r="AB23" s="201">
        <v>0</v>
      </c>
      <c r="AC23" s="201">
        <v>17.100000000000001</v>
      </c>
      <c r="AD23" s="201">
        <v>0</v>
      </c>
      <c r="AE23" s="201">
        <v>0</v>
      </c>
      <c r="AF23" s="201">
        <v>0</v>
      </c>
      <c r="AG23" s="201">
        <v>-0.34</v>
      </c>
      <c r="AH23" s="201">
        <v>0</v>
      </c>
      <c r="AI23" s="201">
        <v>0</v>
      </c>
      <c r="AJ23" s="201">
        <v>0</v>
      </c>
      <c r="AK23" s="201">
        <v>-34</v>
      </c>
      <c r="AL23" s="201">
        <v>0</v>
      </c>
      <c r="AM23" s="201">
        <v>0</v>
      </c>
      <c r="AN23" s="201">
        <v>0</v>
      </c>
      <c r="AO23" s="201">
        <v>80.540000000000006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7.94</v>
      </c>
      <c r="AV23" s="201">
        <v>0.28000000000000003</v>
      </c>
      <c r="AW23" s="201">
        <v>0.14000000000000001</v>
      </c>
      <c r="AX23" s="201">
        <v>0.11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22.4</v>
      </c>
      <c r="E24" s="201">
        <v>0</v>
      </c>
      <c r="F24" s="201">
        <v>0</v>
      </c>
      <c r="G24" s="201">
        <v>36.76</v>
      </c>
      <c r="H24" s="201">
        <v>0</v>
      </c>
      <c r="I24" s="201">
        <v>0</v>
      </c>
      <c r="J24" s="201">
        <v>32.72</v>
      </c>
      <c r="K24" s="201">
        <v>17.53</v>
      </c>
      <c r="L24" s="201">
        <v>0.62</v>
      </c>
      <c r="M24" s="201">
        <v>1.43</v>
      </c>
      <c r="N24" s="201">
        <v>1.87</v>
      </c>
      <c r="O24" s="201">
        <v>2.62</v>
      </c>
      <c r="P24" s="201">
        <v>1.1100000000000001</v>
      </c>
      <c r="Q24" s="201">
        <v>0.34</v>
      </c>
      <c r="R24" s="201">
        <v>0.69</v>
      </c>
      <c r="S24" s="201">
        <v>0.43</v>
      </c>
      <c r="T24" s="201">
        <v>0</v>
      </c>
      <c r="U24" s="201">
        <v>2.1</v>
      </c>
      <c r="V24" s="201">
        <v>0.31</v>
      </c>
      <c r="W24" s="201">
        <v>0.67</v>
      </c>
      <c r="X24" s="201">
        <v>2.23</v>
      </c>
      <c r="Y24" s="201">
        <v>0</v>
      </c>
      <c r="Z24" s="201">
        <v>4.2</v>
      </c>
      <c r="AA24" s="201">
        <v>1.35</v>
      </c>
      <c r="AB24" s="201">
        <v>0</v>
      </c>
      <c r="AC24" s="201">
        <v>17.100000000000001</v>
      </c>
      <c r="AD24" s="201">
        <v>0</v>
      </c>
      <c r="AE24" s="201">
        <v>0</v>
      </c>
      <c r="AF24" s="201">
        <v>0</v>
      </c>
      <c r="AG24" s="201">
        <v>-0.34</v>
      </c>
      <c r="AH24" s="201">
        <v>0</v>
      </c>
      <c r="AI24" s="201">
        <v>0</v>
      </c>
      <c r="AJ24" s="201">
        <v>0</v>
      </c>
      <c r="AK24" s="201">
        <v>-34</v>
      </c>
      <c r="AL24" s="201">
        <v>0</v>
      </c>
      <c r="AM24" s="201">
        <v>0</v>
      </c>
      <c r="AN24" s="201">
        <v>0</v>
      </c>
      <c r="AO24" s="201">
        <v>80.540000000000006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7.94</v>
      </c>
      <c r="AV24" s="201">
        <v>0.28000000000000003</v>
      </c>
      <c r="AW24" s="201">
        <v>0.14000000000000001</v>
      </c>
      <c r="AX24" s="201">
        <v>0.11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22.4</v>
      </c>
      <c r="E25" s="201">
        <v>0</v>
      </c>
      <c r="F25" s="201">
        <v>0</v>
      </c>
      <c r="G25" s="201">
        <v>36.76</v>
      </c>
      <c r="H25" s="201">
        <v>0</v>
      </c>
      <c r="I25" s="201">
        <v>0</v>
      </c>
      <c r="J25" s="201">
        <v>32.72</v>
      </c>
      <c r="K25" s="201">
        <v>17.53</v>
      </c>
      <c r="L25" s="201">
        <v>0.62</v>
      </c>
      <c r="M25" s="201">
        <v>1.43</v>
      </c>
      <c r="N25" s="201">
        <v>1.87</v>
      </c>
      <c r="O25" s="201">
        <v>2.62</v>
      </c>
      <c r="P25" s="201">
        <v>1.1100000000000001</v>
      </c>
      <c r="Q25" s="201">
        <v>0.34</v>
      </c>
      <c r="R25" s="201">
        <v>0.69</v>
      </c>
      <c r="S25" s="201">
        <v>0.43</v>
      </c>
      <c r="T25" s="201">
        <v>0</v>
      </c>
      <c r="U25" s="201">
        <v>2.1</v>
      </c>
      <c r="V25" s="201">
        <v>0.31</v>
      </c>
      <c r="W25" s="201">
        <v>0.67</v>
      </c>
      <c r="X25" s="201">
        <v>2.23</v>
      </c>
      <c r="Y25" s="201">
        <v>0</v>
      </c>
      <c r="Z25" s="201">
        <v>4.2</v>
      </c>
      <c r="AA25" s="201">
        <v>1.35</v>
      </c>
      <c r="AB25" s="201">
        <v>0</v>
      </c>
      <c r="AC25" s="201">
        <v>17.100000000000001</v>
      </c>
      <c r="AD25" s="201">
        <v>0</v>
      </c>
      <c r="AE25" s="201">
        <v>0</v>
      </c>
      <c r="AF25" s="201">
        <v>0</v>
      </c>
      <c r="AG25" s="201">
        <v>-0.34</v>
      </c>
      <c r="AH25" s="201">
        <v>0</v>
      </c>
      <c r="AI25" s="201">
        <v>0</v>
      </c>
      <c r="AJ25" s="201">
        <v>0</v>
      </c>
      <c r="AK25" s="201">
        <v>-34</v>
      </c>
      <c r="AL25" s="201">
        <v>0</v>
      </c>
      <c r="AM25" s="201">
        <v>0</v>
      </c>
      <c r="AN25" s="201">
        <v>0</v>
      </c>
      <c r="AO25" s="201">
        <v>80.540000000000006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7.94</v>
      </c>
      <c r="AV25" s="201">
        <v>0.28000000000000003</v>
      </c>
      <c r="AW25" s="201">
        <v>0.14000000000000001</v>
      </c>
      <c r="AX25" s="201">
        <v>0.11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22.4</v>
      </c>
      <c r="E26" s="201">
        <v>0</v>
      </c>
      <c r="F26" s="201">
        <v>0</v>
      </c>
      <c r="G26" s="201">
        <v>36.76</v>
      </c>
      <c r="H26" s="201">
        <v>0</v>
      </c>
      <c r="I26" s="201">
        <v>0</v>
      </c>
      <c r="J26" s="201">
        <v>32.72</v>
      </c>
      <c r="K26" s="201">
        <v>17.53</v>
      </c>
      <c r="L26" s="201">
        <v>0.62</v>
      </c>
      <c r="M26" s="201">
        <v>7.58</v>
      </c>
      <c r="N26" s="201">
        <v>1.87</v>
      </c>
      <c r="O26" s="201">
        <v>2.62</v>
      </c>
      <c r="P26" s="201">
        <v>1.1100000000000001</v>
      </c>
      <c r="Q26" s="201">
        <v>0.34</v>
      </c>
      <c r="R26" s="201">
        <v>0.69</v>
      </c>
      <c r="S26" s="201">
        <v>0.43</v>
      </c>
      <c r="T26" s="201">
        <v>0</v>
      </c>
      <c r="U26" s="201">
        <v>2.1</v>
      </c>
      <c r="V26" s="201">
        <v>0.31</v>
      </c>
      <c r="W26" s="201">
        <v>0.67</v>
      </c>
      <c r="X26" s="201">
        <v>2.23</v>
      </c>
      <c r="Y26" s="201">
        <v>0</v>
      </c>
      <c r="Z26" s="201">
        <v>4.2</v>
      </c>
      <c r="AA26" s="201">
        <v>1.35</v>
      </c>
      <c r="AB26" s="201">
        <v>0</v>
      </c>
      <c r="AC26" s="201">
        <v>17.100000000000001</v>
      </c>
      <c r="AD26" s="201">
        <v>0</v>
      </c>
      <c r="AE26" s="201">
        <v>0</v>
      </c>
      <c r="AF26" s="201">
        <v>0</v>
      </c>
      <c r="AG26" s="201">
        <v>-0.34</v>
      </c>
      <c r="AH26" s="201">
        <v>0</v>
      </c>
      <c r="AI26" s="201">
        <v>0</v>
      </c>
      <c r="AJ26" s="201">
        <v>0</v>
      </c>
      <c r="AK26" s="201">
        <v>-34</v>
      </c>
      <c r="AL26" s="201">
        <v>0</v>
      </c>
      <c r="AM26" s="201">
        <v>0</v>
      </c>
      <c r="AN26" s="201">
        <v>0</v>
      </c>
      <c r="AO26" s="201">
        <v>80.540000000000006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7.94</v>
      </c>
      <c r="AV26" s="201">
        <v>0.28000000000000003</v>
      </c>
      <c r="AW26" s="201">
        <v>0.14000000000000001</v>
      </c>
      <c r="AX26" s="201">
        <v>0.11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36.76</v>
      </c>
      <c r="H27" s="201">
        <v>0</v>
      </c>
      <c r="I27" s="201">
        <v>0</v>
      </c>
      <c r="J27" s="201">
        <v>32.72</v>
      </c>
      <c r="K27" s="201">
        <v>17.53</v>
      </c>
      <c r="L27" s="201">
        <v>0.62</v>
      </c>
      <c r="M27" s="201">
        <v>7.67</v>
      </c>
      <c r="N27" s="201">
        <v>1.87</v>
      </c>
      <c r="O27" s="201">
        <v>2.62</v>
      </c>
      <c r="P27" s="201">
        <v>1.1100000000000001</v>
      </c>
      <c r="Q27" s="201">
        <v>0.34</v>
      </c>
      <c r="R27" s="201">
        <v>0.69</v>
      </c>
      <c r="S27" s="201">
        <v>0.43</v>
      </c>
      <c r="T27" s="201">
        <v>0</v>
      </c>
      <c r="U27" s="201">
        <v>2.1</v>
      </c>
      <c r="V27" s="201">
        <v>0.31</v>
      </c>
      <c r="W27" s="201">
        <v>0.67</v>
      </c>
      <c r="X27" s="201">
        <v>2.23</v>
      </c>
      <c r="Y27" s="201">
        <v>0</v>
      </c>
      <c r="Z27" s="201">
        <v>4.2</v>
      </c>
      <c r="AA27" s="201">
        <v>1.35</v>
      </c>
      <c r="AB27" s="201">
        <v>0</v>
      </c>
      <c r="AC27" s="201">
        <v>17.100000000000001</v>
      </c>
      <c r="AD27" s="201">
        <v>0</v>
      </c>
      <c r="AE27" s="201">
        <v>0</v>
      </c>
      <c r="AF27" s="201">
        <v>0</v>
      </c>
      <c r="AG27" s="201">
        <v>-0.34</v>
      </c>
      <c r="AH27" s="201">
        <v>0</v>
      </c>
      <c r="AI27" s="201">
        <v>0</v>
      </c>
      <c r="AJ27" s="201">
        <v>0</v>
      </c>
      <c r="AK27" s="201">
        <v>-34</v>
      </c>
      <c r="AL27" s="201">
        <v>0</v>
      </c>
      <c r="AM27" s="201">
        <v>0</v>
      </c>
      <c r="AN27" s="201">
        <v>0</v>
      </c>
      <c r="AO27" s="201">
        <v>80.540000000000006</v>
      </c>
      <c r="AP27" s="201">
        <v>0</v>
      </c>
      <c r="AQ27" s="201">
        <v>0</v>
      </c>
      <c r="AR27" s="201">
        <v>22.11</v>
      </c>
      <c r="AS27" s="201">
        <v>0</v>
      </c>
      <c r="AT27" s="201">
        <v>0</v>
      </c>
      <c r="AU27" s="201">
        <v>7.94</v>
      </c>
      <c r="AV27" s="201">
        <v>0.28000000000000003</v>
      </c>
      <c r="AW27" s="201">
        <v>0.14000000000000001</v>
      </c>
      <c r="AX27" s="201">
        <v>0.11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36.76</v>
      </c>
      <c r="H28" s="201">
        <v>0</v>
      </c>
      <c r="I28" s="201">
        <v>0</v>
      </c>
      <c r="J28" s="201">
        <v>32.72</v>
      </c>
      <c r="K28" s="201">
        <v>17.53</v>
      </c>
      <c r="L28" s="201">
        <v>0.62</v>
      </c>
      <c r="M28" s="201">
        <v>2.27</v>
      </c>
      <c r="N28" s="201">
        <v>1.87</v>
      </c>
      <c r="O28" s="201">
        <v>2.62</v>
      </c>
      <c r="P28" s="201">
        <v>1.1100000000000001</v>
      </c>
      <c r="Q28" s="201">
        <v>0.34</v>
      </c>
      <c r="R28" s="201">
        <v>0.69</v>
      </c>
      <c r="S28" s="201">
        <v>0.43</v>
      </c>
      <c r="T28" s="201">
        <v>0</v>
      </c>
      <c r="U28" s="201">
        <v>2.1</v>
      </c>
      <c r="V28" s="201">
        <v>0.31</v>
      </c>
      <c r="W28" s="201">
        <v>0.67</v>
      </c>
      <c r="X28" s="201">
        <v>2.23</v>
      </c>
      <c r="Y28" s="201">
        <v>0</v>
      </c>
      <c r="Z28" s="201">
        <v>4.2</v>
      </c>
      <c r="AA28" s="201">
        <v>1.35</v>
      </c>
      <c r="AB28" s="201">
        <v>0</v>
      </c>
      <c r="AC28" s="201">
        <v>17.100000000000001</v>
      </c>
      <c r="AD28" s="201">
        <v>0</v>
      </c>
      <c r="AE28" s="201">
        <v>0</v>
      </c>
      <c r="AF28" s="201">
        <v>0</v>
      </c>
      <c r="AG28" s="201">
        <v>-0.34</v>
      </c>
      <c r="AH28" s="201">
        <v>0</v>
      </c>
      <c r="AI28" s="201">
        <v>0</v>
      </c>
      <c r="AJ28" s="201">
        <v>0</v>
      </c>
      <c r="AK28" s="201">
        <v>-34</v>
      </c>
      <c r="AL28" s="201">
        <v>0</v>
      </c>
      <c r="AM28" s="201">
        <v>0</v>
      </c>
      <c r="AN28" s="201">
        <v>0</v>
      </c>
      <c r="AO28" s="201">
        <v>80.540000000000006</v>
      </c>
      <c r="AP28" s="201">
        <v>0</v>
      </c>
      <c r="AQ28" s="201">
        <v>0</v>
      </c>
      <c r="AR28" s="201">
        <v>22.11</v>
      </c>
      <c r="AS28" s="201">
        <v>0</v>
      </c>
      <c r="AT28" s="201">
        <v>0</v>
      </c>
      <c r="AU28" s="201">
        <v>7.94</v>
      </c>
      <c r="AV28" s="201">
        <v>0.28000000000000003</v>
      </c>
      <c r="AW28" s="201">
        <v>0.14000000000000001</v>
      </c>
      <c r="AX28" s="201">
        <v>0.11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36.76</v>
      </c>
      <c r="H29" s="201">
        <v>0</v>
      </c>
      <c r="I29" s="201">
        <v>0</v>
      </c>
      <c r="J29" s="201">
        <v>32.72</v>
      </c>
      <c r="K29" s="201">
        <v>83.61</v>
      </c>
      <c r="L29" s="201">
        <v>12.49</v>
      </c>
      <c r="M29" s="201">
        <v>2.27</v>
      </c>
      <c r="N29" s="201">
        <v>1.87</v>
      </c>
      <c r="O29" s="201">
        <v>2.62</v>
      </c>
      <c r="P29" s="201">
        <v>1.1100000000000001</v>
      </c>
      <c r="Q29" s="201">
        <v>0.34</v>
      </c>
      <c r="R29" s="201">
        <v>0.68</v>
      </c>
      <c r="S29" s="201">
        <v>0.42</v>
      </c>
      <c r="T29" s="201">
        <v>0</v>
      </c>
      <c r="U29" s="201">
        <v>2.1</v>
      </c>
      <c r="V29" s="201">
        <v>0.31</v>
      </c>
      <c r="W29" s="201">
        <v>0.67</v>
      </c>
      <c r="X29" s="201">
        <v>2.23</v>
      </c>
      <c r="Y29" s="201">
        <v>0</v>
      </c>
      <c r="Z29" s="201">
        <v>4.2</v>
      </c>
      <c r="AA29" s="201">
        <v>1.35</v>
      </c>
      <c r="AB29" s="201">
        <v>0</v>
      </c>
      <c r="AC29" s="201">
        <v>17.100000000000001</v>
      </c>
      <c r="AD29" s="201">
        <v>0</v>
      </c>
      <c r="AE29" s="201">
        <v>0</v>
      </c>
      <c r="AF29" s="201">
        <v>0</v>
      </c>
      <c r="AG29" s="201">
        <v>-0.34</v>
      </c>
      <c r="AH29" s="201">
        <v>0</v>
      </c>
      <c r="AI29" s="201">
        <v>0</v>
      </c>
      <c r="AJ29" s="201">
        <v>0</v>
      </c>
      <c r="AK29" s="201">
        <v>-34</v>
      </c>
      <c r="AL29" s="201">
        <v>0</v>
      </c>
      <c r="AM29" s="201">
        <v>0</v>
      </c>
      <c r="AN29" s="201">
        <v>0</v>
      </c>
      <c r="AO29" s="201">
        <v>80.540000000000006</v>
      </c>
      <c r="AP29" s="201">
        <v>0</v>
      </c>
      <c r="AQ29" s="201">
        <v>0</v>
      </c>
      <c r="AR29" s="201">
        <v>22.11</v>
      </c>
      <c r="AS29" s="201">
        <v>0</v>
      </c>
      <c r="AT29" s="201">
        <v>0</v>
      </c>
      <c r="AU29" s="201">
        <v>7.94</v>
      </c>
      <c r="AV29" s="201">
        <v>0.28000000000000003</v>
      </c>
      <c r="AW29" s="201">
        <v>0.14000000000000001</v>
      </c>
      <c r="AX29" s="201">
        <v>0.11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36.76</v>
      </c>
      <c r="H30" s="201">
        <v>0</v>
      </c>
      <c r="I30" s="201">
        <v>0</v>
      </c>
      <c r="J30" s="201">
        <v>32.72</v>
      </c>
      <c r="K30" s="201">
        <v>150.1</v>
      </c>
      <c r="L30" s="201">
        <v>12.49</v>
      </c>
      <c r="M30" s="201">
        <v>2.27</v>
      </c>
      <c r="N30" s="201">
        <v>1.87</v>
      </c>
      <c r="O30" s="201">
        <v>2.62</v>
      </c>
      <c r="P30" s="201">
        <v>1.1100000000000001</v>
      </c>
      <c r="Q30" s="201">
        <v>0.34</v>
      </c>
      <c r="R30" s="201">
        <v>0.68</v>
      </c>
      <c r="S30" s="201">
        <v>0.42</v>
      </c>
      <c r="T30" s="201">
        <v>0</v>
      </c>
      <c r="U30" s="201">
        <v>2.1</v>
      </c>
      <c r="V30" s="201">
        <v>0.31</v>
      </c>
      <c r="W30" s="201">
        <v>0.67</v>
      </c>
      <c r="X30" s="201">
        <v>2.23</v>
      </c>
      <c r="Y30" s="201">
        <v>0</v>
      </c>
      <c r="Z30" s="201">
        <v>4.2</v>
      </c>
      <c r="AA30" s="201">
        <v>1.35</v>
      </c>
      <c r="AB30" s="201">
        <v>0</v>
      </c>
      <c r="AC30" s="201">
        <v>17.100000000000001</v>
      </c>
      <c r="AD30" s="201">
        <v>0</v>
      </c>
      <c r="AE30" s="201">
        <v>0</v>
      </c>
      <c r="AF30" s="201">
        <v>0</v>
      </c>
      <c r="AG30" s="201">
        <v>-0.34</v>
      </c>
      <c r="AH30" s="201">
        <v>0</v>
      </c>
      <c r="AI30" s="201">
        <v>0</v>
      </c>
      <c r="AJ30" s="201">
        <v>0</v>
      </c>
      <c r="AK30" s="201">
        <v>-34</v>
      </c>
      <c r="AL30" s="201">
        <v>0</v>
      </c>
      <c r="AM30" s="201">
        <v>0</v>
      </c>
      <c r="AN30" s="201">
        <v>0</v>
      </c>
      <c r="AO30" s="201">
        <v>80.540000000000006</v>
      </c>
      <c r="AP30" s="201">
        <v>0</v>
      </c>
      <c r="AQ30" s="201">
        <v>0</v>
      </c>
      <c r="AR30" s="201">
        <v>22.11</v>
      </c>
      <c r="AS30" s="201">
        <v>0</v>
      </c>
      <c r="AT30" s="201">
        <v>0</v>
      </c>
      <c r="AU30" s="201">
        <v>7.94</v>
      </c>
      <c r="AV30" s="201">
        <v>0.28000000000000003</v>
      </c>
      <c r="AW30" s="201">
        <v>0.14000000000000001</v>
      </c>
      <c r="AX30" s="201">
        <v>0.11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36.76</v>
      </c>
      <c r="H31" s="201">
        <v>0</v>
      </c>
      <c r="I31" s="201">
        <v>0</v>
      </c>
      <c r="J31" s="201">
        <v>32.72</v>
      </c>
      <c r="K31" s="201">
        <v>238.61</v>
      </c>
      <c r="L31" s="201">
        <v>12.36</v>
      </c>
      <c r="M31" s="201">
        <v>2.27</v>
      </c>
      <c r="N31" s="201">
        <v>1.87</v>
      </c>
      <c r="O31" s="201">
        <v>2.62</v>
      </c>
      <c r="P31" s="201">
        <v>1.1100000000000001</v>
      </c>
      <c r="Q31" s="201">
        <v>4.66</v>
      </c>
      <c r="R31" s="201">
        <v>9.1999999999999993</v>
      </c>
      <c r="S31" s="201">
        <v>5.82</v>
      </c>
      <c r="T31" s="201">
        <v>0.66</v>
      </c>
      <c r="U31" s="201">
        <v>2.1</v>
      </c>
      <c r="V31" s="201">
        <v>0.31</v>
      </c>
      <c r="W31" s="201">
        <v>0.67</v>
      </c>
      <c r="X31" s="201">
        <v>2.23</v>
      </c>
      <c r="Y31" s="201">
        <v>0</v>
      </c>
      <c r="Z31" s="201">
        <v>4.2</v>
      </c>
      <c r="AA31" s="201">
        <v>25.13</v>
      </c>
      <c r="AB31" s="201">
        <v>0</v>
      </c>
      <c r="AC31" s="201">
        <v>17.100000000000001</v>
      </c>
      <c r="AD31" s="201">
        <v>0</v>
      </c>
      <c r="AE31" s="201">
        <v>0</v>
      </c>
      <c r="AF31" s="201">
        <v>0</v>
      </c>
      <c r="AG31" s="201">
        <v>-0.34</v>
      </c>
      <c r="AH31" s="201">
        <v>0</v>
      </c>
      <c r="AI31" s="201">
        <v>0</v>
      </c>
      <c r="AJ31" s="201">
        <v>0</v>
      </c>
      <c r="AK31" s="201">
        <v>-34</v>
      </c>
      <c r="AL31" s="201">
        <v>0</v>
      </c>
      <c r="AM31" s="201">
        <v>0</v>
      </c>
      <c r="AN31" s="201">
        <v>0</v>
      </c>
      <c r="AO31" s="201">
        <v>80.540000000000006</v>
      </c>
      <c r="AP31" s="201">
        <v>0</v>
      </c>
      <c r="AQ31" s="201">
        <v>0</v>
      </c>
      <c r="AR31" s="201">
        <v>22.11</v>
      </c>
      <c r="AS31" s="201">
        <v>0</v>
      </c>
      <c r="AT31" s="201">
        <v>0</v>
      </c>
      <c r="AU31" s="201">
        <v>7.94</v>
      </c>
      <c r="AV31" s="201">
        <v>0.28000000000000003</v>
      </c>
      <c r="AW31" s="201">
        <v>0.14000000000000001</v>
      </c>
      <c r="AX31" s="201">
        <v>0.11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36.76</v>
      </c>
      <c r="H32" s="201">
        <v>0</v>
      </c>
      <c r="I32" s="201">
        <v>0</v>
      </c>
      <c r="J32" s="201">
        <v>32.72</v>
      </c>
      <c r="K32" s="201">
        <v>238.61</v>
      </c>
      <c r="L32" s="201">
        <v>12.36</v>
      </c>
      <c r="M32" s="201">
        <v>2.27</v>
      </c>
      <c r="N32" s="201">
        <v>1.87</v>
      </c>
      <c r="O32" s="201">
        <v>2.62</v>
      </c>
      <c r="P32" s="201">
        <v>1.1100000000000001</v>
      </c>
      <c r="Q32" s="201">
        <v>4.66</v>
      </c>
      <c r="R32" s="201">
        <v>9.1999999999999993</v>
      </c>
      <c r="S32" s="201">
        <v>5.82</v>
      </c>
      <c r="T32" s="201">
        <v>0.66</v>
      </c>
      <c r="U32" s="201">
        <v>2.1</v>
      </c>
      <c r="V32" s="201">
        <v>0.31</v>
      </c>
      <c r="W32" s="201">
        <v>0.67</v>
      </c>
      <c r="X32" s="201">
        <v>2.23</v>
      </c>
      <c r="Y32" s="201">
        <v>0</v>
      </c>
      <c r="Z32" s="201">
        <v>4.2</v>
      </c>
      <c r="AA32" s="201">
        <v>25.13</v>
      </c>
      <c r="AB32" s="201">
        <v>0</v>
      </c>
      <c r="AC32" s="201">
        <v>17.100000000000001</v>
      </c>
      <c r="AD32" s="201">
        <v>0</v>
      </c>
      <c r="AE32" s="201">
        <v>0</v>
      </c>
      <c r="AF32" s="201">
        <v>0</v>
      </c>
      <c r="AG32" s="201">
        <v>-0.34</v>
      </c>
      <c r="AH32" s="201">
        <v>0</v>
      </c>
      <c r="AI32" s="201">
        <v>0</v>
      </c>
      <c r="AJ32" s="201">
        <v>0</v>
      </c>
      <c r="AK32" s="201">
        <v>-34</v>
      </c>
      <c r="AL32" s="201">
        <v>0</v>
      </c>
      <c r="AM32" s="201">
        <v>0</v>
      </c>
      <c r="AN32" s="201">
        <v>0</v>
      </c>
      <c r="AO32" s="201">
        <v>80.540000000000006</v>
      </c>
      <c r="AP32" s="201">
        <v>0</v>
      </c>
      <c r="AQ32" s="201">
        <v>0</v>
      </c>
      <c r="AR32" s="201">
        <v>22.11</v>
      </c>
      <c r="AS32" s="201">
        <v>0</v>
      </c>
      <c r="AT32" s="201">
        <v>0</v>
      </c>
      <c r="AU32" s="201">
        <v>7.94</v>
      </c>
      <c r="AV32" s="201">
        <v>0.28000000000000003</v>
      </c>
      <c r="AW32" s="201">
        <v>0.14000000000000001</v>
      </c>
      <c r="AX32" s="201">
        <v>0.11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36.76</v>
      </c>
      <c r="H33" s="201">
        <v>0</v>
      </c>
      <c r="I33" s="201">
        <v>0</v>
      </c>
      <c r="J33" s="201">
        <v>32.72</v>
      </c>
      <c r="K33" s="201">
        <v>238.61</v>
      </c>
      <c r="L33" s="201">
        <v>12.36</v>
      </c>
      <c r="M33" s="201">
        <v>2.25</v>
      </c>
      <c r="N33" s="201">
        <v>1.86</v>
      </c>
      <c r="O33" s="201">
        <v>2.6</v>
      </c>
      <c r="P33" s="201">
        <v>1.1000000000000001</v>
      </c>
      <c r="Q33" s="201">
        <v>4.66</v>
      </c>
      <c r="R33" s="201">
        <v>9.1999999999999993</v>
      </c>
      <c r="S33" s="201">
        <v>5.82</v>
      </c>
      <c r="T33" s="201">
        <v>0.66</v>
      </c>
      <c r="U33" s="201">
        <v>2.1</v>
      </c>
      <c r="V33" s="201">
        <v>0.31</v>
      </c>
      <c r="W33" s="201">
        <v>0.67</v>
      </c>
      <c r="X33" s="201">
        <v>2.23</v>
      </c>
      <c r="Y33" s="201">
        <v>0</v>
      </c>
      <c r="Z33" s="201">
        <v>4.2</v>
      </c>
      <c r="AA33" s="201">
        <v>25.13</v>
      </c>
      <c r="AB33" s="201">
        <v>0</v>
      </c>
      <c r="AC33" s="201">
        <v>17.100000000000001</v>
      </c>
      <c r="AD33" s="201">
        <v>0</v>
      </c>
      <c r="AE33" s="201">
        <v>0</v>
      </c>
      <c r="AF33" s="201">
        <v>0</v>
      </c>
      <c r="AG33" s="201">
        <v>-0.34</v>
      </c>
      <c r="AH33" s="201">
        <v>0</v>
      </c>
      <c r="AI33" s="201">
        <v>0</v>
      </c>
      <c r="AJ33" s="201">
        <v>0</v>
      </c>
      <c r="AK33" s="201">
        <v>-34</v>
      </c>
      <c r="AL33" s="201">
        <v>0</v>
      </c>
      <c r="AM33" s="201">
        <v>0</v>
      </c>
      <c r="AN33" s="201">
        <v>0</v>
      </c>
      <c r="AO33" s="201">
        <v>80.540000000000006</v>
      </c>
      <c r="AP33" s="201">
        <v>0</v>
      </c>
      <c r="AQ33" s="201">
        <v>0</v>
      </c>
      <c r="AR33" s="201">
        <v>22.11</v>
      </c>
      <c r="AS33" s="201">
        <v>0</v>
      </c>
      <c r="AT33" s="201">
        <v>0</v>
      </c>
      <c r="AU33" s="201">
        <v>7.94</v>
      </c>
      <c r="AV33" s="201">
        <v>0.28000000000000003</v>
      </c>
      <c r="AW33" s="201">
        <v>0.14000000000000001</v>
      </c>
      <c r="AX33" s="201">
        <v>0.11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36.409999999999997</v>
      </c>
      <c r="H34" s="201">
        <v>0</v>
      </c>
      <c r="I34" s="201">
        <v>0</v>
      </c>
      <c r="J34" s="201">
        <v>32.72</v>
      </c>
      <c r="K34" s="201">
        <v>238.61</v>
      </c>
      <c r="L34" s="201">
        <v>12.36</v>
      </c>
      <c r="M34" s="201">
        <v>2.17</v>
      </c>
      <c r="N34" s="201">
        <v>1.78</v>
      </c>
      <c r="O34" s="201">
        <v>2.5</v>
      </c>
      <c r="P34" s="201">
        <v>1.06</v>
      </c>
      <c r="Q34" s="201">
        <v>4.66</v>
      </c>
      <c r="R34" s="201">
        <v>8.82</v>
      </c>
      <c r="S34" s="201">
        <v>5.82</v>
      </c>
      <c r="T34" s="201">
        <v>0.66</v>
      </c>
      <c r="U34" s="201">
        <v>2.1</v>
      </c>
      <c r="V34" s="201">
        <v>0.31</v>
      </c>
      <c r="W34" s="201">
        <v>0.67</v>
      </c>
      <c r="X34" s="201">
        <v>2.23</v>
      </c>
      <c r="Y34" s="201">
        <v>0</v>
      </c>
      <c r="Z34" s="201">
        <v>4.2</v>
      </c>
      <c r="AA34" s="201">
        <v>21.63</v>
      </c>
      <c r="AB34" s="201">
        <v>0</v>
      </c>
      <c r="AC34" s="201">
        <v>17.100000000000001</v>
      </c>
      <c r="AD34" s="201">
        <v>0</v>
      </c>
      <c r="AE34" s="201">
        <v>0</v>
      </c>
      <c r="AF34" s="201">
        <v>0</v>
      </c>
      <c r="AG34" s="201">
        <v>-0.34</v>
      </c>
      <c r="AH34" s="201">
        <v>0</v>
      </c>
      <c r="AI34" s="201">
        <v>0</v>
      </c>
      <c r="AJ34" s="201">
        <v>0</v>
      </c>
      <c r="AK34" s="201">
        <v>-34</v>
      </c>
      <c r="AL34" s="201">
        <v>0</v>
      </c>
      <c r="AM34" s="201">
        <v>0</v>
      </c>
      <c r="AN34" s="201">
        <v>0</v>
      </c>
      <c r="AO34" s="201">
        <v>80.540000000000006</v>
      </c>
      <c r="AP34" s="201">
        <v>0</v>
      </c>
      <c r="AQ34" s="201">
        <v>0</v>
      </c>
      <c r="AR34" s="201">
        <v>22.11</v>
      </c>
      <c r="AS34" s="201">
        <v>0</v>
      </c>
      <c r="AT34" s="201">
        <v>0</v>
      </c>
      <c r="AU34" s="201">
        <v>7.94</v>
      </c>
      <c r="AV34" s="201">
        <v>0.28000000000000003</v>
      </c>
      <c r="AW34" s="201">
        <v>0.14000000000000001</v>
      </c>
      <c r="AX34" s="201">
        <v>0.11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36.409999999999997</v>
      </c>
      <c r="H35" s="201">
        <v>0</v>
      </c>
      <c r="I35" s="201">
        <v>0</v>
      </c>
      <c r="J35" s="201">
        <v>32.72</v>
      </c>
      <c r="K35" s="201">
        <v>238.61</v>
      </c>
      <c r="L35" s="201">
        <v>12.36</v>
      </c>
      <c r="M35" s="201">
        <v>2.11</v>
      </c>
      <c r="N35" s="201">
        <v>1.75</v>
      </c>
      <c r="O35" s="201">
        <v>2.44</v>
      </c>
      <c r="P35" s="201">
        <v>1.05</v>
      </c>
      <c r="Q35" s="201">
        <v>4.66</v>
      </c>
      <c r="R35" s="201">
        <v>8.82</v>
      </c>
      <c r="S35" s="201">
        <v>5.82</v>
      </c>
      <c r="T35" s="201">
        <v>0.66</v>
      </c>
      <c r="U35" s="201">
        <v>2.1</v>
      </c>
      <c r="V35" s="201">
        <v>0.31</v>
      </c>
      <c r="W35" s="201">
        <v>0.67</v>
      </c>
      <c r="X35" s="201">
        <v>2.23</v>
      </c>
      <c r="Y35" s="201">
        <v>0</v>
      </c>
      <c r="Z35" s="201">
        <v>36.49</v>
      </c>
      <c r="AA35" s="201">
        <v>21.63</v>
      </c>
      <c r="AB35" s="201">
        <v>0</v>
      </c>
      <c r="AC35" s="201">
        <v>17.100000000000001</v>
      </c>
      <c r="AD35" s="201">
        <v>0</v>
      </c>
      <c r="AE35" s="201">
        <v>0</v>
      </c>
      <c r="AF35" s="201">
        <v>0</v>
      </c>
      <c r="AG35" s="201">
        <v>-0.34</v>
      </c>
      <c r="AH35" s="201">
        <v>0</v>
      </c>
      <c r="AI35" s="201">
        <v>0</v>
      </c>
      <c r="AJ35" s="201">
        <v>0</v>
      </c>
      <c r="AK35" s="201">
        <v>-34</v>
      </c>
      <c r="AL35" s="201">
        <v>0</v>
      </c>
      <c r="AM35" s="201">
        <v>0</v>
      </c>
      <c r="AN35" s="201">
        <v>0</v>
      </c>
      <c r="AO35" s="201">
        <v>80.540000000000006</v>
      </c>
      <c r="AP35" s="201">
        <v>0</v>
      </c>
      <c r="AQ35" s="201">
        <v>0</v>
      </c>
      <c r="AR35" s="201">
        <v>21.82</v>
      </c>
      <c r="AS35" s="201">
        <v>0</v>
      </c>
      <c r="AT35" s="201">
        <v>0</v>
      </c>
      <c r="AU35" s="201">
        <v>7.94</v>
      </c>
      <c r="AV35" s="201">
        <v>0.28000000000000003</v>
      </c>
      <c r="AW35" s="201">
        <v>0.14000000000000001</v>
      </c>
      <c r="AX35" s="201">
        <v>0.11</v>
      </c>
      <c r="AY35" s="201">
        <v>0.33</v>
      </c>
    </row>
    <row r="36" spans="1:51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36.409999999999997</v>
      </c>
      <c r="H36" s="201">
        <v>0</v>
      </c>
      <c r="I36" s="201">
        <v>0</v>
      </c>
      <c r="J36" s="201">
        <v>32.72</v>
      </c>
      <c r="K36" s="201">
        <v>238.61</v>
      </c>
      <c r="L36" s="201">
        <v>12.36</v>
      </c>
      <c r="M36" s="201">
        <v>2.0299999999999998</v>
      </c>
      <c r="N36" s="201">
        <v>1.68</v>
      </c>
      <c r="O36" s="201">
        <v>2.35</v>
      </c>
      <c r="P36" s="201">
        <v>1.01</v>
      </c>
      <c r="Q36" s="201">
        <v>4.66</v>
      </c>
      <c r="R36" s="201">
        <v>8.82</v>
      </c>
      <c r="S36" s="201">
        <v>5.82</v>
      </c>
      <c r="T36" s="201">
        <v>0.66</v>
      </c>
      <c r="U36" s="201">
        <v>2.1</v>
      </c>
      <c r="V36" s="201">
        <v>0.31</v>
      </c>
      <c r="W36" s="201">
        <v>0.67</v>
      </c>
      <c r="X36" s="201">
        <v>2.23</v>
      </c>
      <c r="Y36" s="201">
        <v>0</v>
      </c>
      <c r="Z36" s="201">
        <v>64.69</v>
      </c>
      <c r="AA36" s="201">
        <v>21.63</v>
      </c>
      <c r="AB36" s="201">
        <v>0</v>
      </c>
      <c r="AC36" s="201">
        <v>17.100000000000001</v>
      </c>
      <c r="AD36" s="201">
        <v>0</v>
      </c>
      <c r="AE36" s="201">
        <v>0</v>
      </c>
      <c r="AF36" s="201">
        <v>0</v>
      </c>
      <c r="AG36" s="201">
        <v>-0.34</v>
      </c>
      <c r="AH36" s="201">
        <v>0</v>
      </c>
      <c r="AI36" s="201">
        <v>0</v>
      </c>
      <c r="AJ36" s="201">
        <v>0</v>
      </c>
      <c r="AK36" s="201">
        <v>-34</v>
      </c>
      <c r="AL36" s="201">
        <v>0</v>
      </c>
      <c r="AM36" s="201">
        <v>0</v>
      </c>
      <c r="AN36" s="201">
        <v>0</v>
      </c>
      <c r="AO36" s="201">
        <v>80.540000000000006</v>
      </c>
      <c r="AP36" s="201">
        <v>0</v>
      </c>
      <c r="AQ36" s="201">
        <v>0</v>
      </c>
      <c r="AR36" s="201">
        <v>21.82</v>
      </c>
      <c r="AS36" s="201">
        <v>0</v>
      </c>
      <c r="AT36" s="201">
        <v>0</v>
      </c>
      <c r="AU36" s="201">
        <v>7.94</v>
      </c>
      <c r="AV36" s="201">
        <v>0.28000000000000003</v>
      </c>
      <c r="AW36" s="201">
        <v>0.14000000000000001</v>
      </c>
      <c r="AX36" s="201">
        <v>0.11</v>
      </c>
      <c r="AY36" s="201">
        <v>0.42</v>
      </c>
    </row>
    <row r="37" spans="1:51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36.409999999999997</v>
      </c>
      <c r="H37" s="201">
        <v>0</v>
      </c>
      <c r="I37" s="201">
        <v>0</v>
      </c>
      <c r="J37" s="201">
        <v>32.72</v>
      </c>
      <c r="K37" s="201">
        <v>238.61</v>
      </c>
      <c r="L37" s="201">
        <v>12.36</v>
      </c>
      <c r="M37" s="201">
        <v>1.98</v>
      </c>
      <c r="N37" s="201">
        <v>1.63</v>
      </c>
      <c r="O37" s="201">
        <v>2.2799999999999998</v>
      </c>
      <c r="P37" s="201">
        <v>0.96</v>
      </c>
      <c r="Q37" s="201">
        <v>4.66</v>
      </c>
      <c r="R37" s="201">
        <v>8.8800000000000008</v>
      </c>
      <c r="S37" s="201">
        <v>5.59</v>
      </c>
      <c r="T37" s="201">
        <v>0.66</v>
      </c>
      <c r="U37" s="201">
        <v>2.1</v>
      </c>
      <c r="V37" s="201">
        <v>0.71</v>
      </c>
      <c r="W37" s="201">
        <v>7.88</v>
      </c>
      <c r="X37" s="201">
        <v>16.84</v>
      </c>
      <c r="Y37" s="201">
        <v>0</v>
      </c>
      <c r="Z37" s="201">
        <v>62.64</v>
      </c>
      <c r="AA37" s="201">
        <v>14.3</v>
      </c>
      <c r="AB37" s="201">
        <v>0</v>
      </c>
      <c r="AC37" s="201">
        <v>17.100000000000001</v>
      </c>
      <c r="AD37" s="201">
        <v>0</v>
      </c>
      <c r="AE37" s="201">
        <v>0</v>
      </c>
      <c r="AF37" s="201">
        <v>0</v>
      </c>
      <c r="AG37" s="201">
        <v>-0.34</v>
      </c>
      <c r="AH37" s="201">
        <v>0</v>
      </c>
      <c r="AI37" s="201">
        <v>0</v>
      </c>
      <c r="AJ37" s="201">
        <v>0</v>
      </c>
      <c r="AK37" s="201">
        <v>-34</v>
      </c>
      <c r="AL37" s="201">
        <v>0</v>
      </c>
      <c r="AM37" s="201">
        <v>0</v>
      </c>
      <c r="AN37" s="201">
        <v>0</v>
      </c>
      <c r="AO37" s="201">
        <v>80.540000000000006</v>
      </c>
      <c r="AP37" s="201">
        <v>0</v>
      </c>
      <c r="AQ37" s="201">
        <v>0</v>
      </c>
      <c r="AR37" s="201">
        <v>21.82</v>
      </c>
      <c r="AS37" s="201">
        <v>0</v>
      </c>
      <c r="AT37" s="201">
        <v>0</v>
      </c>
      <c r="AU37" s="201">
        <v>7.94</v>
      </c>
      <c r="AV37" s="201">
        <v>0.28000000000000003</v>
      </c>
      <c r="AW37" s="201">
        <v>0.14000000000000001</v>
      </c>
      <c r="AX37" s="201">
        <v>0.11</v>
      </c>
      <c r="AY37" s="201">
        <v>0.49</v>
      </c>
    </row>
    <row r="38" spans="1:51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36.409999999999997</v>
      </c>
      <c r="H38" s="201">
        <v>0</v>
      </c>
      <c r="I38" s="201">
        <v>0</v>
      </c>
      <c r="J38" s="201">
        <v>32.72</v>
      </c>
      <c r="K38" s="201">
        <v>238.61</v>
      </c>
      <c r="L38" s="201">
        <v>12.36</v>
      </c>
      <c r="M38" s="201">
        <v>1.89</v>
      </c>
      <c r="N38" s="201">
        <v>1.55</v>
      </c>
      <c r="O38" s="201">
        <v>2.17</v>
      </c>
      <c r="P38" s="201">
        <v>0.92</v>
      </c>
      <c r="Q38" s="201">
        <v>4.66</v>
      </c>
      <c r="R38" s="201">
        <v>8.8800000000000008</v>
      </c>
      <c r="S38" s="201">
        <v>5.59</v>
      </c>
      <c r="T38" s="201">
        <v>0.66</v>
      </c>
      <c r="U38" s="201">
        <v>2.1</v>
      </c>
      <c r="V38" s="201">
        <v>4.25</v>
      </c>
      <c r="W38" s="201">
        <v>9.0299999999999994</v>
      </c>
      <c r="X38" s="201">
        <v>30.55</v>
      </c>
      <c r="Y38" s="201">
        <v>0</v>
      </c>
      <c r="Z38" s="201">
        <v>64.69</v>
      </c>
      <c r="AA38" s="201">
        <v>14.3</v>
      </c>
      <c r="AB38" s="201">
        <v>0</v>
      </c>
      <c r="AC38" s="201">
        <v>17.100000000000001</v>
      </c>
      <c r="AD38" s="201">
        <v>0</v>
      </c>
      <c r="AE38" s="201">
        <v>0</v>
      </c>
      <c r="AF38" s="201">
        <v>0</v>
      </c>
      <c r="AG38" s="201">
        <v>-0.34</v>
      </c>
      <c r="AH38" s="201">
        <v>0</v>
      </c>
      <c r="AI38" s="201">
        <v>0</v>
      </c>
      <c r="AJ38" s="201">
        <v>0</v>
      </c>
      <c r="AK38" s="201">
        <v>-34</v>
      </c>
      <c r="AL38" s="201">
        <v>0</v>
      </c>
      <c r="AM38" s="201">
        <v>0</v>
      </c>
      <c r="AN38" s="201">
        <v>0</v>
      </c>
      <c r="AO38" s="201">
        <v>80.540000000000006</v>
      </c>
      <c r="AP38" s="201">
        <v>0</v>
      </c>
      <c r="AQ38" s="201">
        <v>0</v>
      </c>
      <c r="AR38" s="201">
        <v>21.82</v>
      </c>
      <c r="AS38" s="201">
        <v>0</v>
      </c>
      <c r="AT38" s="201">
        <v>0</v>
      </c>
      <c r="AU38" s="201">
        <v>7.94</v>
      </c>
      <c r="AV38" s="201">
        <v>0.28000000000000003</v>
      </c>
      <c r="AW38" s="201">
        <v>0.14000000000000001</v>
      </c>
      <c r="AX38" s="201">
        <v>0.11</v>
      </c>
      <c r="AY38" s="201">
        <v>0.59</v>
      </c>
    </row>
    <row r="39" spans="1:51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35.81</v>
      </c>
      <c r="H39" s="201">
        <v>0</v>
      </c>
      <c r="I39" s="201">
        <v>0</v>
      </c>
      <c r="J39" s="201">
        <v>32.119999999999997</v>
      </c>
      <c r="K39" s="201">
        <v>238.61</v>
      </c>
      <c r="L39" s="201">
        <v>12.36</v>
      </c>
      <c r="M39" s="201">
        <v>1.99</v>
      </c>
      <c r="N39" s="201">
        <v>1.63</v>
      </c>
      <c r="O39" s="201">
        <v>2.29</v>
      </c>
      <c r="P39" s="201">
        <v>0</v>
      </c>
      <c r="Q39" s="201">
        <v>4.66</v>
      </c>
      <c r="R39" s="201">
        <v>8.82</v>
      </c>
      <c r="S39" s="201">
        <v>5.82</v>
      </c>
      <c r="T39" s="201">
        <v>0.66</v>
      </c>
      <c r="U39" s="201">
        <v>2.1</v>
      </c>
      <c r="V39" s="201">
        <v>4.3099999999999996</v>
      </c>
      <c r="W39" s="201">
        <v>9.0299999999999994</v>
      </c>
      <c r="X39" s="201">
        <v>30.55</v>
      </c>
      <c r="Y39" s="201">
        <v>0</v>
      </c>
      <c r="Z39" s="201">
        <v>67.37</v>
      </c>
      <c r="AA39" s="201">
        <v>21.63</v>
      </c>
      <c r="AB39" s="201">
        <v>0</v>
      </c>
      <c r="AC39" s="201">
        <v>17.100000000000001</v>
      </c>
      <c r="AD39" s="201">
        <v>0</v>
      </c>
      <c r="AE39" s="201">
        <v>0</v>
      </c>
      <c r="AF39" s="201">
        <v>0</v>
      </c>
      <c r="AG39" s="201">
        <v>-0.34</v>
      </c>
      <c r="AH39" s="201">
        <v>0</v>
      </c>
      <c r="AI39" s="201">
        <v>0</v>
      </c>
      <c r="AJ39" s="201">
        <v>0</v>
      </c>
      <c r="AK39" s="201">
        <v>-34</v>
      </c>
      <c r="AL39" s="201">
        <v>0</v>
      </c>
      <c r="AM39" s="201">
        <v>0</v>
      </c>
      <c r="AN39" s="201">
        <v>0</v>
      </c>
      <c r="AO39" s="201">
        <v>74.319999999999993</v>
      </c>
      <c r="AP39" s="201">
        <v>0</v>
      </c>
      <c r="AQ39" s="201">
        <v>0</v>
      </c>
      <c r="AR39" s="201">
        <v>21.82</v>
      </c>
      <c r="AS39" s="201">
        <v>0</v>
      </c>
      <c r="AT39" s="201">
        <v>0</v>
      </c>
      <c r="AU39" s="201">
        <v>4.08</v>
      </c>
      <c r="AV39" s="201">
        <v>0.28000000000000003</v>
      </c>
      <c r="AW39" s="201">
        <v>0.14000000000000001</v>
      </c>
      <c r="AX39" s="201">
        <v>0.11</v>
      </c>
      <c r="AY39" s="201">
        <v>0.48</v>
      </c>
    </row>
    <row r="40" spans="1:51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35.81</v>
      </c>
      <c r="H40" s="201">
        <v>0</v>
      </c>
      <c r="I40" s="201">
        <v>0</v>
      </c>
      <c r="J40" s="201">
        <v>32.119999999999997</v>
      </c>
      <c r="K40" s="201">
        <v>238.61</v>
      </c>
      <c r="L40" s="201">
        <v>12.36</v>
      </c>
      <c r="M40" s="201">
        <v>1.91</v>
      </c>
      <c r="N40" s="201">
        <v>1.57</v>
      </c>
      <c r="O40" s="201">
        <v>2.2000000000000002</v>
      </c>
      <c r="P40" s="201">
        <v>0</v>
      </c>
      <c r="Q40" s="201">
        <v>4.66</v>
      </c>
      <c r="R40" s="201">
        <v>8.82</v>
      </c>
      <c r="S40" s="201">
        <v>5.82</v>
      </c>
      <c r="T40" s="201">
        <v>0.66</v>
      </c>
      <c r="U40" s="201">
        <v>2.1</v>
      </c>
      <c r="V40" s="201">
        <v>4.3099999999999996</v>
      </c>
      <c r="W40" s="201">
        <v>9.0299999999999994</v>
      </c>
      <c r="X40" s="201">
        <v>30.55</v>
      </c>
      <c r="Y40" s="201">
        <v>0</v>
      </c>
      <c r="Z40" s="201">
        <v>64.69</v>
      </c>
      <c r="AA40" s="201">
        <v>21.63</v>
      </c>
      <c r="AB40" s="201">
        <v>0</v>
      </c>
      <c r="AC40" s="201">
        <v>17.100000000000001</v>
      </c>
      <c r="AD40" s="201">
        <v>0</v>
      </c>
      <c r="AE40" s="201">
        <v>0</v>
      </c>
      <c r="AF40" s="201">
        <v>0</v>
      </c>
      <c r="AG40" s="201">
        <v>-0.34</v>
      </c>
      <c r="AH40" s="201">
        <v>0</v>
      </c>
      <c r="AI40" s="201">
        <v>0</v>
      </c>
      <c r="AJ40" s="201">
        <v>0</v>
      </c>
      <c r="AK40" s="201">
        <v>-34</v>
      </c>
      <c r="AL40" s="201">
        <v>0</v>
      </c>
      <c r="AM40" s="201">
        <v>0</v>
      </c>
      <c r="AN40" s="201">
        <v>0</v>
      </c>
      <c r="AO40" s="201">
        <v>74.319999999999993</v>
      </c>
      <c r="AP40" s="201">
        <v>0</v>
      </c>
      <c r="AQ40" s="201">
        <v>0</v>
      </c>
      <c r="AR40" s="201">
        <v>21.82</v>
      </c>
      <c r="AS40" s="201">
        <v>0</v>
      </c>
      <c r="AT40" s="201">
        <v>0</v>
      </c>
      <c r="AU40" s="201">
        <v>4.08</v>
      </c>
      <c r="AV40" s="201">
        <v>0.28000000000000003</v>
      </c>
      <c r="AW40" s="201">
        <v>0.14000000000000001</v>
      </c>
      <c r="AX40" s="201">
        <v>0.11</v>
      </c>
      <c r="AY40" s="201">
        <v>0.56000000000000005</v>
      </c>
    </row>
    <row r="41" spans="1:51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35.81</v>
      </c>
      <c r="H41" s="201">
        <v>0</v>
      </c>
      <c r="I41" s="201">
        <v>0</v>
      </c>
      <c r="J41" s="201">
        <v>32.119999999999997</v>
      </c>
      <c r="K41" s="201">
        <v>238.61</v>
      </c>
      <c r="L41" s="201">
        <v>12.36</v>
      </c>
      <c r="M41" s="201">
        <v>1.83</v>
      </c>
      <c r="N41" s="201">
        <v>1.51</v>
      </c>
      <c r="O41" s="201">
        <v>2.12</v>
      </c>
      <c r="P41" s="201">
        <v>0</v>
      </c>
      <c r="Q41" s="201">
        <v>4.66</v>
      </c>
      <c r="R41" s="201">
        <v>8.8800000000000008</v>
      </c>
      <c r="S41" s="201">
        <v>5.59</v>
      </c>
      <c r="T41" s="201">
        <v>0.66</v>
      </c>
      <c r="U41" s="201">
        <v>2.1</v>
      </c>
      <c r="V41" s="201">
        <v>4.3099999999999996</v>
      </c>
      <c r="W41" s="201">
        <v>9.0299999999999994</v>
      </c>
      <c r="X41" s="201">
        <v>30.55</v>
      </c>
      <c r="Y41" s="201">
        <v>0</v>
      </c>
      <c r="Z41" s="201">
        <v>64.69</v>
      </c>
      <c r="AA41" s="201">
        <v>14.3</v>
      </c>
      <c r="AB41" s="201">
        <v>0</v>
      </c>
      <c r="AC41" s="201">
        <v>17.100000000000001</v>
      </c>
      <c r="AD41" s="201">
        <v>0</v>
      </c>
      <c r="AE41" s="201">
        <v>0</v>
      </c>
      <c r="AF41" s="201">
        <v>0</v>
      </c>
      <c r="AG41" s="201">
        <v>-0.34</v>
      </c>
      <c r="AH41" s="201">
        <v>0</v>
      </c>
      <c r="AI41" s="201">
        <v>0</v>
      </c>
      <c r="AJ41" s="201">
        <v>0</v>
      </c>
      <c r="AK41" s="201">
        <v>-34</v>
      </c>
      <c r="AL41" s="201">
        <v>0</v>
      </c>
      <c r="AM41" s="201">
        <v>0</v>
      </c>
      <c r="AN41" s="201">
        <v>0</v>
      </c>
      <c r="AO41" s="201">
        <v>74.319999999999993</v>
      </c>
      <c r="AP41" s="201">
        <v>0</v>
      </c>
      <c r="AQ41" s="201">
        <v>0</v>
      </c>
      <c r="AR41" s="201">
        <v>21.82</v>
      </c>
      <c r="AS41" s="201">
        <v>0</v>
      </c>
      <c r="AT41" s="201">
        <v>0</v>
      </c>
      <c r="AU41" s="201">
        <v>4.08</v>
      </c>
      <c r="AV41" s="201">
        <v>0.28000000000000003</v>
      </c>
      <c r="AW41" s="201">
        <v>0.14000000000000001</v>
      </c>
      <c r="AX41" s="201">
        <v>0.11</v>
      </c>
      <c r="AY41" s="201">
        <v>0.64</v>
      </c>
    </row>
    <row r="42" spans="1:51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35.81</v>
      </c>
      <c r="H42" s="201">
        <v>0</v>
      </c>
      <c r="I42" s="201">
        <v>0</v>
      </c>
      <c r="J42" s="201">
        <v>32.119999999999997</v>
      </c>
      <c r="K42" s="201">
        <v>238.61</v>
      </c>
      <c r="L42" s="201">
        <v>12.36</v>
      </c>
      <c r="M42" s="201">
        <v>1.75</v>
      </c>
      <c r="N42" s="201">
        <v>1.45</v>
      </c>
      <c r="O42" s="201">
        <v>2.0299999999999998</v>
      </c>
      <c r="P42" s="201">
        <v>0</v>
      </c>
      <c r="Q42" s="201">
        <v>4.66</v>
      </c>
      <c r="R42" s="201">
        <v>8.8800000000000008</v>
      </c>
      <c r="S42" s="201">
        <v>5.59</v>
      </c>
      <c r="T42" s="201">
        <v>0.66</v>
      </c>
      <c r="U42" s="201">
        <v>2.1</v>
      </c>
      <c r="V42" s="201">
        <v>4.3099999999999996</v>
      </c>
      <c r="W42" s="201">
        <v>9.0299999999999994</v>
      </c>
      <c r="X42" s="201">
        <v>30.55</v>
      </c>
      <c r="Y42" s="201">
        <v>0</v>
      </c>
      <c r="Z42" s="201">
        <v>62.64</v>
      </c>
      <c r="AA42" s="201">
        <v>14.3</v>
      </c>
      <c r="AB42" s="201">
        <v>0</v>
      </c>
      <c r="AC42" s="201">
        <v>17.100000000000001</v>
      </c>
      <c r="AD42" s="201">
        <v>0</v>
      </c>
      <c r="AE42" s="201">
        <v>0</v>
      </c>
      <c r="AF42" s="201">
        <v>0</v>
      </c>
      <c r="AG42" s="201">
        <v>-0.34</v>
      </c>
      <c r="AH42" s="201">
        <v>0</v>
      </c>
      <c r="AI42" s="201">
        <v>0</v>
      </c>
      <c r="AJ42" s="201">
        <v>0</v>
      </c>
      <c r="AK42" s="201">
        <v>-34</v>
      </c>
      <c r="AL42" s="201">
        <v>0</v>
      </c>
      <c r="AM42" s="201">
        <v>0</v>
      </c>
      <c r="AN42" s="201">
        <v>0</v>
      </c>
      <c r="AO42" s="201">
        <v>74.319999999999993</v>
      </c>
      <c r="AP42" s="201">
        <v>0</v>
      </c>
      <c r="AQ42" s="201">
        <v>0</v>
      </c>
      <c r="AR42" s="201">
        <v>21.82</v>
      </c>
      <c r="AS42" s="201">
        <v>0</v>
      </c>
      <c r="AT42" s="201">
        <v>0</v>
      </c>
      <c r="AU42" s="201">
        <v>4.08</v>
      </c>
      <c r="AV42" s="201">
        <v>0.28000000000000003</v>
      </c>
      <c r="AW42" s="201">
        <v>0.14000000000000001</v>
      </c>
      <c r="AX42" s="201">
        <v>0.11</v>
      </c>
      <c r="AY42" s="201">
        <v>0.73</v>
      </c>
    </row>
    <row r="43" spans="1:51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35.81</v>
      </c>
      <c r="H43" s="201">
        <v>0</v>
      </c>
      <c r="I43" s="201">
        <v>0</v>
      </c>
      <c r="J43" s="201">
        <v>32.119999999999997</v>
      </c>
      <c r="K43" s="201">
        <v>239.91</v>
      </c>
      <c r="L43" s="201">
        <v>12.36</v>
      </c>
      <c r="M43" s="201">
        <v>1.71</v>
      </c>
      <c r="N43" s="201">
        <v>1.41</v>
      </c>
      <c r="O43" s="201">
        <v>1.97</v>
      </c>
      <c r="P43" s="201">
        <v>0.78</v>
      </c>
      <c r="Q43" s="201">
        <v>4.66</v>
      </c>
      <c r="R43" s="201">
        <v>9.1999999999999993</v>
      </c>
      <c r="S43" s="201">
        <v>5.82</v>
      </c>
      <c r="T43" s="201">
        <v>0.73</v>
      </c>
      <c r="U43" s="201">
        <v>2.1</v>
      </c>
      <c r="V43" s="201">
        <v>4.3099999999999996</v>
      </c>
      <c r="W43" s="201">
        <v>9.0299999999999994</v>
      </c>
      <c r="X43" s="201">
        <v>7.18</v>
      </c>
      <c r="Y43" s="201">
        <v>0</v>
      </c>
      <c r="Z43" s="201">
        <v>64.69</v>
      </c>
      <c r="AA43" s="201">
        <v>14.3</v>
      </c>
      <c r="AB43" s="201">
        <v>0</v>
      </c>
      <c r="AC43" s="201">
        <v>17.100000000000001</v>
      </c>
      <c r="AD43" s="201">
        <v>0</v>
      </c>
      <c r="AE43" s="201">
        <v>0</v>
      </c>
      <c r="AF43" s="201">
        <v>0</v>
      </c>
      <c r="AG43" s="201">
        <v>-0.34</v>
      </c>
      <c r="AH43" s="201">
        <v>0</v>
      </c>
      <c r="AI43" s="201">
        <v>0</v>
      </c>
      <c r="AJ43" s="201">
        <v>0</v>
      </c>
      <c r="AK43" s="201">
        <v>-34</v>
      </c>
      <c r="AL43" s="201">
        <v>0</v>
      </c>
      <c r="AM43" s="201">
        <v>0</v>
      </c>
      <c r="AN43" s="201">
        <v>0</v>
      </c>
      <c r="AO43" s="201">
        <v>74.319999999999993</v>
      </c>
      <c r="AP43" s="201">
        <v>0</v>
      </c>
      <c r="AQ43" s="201">
        <v>0</v>
      </c>
      <c r="AR43" s="201">
        <v>21.53</v>
      </c>
      <c r="AS43" s="201">
        <v>0</v>
      </c>
      <c r="AT43" s="201">
        <v>0</v>
      </c>
      <c r="AU43" s="201">
        <v>4.08</v>
      </c>
      <c r="AV43" s="201">
        <v>0.28000000000000003</v>
      </c>
      <c r="AW43" s="201">
        <v>0.14000000000000001</v>
      </c>
      <c r="AX43" s="201">
        <v>0.11</v>
      </c>
      <c r="AY43" s="201">
        <v>1.35</v>
      </c>
    </row>
    <row r="44" spans="1:51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35.81</v>
      </c>
      <c r="H44" s="201">
        <v>0</v>
      </c>
      <c r="I44" s="201">
        <v>0</v>
      </c>
      <c r="J44" s="201">
        <v>32.119999999999997</v>
      </c>
      <c r="K44" s="201">
        <v>239.91</v>
      </c>
      <c r="L44" s="201">
        <v>12.36</v>
      </c>
      <c r="M44" s="201">
        <v>1.7</v>
      </c>
      <c r="N44" s="201">
        <v>1.35</v>
      </c>
      <c r="O44" s="201">
        <v>1.92</v>
      </c>
      <c r="P44" s="201">
        <v>0.75</v>
      </c>
      <c r="Q44" s="201">
        <v>4.66</v>
      </c>
      <c r="R44" s="201">
        <v>9.1999999999999993</v>
      </c>
      <c r="S44" s="201">
        <v>5.82</v>
      </c>
      <c r="T44" s="201">
        <v>0.75</v>
      </c>
      <c r="U44" s="201">
        <v>2.1</v>
      </c>
      <c r="V44" s="201">
        <v>0.56000000000000005</v>
      </c>
      <c r="W44" s="201">
        <v>1.86</v>
      </c>
      <c r="X44" s="201">
        <v>2.23</v>
      </c>
      <c r="Y44" s="201">
        <v>0</v>
      </c>
      <c r="Z44" s="201">
        <v>12.67</v>
      </c>
      <c r="AA44" s="201">
        <v>14.3</v>
      </c>
      <c r="AB44" s="201">
        <v>0</v>
      </c>
      <c r="AC44" s="201">
        <v>17.100000000000001</v>
      </c>
      <c r="AD44" s="201">
        <v>0</v>
      </c>
      <c r="AE44" s="201">
        <v>0</v>
      </c>
      <c r="AF44" s="201">
        <v>0</v>
      </c>
      <c r="AG44" s="201">
        <v>-0.34</v>
      </c>
      <c r="AH44" s="201">
        <v>0</v>
      </c>
      <c r="AI44" s="201">
        <v>0</v>
      </c>
      <c r="AJ44" s="201">
        <v>0</v>
      </c>
      <c r="AK44" s="201">
        <v>-34</v>
      </c>
      <c r="AL44" s="201">
        <v>0</v>
      </c>
      <c r="AM44" s="201">
        <v>0</v>
      </c>
      <c r="AN44" s="201">
        <v>0</v>
      </c>
      <c r="AO44" s="201">
        <v>74.319999999999993</v>
      </c>
      <c r="AP44" s="201">
        <v>0</v>
      </c>
      <c r="AQ44" s="201">
        <v>0</v>
      </c>
      <c r="AR44" s="201">
        <v>21.53</v>
      </c>
      <c r="AS44" s="201">
        <v>0</v>
      </c>
      <c r="AT44" s="201">
        <v>0</v>
      </c>
      <c r="AU44" s="201">
        <v>0.27</v>
      </c>
      <c r="AV44" s="201">
        <v>0.28000000000000003</v>
      </c>
      <c r="AW44" s="201">
        <v>0.11</v>
      </c>
      <c r="AX44" s="201">
        <v>0.11</v>
      </c>
      <c r="AY44" s="201">
        <v>0.87</v>
      </c>
    </row>
    <row r="45" spans="1:51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35.81</v>
      </c>
      <c r="H45" s="201">
        <v>0</v>
      </c>
      <c r="I45" s="201">
        <v>0</v>
      </c>
      <c r="J45" s="201">
        <v>32.119999999999997</v>
      </c>
      <c r="K45" s="201">
        <v>239.91</v>
      </c>
      <c r="L45" s="201">
        <v>12.49</v>
      </c>
      <c r="M45" s="201">
        <v>1.64</v>
      </c>
      <c r="N45" s="201">
        <v>1.35</v>
      </c>
      <c r="O45" s="201">
        <v>1.88</v>
      </c>
      <c r="P45" s="201">
        <v>0.74</v>
      </c>
      <c r="Q45" s="201">
        <v>1.06</v>
      </c>
      <c r="R45" s="201">
        <v>1.91</v>
      </c>
      <c r="S45" s="201">
        <v>1.0900000000000001</v>
      </c>
      <c r="T45" s="201">
        <v>0.46</v>
      </c>
      <c r="U45" s="201">
        <v>2.1</v>
      </c>
      <c r="V45" s="201">
        <v>0.31</v>
      </c>
      <c r="W45" s="201">
        <v>0.67</v>
      </c>
      <c r="X45" s="201">
        <v>2.23</v>
      </c>
      <c r="Y45" s="201">
        <v>0</v>
      </c>
      <c r="Z45" s="201">
        <v>4.1900000000000004</v>
      </c>
      <c r="AA45" s="201">
        <v>14.3</v>
      </c>
      <c r="AB45" s="201">
        <v>0</v>
      </c>
      <c r="AC45" s="201">
        <v>17.100000000000001</v>
      </c>
      <c r="AD45" s="201">
        <v>0</v>
      </c>
      <c r="AE45" s="201">
        <v>0</v>
      </c>
      <c r="AF45" s="201">
        <v>0</v>
      </c>
      <c r="AG45" s="201">
        <v>-0.34</v>
      </c>
      <c r="AH45" s="201">
        <v>0</v>
      </c>
      <c r="AI45" s="201">
        <v>0</v>
      </c>
      <c r="AJ45" s="201">
        <v>0</v>
      </c>
      <c r="AK45" s="201">
        <v>-34</v>
      </c>
      <c r="AL45" s="201">
        <v>0</v>
      </c>
      <c r="AM45" s="201">
        <v>0</v>
      </c>
      <c r="AN45" s="201">
        <v>0</v>
      </c>
      <c r="AO45" s="201">
        <v>74.319999999999993</v>
      </c>
      <c r="AP45" s="201">
        <v>0</v>
      </c>
      <c r="AQ45" s="201">
        <v>0</v>
      </c>
      <c r="AR45" s="201">
        <v>21.53</v>
      </c>
      <c r="AS45" s="201">
        <v>0</v>
      </c>
      <c r="AT45" s="201">
        <v>0</v>
      </c>
      <c r="AU45" s="201">
        <v>0.27</v>
      </c>
      <c r="AV45" s="201">
        <v>0.28000000000000003</v>
      </c>
      <c r="AW45" s="201">
        <v>0.08</v>
      </c>
      <c r="AX45" s="201">
        <v>0.11</v>
      </c>
      <c r="AY45" s="201">
        <v>0.88</v>
      </c>
    </row>
    <row r="46" spans="1:51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35.81</v>
      </c>
      <c r="H46" s="201">
        <v>0</v>
      </c>
      <c r="I46" s="201">
        <v>0</v>
      </c>
      <c r="J46" s="201">
        <v>32.119999999999997</v>
      </c>
      <c r="K46" s="201">
        <v>239.91</v>
      </c>
      <c r="L46" s="201">
        <v>12.49</v>
      </c>
      <c r="M46" s="201">
        <v>1.65</v>
      </c>
      <c r="N46" s="201">
        <v>1.34</v>
      </c>
      <c r="O46" s="201">
        <v>1.9</v>
      </c>
      <c r="P46" s="201">
        <v>0.73</v>
      </c>
      <c r="Q46" s="201">
        <v>1.1399999999999999</v>
      </c>
      <c r="R46" s="201">
        <v>2.0699999999999998</v>
      </c>
      <c r="S46" s="201">
        <v>1.19</v>
      </c>
      <c r="T46" s="201">
        <v>0.47</v>
      </c>
      <c r="U46" s="201">
        <v>2.1</v>
      </c>
      <c r="V46" s="201">
        <v>0.31</v>
      </c>
      <c r="W46" s="201">
        <v>0.67</v>
      </c>
      <c r="X46" s="201">
        <v>2.23</v>
      </c>
      <c r="Y46" s="201">
        <v>0</v>
      </c>
      <c r="Z46" s="201">
        <v>4.1900000000000004</v>
      </c>
      <c r="AA46" s="201">
        <v>1.3</v>
      </c>
      <c r="AB46" s="201">
        <v>0</v>
      </c>
      <c r="AC46" s="201">
        <v>17.100000000000001</v>
      </c>
      <c r="AD46" s="201">
        <v>0</v>
      </c>
      <c r="AE46" s="201">
        <v>0</v>
      </c>
      <c r="AF46" s="201">
        <v>0</v>
      </c>
      <c r="AG46" s="201">
        <v>-0.34</v>
      </c>
      <c r="AH46" s="201">
        <v>0</v>
      </c>
      <c r="AI46" s="201">
        <v>0</v>
      </c>
      <c r="AJ46" s="201">
        <v>0</v>
      </c>
      <c r="AK46" s="201">
        <v>-34</v>
      </c>
      <c r="AL46" s="201">
        <v>0</v>
      </c>
      <c r="AM46" s="201">
        <v>0</v>
      </c>
      <c r="AN46" s="201">
        <v>0</v>
      </c>
      <c r="AO46" s="201">
        <v>74.319999999999993</v>
      </c>
      <c r="AP46" s="201">
        <v>0</v>
      </c>
      <c r="AQ46" s="201">
        <v>0</v>
      </c>
      <c r="AR46" s="201">
        <v>21.53</v>
      </c>
      <c r="AS46" s="201">
        <v>0</v>
      </c>
      <c r="AT46" s="201">
        <v>0</v>
      </c>
      <c r="AU46" s="201">
        <v>0.27</v>
      </c>
      <c r="AV46" s="201">
        <v>0.28000000000000003</v>
      </c>
      <c r="AW46" s="201">
        <v>0.08</v>
      </c>
      <c r="AX46" s="201">
        <v>0.11</v>
      </c>
      <c r="AY46" s="201">
        <v>0.89</v>
      </c>
    </row>
    <row r="47" spans="1:51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35.81</v>
      </c>
      <c r="H47" s="201">
        <v>0</v>
      </c>
      <c r="I47" s="201">
        <v>0</v>
      </c>
      <c r="J47" s="201">
        <v>32.119999999999997</v>
      </c>
      <c r="K47" s="201">
        <v>239.91</v>
      </c>
      <c r="L47" s="201">
        <v>12.49</v>
      </c>
      <c r="M47" s="201">
        <v>1.58</v>
      </c>
      <c r="N47" s="201">
        <v>1.31</v>
      </c>
      <c r="O47" s="201">
        <v>1.88</v>
      </c>
      <c r="P47" s="201">
        <v>0.73</v>
      </c>
      <c r="Q47" s="201">
        <v>1.25</v>
      </c>
      <c r="R47" s="201">
        <v>2.29</v>
      </c>
      <c r="S47" s="201">
        <v>1.32</v>
      </c>
      <c r="T47" s="201">
        <v>0.48</v>
      </c>
      <c r="U47" s="201">
        <v>2.1</v>
      </c>
      <c r="V47" s="201">
        <v>0.31</v>
      </c>
      <c r="W47" s="201">
        <v>0.67</v>
      </c>
      <c r="X47" s="201">
        <v>2.23</v>
      </c>
      <c r="Y47" s="201">
        <v>0</v>
      </c>
      <c r="Z47" s="201">
        <v>4.1900000000000004</v>
      </c>
      <c r="AA47" s="201">
        <v>1.3</v>
      </c>
      <c r="AB47" s="201">
        <v>0</v>
      </c>
      <c r="AC47" s="201">
        <v>17.100000000000001</v>
      </c>
      <c r="AD47" s="201">
        <v>0</v>
      </c>
      <c r="AE47" s="201">
        <v>0</v>
      </c>
      <c r="AF47" s="201">
        <v>0</v>
      </c>
      <c r="AG47" s="201">
        <v>-0.34</v>
      </c>
      <c r="AH47" s="201">
        <v>0</v>
      </c>
      <c r="AI47" s="201">
        <v>0</v>
      </c>
      <c r="AJ47" s="201">
        <v>0</v>
      </c>
      <c r="AK47" s="201">
        <v>-34</v>
      </c>
      <c r="AL47" s="201">
        <v>0</v>
      </c>
      <c r="AM47" s="201">
        <v>0</v>
      </c>
      <c r="AN47" s="201">
        <v>0</v>
      </c>
      <c r="AO47" s="201">
        <v>74.319999999999993</v>
      </c>
      <c r="AP47" s="201">
        <v>0</v>
      </c>
      <c r="AQ47" s="201">
        <v>0</v>
      </c>
      <c r="AR47" s="201">
        <v>21.53</v>
      </c>
      <c r="AS47" s="201">
        <v>0</v>
      </c>
      <c r="AT47" s="201">
        <v>0</v>
      </c>
      <c r="AU47" s="201">
        <v>0.27</v>
      </c>
      <c r="AV47" s="201">
        <v>0.28000000000000003</v>
      </c>
      <c r="AW47" s="201">
        <v>0.03</v>
      </c>
      <c r="AX47" s="201">
        <v>0.21</v>
      </c>
      <c r="AY47" s="201">
        <v>0.92</v>
      </c>
    </row>
    <row r="48" spans="1:51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35.81</v>
      </c>
      <c r="H48" s="201">
        <v>0</v>
      </c>
      <c r="I48" s="201">
        <v>0</v>
      </c>
      <c r="J48" s="201">
        <v>32.119999999999997</v>
      </c>
      <c r="K48" s="201">
        <v>239.91</v>
      </c>
      <c r="L48" s="201">
        <v>12.49</v>
      </c>
      <c r="M48" s="201">
        <v>1.58</v>
      </c>
      <c r="N48" s="201">
        <v>1.33</v>
      </c>
      <c r="O48" s="201">
        <v>1.86</v>
      </c>
      <c r="P48" s="201">
        <v>0.72</v>
      </c>
      <c r="Q48" s="201">
        <v>1.27</v>
      </c>
      <c r="R48" s="201">
        <v>2.35</v>
      </c>
      <c r="S48" s="201">
        <v>1.36</v>
      </c>
      <c r="T48" s="201">
        <v>0.49</v>
      </c>
      <c r="U48" s="201">
        <v>2.1</v>
      </c>
      <c r="V48" s="201">
        <v>0.31</v>
      </c>
      <c r="W48" s="201">
        <v>0.67</v>
      </c>
      <c r="X48" s="201">
        <v>2.23</v>
      </c>
      <c r="Y48" s="201">
        <v>0</v>
      </c>
      <c r="Z48" s="201">
        <v>4.1900000000000004</v>
      </c>
      <c r="AA48" s="201">
        <v>1.3</v>
      </c>
      <c r="AB48" s="201">
        <v>0</v>
      </c>
      <c r="AC48" s="201">
        <v>17.100000000000001</v>
      </c>
      <c r="AD48" s="201">
        <v>0</v>
      </c>
      <c r="AE48" s="201">
        <v>0</v>
      </c>
      <c r="AF48" s="201">
        <v>0</v>
      </c>
      <c r="AG48" s="201">
        <v>-0.34</v>
      </c>
      <c r="AH48" s="201">
        <v>0</v>
      </c>
      <c r="AI48" s="201">
        <v>0</v>
      </c>
      <c r="AJ48" s="201">
        <v>0</v>
      </c>
      <c r="AK48" s="201">
        <v>-34</v>
      </c>
      <c r="AL48" s="201">
        <v>0</v>
      </c>
      <c r="AM48" s="201">
        <v>0</v>
      </c>
      <c r="AN48" s="201">
        <v>0</v>
      </c>
      <c r="AO48" s="201">
        <v>74.319999999999993</v>
      </c>
      <c r="AP48" s="201">
        <v>0</v>
      </c>
      <c r="AQ48" s="201">
        <v>0</v>
      </c>
      <c r="AR48" s="201">
        <v>21.53</v>
      </c>
      <c r="AS48" s="201">
        <v>0</v>
      </c>
      <c r="AT48" s="201">
        <v>0</v>
      </c>
      <c r="AU48" s="201">
        <v>0.27</v>
      </c>
      <c r="AV48" s="201">
        <v>0.28000000000000003</v>
      </c>
      <c r="AW48" s="201">
        <v>0</v>
      </c>
      <c r="AX48" s="201">
        <v>0.21</v>
      </c>
      <c r="AY48" s="201">
        <v>0.92</v>
      </c>
    </row>
    <row r="49" spans="1:51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35.81</v>
      </c>
      <c r="H49" s="201">
        <v>0</v>
      </c>
      <c r="I49" s="201">
        <v>0</v>
      </c>
      <c r="J49" s="201">
        <v>32.119999999999997</v>
      </c>
      <c r="K49" s="201">
        <v>239.91</v>
      </c>
      <c r="L49" s="201">
        <v>12.49</v>
      </c>
      <c r="M49" s="201">
        <v>1.6</v>
      </c>
      <c r="N49" s="201">
        <v>1.31</v>
      </c>
      <c r="O49" s="201">
        <v>1.86</v>
      </c>
      <c r="P49" s="201">
        <v>0.72</v>
      </c>
      <c r="Q49" s="201">
        <v>1.34</v>
      </c>
      <c r="R49" s="201">
        <v>2.46</v>
      </c>
      <c r="S49" s="201">
        <v>1.43</v>
      </c>
      <c r="T49" s="201">
        <v>0.49</v>
      </c>
      <c r="U49" s="201">
        <v>2.1</v>
      </c>
      <c r="V49" s="201">
        <v>0.31</v>
      </c>
      <c r="W49" s="201">
        <v>0.67</v>
      </c>
      <c r="X49" s="201">
        <v>2.23</v>
      </c>
      <c r="Y49" s="201">
        <v>0</v>
      </c>
      <c r="Z49" s="201">
        <v>4.1900000000000004</v>
      </c>
      <c r="AA49" s="201">
        <v>1.3</v>
      </c>
      <c r="AB49" s="201">
        <v>0</v>
      </c>
      <c r="AC49" s="201">
        <v>17.100000000000001</v>
      </c>
      <c r="AD49" s="201">
        <v>0</v>
      </c>
      <c r="AE49" s="201">
        <v>0</v>
      </c>
      <c r="AF49" s="201">
        <v>0</v>
      </c>
      <c r="AG49" s="201">
        <v>-0.34</v>
      </c>
      <c r="AH49" s="201">
        <v>0</v>
      </c>
      <c r="AI49" s="201">
        <v>0</v>
      </c>
      <c r="AJ49" s="201">
        <v>0</v>
      </c>
      <c r="AK49" s="201">
        <v>-34</v>
      </c>
      <c r="AL49" s="201">
        <v>0</v>
      </c>
      <c r="AM49" s="201">
        <v>0</v>
      </c>
      <c r="AN49" s="201">
        <v>0</v>
      </c>
      <c r="AO49" s="201">
        <v>74.319999999999993</v>
      </c>
      <c r="AP49" s="201">
        <v>0</v>
      </c>
      <c r="AQ49" s="201">
        <v>0</v>
      </c>
      <c r="AR49" s="201">
        <v>21.53</v>
      </c>
      <c r="AS49" s="201">
        <v>0</v>
      </c>
      <c r="AT49" s="201">
        <v>0</v>
      </c>
      <c r="AU49" s="201">
        <v>0.27</v>
      </c>
      <c r="AV49" s="201">
        <v>0.28000000000000003</v>
      </c>
      <c r="AW49" s="201">
        <v>0</v>
      </c>
      <c r="AX49" s="201">
        <v>0.21</v>
      </c>
      <c r="AY49" s="201">
        <v>0.93</v>
      </c>
    </row>
    <row r="50" spans="1:51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35.81</v>
      </c>
      <c r="H50" s="201">
        <v>0</v>
      </c>
      <c r="I50" s="201">
        <v>0</v>
      </c>
      <c r="J50" s="201">
        <v>32.119999999999997</v>
      </c>
      <c r="K50" s="201">
        <v>239.91</v>
      </c>
      <c r="L50" s="201">
        <v>12.49</v>
      </c>
      <c r="M50" s="201">
        <v>1.58</v>
      </c>
      <c r="N50" s="201">
        <v>1.33</v>
      </c>
      <c r="O50" s="201">
        <v>1.82</v>
      </c>
      <c r="P50" s="201">
        <v>0.72</v>
      </c>
      <c r="Q50" s="201">
        <v>1.36</v>
      </c>
      <c r="R50" s="201">
        <v>2.5299999999999998</v>
      </c>
      <c r="S50" s="201">
        <v>1.47</v>
      </c>
      <c r="T50" s="201">
        <v>0.49</v>
      </c>
      <c r="U50" s="201">
        <v>2.1</v>
      </c>
      <c r="V50" s="201">
        <v>0.31</v>
      </c>
      <c r="W50" s="201">
        <v>0.67</v>
      </c>
      <c r="X50" s="201">
        <v>2.23</v>
      </c>
      <c r="Y50" s="201">
        <v>0</v>
      </c>
      <c r="Z50" s="201">
        <v>4.1900000000000004</v>
      </c>
      <c r="AA50" s="201">
        <v>1.3</v>
      </c>
      <c r="AB50" s="201">
        <v>0</v>
      </c>
      <c r="AC50" s="201">
        <v>17.100000000000001</v>
      </c>
      <c r="AD50" s="201">
        <v>0</v>
      </c>
      <c r="AE50" s="201">
        <v>0</v>
      </c>
      <c r="AF50" s="201">
        <v>0</v>
      </c>
      <c r="AG50" s="201">
        <v>-0.34</v>
      </c>
      <c r="AH50" s="201">
        <v>0</v>
      </c>
      <c r="AI50" s="201">
        <v>0</v>
      </c>
      <c r="AJ50" s="201">
        <v>0</v>
      </c>
      <c r="AK50" s="201">
        <v>-34</v>
      </c>
      <c r="AL50" s="201">
        <v>0</v>
      </c>
      <c r="AM50" s="201">
        <v>0</v>
      </c>
      <c r="AN50" s="201">
        <v>0</v>
      </c>
      <c r="AO50" s="201">
        <v>74.319999999999993</v>
      </c>
      <c r="AP50" s="201">
        <v>0</v>
      </c>
      <c r="AQ50" s="201">
        <v>0</v>
      </c>
      <c r="AR50" s="201">
        <v>21.53</v>
      </c>
      <c r="AS50" s="201">
        <v>0</v>
      </c>
      <c r="AT50" s="201">
        <v>0</v>
      </c>
      <c r="AU50" s="201">
        <v>0.27</v>
      </c>
      <c r="AV50" s="201">
        <v>0.28000000000000003</v>
      </c>
      <c r="AW50" s="201">
        <v>0</v>
      </c>
      <c r="AX50" s="201">
        <v>0.21</v>
      </c>
      <c r="AY50" s="201">
        <v>0.94</v>
      </c>
    </row>
    <row r="51" spans="1:51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35.21</v>
      </c>
      <c r="H51" s="201">
        <v>0</v>
      </c>
      <c r="I51" s="201">
        <v>0</v>
      </c>
      <c r="J51" s="201">
        <v>32.119999999999997</v>
      </c>
      <c r="K51" s="201">
        <v>147.59</v>
      </c>
      <c r="L51" s="201">
        <v>12.49</v>
      </c>
      <c r="M51" s="201">
        <v>1.61</v>
      </c>
      <c r="N51" s="201">
        <v>1.32</v>
      </c>
      <c r="O51" s="201">
        <v>1.86</v>
      </c>
      <c r="P51" s="201">
        <v>0.72</v>
      </c>
      <c r="Q51" s="201">
        <v>2.5</v>
      </c>
      <c r="R51" s="201">
        <v>5.0599999999999996</v>
      </c>
      <c r="S51" s="201">
        <v>3.19</v>
      </c>
      <c r="T51" s="201">
        <v>0.49</v>
      </c>
      <c r="U51" s="201">
        <v>2.1</v>
      </c>
      <c r="V51" s="201">
        <v>0.31</v>
      </c>
      <c r="W51" s="201">
        <v>0.67</v>
      </c>
      <c r="X51" s="201">
        <v>2.23</v>
      </c>
      <c r="Y51" s="201">
        <v>0</v>
      </c>
      <c r="Z51" s="201">
        <v>4.2</v>
      </c>
      <c r="AA51" s="201">
        <v>1.3</v>
      </c>
      <c r="AB51" s="201">
        <v>0</v>
      </c>
      <c r="AC51" s="201">
        <v>17.100000000000001</v>
      </c>
      <c r="AD51" s="201">
        <v>0</v>
      </c>
      <c r="AE51" s="201">
        <v>0</v>
      </c>
      <c r="AF51" s="201">
        <v>0</v>
      </c>
      <c r="AG51" s="201">
        <v>-0.34</v>
      </c>
      <c r="AH51" s="201">
        <v>0</v>
      </c>
      <c r="AI51" s="201">
        <v>0</v>
      </c>
      <c r="AJ51" s="201">
        <v>0</v>
      </c>
      <c r="AK51" s="201">
        <v>-34</v>
      </c>
      <c r="AL51" s="201">
        <v>0</v>
      </c>
      <c r="AM51" s="201">
        <v>0</v>
      </c>
      <c r="AN51" s="201">
        <v>0</v>
      </c>
      <c r="AO51" s="201">
        <v>74.319999999999993</v>
      </c>
      <c r="AP51" s="201">
        <v>0</v>
      </c>
      <c r="AQ51" s="201">
        <v>0</v>
      </c>
      <c r="AR51" s="201">
        <v>21.24</v>
      </c>
      <c r="AS51" s="201">
        <v>0</v>
      </c>
      <c r="AT51" s="201">
        <v>0</v>
      </c>
      <c r="AU51" s="201">
        <v>0.27</v>
      </c>
      <c r="AV51" s="201">
        <v>0.28000000000000003</v>
      </c>
      <c r="AW51" s="201">
        <v>0</v>
      </c>
      <c r="AX51" s="201">
        <v>0.21</v>
      </c>
      <c r="AY51" s="201">
        <v>0.93</v>
      </c>
    </row>
    <row r="52" spans="1:51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35.21</v>
      </c>
      <c r="H52" s="201">
        <v>0</v>
      </c>
      <c r="I52" s="201">
        <v>0</v>
      </c>
      <c r="J52" s="201">
        <v>32.119999999999997</v>
      </c>
      <c r="K52" s="201">
        <v>155.56</v>
      </c>
      <c r="L52" s="201">
        <v>12.49</v>
      </c>
      <c r="M52" s="201">
        <v>1.59</v>
      </c>
      <c r="N52" s="201">
        <v>1.34</v>
      </c>
      <c r="O52" s="201">
        <v>1.87</v>
      </c>
      <c r="P52" s="201">
        <v>0.72</v>
      </c>
      <c r="Q52" s="201">
        <v>2.4500000000000002</v>
      </c>
      <c r="R52" s="201">
        <v>4.96</v>
      </c>
      <c r="S52" s="201">
        <v>3.13</v>
      </c>
      <c r="T52" s="201">
        <v>0.49</v>
      </c>
      <c r="U52" s="201">
        <v>2.1</v>
      </c>
      <c r="V52" s="201">
        <v>0.31</v>
      </c>
      <c r="W52" s="201">
        <v>0.67</v>
      </c>
      <c r="X52" s="201">
        <v>2.23</v>
      </c>
      <c r="Y52" s="201">
        <v>0</v>
      </c>
      <c r="Z52" s="201">
        <v>4.2</v>
      </c>
      <c r="AA52" s="201">
        <v>1.3</v>
      </c>
      <c r="AB52" s="201">
        <v>0</v>
      </c>
      <c r="AC52" s="201">
        <v>17.100000000000001</v>
      </c>
      <c r="AD52" s="201">
        <v>0</v>
      </c>
      <c r="AE52" s="201">
        <v>0</v>
      </c>
      <c r="AF52" s="201">
        <v>0</v>
      </c>
      <c r="AG52" s="201">
        <v>-0.34</v>
      </c>
      <c r="AH52" s="201">
        <v>0</v>
      </c>
      <c r="AI52" s="201">
        <v>0</v>
      </c>
      <c r="AJ52" s="201">
        <v>0</v>
      </c>
      <c r="AK52" s="201">
        <v>-34</v>
      </c>
      <c r="AL52" s="201">
        <v>0</v>
      </c>
      <c r="AM52" s="201">
        <v>0</v>
      </c>
      <c r="AN52" s="201">
        <v>0</v>
      </c>
      <c r="AO52" s="201">
        <v>74.319999999999993</v>
      </c>
      <c r="AP52" s="201">
        <v>0</v>
      </c>
      <c r="AQ52" s="201">
        <v>0</v>
      </c>
      <c r="AR52" s="201">
        <v>21.24</v>
      </c>
      <c r="AS52" s="201">
        <v>0</v>
      </c>
      <c r="AT52" s="201">
        <v>0</v>
      </c>
      <c r="AU52" s="201">
        <v>0.27</v>
      </c>
      <c r="AV52" s="201">
        <v>0.28000000000000003</v>
      </c>
      <c r="AW52" s="201">
        <v>0</v>
      </c>
      <c r="AX52" s="201">
        <v>0.21</v>
      </c>
      <c r="AY52" s="201">
        <v>0.92</v>
      </c>
    </row>
    <row r="53" spans="1:51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35.21</v>
      </c>
      <c r="H53" s="201">
        <v>0</v>
      </c>
      <c r="I53" s="201">
        <v>0</v>
      </c>
      <c r="J53" s="201">
        <v>32.119999999999997</v>
      </c>
      <c r="K53" s="201">
        <v>160.97</v>
      </c>
      <c r="L53" s="201">
        <v>12.43</v>
      </c>
      <c r="M53" s="201">
        <v>1.62</v>
      </c>
      <c r="N53" s="201">
        <v>1.33</v>
      </c>
      <c r="O53" s="201">
        <v>1.87</v>
      </c>
      <c r="P53" s="201">
        <v>0.72</v>
      </c>
      <c r="Q53" s="201">
        <v>3.3</v>
      </c>
      <c r="R53" s="201">
        <v>6.57</v>
      </c>
      <c r="S53" s="201">
        <v>4.04</v>
      </c>
      <c r="T53" s="201">
        <v>0.49</v>
      </c>
      <c r="U53" s="201">
        <v>2.1</v>
      </c>
      <c r="V53" s="201">
        <v>0.31</v>
      </c>
      <c r="W53" s="201">
        <v>0.67</v>
      </c>
      <c r="X53" s="201">
        <v>2.23</v>
      </c>
      <c r="Y53" s="201">
        <v>0</v>
      </c>
      <c r="Z53" s="201">
        <v>4.2</v>
      </c>
      <c r="AA53" s="201">
        <v>1.35</v>
      </c>
      <c r="AB53" s="201">
        <v>0</v>
      </c>
      <c r="AC53" s="201">
        <v>17.100000000000001</v>
      </c>
      <c r="AD53" s="201">
        <v>0</v>
      </c>
      <c r="AE53" s="201">
        <v>0</v>
      </c>
      <c r="AF53" s="201">
        <v>0</v>
      </c>
      <c r="AG53" s="201">
        <v>-0.34</v>
      </c>
      <c r="AH53" s="201">
        <v>0</v>
      </c>
      <c r="AI53" s="201">
        <v>0</v>
      </c>
      <c r="AJ53" s="201">
        <v>0</v>
      </c>
      <c r="AK53" s="201">
        <v>-34</v>
      </c>
      <c r="AL53" s="201">
        <v>0</v>
      </c>
      <c r="AM53" s="201">
        <v>0</v>
      </c>
      <c r="AN53" s="201">
        <v>0</v>
      </c>
      <c r="AO53" s="201">
        <v>74.319999999999993</v>
      </c>
      <c r="AP53" s="201">
        <v>0</v>
      </c>
      <c r="AQ53" s="201">
        <v>0</v>
      </c>
      <c r="AR53" s="201">
        <v>21.24</v>
      </c>
      <c r="AS53" s="201">
        <v>0</v>
      </c>
      <c r="AT53" s="201">
        <v>0</v>
      </c>
      <c r="AU53" s="201">
        <v>0.27</v>
      </c>
      <c r="AV53" s="201">
        <v>0.28000000000000003</v>
      </c>
      <c r="AW53" s="201">
        <v>0</v>
      </c>
      <c r="AX53" s="201">
        <v>0.21</v>
      </c>
      <c r="AY53" s="201">
        <v>0.93</v>
      </c>
    </row>
    <row r="54" spans="1:51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35.21</v>
      </c>
      <c r="H54" s="201">
        <v>0</v>
      </c>
      <c r="I54" s="201">
        <v>0</v>
      </c>
      <c r="J54" s="201">
        <v>32.119999999999997</v>
      </c>
      <c r="K54" s="201">
        <v>165.32</v>
      </c>
      <c r="L54" s="201">
        <v>12.43</v>
      </c>
      <c r="M54" s="201">
        <v>1.58</v>
      </c>
      <c r="N54" s="201">
        <v>1.31</v>
      </c>
      <c r="O54" s="201">
        <v>1.84</v>
      </c>
      <c r="P54" s="201">
        <v>0.72</v>
      </c>
      <c r="Q54" s="201">
        <v>3.31</v>
      </c>
      <c r="R54" s="201">
        <v>6.58</v>
      </c>
      <c r="S54" s="201">
        <v>4.04</v>
      </c>
      <c r="T54" s="201">
        <v>0.49</v>
      </c>
      <c r="U54" s="201">
        <v>2.1</v>
      </c>
      <c r="V54" s="201">
        <v>0.31</v>
      </c>
      <c r="W54" s="201">
        <v>0.67</v>
      </c>
      <c r="X54" s="201">
        <v>2.23</v>
      </c>
      <c r="Y54" s="201">
        <v>0</v>
      </c>
      <c r="Z54" s="201">
        <v>4.2</v>
      </c>
      <c r="AA54" s="201">
        <v>1.35</v>
      </c>
      <c r="AB54" s="201">
        <v>0</v>
      </c>
      <c r="AC54" s="201">
        <v>17.100000000000001</v>
      </c>
      <c r="AD54" s="201">
        <v>0</v>
      </c>
      <c r="AE54" s="201">
        <v>0</v>
      </c>
      <c r="AF54" s="201">
        <v>0</v>
      </c>
      <c r="AG54" s="201">
        <v>-0.34</v>
      </c>
      <c r="AH54" s="201">
        <v>0</v>
      </c>
      <c r="AI54" s="201">
        <v>0</v>
      </c>
      <c r="AJ54" s="201">
        <v>0</v>
      </c>
      <c r="AK54" s="201">
        <v>-34</v>
      </c>
      <c r="AL54" s="201">
        <v>0</v>
      </c>
      <c r="AM54" s="201">
        <v>0</v>
      </c>
      <c r="AN54" s="201">
        <v>0</v>
      </c>
      <c r="AO54" s="201">
        <v>74.319999999999993</v>
      </c>
      <c r="AP54" s="201">
        <v>0</v>
      </c>
      <c r="AQ54" s="201">
        <v>0</v>
      </c>
      <c r="AR54" s="201">
        <v>21.24</v>
      </c>
      <c r="AS54" s="201">
        <v>0</v>
      </c>
      <c r="AT54" s="201">
        <v>0</v>
      </c>
      <c r="AU54" s="201">
        <v>0.27</v>
      </c>
      <c r="AV54" s="201">
        <v>0.28000000000000003</v>
      </c>
      <c r="AW54" s="201">
        <v>0</v>
      </c>
      <c r="AX54" s="201">
        <v>0.21</v>
      </c>
      <c r="AY54" s="201">
        <v>0.93</v>
      </c>
    </row>
    <row r="55" spans="1:51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35.21</v>
      </c>
      <c r="H55" s="201">
        <v>0</v>
      </c>
      <c r="I55" s="201">
        <v>0</v>
      </c>
      <c r="J55" s="201">
        <v>32.119999999999997</v>
      </c>
      <c r="K55" s="201">
        <v>159.36000000000001</v>
      </c>
      <c r="L55" s="201">
        <v>12.43</v>
      </c>
      <c r="M55" s="201">
        <v>1.62</v>
      </c>
      <c r="N55" s="201">
        <v>1.3</v>
      </c>
      <c r="O55" s="201">
        <v>1.84</v>
      </c>
      <c r="P55" s="201">
        <v>0.72</v>
      </c>
      <c r="Q55" s="201">
        <v>0.99</v>
      </c>
      <c r="R55" s="201">
        <v>4.7</v>
      </c>
      <c r="S55" s="201">
        <v>1.45</v>
      </c>
      <c r="T55" s="201">
        <v>0.49</v>
      </c>
      <c r="U55" s="201">
        <v>2.1</v>
      </c>
      <c r="V55" s="201">
        <v>0.31</v>
      </c>
      <c r="W55" s="201">
        <v>0.67</v>
      </c>
      <c r="X55" s="201">
        <v>2.23</v>
      </c>
      <c r="Y55" s="201">
        <v>0</v>
      </c>
      <c r="Z55" s="201">
        <v>4.1900000000000004</v>
      </c>
      <c r="AA55" s="201">
        <v>1.3</v>
      </c>
      <c r="AB55" s="201">
        <v>0</v>
      </c>
      <c r="AC55" s="201">
        <v>17.100000000000001</v>
      </c>
      <c r="AD55" s="201">
        <v>0</v>
      </c>
      <c r="AE55" s="201">
        <v>0</v>
      </c>
      <c r="AF55" s="201">
        <v>0</v>
      </c>
      <c r="AG55" s="201">
        <v>-0.34</v>
      </c>
      <c r="AH55" s="201">
        <v>0</v>
      </c>
      <c r="AI55" s="201">
        <v>0</v>
      </c>
      <c r="AJ55" s="201">
        <v>0</v>
      </c>
      <c r="AK55" s="201">
        <v>-34</v>
      </c>
      <c r="AL55" s="201">
        <v>0</v>
      </c>
      <c r="AM55" s="201">
        <v>0</v>
      </c>
      <c r="AN55" s="201">
        <v>0</v>
      </c>
      <c r="AO55" s="201">
        <v>74.319999999999993</v>
      </c>
      <c r="AP55" s="201">
        <v>0</v>
      </c>
      <c r="AQ55" s="201">
        <v>0</v>
      </c>
      <c r="AR55" s="201">
        <v>21.24</v>
      </c>
      <c r="AS55" s="201">
        <v>0</v>
      </c>
      <c r="AT55" s="201">
        <v>0</v>
      </c>
      <c r="AU55" s="201">
        <v>0.27</v>
      </c>
      <c r="AV55" s="201">
        <v>0.28000000000000003</v>
      </c>
      <c r="AW55" s="201">
        <v>0</v>
      </c>
      <c r="AX55" s="201">
        <v>0.21</v>
      </c>
      <c r="AY55" s="201">
        <v>0.94</v>
      </c>
    </row>
    <row r="56" spans="1:51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35.21</v>
      </c>
      <c r="H56" s="201">
        <v>0</v>
      </c>
      <c r="I56" s="201">
        <v>0</v>
      </c>
      <c r="J56" s="201">
        <v>32.119999999999997</v>
      </c>
      <c r="K56" s="201">
        <v>162.22999999999999</v>
      </c>
      <c r="L56" s="201">
        <v>12.43</v>
      </c>
      <c r="M56" s="201">
        <v>1.56</v>
      </c>
      <c r="N56" s="201">
        <v>1.28</v>
      </c>
      <c r="O56" s="201">
        <v>1.83</v>
      </c>
      <c r="P56" s="201">
        <v>0.71</v>
      </c>
      <c r="Q56" s="201">
        <v>1.04</v>
      </c>
      <c r="R56" s="201">
        <v>4.8</v>
      </c>
      <c r="S56" s="201">
        <v>1.51</v>
      </c>
      <c r="T56" s="201">
        <v>0.5</v>
      </c>
      <c r="U56" s="201">
        <v>2.1</v>
      </c>
      <c r="V56" s="201">
        <v>0.31</v>
      </c>
      <c r="W56" s="201">
        <v>0.67</v>
      </c>
      <c r="X56" s="201">
        <v>2.23</v>
      </c>
      <c r="Y56" s="201">
        <v>0</v>
      </c>
      <c r="Z56" s="201">
        <v>4.1900000000000004</v>
      </c>
      <c r="AA56" s="201">
        <v>1.3</v>
      </c>
      <c r="AB56" s="201">
        <v>0</v>
      </c>
      <c r="AC56" s="201">
        <v>17.100000000000001</v>
      </c>
      <c r="AD56" s="201">
        <v>0</v>
      </c>
      <c r="AE56" s="201">
        <v>0</v>
      </c>
      <c r="AF56" s="201">
        <v>0</v>
      </c>
      <c r="AG56" s="201">
        <v>-0.34</v>
      </c>
      <c r="AH56" s="201">
        <v>0</v>
      </c>
      <c r="AI56" s="201">
        <v>0</v>
      </c>
      <c r="AJ56" s="201">
        <v>0</v>
      </c>
      <c r="AK56" s="201">
        <v>-34</v>
      </c>
      <c r="AL56" s="201">
        <v>0</v>
      </c>
      <c r="AM56" s="201">
        <v>0</v>
      </c>
      <c r="AN56" s="201">
        <v>0</v>
      </c>
      <c r="AO56" s="201">
        <v>74.319999999999993</v>
      </c>
      <c r="AP56" s="201">
        <v>0</v>
      </c>
      <c r="AQ56" s="201">
        <v>0</v>
      </c>
      <c r="AR56" s="201">
        <v>21.24</v>
      </c>
      <c r="AS56" s="201">
        <v>0</v>
      </c>
      <c r="AT56" s="201">
        <v>0</v>
      </c>
      <c r="AU56" s="201">
        <v>0.27</v>
      </c>
      <c r="AV56" s="201">
        <v>0.28000000000000003</v>
      </c>
      <c r="AW56" s="201">
        <v>0</v>
      </c>
      <c r="AX56" s="201">
        <v>0.21</v>
      </c>
      <c r="AY56" s="201">
        <v>0.95</v>
      </c>
    </row>
    <row r="57" spans="1:51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35.21</v>
      </c>
      <c r="H57" s="201">
        <v>0</v>
      </c>
      <c r="I57" s="201">
        <v>0</v>
      </c>
      <c r="J57" s="201">
        <v>32.119999999999997</v>
      </c>
      <c r="K57" s="201">
        <v>184.99</v>
      </c>
      <c r="L57" s="201">
        <v>12.43</v>
      </c>
      <c r="M57" s="201">
        <v>1.59</v>
      </c>
      <c r="N57" s="201">
        <v>1.29</v>
      </c>
      <c r="O57" s="201">
        <v>1.84</v>
      </c>
      <c r="P57" s="201">
        <v>0.71</v>
      </c>
      <c r="Q57" s="201">
        <v>3.39</v>
      </c>
      <c r="R57" s="201">
        <v>6.74</v>
      </c>
      <c r="S57" s="201">
        <v>4.1500000000000004</v>
      </c>
      <c r="T57" s="201">
        <v>0.5</v>
      </c>
      <c r="U57" s="201">
        <v>2.1</v>
      </c>
      <c r="V57" s="201">
        <v>0.31</v>
      </c>
      <c r="W57" s="201">
        <v>0.67</v>
      </c>
      <c r="X57" s="201">
        <v>2.23</v>
      </c>
      <c r="Y57" s="201">
        <v>0</v>
      </c>
      <c r="Z57" s="201">
        <v>4.1900000000000004</v>
      </c>
      <c r="AA57" s="201">
        <v>1.3</v>
      </c>
      <c r="AB57" s="201">
        <v>0</v>
      </c>
      <c r="AC57" s="201">
        <v>17.100000000000001</v>
      </c>
      <c r="AD57" s="201">
        <v>0</v>
      </c>
      <c r="AE57" s="201">
        <v>0</v>
      </c>
      <c r="AF57" s="201">
        <v>0</v>
      </c>
      <c r="AG57" s="201">
        <v>-0.34</v>
      </c>
      <c r="AH57" s="201">
        <v>0</v>
      </c>
      <c r="AI57" s="201">
        <v>0</v>
      </c>
      <c r="AJ57" s="201">
        <v>0</v>
      </c>
      <c r="AK57" s="201">
        <v>-34</v>
      </c>
      <c r="AL57" s="201">
        <v>0</v>
      </c>
      <c r="AM57" s="201">
        <v>0</v>
      </c>
      <c r="AN57" s="201">
        <v>0</v>
      </c>
      <c r="AO57" s="201">
        <v>74.319999999999993</v>
      </c>
      <c r="AP57" s="201">
        <v>0</v>
      </c>
      <c r="AQ57" s="201">
        <v>0</v>
      </c>
      <c r="AR57" s="201">
        <v>21.24</v>
      </c>
      <c r="AS57" s="201">
        <v>0</v>
      </c>
      <c r="AT57" s="201">
        <v>0</v>
      </c>
      <c r="AU57" s="201">
        <v>0.27</v>
      </c>
      <c r="AV57" s="201">
        <v>0.28000000000000003</v>
      </c>
      <c r="AW57" s="201">
        <v>0</v>
      </c>
      <c r="AX57" s="201">
        <v>0.21</v>
      </c>
      <c r="AY57" s="201">
        <v>0.95</v>
      </c>
    </row>
    <row r="58" spans="1:51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35.21</v>
      </c>
      <c r="H58" s="201">
        <v>0</v>
      </c>
      <c r="I58" s="201">
        <v>0</v>
      </c>
      <c r="J58" s="201">
        <v>32.119999999999997</v>
      </c>
      <c r="K58" s="201">
        <v>194.58</v>
      </c>
      <c r="L58" s="201">
        <v>12.49</v>
      </c>
      <c r="M58" s="201">
        <v>1.62</v>
      </c>
      <c r="N58" s="201">
        <v>1.31</v>
      </c>
      <c r="O58" s="201">
        <v>1.81</v>
      </c>
      <c r="P58" s="201">
        <v>0.71</v>
      </c>
      <c r="Q58" s="201">
        <v>3.4</v>
      </c>
      <c r="R58" s="201">
        <v>6.75</v>
      </c>
      <c r="S58" s="201">
        <v>4.1500000000000004</v>
      </c>
      <c r="T58" s="201">
        <v>0.5</v>
      </c>
      <c r="U58" s="201">
        <v>2.1</v>
      </c>
      <c r="V58" s="201">
        <v>0.31</v>
      </c>
      <c r="W58" s="201">
        <v>0.67</v>
      </c>
      <c r="X58" s="201">
        <v>2.23</v>
      </c>
      <c r="Y58" s="201">
        <v>0</v>
      </c>
      <c r="Z58" s="201">
        <v>4.2</v>
      </c>
      <c r="AA58" s="201">
        <v>1.35</v>
      </c>
      <c r="AB58" s="201">
        <v>0</v>
      </c>
      <c r="AC58" s="201">
        <v>17.100000000000001</v>
      </c>
      <c r="AD58" s="201">
        <v>0</v>
      </c>
      <c r="AE58" s="201">
        <v>0</v>
      </c>
      <c r="AF58" s="201">
        <v>0</v>
      </c>
      <c r="AG58" s="201">
        <v>-0.34</v>
      </c>
      <c r="AH58" s="201">
        <v>0</v>
      </c>
      <c r="AI58" s="201">
        <v>0</v>
      </c>
      <c r="AJ58" s="201">
        <v>0</v>
      </c>
      <c r="AK58" s="201">
        <v>-34</v>
      </c>
      <c r="AL58" s="201">
        <v>0</v>
      </c>
      <c r="AM58" s="201">
        <v>0</v>
      </c>
      <c r="AN58" s="201">
        <v>0</v>
      </c>
      <c r="AO58" s="201">
        <v>74.319999999999993</v>
      </c>
      <c r="AP58" s="201">
        <v>0</v>
      </c>
      <c r="AQ58" s="201">
        <v>0</v>
      </c>
      <c r="AR58" s="201">
        <v>21.24</v>
      </c>
      <c r="AS58" s="201">
        <v>0</v>
      </c>
      <c r="AT58" s="201">
        <v>0</v>
      </c>
      <c r="AU58" s="201">
        <v>0.27</v>
      </c>
      <c r="AV58" s="201">
        <v>0.28000000000000003</v>
      </c>
      <c r="AW58" s="201">
        <v>0</v>
      </c>
      <c r="AX58" s="201">
        <v>0.21</v>
      </c>
      <c r="AY58" s="201">
        <v>0.95</v>
      </c>
    </row>
    <row r="59" spans="1:51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35.21</v>
      </c>
      <c r="H59" s="201">
        <v>0</v>
      </c>
      <c r="I59" s="201">
        <v>0</v>
      </c>
      <c r="J59" s="201">
        <v>32.119999999999997</v>
      </c>
      <c r="K59" s="201">
        <v>207.12</v>
      </c>
      <c r="L59" s="201">
        <v>0.62</v>
      </c>
      <c r="M59" s="201">
        <v>1.58</v>
      </c>
      <c r="N59" s="201">
        <v>1.31</v>
      </c>
      <c r="O59" s="201">
        <v>1.85</v>
      </c>
      <c r="P59" s="201">
        <v>0.72</v>
      </c>
      <c r="Q59" s="201">
        <v>3.34</v>
      </c>
      <c r="R59" s="201">
        <v>6.64</v>
      </c>
      <c r="S59" s="201">
        <v>4.08</v>
      </c>
      <c r="T59" s="201">
        <v>0.49</v>
      </c>
      <c r="U59" s="201">
        <v>2.1</v>
      </c>
      <c r="V59" s="201">
        <v>0.31</v>
      </c>
      <c r="W59" s="201">
        <v>0.67</v>
      </c>
      <c r="X59" s="201">
        <v>2.23</v>
      </c>
      <c r="Y59" s="201">
        <v>0</v>
      </c>
      <c r="Z59" s="201">
        <v>4.2</v>
      </c>
      <c r="AA59" s="201">
        <v>1.35</v>
      </c>
      <c r="AB59" s="201">
        <v>0</v>
      </c>
      <c r="AC59" s="201">
        <v>17.100000000000001</v>
      </c>
      <c r="AD59" s="201">
        <v>0</v>
      </c>
      <c r="AE59" s="201">
        <v>0</v>
      </c>
      <c r="AF59" s="201">
        <v>0</v>
      </c>
      <c r="AG59" s="201">
        <v>-0.34</v>
      </c>
      <c r="AH59" s="201">
        <v>0</v>
      </c>
      <c r="AI59" s="201">
        <v>0</v>
      </c>
      <c r="AJ59" s="201">
        <v>0</v>
      </c>
      <c r="AK59" s="201">
        <v>-34</v>
      </c>
      <c r="AL59" s="201">
        <v>0</v>
      </c>
      <c r="AM59" s="201">
        <v>0</v>
      </c>
      <c r="AN59" s="201">
        <v>0</v>
      </c>
      <c r="AO59" s="201">
        <v>74.319999999999993</v>
      </c>
      <c r="AP59" s="201">
        <v>0</v>
      </c>
      <c r="AQ59" s="201">
        <v>0</v>
      </c>
      <c r="AR59" s="201">
        <v>21.24</v>
      </c>
      <c r="AS59" s="201">
        <v>0</v>
      </c>
      <c r="AT59" s="201">
        <v>0</v>
      </c>
      <c r="AU59" s="201">
        <v>0.27</v>
      </c>
      <c r="AV59" s="201">
        <v>0.28000000000000003</v>
      </c>
      <c r="AW59" s="201">
        <v>0</v>
      </c>
      <c r="AX59" s="201">
        <v>0.11</v>
      </c>
      <c r="AY59" s="201">
        <v>0.94</v>
      </c>
    </row>
    <row r="60" spans="1:51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35.21</v>
      </c>
      <c r="H60" s="201">
        <v>0</v>
      </c>
      <c r="I60" s="201">
        <v>0</v>
      </c>
      <c r="J60" s="201">
        <v>32.119999999999997</v>
      </c>
      <c r="K60" s="201">
        <v>201.32</v>
      </c>
      <c r="L60" s="201">
        <v>0.62</v>
      </c>
      <c r="M60" s="201">
        <v>1.64</v>
      </c>
      <c r="N60" s="201">
        <v>1.32</v>
      </c>
      <c r="O60" s="201">
        <v>1.88</v>
      </c>
      <c r="P60" s="201">
        <v>0.73</v>
      </c>
      <c r="Q60" s="201">
        <v>3.25</v>
      </c>
      <c r="R60" s="201">
        <v>6.45</v>
      </c>
      <c r="S60" s="201">
        <v>3.97</v>
      </c>
      <c r="T60" s="201">
        <v>0.48</v>
      </c>
      <c r="U60" s="201">
        <v>2.1</v>
      </c>
      <c r="V60" s="201">
        <v>0.31</v>
      </c>
      <c r="W60" s="201">
        <v>0.67</v>
      </c>
      <c r="X60" s="201">
        <v>2.23</v>
      </c>
      <c r="Y60" s="201">
        <v>0</v>
      </c>
      <c r="Z60" s="201">
        <v>4.2</v>
      </c>
      <c r="AA60" s="201">
        <v>1.35</v>
      </c>
      <c r="AB60" s="201">
        <v>0</v>
      </c>
      <c r="AC60" s="201">
        <v>17.100000000000001</v>
      </c>
      <c r="AD60" s="201">
        <v>0</v>
      </c>
      <c r="AE60" s="201">
        <v>0</v>
      </c>
      <c r="AF60" s="201">
        <v>0</v>
      </c>
      <c r="AG60" s="201">
        <v>-0.34</v>
      </c>
      <c r="AH60" s="201">
        <v>0</v>
      </c>
      <c r="AI60" s="201">
        <v>0</v>
      </c>
      <c r="AJ60" s="201">
        <v>0</v>
      </c>
      <c r="AK60" s="201">
        <v>-34</v>
      </c>
      <c r="AL60" s="201">
        <v>0</v>
      </c>
      <c r="AM60" s="201">
        <v>0</v>
      </c>
      <c r="AN60" s="201">
        <v>0</v>
      </c>
      <c r="AO60" s="201">
        <v>74.319999999999993</v>
      </c>
      <c r="AP60" s="201">
        <v>0</v>
      </c>
      <c r="AQ60" s="201">
        <v>0</v>
      </c>
      <c r="AR60" s="201">
        <v>21.24</v>
      </c>
      <c r="AS60" s="201">
        <v>0</v>
      </c>
      <c r="AT60" s="201">
        <v>0</v>
      </c>
      <c r="AU60" s="201">
        <v>0.27</v>
      </c>
      <c r="AV60" s="201">
        <v>0.28000000000000003</v>
      </c>
      <c r="AW60" s="201">
        <v>0</v>
      </c>
      <c r="AX60" s="201">
        <v>0.11</v>
      </c>
      <c r="AY60" s="201">
        <v>0.91</v>
      </c>
    </row>
    <row r="61" spans="1:51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35.21</v>
      </c>
      <c r="H61" s="201">
        <v>0</v>
      </c>
      <c r="I61" s="201">
        <v>0</v>
      </c>
      <c r="J61" s="201">
        <v>32.119999999999997</v>
      </c>
      <c r="K61" s="201">
        <v>186.42</v>
      </c>
      <c r="L61" s="201">
        <v>0.62</v>
      </c>
      <c r="M61" s="201">
        <v>1.67</v>
      </c>
      <c r="N61" s="201">
        <v>1.36</v>
      </c>
      <c r="O61" s="201">
        <v>1.9</v>
      </c>
      <c r="P61" s="201">
        <v>0.74</v>
      </c>
      <c r="Q61" s="201">
        <v>3.15</v>
      </c>
      <c r="R61" s="201">
        <v>0.52</v>
      </c>
      <c r="S61" s="201">
        <v>3.85</v>
      </c>
      <c r="T61" s="201">
        <v>0.46</v>
      </c>
      <c r="U61" s="201">
        <v>2.1</v>
      </c>
      <c r="V61" s="201">
        <v>0.31</v>
      </c>
      <c r="W61" s="201">
        <v>0.67</v>
      </c>
      <c r="X61" s="201">
        <v>2.23</v>
      </c>
      <c r="Y61" s="201">
        <v>0</v>
      </c>
      <c r="Z61" s="201">
        <v>4.2</v>
      </c>
      <c r="AA61" s="201">
        <v>1.35</v>
      </c>
      <c r="AB61" s="201">
        <v>0</v>
      </c>
      <c r="AC61" s="201">
        <v>17.100000000000001</v>
      </c>
      <c r="AD61" s="201">
        <v>0</v>
      </c>
      <c r="AE61" s="201">
        <v>0</v>
      </c>
      <c r="AF61" s="201">
        <v>0</v>
      </c>
      <c r="AG61" s="201">
        <v>-0.34</v>
      </c>
      <c r="AH61" s="201">
        <v>0</v>
      </c>
      <c r="AI61" s="201">
        <v>0</v>
      </c>
      <c r="AJ61" s="201">
        <v>0</v>
      </c>
      <c r="AK61" s="201">
        <v>-32.35</v>
      </c>
      <c r="AL61" s="201">
        <v>0</v>
      </c>
      <c r="AM61" s="201">
        <v>0</v>
      </c>
      <c r="AN61" s="201">
        <v>0</v>
      </c>
      <c r="AO61" s="201">
        <v>74.319999999999993</v>
      </c>
      <c r="AP61" s="201">
        <v>0</v>
      </c>
      <c r="AQ61" s="201">
        <v>0</v>
      </c>
      <c r="AR61" s="201">
        <v>21.24</v>
      </c>
      <c r="AS61" s="201">
        <v>0</v>
      </c>
      <c r="AT61" s="201">
        <v>0</v>
      </c>
      <c r="AU61" s="201">
        <v>0.27</v>
      </c>
      <c r="AV61" s="201">
        <v>0.28000000000000003</v>
      </c>
      <c r="AW61" s="201">
        <v>0</v>
      </c>
      <c r="AX61" s="201">
        <v>0.11</v>
      </c>
      <c r="AY61" s="201">
        <v>0.15</v>
      </c>
    </row>
    <row r="62" spans="1:51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35.21</v>
      </c>
      <c r="H62" s="201">
        <v>0</v>
      </c>
      <c r="I62" s="201">
        <v>0</v>
      </c>
      <c r="J62" s="201">
        <v>32.119999999999997</v>
      </c>
      <c r="K62" s="201">
        <v>180.54</v>
      </c>
      <c r="L62" s="201">
        <v>0.62</v>
      </c>
      <c r="M62" s="201">
        <v>1.64</v>
      </c>
      <c r="N62" s="201">
        <v>1.34</v>
      </c>
      <c r="O62" s="201">
        <v>1.86</v>
      </c>
      <c r="P62" s="201">
        <v>0.73</v>
      </c>
      <c r="Q62" s="201">
        <v>3.26</v>
      </c>
      <c r="R62" s="201">
        <v>0.49</v>
      </c>
      <c r="S62" s="201">
        <v>3.99</v>
      </c>
      <c r="T62" s="201">
        <v>0.05</v>
      </c>
      <c r="U62" s="201">
        <v>2.1</v>
      </c>
      <c r="V62" s="201">
        <v>0.31</v>
      </c>
      <c r="W62" s="201">
        <v>0.67</v>
      </c>
      <c r="X62" s="201">
        <v>2.23</v>
      </c>
      <c r="Y62" s="201">
        <v>0</v>
      </c>
      <c r="Z62" s="201">
        <v>4.2</v>
      </c>
      <c r="AA62" s="201">
        <v>1.35</v>
      </c>
      <c r="AB62" s="201">
        <v>0</v>
      </c>
      <c r="AC62" s="201">
        <v>17.100000000000001</v>
      </c>
      <c r="AD62" s="201">
        <v>0</v>
      </c>
      <c r="AE62" s="201">
        <v>0</v>
      </c>
      <c r="AF62" s="201">
        <v>0</v>
      </c>
      <c r="AG62" s="201">
        <v>-0.34</v>
      </c>
      <c r="AH62" s="201">
        <v>0</v>
      </c>
      <c r="AI62" s="201">
        <v>0</v>
      </c>
      <c r="AJ62" s="201">
        <v>0</v>
      </c>
      <c r="AK62" s="201">
        <v>-32.35</v>
      </c>
      <c r="AL62" s="201">
        <v>0</v>
      </c>
      <c r="AM62" s="201">
        <v>0</v>
      </c>
      <c r="AN62" s="201">
        <v>0</v>
      </c>
      <c r="AO62" s="201">
        <v>74.319999999999993</v>
      </c>
      <c r="AP62" s="201">
        <v>0</v>
      </c>
      <c r="AQ62" s="201">
        <v>0</v>
      </c>
      <c r="AR62" s="201">
        <v>21.24</v>
      </c>
      <c r="AS62" s="201">
        <v>0</v>
      </c>
      <c r="AT62" s="201">
        <v>0</v>
      </c>
      <c r="AU62" s="201">
        <v>0.27</v>
      </c>
      <c r="AV62" s="201">
        <v>0.28000000000000003</v>
      </c>
      <c r="AW62" s="201">
        <v>0</v>
      </c>
      <c r="AX62" s="201">
        <v>0.11</v>
      </c>
      <c r="AY62" s="201">
        <v>0.18</v>
      </c>
    </row>
    <row r="63" spans="1:51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35.21</v>
      </c>
      <c r="H63" s="201">
        <v>0</v>
      </c>
      <c r="I63" s="201">
        <v>0</v>
      </c>
      <c r="J63" s="201">
        <v>32.119999999999997</v>
      </c>
      <c r="K63" s="201">
        <v>140.99</v>
      </c>
      <c r="L63" s="201">
        <v>0.62</v>
      </c>
      <c r="M63" s="201">
        <v>1.72</v>
      </c>
      <c r="N63" s="201">
        <v>1.42</v>
      </c>
      <c r="O63" s="201">
        <v>2.02</v>
      </c>
      <c r="P63" s="201">
        <v>0.79</v>
      </c>
      <c r="Q63" s="201">
        <v>2.74</v>
      </c>
      <c r="R63" s="201">
        <v>0.51</v>
      </c>
      <c r="S63" s="201">
        <v>3.36</v>
      </c>
      <c r="T63" s="201">
        <v>7.0000000000000007E-2</v>
      </c>
      <c r="U63" s="201">
        <v>2.1</v>
      </c>
      <c r="V63" s="201">
        <v>0.31</v>
      </c>
      <c r="W63" s="201">
        <v>0.67</v>
      </c>
      <c r="X63" s="201">
        <v>2.23</v>
      </c>
      <c r="Y63" s="201">
        <v>0</v>
      </c>
      <c r="Z63" s="201">
        <v>4.2</v>
      </c>
      <c r="AA63" s="201">
        <v>1.35</v>
      </c>
      <c r="AB63" s="201">
        <v>0</v>
      </c>
      <c r="AC63" s="201">
        <v>17.100000000000001</v>
      </c>
      <c r="AD63" s="201">
        <v>0</v>
      </c>
      <c r="AE63" s="201">
        <v>0</v>
      </c>
      <c r="AF63" s="201">
        <v>0</v>
      </c>
      <c r="AG63" s="201">
        <v>-0.34</v>
      </c>
      <c r="AH63" s="201">
        <v>0</v>
      </c>
      <c r="AI63" s="201">
        <v>0</v>
      </c>
      <c r="AJ63" s="201">
        <v>0</v>
      </c>
      <c r="AK63" s="201">
        <v>-32.35</v>
      </c>
      <c r="AL63" s="201">
        <v>0</v>
      </c>
      <c r="AM63" s="201">
        <v>0</v>
      </c>
      <c r="AN63" s="201">
        <v>0</v>
      </c>
      <c r="AO63" s="201">
        <v>74.319999999999993</v>
      </c>
      <c r="AP63" s="201">
        <v>0</v>
      </c>
      <c r="AQ63" s="201">
        <v>0</v>
      </c>
      <c r="AR63" s="201">
        <v>21.24</v>
      </c>
      <c r="AS63" s="201">
        <v>0</v>
      </c>
      <c r="AT63" s="201">
        <v>0</v>
      </c>
      <c r="AU63" s="201">
        <v>0.27</v>
      </c>
      <c r="AV63" s="201">
        <v>0.28000000000000003</v>
      </c>
      <c r="AW63" s="201">
        <v>0</v>
      </c>
      <c r="AX63" s="201">
        <v>0.11</v>
      </c>
      <c r="AY63" s="201">
        <v>0.19</v>
      </c>
    </row>
    <row r="64" spans="1:51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35.21</v>
      </c>
      <c r="H64" s="201">
        <v>0</v>
      </c>
      <c r="I64" s="201">
        <v>0</v>
      </c>
      <c r="J64" s="201">
        <v>32.119999999999997</v>
      </c>
      <c r="K64" s="201">
        <v>129.12</v>
      </c>
      <c r="L64" s="201">
        <v>0.62</v>
      </c>
      <c r="M64" s="201">
        <v>1.82</v>
      </c>
      <c r="N64" s="201">
        <v>1.48</v>
      </c>
      <c r="O64" s="201">
        <v>2.06</v>
      </c>
      <c r="P64" s="201">
        <v>0.81</v>
      </c>
      <c r="Q64" s="201">
        <v>2.5099999999999998</v>
      </c>
      <c r="R64" s="201">
        <v>0.54</v>
      </c>
      <c r="S64" s="201">
        <v>0.34</v>
      </c>
      <c r="T64" s="201">
        <v>0.09</v>
      </c>
      <c r="U64" s="201">
        <v>2.1</v>
      </c>
      <c r="V64" s="201">
        <v>0.31</v>
      </c>
      <c r="W64" s="201">
        <v>0.67</v>
      </c>
      <c r="X64" s="201">
        <v>2.23</v>
      </c>
      <c r="Y64" s="201">
        <v>0</v>
      </c>
      <c r="Z64" s="201">
        <v>4.2</v>
      </c>
      <c r="AA64" s="201">
        <v>1.35</v>
      </c>
      <c r="AB64" s="201">
        <v>0</v>
      </c>
      <c r="AC64" s="201">
        <v>17.100000000000001</v>
      </c>
      <c r="AD64" s="201">
        <v>0</v>
      </c>
      <c r="AE64" s="201">
        <v>0</v>
      </c>
      <c r="AF64" s="201">
        <v>0</v>
      </c>
      <c r="AG64" s="201">
        <v>-0.34</v>
      </c>
      <c r="AH64" s="201">
        <v>0</v>
      </c>
      <c r="AI64" s="201">
        <v>0</v>
      </c>
      <c r="AJ64" s="201">
        <v>0</v>
      </c>
      <c r="AK64" s="201">
        <v>-32.35</v>
      </c>
      <c r="AL64" s="201">
        <v>0</v>
      </c>
      <c r="AM64" s="201">
        <v>0</v>
      </c>
      <c r="AN64" s="201">
        <v>0</v>
      </c>
      <c r="AO64" s="201">
        <v>74.319999999999993</v>
      </c>
      <c r="AP64" s="201">
        <v>0</v>
      </c>
      <c r="AQ64" s="201">
        <v>0</v>
      </c>
      <c r="AR64" s="201">
        <v>21.24</v>
      </c>
      <c r="AS64" s="201">
        <v>0</v>
      </c>
      <c r="AT64" s="201">
        <v>0</v>
      </c>
      <c r="AU64" s="201">
        <v>0.27</v>
      </c>
      <c r="AV64" s="201">
        <v>0.28000000000000003</v>
      </c>
      <c r="AW64" s="201">
        <v>0.03</v>
      </c>
      <c r="AX64" s="201">
        <v>0.11</v>
      </c>
      <c r="AY64" s="201">
        <v>0.18</v>
      </c>
    </row>
    <row r="65" spans="1:51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35.21</v>
      </c>
      <c r="H65" s="201">
        <v>0</v>
      </c>
      <c r="I65" s="201">
        <v>0</v>
      </c>
      <c r="J65" s="201">
        <v>32.119999999999997</v>
      </c>
      <c r="K65" s="201">
        <v>117.07</v>
      </c>
      <c r="L65" s="201">
        <v>0.62</v>
      </c>
      <c r="M65" s="201">
        <v>1.83</v>
      </c>
      <c r="N65" s="201">
        <v>1.51</v>
      </c>
      <c r="O65" s="201">
        <v>2.14</v>
      </c>
      <c r="P65" s="201">
        <v>0.84</v>
      </c>
      <c r="Q65" s="201">
        <v>0.3</v>
      </c>
      <c r="R65" s="201">
        <v>0.56000000000000005</v>
      </c>
      <c r="S65" s="201">
        <v>0.36</v>
      </c>
      <c r="T65" s="201">
        <v>0.05</v>
      </c>
      <c r="U65" s="201">
        <v>2.1</v>
      </c>
      <c r="V65" s="201">
        <v>0.31</v>
      </c>
      <c r="W65" s="201">
        <v>0.67</v>
      </c>
      <c r="X65" s="201">
        <v>2.23</v>
      </c>
      <c r="Y65" s="201">
        <v>0</v>
      </c>
      <c r="Z65" s="201">
        <v>4.2</v>
      </c>
      <c r="AA65" s="201">
        <v>1.35</v>
      </c>
      <c r="AB65" s="201">
        <v>0</v>
      </c>
      <c r="AC65" s="201">
        <v>17.100000000000001</v>
      </c>
      <c r="AD65" s="201">
        <v>0</v>
      </c>
      <c r="AE65" s="201">
        <v>0</v>
      </c>
      <c r="AF65" s="201">
        <v>0</v>
      </c>
      <c r="AG65" s="201">
        <v>0</v>
      </c>
      <c r="AH65" s="201">
        <v>0</v>
      </c>
      <c r="AI65" s="201">
        <v>0</v>
      </c>
      <c r="AJ65" s="201">
        <v>0</v>
      </c>
      <c r="AK65" s="201">
        <v>-32.35</v>
      </c>
      <c r="AL65" s="201">
        <v>0</v>
      </c>
      <c r="AM65" s="201">
        <v>0</v>
      </c>
      <c r="AN65" s="201">
        <v>0</v>
      </c>
      <c r="AO65" s="201">
        <v>74.319999999999993</v>
      </c>
      <c r="AP65" s="201">
        <v>0</v>
      </c>
      <c r="AQ65" s="201">
        <v>0</v>
      </c>
      <c r="AR65" s="201">
        <v>21.24</v>
      </c>
      <c r="AS65" s="201">
        <v>0</v>
      </c>
      <c r="AT65" s="201">
        <v>0</v>
      </c>
      <c r="AU65" s="201">
        <v>0.27</v>
      </c>
      <c r="AV65" s="201">
        <v>0.28000000000000003</v>
      </c>
      <c r="AW65" s="201">
        <v>0.08</v>
      </c>
      <c r="AX65" s="201">
        <v>0.11</v>
      </c>
      <c r="AY65" s="201">
        <v>0.18</v>
      </c>
    </row>
    <row r="66" spans="1:51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35.21</v>
      </c>
      <c r="H66" s="201">
        <v>0</v>
      </c>
      <c r="I66" s="201">
        <v>0</v>
      </c>
      <c r="J66" s="201">
        <v>32.119999999999997</v>
      </c>
      <c r="K66" s="201">
        <v>103.54</v>
      </c>
      <c r="L66" s="201">
        <v>0.62</v>
      </c>
      <c r="M66" s="201">
        <v>1.9</v>
      </c>
      <c r="N66" s="201">
        <v>1.55</v>
      </c>
      <c r="O66" s="201">
        <v>2.17</v>
      </c>
      <c r="P66" s="201">
        <v>0.87</v>
      </c>
      <c r="Q66" s="201">
        <v>0.28999999999999998</v>
      </c>
      <c r="R66" s="201">
        <v>0.6</v>
      </c>
      <c r="S66" s="201">
        <v>0.35</v>
      </c>
      <c r="T66" s="201">
        <v>0.06</v>
      </c>
      <c r="U66" s="201">
        <v>2.1</v>
      </c>
      <c r="V66" s="201">
        <v>0.31</v>
      </c>
      <c r="W66" s="201">
        <v>0.67</v>
      </c>
      <c r="X66" s="201">
        <v>2.23</v>
      </c>
      <c r="Y66" s="201">
        <v>0</v>
      </c>
      <c r="Z66" s="201">
        <v>4.2</v>
      </c>
      <c r="AA66" s="201">
        <v>1.35</v>
      </c>
      <c r="AB66" s="201">
        <v>0</v>
      </c>
      <c r="AC66" s="201">
        <v>17.100000000000001</v>
      </c>
      <c r="AD66" s="201">
        <v>0</v>
      </c>
      <c r="AE66" s="201">
        <v>0</v>
      </c>
      <c r="AF66" s="201">
        <v>0</v>
      </c>
      <c r="AG66" s="201">
        <v>0</v>
      </c>
      <c r="AH66" s="201">
        <v>0</v>
      </c>
      <c r="AI66" s="201">
        <v>0</v>
      </c>
      <c r="AJ66" s="201">
        <v>0</v>
      </c>
      <c r="AK66" s="201">
        <v>-32.35</v>
      </c>
      <c r="AL66" s="201">
        <v>0</v>
      </c>
      <c r="AM66" s="201">
        <v>0</v>
      </c>
      <c r="AN66" s="201">
        <v>0</v>
      </c>
      <c r="AO66" s="201">
        <v>74.319999999999993</v>
      </c>
      <c r="AP66" s="201">
        <v>0</v>
      </c>
      <c r="AQ66" s="201">
        <v>0</v>
      </c>
      <c r="AR66" s="201">
        <v>21.24</v>
      </c>
      <c r="AS66" s="201">
        <v>0</v>
      </c>
      <c r="AT66" s="201">
        <v>0</v>
      </c>
      <c r="AU66" s="201">
        <v>0.27</v>
      </c>
      <c r="AV66" s="201">
        <v>0.28000000000000003</v>
      </c>
      <c r="AW66" s="201">
        <v>0.11</v>
      </c>
      <c r="AX66" s="201">
        <v>0.11</v>
      </c>
      <c r="AY66" s="201">
        <v>0.21</v>
      </c>
    </row>
    <row r="67" spans="1:51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35.21</v>
      </c>
      <c r="H67" s="201">
        <v>0</v>
      </c>
      <c r="I67" s="201">
        <v>0</v>
      </c>
      <c r="J67" s="201">
        <v>32.119999999999997</v>
      </c>
      <c r="K67" s="201">
        <v>137.52000000000001</v>
      </c>
      <c r="L67" s="201">
        <v>3.68</v>
      </c>
      <c r="M67" s="201">
        <v>1.75</v>
      </c>
      <c r="N67" s="201">
        <v>1.45</v>
      </c>
      <c r="O67" s="201">
        <v>2.0299999999999998</v>
      </c>
      <c r="P67" s="201">
        <v>0.8</v>
      </c>
      <c r="Q67" s="201">
        <v>0.3</v>
      </c>
      <c r="R67" s="201">
        <v>0.56000000000000005</v>
      </c>
      <c r="S67" s="201">
        <v>0.32</v>
      </c>
      <c r="T67" s="201">
        <v>0.06</v>
      </c>
      <c r="U67" s="201">
        <v>2.1</v>
      </c>
      <c r="V67" s="201">
        <v>0.31</v>
      </c>
      <c r="W67" s="201">
        <v>0.67</v>
      </c>
      <c r="X67" s="201">
        <v>2.23</v>
      </c>
      <c r="Y67" s="201">
        <v>0</v>
      </c>
      <c r="Z67" s="201">
        <v>4.2</v>
      </c>
      <c r="AA67" s="201">
        <v>1.35</v>
      </c>
      <c r="AB67" s="201">
        <v>0</v>
      </c>
      <c r="AC67" s="201">
        <v>17.100000000000001</v>
      </c>
      <c r="AD67" s="201">
        <v>0</v>
      </c>
      <c r="AE67" s="201">
        <v>0</v>
      </c>
      <c r="AF67" s="201">
        <v>0</v>
      </c>
      <c r="AG67" s="201">
        <v>0</v>
      </c>
      <c r="AH67" s="201">
        <v>0</v>
      </c>
      <c r="AI67" s="201">
        <v>0</v>
      </c>
      <c r="AJ67" s="201">
        <v>0</v>
      </c>
      <c r="AK67" s="201">
        <v>-32.35</v>
      </c>
      <c r="AL67" s="201">
        <v>0</v>
      </c>
      <c r="AM67" s="201">
        <v>0</v>
      </c>
      <c r="AN67" s="201">
        <v>0</v>
      </c>
      <c r="AO67" s="201">
        <v>74.319999999999993</v>
      </c>
      <c r="AP67" s="201">
        <v>0</v>
      </c>
      <c r="AQ67" s="201">
        <v>0</v>
      </c>
      <c r="AR67" s="201">
        <v>21.24</v>
      </c>
      <c r="AS67" s="201">
        <v>0</v>
      </c>
      <c r="AT67" s="201">
        <v>0</v>
      </c>
      <c r="AU67" s="201">
        <v>0.27</v>
      </c>
      <c r="AV67" s="201">
        <v>0.28000000000000003</v>
      </c>
      <c r="AW67" s="201">
        <v>0.11</v>
      </c>
      <c r="AX67" s="201">
        <v>0.11</v>
      </c>
      <c r="AY67" s="201">
        <v>0.18</v>
      </c>
    </row>
    <row r="68" spans="1:51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35.21</v>
      </c>
      <c r="H68" s="201">
        <v>0</v>
      </c>
      <c r="I68" s="201">
        <v>0</v>
      </c>
      <c r="J68" s="201">
        <v>32.119999999999997</v>
      </c>
      <c r="K68" s="201">
        <v>122.12</v>
      </c>
      <c r="L68" s="201">
        <v>4.3099999999999996</v>
      </c>
      <c r="M68" s="201">
        <v>1.8</v>
      </c>
      <c r="N68" s="201">
        <v>1.52</v>
      </c>
      <c r="O68" s="201">
        <v>2.0699999999999998</v>
      </c>
      <c r="P68" s="201">
        <v>0.83</v>
      </c>
      <c r="Q68" s="201">
        <v>0.3</v>
      </c>
      <c r="R68" s="201">
        <v>0.57999999999999996</v>
      </c>
      <c r="S68" s="201">
        <v>0.35</v>
      </c>
      <c r="T68" s="201">
        <v>0.06</v>
      </c>
      <c r="U68" s="201">
        <v>2.1</v>
      </c>
      <c r="V68" s="201">
        <v>0.31</v>
      </c>
      <c r="W68" s="201">
        <v>0.67</v>
      </c>
      <c r="X68" s="201">
        <v>2.23</v>
      </c>
      <c r="Y68" s="201">
        <v>0</v>
      </c>
      <c r="Z68" s="201">
        <v>4.2</v>
      </c>
      <c r="AA68" s="201">
        <v>1.35</v>
      </c>
      <c r="AB68" s="201">
        <v>0</v>
      </c>
      <c r="AC68" s="201">
        <v>17.100000000000001</v>
      </c>
      <c r="AD68" s="201">
        <v>0</v>
      </c>
      <c r="AE68" s="201">
        <v>0</v>
      </c>
      <c r="AF68" s="201">
        <v>0</v>
      </c>
      <c r="AG68" s="201">
        <v>0</v>
      </c>
      <c r="AH68" s="201">
        <v>0</v>
      </c>
      <c r="AI68" s="201">
        <v>0</v>
      </c>
      <c r="AJ68" s="201">
        <v>0</v>
      </c>
      <c r="AK68" s="201">
        <v>-34</v>
      </c>
      <c r="AL68" s="201">
        <v>0</v>
      </c>
      <c r="AM68" s="201">
        <v>0</v>
      </c>
      <c r="AN68" s="201">
        <v>0</v>
      </c>
      <c r="AO68" s="201">
        <v>74.319999999999993</v>
      </c>
      <c r="AP68" s="201">
        <v>0</v>
      </c>
      <c r="AQ68" s="201">
        <v>0</v>
      </c>
      <c r="AR68" s="201">
        <v>21.24</v>
      </c>
      <c r="AS68" s="201">
        <v>0</v>
      </c>
      <c r="AT68" s="201">
        <v>0</v>
      </c>
      <c r="AU68" s="201">
        <v>0.27</v>
      </c>
      <c r="AV68" s="201">
        <v>0.28000000000000003</v>
      </c>
      <c r="AW68" s="201">
        <v>0.11</v>
      </c>
      <c r="AX68" s="201">
        <v>0.11</v>
      </c>
      <c r="AY68" s="201">
        <v>0.2</v>
      </c>
    </row>
    <row r="69" spans="1:51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35.21</v>
      </c>
      <c r="H69" s="201">
        <v>0</v>
      </c>
      <c r="I69" s="201">
        <v>0</v>
      </c>
      <c r="J69" s="201">
        <v>32.119999999999997</v>
      </c>
      <c r="K69" s="201">
        <v>114.94</v>
      </c>
      <c r="L69" s="201">
        <v>4.0599999999999996</v>
      </c>
      <c r="M69" s="201">
        <v>1.83</v>
      </c>
      <c r="N69" s="201">
        <v>1.54</v>
      </c>
      <c r="O69" s="201">
        <v>2.11</v>
      </c>
      <c r="P69" s="201">
        <v>0.85</v>
      </c>
      <c r="Q69" s="201">
        <v>0.3</v>
      </c>
      <c r="R69" s="201">
        <v>0.56999999999999995</v>
      </c>
      <c r="S69" s="201">
        <v>0.35</v>
      </c>
      <c r="T69" s="201">
        <v>0.04</v>
      </c>
      <c r="U69" s="201">
        <v>2.1</v>
      </c>
      <c r="V69" s="201">
        <v>0.31</v>
      </c>
      <c r="W69" s="201">
        <v>0.67</v>
      </c>
      <c r="X69" s="201">
        <v>2.23</v>
      </c>
      <c r="Y69" s="201">
        <v>0</v>
      </c>
      <c r="Z69" s="201">
        <v>4.2</v>
      </c>
      <c r="AA69" s="201">
        <v>1.35</v>
      </c>
      <c r="AB69" s="201">
        <v>0</v>
      </c>
      <c r="AC69" s="201">
        <v>17.100000000000001</v>
      </c>
      <c r="AD69" s="201">
        <v>0</v>
      </c>
      <c r="AE69" s="201">
        <v>0</v>
      </c>
      <c r="AF69" s="201">
        <v>0</v>
      </c>
      <c r="AG69" s="201">
        <v>0</v>
      </c>
      <c r="AH69" s="201">
        <v>0</v>
      </c>
      <c r="AI69" s="201">
        <v>0</v>
      </c>
      <c r="AJ69" s="201">
        <v>0</v>
      </c>
      <c r="AK69" s="201">
        <v>-34</v>
      </c>
      <c r="AL69" s="201">
        <v>0</v>
      </c>
      <c r="AM69" s="201">
        <v>0</v>
      </c>
      <c r="AN69" s="201">
        <v>0</v>
      </c>
      <c r="AO69" s="201">
        <v>74.319999999999993</v>
      </c>
      <c r="AP69" s="201">
        <v>0</v>
      </c>
      <c r="AQ69" s="201">
        <v>0</v>
      </c>
      <c r="AR69" s="201">
        <v>21.24</v>
      </c>
      <c r="AS69" s="201">
        <v>0</v>
      </c>
      <c r="AT69" s="201">
        <v>0</v>
      </c>
      <c r="AU69" s="201">
        <v>0.27</v>
      </c>
      <c r="AV69" s="201">
        <v>0.28000000000000003</v>
      </c>
      <c r="AW69" s="201">
        <v>0.2</v>
      </c>
      <c r="AX69" s="201">
        <v>0.11</v>
      </c>
      <c r="AY69" s="201">
        <v>0.21</v>
      </c>
    </row>
    <row r="70" spans="1:51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35.21</v>
      </c>
      <c r="H70" s="201">
        <v>0</v>
      </c>
      <c r="I70" s="201">
        <v>0</v>
      </c>
      <c r="J70" s="201">
        <v>32.119999999999997</v>
      </c>
      <c r="K70" s="201">
        <v>94.06</v>
      </c>
      <c r="L70" s="201">
        <v>3.32</v>
      </c>
      <c r="M70" s="201">
        <v>1.93</v>
      </c>
      <c r="N70" s="201">
        <v>1.6</v>
      </c>
      <c r="O70" s="201">
        <v>2.2200000000000002</v>
      </c>
      <c r="P70" s="201">
        <v>0.89</v>
      </c>
      <c r="Q70" s="201">
        <v>0.28999999999999998</v>
      </c>
      <c r="R70" s="201">
        <v>0.6</v>
      </c>
      <c r="S70" s="201">
        <v>0.39</v>
      </c>
      <c r="T70" s="201">
        <v>0.08</v>
      </c>
      <c r="U70" s="201">
        <v>2.1</v>
      </c>
      <c r="V70" s="201">
        <v>0.31</v>
      </c>
      <c r="W70" s="201">
        <v>0.67</v>
      </c>
      <c r="X70" s="201">
        <v>2.23</v>
      </c>
      <c r="Y70" s="201">
        <v>0</v>
      </c>
      <c r="Z70" s="201">
        <v>4.2</v>
      </c>
      <c r="AA70" s="201">
        <v>1.35</v>
      </c>
      <c r="AB70" s="201">
        <v>0</v>
      </c>
      <c r="AC70" s="201">
        <v>17.100000000000001</v>
      </c>
      <c r="AD70" s="201">
        <v>0</v>
      </c>
      <c r="AE70" s="201">
        <v>0</v>
      </c>
      <c r="AF70" s="201">
        <v>0</v>
      </c>
      <c r="AG70" s="201">
        <v>0</v>
      </c>
      <c r="AH70" s="201">
        <v>0</v>
      </c>
      <c r="AI70" s="201">
        <v>0</v>
      </c>
      <c r="AJ70" s="201">
        <v>0</v>
      </c>
      <c r="AK70" s="201">
        <v>-34</v>
      </c>
      <c r="AL70" s="201">
        <v>0</v>
      </c>
      <c r="AM70" s="201">
        <v>0</v>
      </c>
      <c r="AN70" s="201">
        <v>0</v>
      </c>
      <c r="AO70" s="201">
        <v>74.319999999999993</v>
      </c>
      <c r="AP70" s="201">
        <v>0</v>
      </c>
      <c r="AQ70" s="201">
        <v>0</v>
      </c>
      <c r="AR70" s="201">
        <v>21.24</v>
      </c>
      <c r="AS70" s="201">
        <v>0</v>
      </c>
      <c r="AT70" s="201">
        <v>0</v>
      </c>
      <c r="AU70" s="201">
        <v>0.27</v>
      </c>
      <c r="AV70" s="201">
        <v>0.28000000000000003</v>
      </c>
      <c r="AW70" s="201">
        <v>0.14000000000000001</v>
      </c>
      <c r="AX70" s="201">
        <v>0.11</v>
      </c>
      <c r="AY70" s="201">
        <v>0.21</v>
      </c>
    </row>
    <row r="71" spans="1:51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35.21</v>
      </c>
      <c r="H71" s="201">
        <v>0</v>
      </c>
      <c r="I71" s="201">
        <v>0</v>
      </c>
      <c r="J71" s="201">
        <v>32.119999999999997</v>
      </c>
      <c r="K71" s="201">
        <v>15.49</v>
      </c>
      <c r="L71" s="201">
        <v>1.35</v>
      </c>
      <c r="M71" s="201">
        <v>2.0499999999999998</v>
      </c>
      <c r="N71" s="201">
        <v>1.69</v>
      </c>
      <c r="O71" s="201">
        <v>2.3199999999999998</v>
      </c>
      <c r="P71" s="201">
        <v>0.93</v>
      </c>
      <c r="Q71" s="201">
        <v>0.33</v>
      </c>
      <c r="R71" s="201">
        <v>0.63</v>
      </c>
      <c r="S71" s="201">
        <v>0.39</v>
      </c>
      <c r="T71" s="201">
        <v>7.0000000000000007E-2</v>
      </c>
      <c r="U71" s="201">
        <v>2.1</v>
      </c>
      <c r="V71" s="201">
        <v>0.31</v>
      </c>
      <c r="W71" s="201">
        <v>0.67</v>
      </c>
      <c r="X71" s="201">
        <v>2.23</v>
      </c>
      <c r="Y71" s="201">
        <v>0</v>
      </c>
      <c r="Z71" s="201">
        <v>4.2</v>
      </c>
      <c r="AA71" s="201">
        <v>1.35</v>
      </c>
      <c r="AB71" s="201">
        <v>0</v>
      </c>
      <c r="AC71" s="201">
        <v>17.100000000000001</v>
      </c>
      <c r="AD71" s="201">
        <v>0</v>
      </c>
      <c r="AE71" s="201">
        <v>0</v>
      </c>
      <c r="AF71" s="201">
        <v>0</v>
      </c>
      <c r="AG71" s="201">
        <v>0</v>
      </c>
      <c r="AH71" s="201">
        <v>0</v>
      </c>
      <c r="AI71" s="201">
        <v>0</v>
      </c>
      <c r="AJ71" s="201">
        <v>0</v>
      </c>
      <c r="AK71" s="201">
        <v>-32.35</v>
      </c>
      <c r="AL71" s="201">
        <v>0</v>
      </c>
      <c r="AM71" s="201">
        <v>0</v>
      </c>
      <c r="AN71" s="201">
        <v>0</v>
      </c>
      <c r="AO71" s="201">
        <v>74.319999999999993</v>
      </c>
      <c r="AP71" s="201">
        <v>0</v>
      </c>
      <c r="AQ71" s="201">
        <v>0</v>
      </c>
      <c r="AR71" s="201">
        <v>21.24</v>
      </c>
      <c r="AS71" s="201">
        <v>0</v>
      </c>
      <c r="AT71" s="201">
        <v>0</v>
      </c>
      <c r="AU71" s="201">
        <v>0.27</v>
      </c>
      <c r="AV71" s="201">
        <v>0.28000000000000003</v>
      </c>
      <c r="AW71" s="201">
        <v>0.14000000000000001</v>
      </c>
      <c r="AX71" s="201">
        <v>0.11</v>
      </c>
      <c r="AY71" s="201">
        <v>0.21</v>
      </c>
    </row>
    <row r="72" spans="1:51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35.21</v>
      </c>
      <c r="H72" s="201">
        <v>0</v>
      </c>
      <c r="I72" s="201">
        <v>0</v>
      </c>
      <c r="J72" s="201">
        <v>32.119999999999997</v>
      </c>
      <c r="K72" s="201">
        <v>16.27</v>
      </c>
      <c r="L72" s="201">
        <v>0.59</v>
      </c>
      <c r="M72" s="201">
        <v>2.13</v>
      </c>
      <c r="N72" s="201">
        <v>1.76</v>
      </c>
      <c r="O72" s="201">
        <v>2.4300000000000002</v>
      </c>
      <c r="P72" s="201">
        <v>0.98</v>
      </c>
      <c r="Q72" s="201">
        <v>0.34</v>
      </c>
      <c r="R72" s="201">
        <v>0.63</v>
      </c>
      <c r="S72" s="201">
        <v>0.4</v>
      </c>
      <c r="T72" s="201">
        <v>0.06</v>
      </c>
      <c r="U72" s="201">
        <v>2.1</v>
      </c>
      <c r="V72" s="201">
        <v>0.31</v>
      </c>
      <c r="W72" s="201">
        <v>0.67</v>
      </c>
      <c r="X72" s="201">
        <v>2.23</v>
      </c>
      <c r="Y72" s="201">
        <v>0</v>
      </c>
      <c r="Z72" s="201">
        <v>4.2</v>
      </c>
      <c r="AA72" s="201">
        <v>1.35</v>
      </c>
      <c r="AB72" s="201">
        <v>0</v>
      </c>
      <c r="AC72" s="201">
        <v>17.100000000000001</v>
      </c>
      <c r="AD72" s="201">
        <v>0</v>
      </c>
      <c r="AE72" s="201">
        <v>0</v>
      </c>
      <c r="AF72" s="201">
        <v>0</v>
      </c>
      <c r="AG72" s="201">
        <v>0</v>
      </c>
      <c r="AH72" s="201">
        <v>0</v>
      </c>
      <c r="AI72" s="201">
        <v>0</v>
      </c>
      <c r="AJ72" s="201">
        <v>0</v>
      </c>
      <c r="AK72" s="201">
        <v>-32.35</v>
      </c>
      <c r="AL72" s="201">
        <v>0</v>
      </c>
      <c r="AM72" s="201">
        <v>0</v>
      </c>
      <c r="AN72" s="201">
        <v>0</v>
      </c>
      <c r="AO72" s="201">
        <v>74.319999999999993</v>
      </c>
      <c r="AP72" s="201">
        <v>0</v>
      </c>
      <c r="AQ72" s="201">
        <v>0</v>
      </c>
      <c r="AR72" s="201">
        <v>21.24</v>
      </c>
      <c r="AS72" s="201">
        <v>0</v>
      </c>
      <c r="AT72" s="201">
        <v>0</v>
      </c>
      <c r="AU72" s="201">
        <v>0.27</v>
      </c>
      <c r="AV72" s="201">
        <v>0.28000000000000003</v>
      </c>
      <c r="AW72" s="201">
        <v>0.14000000000000001</v>
      </c>
      <c r="AX72" s="201">
        <v>0.11</v>
      </c>
      <c r="AY72" s="201">
        <v>0.21</v>
      </c>
    </row>
    <row r="73" spans="1:51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35.21</v>
      </c>
      <c r="H73" s="201">
        <v>0</v>
      </c>
      <c r="I73" s="201">
        <v>0</v>
      </c>
      <c r="J73" s="201">
        <v>32.119999999999997</v>
      </c>
      <c r="K73" s="201">
        <v>16.88</v>
      </c>
      <c r="L73" s="201">
        <v>0.6</v>
      </c>
      <c r="M73" s="201">
        <v>2.2200000000000002</v>
      </c>
      <c r="N73" s="201">
        <v>1.83</v>
      </c>
      <c r="O73" s="201">
        <v>2.5299999999999998</v>
      </c>
      <c r="P73" s="201">
        <v>1.02</v>
      </c>
      <c r="Q73" s="201">
        <v>0.34</v>
      </c>
      <c r="R73" s="201">
        <v>0.67</v>
      </c>
      <c r="S73" s="201">
        <v>0.41</v>
      </c>
      <c r="T73" s="201">
        <v>0.06</v>
      </c>
      <c r="U73" s="201">
        <v>2.1</v>
      </c>
      <c r="V73" s="201">
        <v>0.31</v>
      </c>
      <c r="W73" s="201">
        <v>0.67</v>
      </c>
      <c r="X73" s="201">
        <v>2.23</v>
      </c>
      <c r="Y73" s="201">
        <v>0</v>
      </c>
      <c r="Z73" s="201">
        <v>4.2</v>
      </c>
      <c r="AA73" s="201">
        <v>1.35</v>
      </c>
      <c r="AB73" s="201">
        <v>0</v>
      </c>
      <c r="AC73" s="201">
        <v>17.100000000000001</v>
      </c>
      <c r="AD73" s="201">
        <v>0</v>
      </c>
      <c r="AE73" s="201">
        <v>0</v>
      </c>
      <c r="AF73" s="201">
        <v>0</v>
      </c>
      <c r="AG73" s="201">
        <v>0</v>
      </c>
      <c r="AH73" s="201">
        <v>0</v>
      </c>
      <c r="AI73" s="201">
        <v>0</v>
      </c>
      <c r="AJ73" s="201">
        <v>0</v>
      </c>
      <c r="AK73" s="201">
        <v>-32.35</v>
      </c>
      <c r="AL73" s="201">
        <v>0</v>
      </c>
      <c r="AM73" s="201">
        <v>0</v>
      </c>
      <c r="AN73" s="201">
        <v>0</v>
      </c>
      <c r="AO73" s="201">
        <v>74.319999999999993</v>
      </c>
      <c r="AP73" s="201">
        <v>0</v>
      </c>
      <c r="AQ73" s="201">
        <v>0</v>
      </c>
      <c r="AR73" s="201">
        <v>21.24</v>
      </c>
      <c r="AS73" s="201">
        <v>0</v>
      </c>
      <c r="AT73" s="201">
        <v>0</v>
      </c>
      <c r="AU73" s="201">
        <v>0.27</v>
      </c>
      <c r="AV73" s="201">
        <v>0.28000000000000003</v>
      </c>
      <c r="AW73" s="201">
        <v>0.14000000000000001</v>
      </c>
      <c r="AX73" s="201">
        <v>0.11</v>
      </c>
      <c r="AY73" s="201">
        <v>0.22</v>
      </c>
    </row>
    <row r="74" spans="1:51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35.21</v>
      </c>
      <c r="H74" s="201">
        <v>0</v>
      </c>
      <c r="I74" s="201">
        <v>0</v>
      </c>
      <c r="J74" s="201">
        <v>32.119999999999997</v>
      </c>
      <c r="K74" s="201">
        <v>17.52</v>
      </c>
      <c r="L74" s="201">
        <v>0.62</v>
      </c>
      <c r="M74" s="201">
        <v>2.2999999999999998</v>
      </c>
      <c r="N74" s="201">
        <v>1.88</v>
      </c>
      <c r="O74" s="201">
        <v>2.65</v>
      </c>
      <c r="P74" s="201">
        <v>1.06</v>
      </c>
      <c r="Q74" s="201">
        <v>0.37</v>
      </c>
      <c r="R74" s="201">
        <v>0.69</v>
      </c>
      <c r="S74" s="201">
        <v>0.45</v>
      </c>
      <c r="T74" s="201">
        <v>0.05</v>
      </c>
      <c r="U74" s="201">
        <v>2.1</v>
      </c>
      <c r="V74" s="201">
        <v>0.31</v>
      </c>
      <c r="W74" s="201">
        <v>0.67</v>
      </c>
      <c r="X74" s="201">
        <v>2.23</v>
      </c>
      <c r="Y74" s="201">
        <v>0</v>
      </c>
      <c r="Z74" s="201">
        <v>4.2</v>
      </c>
      <c r="AA74" s="201">
        <v>1.35</v>
      </c>
      <c r="AB74" s="201">
        <v>0</v>
      </c>
      <c r="AC74" s="201">
        <v>17.100000000000001</v>
      </c>
      <c r="AD74" s="201">
        <v>0</v>
      </c>
      <c r="AE74" s="201">
        <v>0</v>
      </c>
      <c r="AF74" s="201">
        <v>0</v>
      </c>
      <c r="AG74" s="201">
        <v>0</v>
      </c>
      <c r="AH74" s="201">
        <v>0</v>
      </c>
      <c r="AI74" s="201">
        <v>0</v>
      </c>
      <c r="AJ74" s="201">
        <v>0</v>
      </c>
      <c r="AK74" s="201">
        <v>-32.35</v>
      </c>
      <c r="AL74" s="201">
        <v>0</v>
      </c>
      <c r="AM74" s="201">
        <v>0</v>
      </c>
      <c r="AN74" s="201">
        <v>0</v>
      </c>
      <c r="AO74" s="201">
        <v>74.319999999999993</v>
      </c>
      <c r="AP74" s="201">
        <v>0</v>
      </c>
      <c r="AQ74" s="201">
        <v>0</v>
      </c>
      <c r="AR74" s="201">
        <v>21.24</v>
      </c>
      <c r="AS74" s="201">
        <v>0</v>
      </c>
      <c r="AT74" s="201">
        <v>0</v>
      </c>
      <c r="AU74" s="201">
        <v>0.27</v>
      </c>
      <c r="AV74" s="201">
        <v>0.28000000000000003</v>
      </c>
      <c r="AW74" s="201">
        <v>0.14000000000000001</v>
      </c>
      <c r="AX74" s="201">
        <v>0.11</v>
      </c>
      <c r="AY74" s="201">
        <v>0.18</v>
      </c>
    </row>
    <row r="75" spans="1:51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34.619999999999997</v>
      </c>
      <c r="H75" s="201">
        <v>0</v>
      </c>
      <c r="I75" s="201">
        <v>0</v>
      </c>
      <c r="J75" s="201">
        <v>32.119999999999997</v>
      </c>
      <c r="K75" s="201">
        <v>17.52</v>
      </c>
      <c r="L75" s="201">
        <v>0.62</v>
      </c>
      <c r="M75" s="201">
        <v>2.2599999999999998</v>
      </c>
      <c r="N75" s="201">
        <v>1.87</v>
      </c>
      <c r="O75" s="201">
        <v>2.62</v>
      </c>
      <c r="P75" s="201">
        <v>1.06</v>
      </c>
      <c r="Q75" s="201">
        <v>0.34</v>
      </c>
      <c r="R75" s="201">
        <v>0.68</v>
      </c>
      <c r="S75" s="201">
        <v>0.42</v>
      </c>
      <c r="T75" s="201">
        <v>0.05</v>
      </c>
      <c r="U75" s="201">
        <v>2.1</v>
      </c>
      <c r="V75" s="201">
        <v>0.31</v>
      </c>
      <c r="W75" s="201">
        <v>0.67</v>
      </c>
      <c r="X75" s="201">
        <v>2.23</v>
      </c>
      <c r="Y75" s="201">
        <v>0</v>
      </c>
      <c r="Z75" s="201">
        <v>4.2</v>
      </c>
      <c r="AA75" s="201">
        <v>1.35</v>
      </c>
      <c r="AB75" s="201">
        <v>0</v>
      </c>
      <c r="AC75" s="201">
        <v>17.100000000000001</v>
      </c>
      <c r="AD75" s="201">
        <v>0</v>
      </c>
      <c r="AE75" s="201">
        <v>0</v>
      </c>
      <c r="AF75" s="201">
        <v>0</v>
      </c>
      <c r="AG75" s="201">
        <v>0</v>
      </c>
      <c r="AH75" s="201">
        <v>0</v>
      </c>
      <c r="AI75" s="201">
        <v>0</v>
      </c>
      <c r="AJ75" s="201">
        <v>0</v>
      </c>
      <c r="AK75" s="201">
        <v>-17.350000000000001</v>
      </c>
      <c r="AL75" s="201">
        <v>0</v>
      </c>
      <c r="AM75" s="201">
        <v>0</v>
      </c>
      <c r="AN75" s="201">
        <v>0</v>
      </c>
      <c r="AO75" s="201">
        <v>74.319999999999993</v>
      </c>
      <c r="AP75" s="201">
        <v>0</v>
      </c>
      <c r="AQ75" s="201">
        <v>0</v>
      </c>
      <c r="AR75" s="201">
        <v>21.24</v>
      </c>
      <c r="AS75" s="201">
        <v>0</v>
      </c>
      <c r="AT75" s="201">
        <v>0</v>
      </c>
      <c r="AU75" s="201">
        <v>0.27</v>
      </c>
      <c r="AV75" s="201">
        <v>0.28000000000000003</v>
      </c>
      <c r="AW75" s="201">
        <v>0.31</v>
      </c>
      <c r="AX75" s="201">
        <v>0.11</v>
      </c>
      <c r="AY75" s="201">
        <v>0.17</v>
      </c>
    </row>
    <row r="76" spans="1:51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34.619999999999997</v>
      </c>
      <c r="H76" s="201">
        <v>0</v>
      </c>
      <c r="I76" s="201">
        <v>0</v>
      </c>
      <c r="J76" s="201">
        <v>32.119999999999997</v>
      </c>
      <c r="K76" s="201">
        <v>17.52</v>
      </c>
      <c r="L76" s="201">
        <v>0.62</v>
      </c>
      <c r="M76" s="201">
        <v>2.2599999999999998</v>
      </c>
      <c r="N76" s="201">
        <v>1.87</v>
      </c>
      <c r="O76" s="201">
        <v>2.62</v>
      </c>
      <c r="P76" s="201">
        <v>1.06</v>
      </c>
      <c r="Q76" s="201">
        <v>0.34</v>
      </c>
      <c r="R76" s="201">
        <v>0.68</v>
      </c>
      <c r="S76" s="201">
        <v>0.42</v>
      </c>
      <c r="T76" s="201">
        <v>0.05</v>
      </c>
      <c r="U76" s="201">
        <v>2.1</v>
      </c>
      <c r="V76" s="201">
        <v>0.31</v>
      </c>
      <c r="W76" s="201">
        <v>0.67</v>
      </c>
      <c r="X76" s="201">
        <v>2.23</v>
      </c>
      <c r="Y76" s="201">
        <v>0</v>
      </c>
      <c r="Z76" s="201">
        <v>4.2</v>
      </c>
      <c r="AA76" s="201">
        <v>1.35</v>
      </c>
      <c r="AB76" s="201">
        <v>0</v>
      </c>
      <c r="AC76" s="201">
        <v>17.100000000000001</v>
      </c>
      <c r="AD76" s="201">
        <v>0</v>
      </c>
      <c r="AE76" s="201">
        <v>0</v>
      </c>
      <c r="AF76" s="201">
        <v>0</v>
      </c>
      <c r="AG76" s="201">
        <v>0</v>
      </c>
      <c r="AH76" s="201">
        <v>0</v>
      </c>
      <c r="AI76" s="201">
        <v>0</v>
      </c>
      <c r="AJ76" s="201">
        <v>0</v>
      </c>
      <c r="AK76" s="201">
        <v>-17.350000000000001</v>
      </c>
      <c r="AL76" s="201">
        <v>0</v>
      </c>
      <c r="AM76" s="201">
        <v>0</v>
      </c>
      <c r="AN76" s="201">
        <v>0</v>
      </c>
      <c r="AO76" s="201">
        <v>74.319999999999993</v>
      </c>
      <c r="AP76" s="201">
        <v>0</v>
      </c>
      <c r="AQ76" s="201">
        <v>0</v>
      </c>
      <c r="AR76" s="201">
        <v>21.24</v>
      </c>
      <c r="AS76" s="201">
        <v>0</v>
      </c>
      <c r="AT76" s="201">
        <v>0</v>
      </c>
      <c r="AU76" s="201">
        <v>0.27</v>
      </c>
      <c r="AV76" s="201">
        <v>0.28000000000000003</v>
      </c>
      <c r="AW76" s="201">
        <v>0.31</v>
      </c>
      <c r="AX76" s="201">
        <v>0.11</v>
      </c>
      <c r="AY76" s="201">
        <v>0.17</v>
      </c>
    </row>
    <row r="77" spans="1:51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34.619999999999997</v>
      </c>
      <c r="H77" s="201">
        <v>0</v>
      </c>
      <c r="I77" s="201">
        <v>0</v>
      </c>
      <c r="J77" s="201">
        <v>32.119999999999997</v>
      </c>
      <c r="K77" s="201">
        <v>17.52</v>
      </c>
      <c r="L77" s="201">
        <v>0.62</v>
      </c>
      <c r="M77" s="201">
        <v>2.2599999999999998</v>
      </c>
      <c r="N77" s="201">
        <v>1.87</v>
      </c>
      <c r="O77" s="201">
        <v>2.62</v>
      </c>
      <c r="P77" s="201">
        <v>1.06</v>
      </c>
      <c r="Q77" s="201">
        <v>0.34</v>
      </c>
      <c r="R77" s="201">
        <v>0.68</v>
      </c>
      <c r="S77" s="201">
        <v>0.42</v>
      </c>
      <c r="T77" s="201">
        <v>0.05</v>
      </c>
      <c r="U77" s="201">
        <v>2.1</v>
      </c>
      <c r="V77" s="201">
        <v>0.31</v>
      </c>
      <c r="W77" s="201">
        <v>0.67</v>
      </c>
      <c r="X77" s="201">
        <v>2.23</v>
      </c>
      <c r="Y77" s="201">
        <v>0</v>
      </c>
      <c r="Z77" s="201">
        <v>4.2</v>
      </c>
      <c r="AA77" s="201">
        <v>1.35</v>
      </c>
      <c r="AB77" s="201">
        <v>0</v>
      </c>
      <c r="AC77" s="201">
        <v>17.100000000000001</v>
      </c>
      <c r="AD77" s="201">
        <v>0</v>
      </c>
      <c r="AE77" s="201">
        <v>0</v>
      </c>
      <c r="AF77" s="201">
        <v>0</v>
      </c>
      <c r="AG77" s="201">
        <v>0</v>
      </c>
      <c r="AH77" s="201">
        <v>0</v>
      </c>
      <c r="AI77" s="201">
        <v>0</v>
      </c>
      <c r="AJ77" s="201">
        <v>0</v>
      </c>
      <c r="AK77" s="201">
        <v>-34</v>
      </c>
      <c r="AL77" s="201">
        <v>0</v>
      </c>
      <c r="AM77" s="201">
        <v>0</v>
      </c>
      <c r="AN77" s="201">
        <v>0</v>
      </c>
      <c r="AO77" s="201">
        <v>74.319999999999993</v>
      </c>
      <c r="AP77" s="201">
        <v>0</v>
      </c>
      <c r="AQ77" s="201">
        <v>0</v>
      </c>
      <c r="AR77" s="201">
        <v>21.24</v>
      </c>
      <c r="AS77" s="201">
        <v>0</v>
      </c>
      <c r="AT77" s="201">
        <v>0</v>
      </c>
      <c r="AU77" s="201">
        <v>0.27</v>
      </c>
      <c r="AV77" s="201">
        <v>0.28000000000000003</v>
      </c>
      <c r="AW77" s="201">
        <v>0.31</v>
      </c>
      <c r="AX77" s="201">
        <v>0.11</v>
      </c>
      <c r="AY77" s="201">
        <v>0.17</v>
      </c>
    </row>
    <row r="78" spans="1:51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34.619999999999997</v>
      </c>
      <c r="H78" s="201">
        <v>0</v>
      </c>
      <c r="I78" s="201">
        <v>0</v>
      </c>
      <c r="J78" s="201">
        <v>32.119999999999997</v>
      </c>
      <c r="K78" s="201">
        <v>17.52</v>
      </c>
      <c r="L78" s="201">
        <v>0.62</v>
      </c>
      <c r="M78" s="201">
        <v>2.2599999999999998</v>
      </c>
      <c r="N78" s="201">
        <v>1.87</v>
      </c>
      <c r="O78" s="201">
        <v>2.62</v>
      </c>
      <c r="P78" s="201">
        <v>1.06</v>
      </c>
      <c r="Q78" s="201">
        <v>0.34</v>
      </c>
      <c r="R78" s="201">
        <v>0.68</v>
      </c>
      <c r="S78" s="201">
        <v>0.42</v>
      </c>
      <c r="T78" s="201">
        <v>0.05</v>
      </c>
      <c r="U78" s="201">
        <v>2.1</v>
      </c>
      <c r="V78" s="201">
        <v>0.31</v>
      </c>
      <c r="W78" s="201">
        <v>0.67</v>
      </c>
      <c r="X78" s="201">
        <v>2.23</v>
      </c>
      <c r="Y78" s="201">
        <v>0</v>
      </c>
      <c r="Z78" s="201">
        <v>4.2</v>
      </c>
      <c r="AA78" s="201">
        <v>1.35</v>
      </c>
      <c r="AB78" s="201">
        <v>0</v>
      </c>
      <c r="AC78" s="201">
        <v>17.100000000000001</v>
      </c>
      <c r="AD78" s="201">
        <v>0</v>
      </c>
      <c r="AE78" s="201">
        <v>0</v>
      </c>
      <c r="AF78" s="201">
        <v>0</v>
      </c>
      <c r="AG78" s="201">
        <v>0</v>
      </c>
      <c r="AH78" s="201">
        <v>0</v>
      </c>
      <c r="AI78" s="201">
        <v>0</v>
      </c>
      <c r="AJ78" s="201">
        <v>0</v>
      </c>
      <c r="AK78" s="201">
        <v>-32.35</v>
      </c>
      <c r="AL78" s="201">
        <v>0</v>
      </c>
      <c r="AM78" s="201">
        <v>0</v>
      </c>
      <c r="AN78" s="201">
        <v>0</v>
      </c>
      <c r="AO78" s="201">
        <v>74.319999999999993</v>
      </c>
      <c r="AP78" s="201">
        <v>0</v>
      </c>
      <c r="AQ78" s="201">
        <v>0</v>
      </c>
      <c r="AR78" s="201">
        <v>21.24</v>
      </c>
      <c r="AS78" s="201">
        <v>0</v>
      </c>
      <c r="AT78" s="201">
        <v>0</v>
      </c>
      <c r="AU78" s="201">
        <v>0.27</v>
      </c>
      <c r="AV78" s="201">
        <v>0.21</v>
      </c>
      <c r="AW78" s="201">
        <v>0.31</v>
      </c>
      <c r="AX78" s="201">
        <v>0.11</v>
      </c>
      <c r="AY78" s="201">
        <v>0.17</v>
      </c>
    </row>
    <row r="79" spans="1:51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34.619999999999997</v>
      </c>
      <c r="H79" s="201">
        <v>0</v>
      </c>
      <c r="I79" s="201">
        <v>0</v>
      </c>
      <c r="J79" s="201">
        <v>32.119999999999997</v>
      </c>
      <c r="K79" s="201">
        <v>17.52</v>
      </c>
      <c r="L79" s="201">
        <v>0.62</v>
      </c>
      <c r="M79" s="201">
        <v>2.2599999999999998</v>
      </c>
      <c r="N79" s="201">
        <v>1.87</v>
      </c>
      <c r="O79" s="201">
        <v>2.62</v>
      </c>
      <c r="P79" s="201">
        <v>1.06</v>
      </c>
      <c r="Q79" s="201">
        <v>0.34</v>
      </c>
      <c r="R79" s="201">
        <v>0.68</v>
      </c>
      <c r="S79" s="201">
        <v>0.42</v>
      </c>
      <c r="T79" s="201">
        <v>0.05</v>
      </c>
      <c r="U79" s="201">
        <v>2.1</v>
      </c>
      <c r="V79" s="201">
        <v>0.31</v>
      </c>
      <c r="W79" s="201">
        <v>0.67</v>
      </c>
      <c r="X79" s="201">
        <v>2.23</v>
      </c>
      <c r="Y79" s="201">
        <v>0</v>
      </c>
      <c r="Z79" s="201">
        <v>4.2</v>
      </c>
      <c r="AA79" s="201">
        <v>1.35</v>
      </c>
      <c r="AB79" s="201">
        <v>0</v>
      </c>
      <c r="AC79" s="201">
        <v>17.100000000000001</v>
      </c>
      <c r="AD79" s="201">
        <v>0</v>
      </c>
      <c r="AE79" s="201">
        <v>0</v>
      </c>
      <c r="AF79" s="201">
        <v>0</v>
      </c>
      <c r="AG79" s="201">
        <v>0</v>
      </c>
      <c r="AH79" s="201">
        <v>0</v>
      </c>
      <c r="AI79" s="201">
        <v>0</v>
      </c>
      <c r="AJ79" s="201">
        <v>0</v>
      </c>
      <c r="AK79" s="201">
        <v>-32.35</v>
      </c>
      <c r="AL79" s="201">
        <v>0</v>
      </c>
      <c r="AM79" s="201">
        <v>0</v>
      </c>
      <c r="AN79" s="201">
        <v>0</v>
      </c>
      <c r="AO79" s="201">
        <v>74.319999999999993</v>
      </c>
      <c r="AP79" s="201">
        <v>0</v>
      </c>
      <c r="AQ79" s="201">
        <v>0</v>
      </c>
      <c r="AR79" s="201">
        <v>21.24</v>
      </c>
      <c r="AS79" s="201">
        <v>0</v>
      </c>
      <c r="AT79" s="201">
        <v>0</v>
      </c>
      <c r="AU79" s="201">
        <v>0.27</v>
      </c>
      <c r="AV79" s="201">
        <v>0.21</v>
      </c>
      <c r="AW79" s="201">
        <v>0.31</v>
      </c>
      <c r="AX79" s="201">
        <v>0.11</v>
      </c>
      <c r="AY79" s="201">
        <v>0.17</v>
      </c>
    </row>
    <row r="80" spans="1:51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34.619999999999997</v>
      </c>
      <c r="H80" s="201">
        <v>0</v>
      </c>
      <c r="I80" s="201">
        <v>0</v>
      </c>
      <c r="J80" s="201">
        <v>32.119999999999997</v>
      </c>
      <c r="K80" s="201">
        <v>17.52</v>
      </c>
      <c r="L80" s="201">
        <v>0.62</v>
      </c>
      <c r="M80" s="201">
        <v>2.2599999999999998</v>
      </c>
      <c r="N80" s="201">
        <v>1.87</v>
      </c>
      <c r="O80" s="201">
        <v>2.62</v>
      </c>
      <c r="P80" s="201">
        <v>1.06</v>
      </c>
      <c r="Q80" s="201">
        <v>0.34</v>
      </c>
      <c r="R80" s="201">
        <v>0.68</v>
      </c>
      <c r="S80" s="201">
        <v>0.42</v>
      </c>
      <c r="T80" s="201">
        <v>0.05</v>
      </c>
      <c r="U80" s="201">
        <v>2.1</v>
      </c>
      <c r="V80" s="201">
        <v>0.31</v>
      </c>
      <c r="W80" s="201">
        <v>0.67</v>
      </c>
      <c r="X80" s="201">
        <v>2.23</v>
      </c>
      <c r="Y80" s="201">
        <v>0</v>
      </c>
      <c r="Z80" s="201">
        <v>4.2</v>
      </c>
      <c r="AA80" s="201">
        <v>1.35</v>
      </c>
      <c r="AB80" s="201">
        <v>0</v>
      </c>
      <c r="AC80" s="201">
        <v>17.100000000000001</v>
      </c>
      <c r="AD80" s="201">
        <v>0</v>
      </c>
      <c r="AE80" s="201">
        <v>0</v>
      </c>
      <c r="AF80" s="201">
        <v>0</v>
      </c>
      <c r="AG80" s="201">
        <v>0</v>
      </c>
      <c r="AH80" s="201">
        <v>0</v>
      </c>
      <c r="AI80" s="201">
        <v>0</v>
      </c>
      <c r="AJ80" s="201">
        <v>0</v>
      </c>
      <c r="AK80" s="201">
        <v>-32.35</v>
      </c>
      <c r="AL80" s="201">
        <v>0</v>
      </c>
      <c r="AM80" s="201">
        <v>0</v>
      </c>
      <c r="AN80" s="201">
        <v>0</v>
      </c>
      <c r="AO80" s="201">
        <v>74.319999999999993</v>
      </c>
      <c r="AP80" s="201">
        <v>0</v>
      </c>
      <c r="AQ80" s="201">
        <v>0</v>
      </c>
      <c r="AR80" s="201">
        <v>21.24</v>
      </c>
      <c r="AS80" s="201">
        <v>0</v>
      </c>
      <c r="AT80" s="201">
        <v>0</v>
      </c>
      <c r="AU80" s="201">
        <v>0.27</v>
      </c>
      <c r="AV80" s="201">
        <v>0.21</v>
      </c>
      <c r="AW80" s="201">
        <v>0.31</v>
      </c>
      <c r="AX80" s="201">
        <v>0.11</v>
      </c>
      <c r="AY80" s="201">
        <v>0.17</v>
      </c>
    </row>
    <row r="81" spans="1:51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34.619999999999997</v>
      </c>
      <c r="H81" s="201">
        <v>0</v>
      </c>
      <c r="I81" s="201">
        <v>0</v>
      </c>
      <c r="J81" s="201">
        <v>32.119999999999997</v>
      </c>
      <c r="K81" s="201">
        <v>17.52</v>
      </c>
      <c r="L81" s="201">
        <v>0.62</v>
      </c>
      <c r="M81" s="201">
        <v>2.2599999999999998</v>
      </c>
      <c r="N81" s="201">
        <v>1.87</v>
      </c>
      <c r="O81" s="201">
        <v>2.62</v>
      </c>
      <c r="P81" s="201">
        <v>1.06</v>
      </c>
      <c r="Q81" s="201">
        <v>0.34</v>
      </c>
      <c r="R81" s="201">
        <v>0.68</v>
      </c>
      <c r="S81" s="201">
        <v>0.42</v>
      </c>
      <c r="T81" s="201">
        <v>0.05</v>
      </c>
      <c r="U81" s="201">
        <v>2.1</v>
      </c>
      <c r="V81" s="201">
        <v>0.31</v>
      </c>
      <c r="W81" s="201">
        <v>0.67</v>
      </c>
      <c r="X81" s="201">
        <v>2.23</v>
      </c>
      <c r="Y81" s="201">
        <v>0</v>
      </c>
      <c r="Z81" s="201">
        <v>4.2</v>
      </c>
      <c r="AA81" s="201">
        <v>1.35</v>
      </c>
      <c r="AB81" s="201">
        <v>0</v>
      </c>
      <c r="AC81" s="201">
        <v>17.100000000000001</v>
      </c>
      <c r="AD81" s="201">
        <v>0</v>
      </c>
      <c r="AE81" s="201">
        <v>0</v>
      </c>
      <c r="AF81" s="201">
        <v>0</v>
      </c>
      <c r="AG81" s="201">
        <v>0</v>
      </c>
      <c r="AH81" s="201">
        <v>0</v>
      </c>
      <c r="AI81" s="201">
        <v>0</v>
      </c>
      <c r="AJ81" s="201">
        <v>0</v>
      </c>
      <c r="AK81" s="201">
        <v>-0.35</v>
      </c>
      <c r="AL81" s="201">
        <v>0</v>
      </c>
      <c r="AM81" s="201">
        <v>0</v>
      </c>
      <c r="AN81" s="201">
        <v>0</v>
      </c>
      <c r="AO81" s="201">
        <v>0</v>
      </c>
      <c r="AP81" s="201">
        <v>0</v>
      </c>
      <c r="AQ81" s="201">
        <v>0</v>
      </c>
      <c r="AR81" s="201">
        <v>21.24</v>
      </c>
      <c r="AS81" s="201">
        <v>0</v>
      </c>
      <c r="AT81" s="201">
        <v>0</v>
      </c>
      <c r="AU81" s="201">
        <v>0.27</v>
      </c>
      <c r="AV81" s="201">
        <v>0.21</v>
      </c>
      <c r="AW81" s="201">
        <v>0.31</v>
      </c>
      <c r="AX81" s="201">
        <v>0.11</v>
      </c>
      <c r="AY81" s="201">
        <v>0.17</v>
      </c>
    </row>
    <row r="82" spans="1:51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34.619999999999997</v>
      </c>
      <c r="H82" s="201">
        <v>0</v>
      </c>
      <c r="I82" s="201">
        <v>0</v>
      </c>
      <c r="J82" s="201">
        <v>32.119999999999997</v>
      </c>
      <c r="K82" s="201">
        <v>17.52</v>
      </c>
      <c r="L82" s="201">
        <v>0.62</v>
      </c>
      <c r="M82" s="201">
        <v>2.2599999999999998</v>
      </c>
      <c r="N82" s="201">
        <v>1.87</v>
      </c>
      <c r="O82" s="201">
        <v>2.62</v>
      </c>
      <c r="P82" s="201">
        <v>1.06</v>
      </c>
      <c r="Q82" s="201">
        <v>0.34</v>
      </c>
      <c r="R82" s="201">
        <v>0.68</v>
      </c>
      <c r="S82" s="201">
        <v>0.42</v>
      </c>
      <c r="T82" s="201">
        <v>0.05</v>
      </c>
      <c r="U82" s="201">
        <v>2.1</v>
      </c>
      <c r="V82" s="201">
        <v>0.31</v>
      </c>
      <c r="W82" s="201">
        <v>0.67</v>
      </c>
      <c r="X82" s="201">
        <v>2.23</v>
      </c>
      <c r="Y82" s="201">
        <v>0</v>
      </c>
      <c r="Z82" s="201">
        <v>4.2</v>
      </c>
      <c r="AA82" s="201">
        <v>1.35</v>
      </c>
      <c r="AB82" s="201">
        <v>0</v>
      </c>
      <c r="AC82" s="201">
        <v>17.100000000000001</v>
      </c>
      <c r="AD82" s="201">
        <v>0</v>
      </c>
      <c r="AE82" s="201">
        <v>0</v>
      </c>
      <c r="AF82" s="201">
        <v>0</v>
      </c>
      <c r="AG82" s="201">
        <v>0</v>
      </c>
      <c r="AH82" s="201">
        <v>0</v>
      </c>
      <c r="AI82" s="201">
        <v>0</v>
      </c>
      <c r="AJ82" s="201">
        <v>0</v>
      </c>
      <c r="AK82" s="201">
        <v>-0.35</v>
      </c>
      <c r="AL82" s="201">
        <v>0</v>
      </c>
      <c r="AM82" s="201">
        <v>0</v>
      </c>
      <c r="AN82" s="201">
        <v>0</v>
      </c>
      <c r="AO82" s="201">
        <v>0</v>
      </c>
      <c r="AP82" s="201">
        <v>0</v>
      </c>
      <c r="AQ82" s="201">
        <v>0</v>
      </c>
      <c r="AR82" s="201">
        <v>21.24</v>
      </c>
      <c r="AS82" s="201">
        <v>0</v>
      </c>
      <c r="AT82" s="201">
        <v>0</v>
      </c>
      <c r="AU82" s="201">
        <v>0.27</v>
      </c>
      <c r="AV82" s="201">
        <v>0.21</v>
      </c>
      <c r="AW82" s="201">
        <v>0.31</v>
      </c>
      <c r="AX82" s="201">
        <v>0.11</v>
      </c>
      <c r="AY82" s="201">
        <v>0.17</v>
      </c>
    </row>
    <row r="83" spans="1:51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34.619999999999997</v>
      </c>
      <c r="H83" s="201">
        <v>0</v>
      </c>
      <c r="I83" s="201">
        <v>0</v>
      </c>
      <c r="J83" s="201">
        <v>32.119999999999997</v>
      </c>
      <c r="K83" s="201">
        <v>17.52</v>
      </c>
      <c r="L83" s="201">
        <v>0.62</v>
      </c>
      <c r="M83" s="201">
        <v>2.2599999999999998</v>
      </c>
      <c r="N83" s="201">
        <v>1.87</v>
      </c>
      <c r="O83" s="201">
        <v>2.62</v>
      </c>
      <c r="P83" s="201">
        <v>1.06</v>
      </c>
      <c r="Q83" s="201">
        <v>0.34</v>
      </c>
      <c r="R83" s="201">
        <v>0.68</v>
      </c>
      <c r="S83" s="201">
        <v>0.42</v>
      </c>
      <c r="T83" s="201">
        <v>0.05</v>
      </c>
      <c r="U83" s="201">
        <v>2.0699999999999998</v>
      </c>
      <c r="V83" s="201">
        <v>0.31</v>
      </c>
      <c r="W83" s="201">
        <v>0.67</v>
      </c>
      <c r="X83" s="201">
        <v>2.23</v>
      </c>
      <c r="Y83" s="201">
        <v>0</v>
      </c>
      <c r="Z83" s="201">
        <v>4.2</v>
      </c>
      <c r="AA83" s="201">
        <v>1.35</v>
      </c>
      <c r="AB83" s="201">
        <v>0</v>
      </c>
      <c r="AC83" s="201">
        <v>17.100000000000001</v>
      </c>
      <c r="AD83" s="201">
        <v>0</v>
      </c>
      <c r="AE83" s="201">
        <v>0</v>
      </c>
      <c r="AF83" s="201">
        <v>0</v>
      </c>
      <c r="AG83" s="201">
        <v>-0.34</v>
      </c>
      <c r="AH83" s="201">
        <v>0</v>
      </c>
      <c r="AI83" s="201">
        <v>0</v>
      </c>
      <c r="AJ83" s="201">
        <v>0</v>
      </c>
      <c r="AK83" s="201">
        <v>-4.3499999999999996</v>
      </c>
      <c r="AL83" s="201">
        <v>0</v>
      </c>
      <c r="AM83" s="201">
        <v>0</v>
      </c>
      <c r="AN83" s="201">
        <v>0</v>
      </c>
      <c r="AO83" s="201">
        <v>0</v>
      </c>
      <c r="AP83" s="201">
        <v>0</v>
      </c>
      <c r="AQ83" s="201">
        <v>0</v>
      </c>
      <c r="AR83" s="201">
        <v>21.53</v>
      </c>
      <c r="AS83" s="201">
        <v>0</v>
      </c>
      <c r="AT83" s="201">
        <v>0</v>
      </c>
      <c r="AU83" s="201">
        <v>0.27</v>
      </c>
      <c r="AV83" s="201">
        <v>0.21</v>
      </c>
      <c r="AW83" s="201">
        <v>0.31</v>
      </c>
      <c r="AX83" s="201">
        <v>0.11</v>
      </c>
      <c r="AY83" s="201">
        <v>0.17</v>
      </c>
    </row>
    <row r="84" spans="1:51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34.619999999999997</v>
      </c>
      <c r="H84" s="201">
        <v>0</v>
      </c>
      <c r="I84" s="201">
        <v>0</v>
      </c>
      <c r="J84" s="201">
        <v>32.119999999999997</v>
      </c>
      <c r="K84" s="201">
        <v>17.52</v>
      </c>
      <c r="L84" s="201">
        <v>0.62</v>
      </c>
      <c r="M84" s="201">
        <v>2.2599999999999998</v>
      </c>
      <c r="N84" s="201">
        <v>1.87</v>
      </c>
      <c r="O84" s="201">
        <v>2.62</v>
      </c>
      <c r="P84" s="201">
        <v>1.06</v>
      </c>
      <c r="Q84" s="201">
        <v>0.34</v>
      </c>
      <c r="R84" s="201">
        <v>0.68</v>
      </c>
      <c r="S84" s="201">
        <v>0.42</v>
      </c>
      <c r="T84" s="201">
        <v>0.05</v>
      </c>
      <c r="U84" s="201">
        <v>2.0699999999999998</v>
      </c>
      <c r="V84" s="201">
        <v>0.31</v>
      </c>
      <c r="W84" s="201">
        <v>0.67</v>
      </c>
      <c r="X84" s="201">
        <v>2.23</v>
      </c>
      <c r="Y84" s="201">
        <v>0</v>
      </c>
      <c r="Z84" s="201">
        <v>4.2</v>
      </c>
      <c r="AA84" s="201">
        <v>1.35</v>
      </c>
      <c r="AB84" s="201">
        <v>0</v>
      </c>
      <c r="AC84" s="201">
        <v>17.100000000000001</v>
      </c>
      <c r="AD84" s="201">
        <v>0</v>
      </c>
      <c r="AE84" s="201">
        <v>0</v>
      </c>
      <c r="AF84" s="201">
        <v>0</v>
      </c>
      <c r="AG84" s="201">
        <v>-0.34</v>
      </c>
      <c r="AH84" s="201">
        <v>0</v>
      </c>
      <c r="AI84" s="201">
        <v>0</v>
      </c>
      <c r="AJ84" s="201">
        <v>0</v>
      </c>
      <c r="AK84" s="201">
        <v>-4.3499999999999996</v>
      </c>
      <c r="AL84" s="201">
        <v>0</v>
      </c>
      <c r="AM84" s="201">
        <v>0</v>
      </c>
      <c r="AN84" s="201">
        <v>0</v>
      </c>
      <c r="AO84" s="201">
        <v>0</v>
      </c>
      <c r="AP84" s="201">
        <v>0</v>
      </c>
      <c r="AQ84" s="201">
        <v>0</v>
      </c>
      <c r="AR84" s="201">
        <v>21.53</v>
      </c>
      <c r="AS84" s="201">
        <v>0</v>
      </c>
      <c r="AT84" s="201">
        <v>0</v>
      </c>
      <c r="AU84" s="201">
        <v>0.27</v>
      </c>
      <c r="AV84" s="201">
        <v>0.21</v>
      </c>
      <c r="AW84" s="201">
        <v>0.31</v>
      </c>
      <c r="AX84" s="201">
        <v>0.11</v>
      </c>
      <c r="AY84" s="201">
        <v>0.17</v>
      </c>
    </row>
    <row r="85" spans="1:51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34.619999999999997</v>
      </c>
      <c r="H85" s="201">
        <v>0</v>
      </c>
      <c r="I85" s="201">
        <v>0</v>
      </c>
      <c r="J85" s="201">
        <v>32.119999999999997</v>
      </c>
      <c r="K85" s="201">
        <v>17.52</v>
      </c>
      <c r="L85" s="201">
        <v>0.62</v>
      </c>
      <c r="M85" s="201">
        <v>2.2599999999999998</v>
      </c>
      <c r="N85" s="201">
        <v>1.87</v>
      </c>
      <c r="O85" s="201">
        <v>2.62</v>
      </c>
      <c r="P85" s="201">
        <v>1.78</v>
      </c>
      <c r="Q85" s="201">
        <v>0.34</v>
      </c>
      <c r="R85" s="201">
        <v>0.68</v>
      </c>
      <c r="S85" s="201">
        <v>0.42</v>
      </c>
      <c r="T85" s="201">
        <v>0.05</v>
      </c>
      <c r="U85" s="201">
        <v>2.0699999999999998</v>
      </c>
      <c r="V85" s="201">
        <v>0.31</v>
      </c>
      <c r="W85" s="201">
        <v>0.67</v>
      </c>
      <c r="X85" s="201">
        <v>2.23</v>
      </c>
      <c r="Y85" s="201">
        <v>0</v>
      </c>
      <c r="Z85" s="201">
        <v>4.2</v>
      </c>
      <c r="AA85" s="201">
        <v>1.35</v>
      </c>
      <c r="AB85" s="201">
        <v>0</v>
      </c>
      <c r="AC85" s="201">
        <v>17.100000000000001</v>
      </c>
      <c r="AD85" s="201">
        <v>0</v>
      </c>
      <c r="AE85" s="201">
        <v>0</v>
      </c>
      <c r="AF85" s="201">
        <v>0</v>
      </c>
      <c r="AG85" s="201">
        <v>0</v>
      </c>
      <c r="AH85" s="201">
        <v>0</v>
      </c>
      <c r="AI85" s="201">
        <v>0</v>
      </c>
      <c r="AJ85" s="201">
        <v>0</v>
      </c>
      <c r="AK85" s="201">
        <v>-4.3499999999999996</v>
      </c>
      <c r="AL85" s="201">
        <v>0</v>
      </c>
      <c r="AM85" s="201">
        <v>0</v>
      </c>
      <c r="AN85" s="201">
        <v>0</v>
      </c>
      <c r="AO85" s="201">
        <v>-100</v>
      </c>
      <c r="AP85" s="201">
        <v>0</v>
      </c>
      <c r="AQ85" s="201">
        <v>0</v>
      </c>
      <c r="AR85" s="201">
        <v>21.53</v>
      </c>
      <c r="AS85" s="201">
        <v>0</v>
      </c>
      <c r="AT85" s="201">
        <v>0</v>
      </c>
      <c r="AU85" s="201">
        <v>0.27</v>
      </c>
      <c r="AV85" s="201">
        <v>0.21</v>
      </c>
      <c r="AW85" s="201">
        <v>0.31</v>
      </c>
      <c r="AX85" s="201">
        <v>0.11</v>
      </c>
      <c r="AY85" s="201">
        <v>0.17</v>
      </c>
    </row>
    <row r="86" spans="1:51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34.619999999999997</v>
      </c>
      <c r="H86" s="201">
        <v>0</v>
      </c>
      <c r="I86" s="201">
        <v>0</v>
      </c>
      <c r="J86" s="201">
        <v>32.119999999999997</v>
      </c>
      <c r="K86" s="201">
        <v>17.52</v>
      </c>
      <c r="L86" s="201">
        <v>0.62</v>
      </c>
      <c r="M86" s="201">
        <v>2.2599999999999998</v>
      </c>
      <c r="N86" s="201">
        <v>1.87</v>
      </c>
      <c r="O86" s="201">
        <v>2.62</v>
      </c>
      <c r="P86" s="201">
        <v>1.57</v>
      </c>
      <c r="Q86" s="201">
        <v>0.34</v>
      </c>
      <c r="R86" s="201">
        <v>0.68</v>
      </c>
      <c r="S86" s="201">
        <v>0.42</v>
      </c>
      <c r="T86" s="201">
        <v>0.05</v>
      </c>
      <c r="U86" s="201">
        <v>2.0699999999999998</v>
      </c>
      <c r="V86" s="201">
        <v>0.31</v>
      </c>
      <c r="W86" s="201">
        <v>0.67</v>
      </c>
      <c r="X86" s="201">
        <v>2.23</v>
      </c>
      <c r="Y86" s="201">
        <v>0</v>
      </c>
      <c r="Z86" s="201">
        <v>4.2</v>
      </c>
      <c r="AA86" s="201">
        <v>1.35</v>
      </c>
      <c r="AB86" s="201">
        <v>0</v>
      </c>
      <c r="AC86" s="201">
        <v>17.100000000000001</v>
      </c>
      <c r="AD86" s="201">
        <v>0</v>
      </c>
      <c r="AE86" s="201">
        <v>0</v>
      </c>
      <c r="AF86" s="201">
        <v>0</v>
      </c>
      <c r="AG86" s="201">
        <v>-0.34</v>
      </c>
      <c r="AH86" s="201">
        <v>0</v>
      </c>
      <c r="AI86" s="201">
        <v>0</v>
      </c>
      <c r="AJ86" s="201">
        <v>0</v>
      </c>
      <c r="AK86" s="201">
        <v>-4.3499999999999996</v>
      </c>
      <c r="AL86" s="201">
        <v>0</v>
      </c>
      <c r="AM86" s="201">
        <v>0</v>
      </c>
      <c r="AN86" s="201">
        <v>0</v>
      </c>
      <c r="AO86" s="201">
        <v>-100</v>
      </c>
      <c r="AP86" s="201">
        <v>0</v>
      </c>
      <c r="AQ86" s="201">
        <v>0</v>
      </c>
      <c r="AR86" s="201">
        <v>21.53</v>
      </c>
      <c r="AS86" s="201">
        <v>0</v>
      </c>
      <c r="AT86" s="201">
        <v>0</v>
      </c>
      <c r="AU86" s="201">
        <v>0.27</v>
      </c>
      <c r="AV86" s="201">
        <v>0.28000000000000003</v>
      </c>
      <c r="AW86" s="201">
        <v>0.31</v>
      </c>
      <c r="AX86" s="201">
        <v>0.11</v>
      </c>
      <c r="AY86" s="201">
        <v>0.17</v>
      </c>
    </row>
    <row r="87" spans="1:51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34.619999999999997</v>
      </c>
      <c r="H87" s="201">
        <v>0</v>
      </c>
      <c r="I87" s="201">
        <v>0</v>
      </c>
      <c r="J87" s="201">
        <v>32.119999999999997</v>
      </c>
      <c r="K87" s="201">
        <v>17.52</v>
      </c>
      <c r="L87" s="201">
        <v>0.62</v>
      </c>
      <c r="M87" s="201">
        <v>2.2599999999999998</v>
      </c>
      <c r="N87" s="201">
        <v>1.87</v>
      </c>
      <c r="O87" s="201">
        <v>2.62</v>
      </c>
      <c r="P87" s="201">
        <v>1.57</v>
      </c>
      <c r="Q87" s="201">
        <v>0.34</v>
      </c>
      <c r="R87" s="201">
        <v>0.68</v>
      </c>
      <c r="S87" s="201">
        <v>0.42</v>
      </c>
      <c r="T87" s="201">
        <v>0.05</v>
      </c>
      <c r="U87" s="201">
        <v>2.0699999999999998</v>
      </c>
      <c r="V87" s="201">
        <v>0.31</v>
      </c>
      <c r="W87" s="201">
        <v>0.67</v>
      </c>
      <c r="X87" s="201">
        <v>2.23</v>
      </c>
      <c r="Y87" s="201">
        <v>0</v>
      </c>
      <c r="Z87" s="201">
        <v>4.2</v>
      </c>
      <c r="AA87" s="201">
        <v>1.35</v>
      </c>
      <c r="AB87" s="201">
        <v>0</v>
      </c>
      <c r="AC87" s="201">
        <v>17.100000000000001</v>
      </c>
      <c r="AD87" s="201">
        <v>0</v>
      </c>
      <c r="AE87" s="201">
        <v>0</v>
      </c>
      <c r="AF87" s="201">
        <v>0</v>
      </c>
      <c r="AG87" s="201">
        <v>-0.34</v>
      </c>
      <c r="AH87" s="201">
        <v>0</v>
      </c>
      <c r="AI87" s="201">
        <v>0</v>
      </c>
      <c r="AJ87" s="201">
        <v>0</v>
      </c>
      <c r="AK87" s="201">
        <v>-4.3499999999999996</v>
      </c>
      <c r="AL87" s="201">
        <v>0</v>
      </c>
      <c r="AM87" s="201">
        <v>0</v>
      </c>
      <c r="AN87" s="201">
        <v>0</v>
      </c>
      <c r="AO87" s="201">
        <v>-160</v>
      </c>
      <c r="AP87" s="201">
        <v>0</v>
      </c>
      <c r="AQ87" s="201">
        <v>0</v>
      </c>
      <c r="AR87" s="201">
        <v>21.53</v>
      </c>
      <c r="AS87" s="201">
        <v>0</v>
      </c>
      <c r="AT87" s="201">
        <v>0</v>
      </c>
      <c r="AU87" s="201">
        <v>0.27</v>
      </c>
      <c r="AV87" s="201">
        <v>0.28000000000000003</v>
      </c>
      <c r="AW87" s="201">
        <v>0.31</v>
      </c>
      <c r="AX87" s="201">
        <v>0.11</v>
      </c>
      <c r="AY87" s="201">
        <v>0.17</v>
      </c>
    </row>
    <row r="88" spans="1:51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34.619999999999997</v>
      </c>
      <c r="H88" s="201">
        <v>0</v>
      </c>
      <c r="I88" s="201">
        <v>0</v>
      </c>
      <c r="J88" s="201">
        <v>32.119999999999997</v>
      </c>
      <c r="K88" s="201">
        <v>17.52</v>
      </c>
      <c r="L88" s="201">
        <v>0.62</v>
      </c>
      <c r="M88" s="201">
        <v>2.2599999999999998</v>
      </c>
      <c r="N88" s="201">
        <v>1.87</v>
      </c>
      <c r="O88" s="201">
        <v>2.62</v>
      </c>
      <c r="P88" s="201">
        <v>1.57</v>
      </c>
      <c r="Q88" s="201">
        <v>0.34</v>
      </c>
      <c r="R88" s="201">
        <v>0.68</v>
      </c>
      <c r="S88" s="201">
        <v>0.42</v>
      </c>
      <c r="T88" s="201">
        <v>0.05</v>
      </c>
      <c r="U88" s="201">
        <v>2.0699999999999998</v>
      </c>
      <c r="V88" s="201">
        <v>0.31</v>
      </c>
      <c r="W88" s="201">
        <v>0.67</v>
      </c>
      <c r="X88" s="201">
        <v>2.23</v>
      </c>
      <c r="Y88" s="201">
        <v>0</v>
      </c>
      <c r="Z88" s="201">
        <v>4.2</v>
      </c>
      <c r="AA88" s="201">
        <v>1.35</v>
      </c>
      <c r="AB88" s="201">
        <v>0</v>
      </c>
      <c r="AC88" s="201">
        <v>17.100000000000001</v>
      </c>
      <c r="AD88" s="201">
        <v>0</v>
      </c>
      <c r="AE88" s="201">
        <v>0</v>
      </c>
      <c r="AF88" s="201">
        <v>0</v>
      </c>
      <c r="AG88" s="201">
        <v>-0.34</v>
      </c>
      <c r="AH88" s="201">
        <v>0</v>
      </c>
      <c r="AI88" s="201">
        <v>0</v>
      </c>
      <c r="AJ88" s="201">
        <v>0</v>
      </c>
      <c r="AK88" s="201">
        <v>-4.3499999999999996</v>
      </c>
      <c r="AL88" s="201">
        <v>0</v>
      </c>
      <c r="AM88" s="201">
        <v>0</v>
      </c>
      <c r="AN88" s="201">
        <v>0</v>
      </c>
      <c r="AO88" s="201">
        <v>-160</v>
      </c>
      <c r="AP88" s="201">
        <v>0</v>
      </c>
      <c r="AQ88" s="201">
        <v>0</v>
      </c>
      <c r="AR88" s="201">
        <v>21.53</v>
      </c>
      <c r="AS88" s="201">
        <v>0</v>
      </c>
      <c r="AT88" s="201">
        <v>0</v>
      </c>
      <c r="AU88" s="201">
        <v>0.27</v>
      </c>
      <c r="AV88" s="201">
        <v>0.28000000000000003</v>
      </c>
      <c r="AW88" s="201">
        <v>0.31</v>
      </c>
      <c r="AX88" s="201">
        <v>0.11</v>
      </c>
      <c r="AY88" s="201">
        <v>0.17</v>
      </c>
    </row>
    <row r="89" spans="1:51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34.619999999999997</v>
      </c>
      <c r="H89" s="201">
        <v>0</v>
      </c>
      <c r="I89" s="201">
        <v>0</v>
      </c>
      <c r="J89" s="201">
        <v>32.119999999999997</v>
      </c>
      <c r="K89" s="201">
        <v>17.52</v>
      </c>
      <c r="L89" s="201">
        <v>0.62</v>
      </c>
      <c r="M89" s="201">
        <v>2.2599999999999998</v>
      </c>
      <c r="N89" s="201">
        <v>1.87</v>
      </c>
      <c r="O89" s="201">
        <v>2.62</v>
      </c>
      <c r="P89" s="201">
        <v>1.57</v>
      </c>
      <c r="Q89" s="201">
        <v>0.34</v>
      </c>
      <c r="R89" s="201">
        <v>0.68</v>
      </c>
      <c r="S89" s="201">
        <v>0.42</v>
      </c>
      <c r="T89" s="201">
        <v>0.05</v>
      </c>
      <c r="U89" s="201">
        <v>2.0699999999999998</v>
      </c>
      <c r="V89" s="201">
        <v>0.31</v>
      </c>
      <c r="W89" s="201">
        <v>0.67</v>
      </c>
      <c r="X89" s="201">
        <v>2.23</v>
      </c>
      <c r="Y89" s="201">
        <v>0</v>
      </c>
      <c r="Z89" s="201">
        <v>4.2</v>
      </c>
      <c r="AA89" s="201">
        <v>1.35</v>
      </c>
      <c r="AB89" s="201">
        <v>0</v>
      </c>
      <c r="AC89" s="201">
        <v>17.100000000000001</v>
      </c>
      <c r="AD89" s="201">
        <v>0</v>
      </c>
      <c r="AE89" s="201">
        <v>0</v>
      </c>
      <c r="AF89" s="201">
        <v>0</v>
      </c>
      <c r="AG89" s="201">
        <v>-0.34</v>
      </c>
      <c r="AH89" s="201">
        <v>0</v>
      </c>
      <c r="AI89" s="201">
        <v>0</v>
      </c>
      <c r="AJ89" s="201">
        <v>0</v>
      </c>
      <c r="AK89" s="201">
        <v>-4.3499999999999996</v>
      </c>
      <c r="AL89" s="201">
        <v>0</v>
      </c>
      <c r="AM89" s="201">
        <v>0</v>
      </c>
      <c r="AN89" s="201">
        <v>0</v>
      </c>
      <c r="AO89" s="201">
        <v>-260.68</v>
      </c>
      <c r="AP89" s="201">
        <v>0</v>
      </c>
      <c r="AQ89" s="201">
        <v>0</v>
      </c>
      <c r="AR89" s="201">
        <v>21.53</v>
      </c>
      <c r="AS89" s="201">
        <v>0</v>
      </c>
      <c r="AT89" s="201">
        <v>0</v>
      </c>
      <c r="AU89" s="201">
        <v>0.27</v>
      </c>
      <c r="AV89" s="201">
        <v>0.28000000000000003</v>
      </c>
      <c r="AW89" s="201">
        <v>0.31</v>
      </c>
      <c r="AX89" s="201">
        <v>0.11</v>
      </c>
      <c r="AY89" s="201">
        <v>0.17</v>
      </c>
    </row>
    <row r="90" spans="1:51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34.619999999999997</v>
      </c>
      <c r="H90" s="201">
        <v>0</v>
      </c>
      <c r="I90" s="201">
        <v>0</v>
      </c>
      <c r="J90" s="201">
        <v>32.119999999999997</v>
      </c>
      <c r="K90" s="201">
        <v>17.52</v>
      </c>
      <c r="L90" s="201">
        <v>0.62</v>
      </c>
      <c r="M90" s="201">
        <v>2.2599999999999998</v>
      </c>
      <c r="N90" s="201">
        <v>1.87</v>
      </c>
      <c r="O90" s="201">
        <v>2.62</v>
      </c>
      <c r="P90" s="201">
        <v>1.57</v>
      </c>
      <c r="Q90" s="201">
        <v>0.34</v>
      </c>
      <c r="R90" s="201">
        <v>0.68</v>
      </c>
      <c r="S90" s="201">
        <v>0.42</v>
      </c>
      <c r="T90" s="201">
        <v>0.05</v>
      </c>
      <c r="U90" s="201">
        <v>2.0699999999999998</v>
      </c>
      <c r="V90" s="201">
        <v>0.31</v>
      </c>
      <c r="W90" s="201">
        <v>0.67</v>
      </c>
      <c r="X90" s="201">
        <v>2.23</v>
      </c>
      <c r="Y90" s="201">
        <v>0</v>
      </c>
      <c r="Z90" s="201">
        <v>4.2</v>
      </c>
      <c r="AA90" s="201">
        <v>1.35</v>
      </c>
      <c r="AB90" s="201">
        <v>0</v>
      </c>
      <c r="AC90" s="201">
        <v>17.100000000000001</v>
      </c>
      <c r="AD90" s="201">
        <v>0</v>
      </c>
      <c r="AE90" s="201">
        <v>0</v>
      </c>
      <c r="AF90" s="201">
        <v>0</v>
      </c>
      <c r="AG90" s="201">
        <v>-0.34</v>
      </c>
      <c r="AH90" s="201">
        <v>0</v>
      </c>
      <c r="AI90" s="201">
        <v>0</v>
      </c>
      <c r="AJ90" s="201">
        <v>0</v>
      </c>
      <c r="AK90" s="201">
        <v>-4.3499999999999996</v>
      </c>
      <c r="AL90" s="201">
        <v>0</v>
      </c>
      <c r="AM90" s="201">
        <v>0</v>
      </c>
      <c r="AN90" s="201">
        <v>0</v>
      </c>
      <c r="AO90" s="201">
        <v>-260.68</v>
      </c>
      <c r="AP90" s="201">
        <v>0</v>
      </c>
      <c r="AQ90" s="201">
        <v>0</v>
      </c>
      <c r="AR90" s="201">
        <v>21.53</v>
      </c>
      <c r="AS90" s="201">
        <v>0</v>
      </c>
      <c r="AT90" s="201">
        <v>0</v>
      </c>
      <c r="AU90" s="201">
        <v>0.27</v>
      </c>
      <c r="AV90" s="201">
        <v>0.21</v>
      </c>
      <c r="AW90" s="201">
        <v>0.31</v>
      </c>
      <c r="AX90" s="201">
        <v>0.11</v>
      </c>
      <c r="AY90" s="201">
        <v>0.17</v>
      </c>
    </row>
    <row r="91" spans="1:51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34.619999999999997</v>
      </c>
      <c r="H91" s="201">
        <v>0</v>
      </c>
      <c r="I91" s="201">
        <v>0</v>
      </c>
      <c r="J91" s="201">
        <v>32.119999999999997</v>
      </c>
      <c r="K91" s="201">
        <v>17.52</v>
      </c>
      <c r="L91" s="201">
        <v>0.62</v>
      </c>
      <c r="M91" s="201">
        <v>2.2599999999999998</v>
      </c>
      <c r="N91" s="201">
        <v>1.87</v>
      </c>
      <c r="O91" s="201">
        <v>2.62</v>
      </c>
      <c r="P91" s="201">
        <v>1.57</v>
      </c>
      <c r="Q91" s="201">
        <v>0.34</v>
      </c>
      <c r="R91" s="201">
        <v>0.68</v>
      </c>
      <c r="S91" s="201">
        <v>0.42</v>
      </c>
      <c r="T91" s="201">
        <v>0.05</v>
      </c>
      <c r="U91" s="201">
        <v>2.0699999999999998</v>
      </c>
      <c r="V91" s="201">
        <v>0.31</v>
      </c>
      <c r="W91" s="201">
        <v>0.67</v>
      </c>
      <c r="X91" s="201">
        <v>2.23</v>
      </c>
      <c r="Y91" s="201">
        <v>0</v>
      </c>
      <c r="Z91" s="201">
        <v>4.2</v>
      </c>
      <c r="AA91" s="201">
        <v>1.35</v>
      </c>
      <c r="AB91" s="201">
        <v>0</v>
      </c>
      <c r="AC91" s="201">
        <v>17.100000000000001</v>
      </c>
      <c r="AD91" s="201">
        <v>0</v>
      </c>
      <c r="AE91" s="201">
        <v>0</v>
      </c>
      <c r="AF91" s="201">
        <v>0</v>
      </c>
      <c r="AG91" s="201">
        <v>-0.34</v>
      </c>
      <c r="AH91" s="201">
        <v>0</v>
      </c>
      <c r="AI91" s="201">
        <v>0</v>
      </c>
      <c r="AJ91" s="201">
        <v>0</v>
      </c>
      <c r="AK91" s="201">
        <v>-4.3499999999999996</v>
      </c>
      <c r="AL91" s="201">
        <v>0</v>
      </c>
      <c r="AM91" s="201">
        <v>0</v>
      </c>
      <c r="AN91" s="201">
        <v>0</v>
      </c>
      <c r="AO91" s="201">
        <v>-260.68</v>
      </c>
      <c r="AP91" s="201">
        <v>0</v>
      </c>
      <c r="AQ91" s="201">
        <v>0</v>
      </c>
      <c r="AR91" s="201">
        <v>21.53</v>
      </c>
      <c r="AS91" s="201">
        <v>0</v>
      </c>
      <c r="AT91" s="201">
        <v>0</v>
      </c>
      <c r="AU91" s="201">
        <v>0.27</v>
      </c>
      <c r="AV91" s="201">
        <v>0.21</v>
      </c>
      <c r="AW91" s="201">
        <v>0.31</v>
      </c>
      <c r="AX91" s="201">
        <v>0.11</v>
      </c>
      <c r="AY91" s="201">
        <v>0.17</v>
      </c>
    </row>
    <row r="92" spans="1:51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10.58</v>
      </c>
      <c r="H92" s="201">
        <v>0</v>
      </c>
      <c r="I92" s="201">
        <v>0</v>
      </c>
      <c r="J92" s="201">
        <v>1.1000000000000001</v>
      </c>
      <c r="K92" s="201">
        <v>17.52</v>
      </c>
      <c r="L92" s="201">
        <v>0.62</v>
      </c>
      <c r="M92" s="201">
        <v>2.2599999999999998</v>
      </c>
      <c r="N92" s="201">
        <v>1.87</v>
      </c>
      <c r="O92" s="201">
        <v>2.62</v>
      </c>
      <c r="P92" s="201">
        <v>1.57</v>
      </c>
      <c r="Q92" s="201">
        <v>0.34</v>
      </c>
      <c r="R92" s="201">
        <v>0.68</v>
      </c>
      <c r="S92" s="201">
        <v>0.42</v>
      </c>
      <c r="T92" s="201">
        <v>0.05</v>
      </c>
      <c r="U92" s="201">
        <v>2.0699999999999998</v>
      </c>
      <c r="V92" s="201">
        <v>0.31</v>
      </c>
      <c r="W92" s="201">
        <v>0.67</v>
      </c>
      <c r="X92" s="201">
        <v>2.23</v>
      </c>
      <c r="Y92" s="201">
        <v>0</v>
      </c>
      <c r="Z92" s="201">
        <v>4.2</v>
      </c>
      <c r="AA92" s="201">
        <v>1.35</v>
      </c>
      <c r="AB92" s="201">
        <v>0</v>
      </c>
      <c r="AC92" s="201">
        <v>17.100000000000001</v>
      </c>
      <c r="AD92" s="201">
        <v>0</v>
      </c>
      <c r="AE92" s="201">
        <v>0</v>
      </c>
      <c r="AF92" s="201">
        <v>0</v>
      </c>
      <c r="AG92" s="201">
        <v>-0.34</v>
      </c>
      <c r="AH92" s="201">
        <v>0</v>
      </c>
      <c r="AI92" s="201">
        <v>0</v>
      </c>
      <c r="AJ92" s="201">
        <v>0</v>
      </c>
      <c r="AK92" s="201">
        <v>-4.3499999999999996</v>
      </c>
      <c r="AL92" s="201">
        <v>0</v>
      </c>
      <c r="AM92" s="201">
        <v>0</v>
      </c>
      <c r="AN92" s="201">
        <v>0</v>
      </c>
      <c r="AO92" s="201">
        <v>-194.88</v>
      </c>
      <c r="AP92" s="201">
        <v>0</v>
      </c>
      <c r="AQ92" s="201">
        <v>0</v>
      </c>
      <c r="AR92" s="201">
        <v>21.53</v>
      </c>
      <c r="AS92" s="201">
        <v>0</v>
      </c>
      <c r="AT92" s="201">
        <v>0</v>
      </c>
      <c r="AU92" s="201">
        <v>0.27</v>
      </c>
      <c r="AV92" s="201">
        <v>0.21</v>
      </c>
      <c r="AW92" s="201">
        <v>0.31</v>
      </c>
      <c r="AX92" s="201">
        <v>0.11</v>
      </c>
      <c r="AY92" s="201">
        <v>0.17</v>
      </c>
    </row>
    <row r="93" spans="1:51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10.58</v>
      </c>
      <c r="H93" s="201">
        <v>0</v>
      </c>
      <c r="I93" s="201">
        <v>0</v>
      </c>
      <c r="J93" s="201">
        <v>1.1000000000000001</v>
      </c>
      <c r="K93" s="201">
        <v>17.52</v>
      </c>
      <c r="L93" s="201">
        <v>0.62</v>
      </c>
      <c r="M93" s="201">
        <v>2.2599999999999998</v>
      </c>
      <c r="N93" s="201">
        <v>1.87</v>
      </c>
      <c r="O93" s="201">
        <v>2.62</v>
      </c>
      <c r="P93" s="201">
        <v>1.57</v>
      </c>
      <c r="Q93" s="201">
        <v>0.34</v>
      </c>
      <c r="R93" s="201">
        <v>0.68</v>
      </c>
      <c r="S93" s="201">
        <v>0.42</v>
      </c>
      <c r="T93" s="201">
        <v>0.05</v>
      </c>
      <c r="U93" s="201">
        <v>2.0699999999999998</v>
      </c>
      <c r="V93" s="201">
        <v>0.31</v>
      </c>
      <c r="W93" s="201">
        <v>0.67</v>
      </c>
      <c r="X93" s="201">
        <v>2.23</v>
      </c>
      <c r="Y93" s="201">
        <v>0</v>
      </c>
      <c r="Z93" s="201">
        <v>4.2</v>
      </c>
      <c r="AA93" s="201">
        <v>1.35</v>
      </c>
      <c r="AB93" s="201">
        <v>0</v>
      </c>
      <c r="AC93" s="201">
        <v>17.100000000000001</v>
      </c>
      <c r="AD93" s="201">
        <v>0</v>
      </c>
      <c r="AE93" s="201">
        <v>0</v>
      </c>
      <c r="AF93" s="201">
        <v>0</v>
      </c>
      <c r="AG93" s="201">
        <v>-0.34</v>
      </c>
      <c r="AH93" s="201">
        <v>0</v>
      </c>
      <c r="AI93" s="201">
        <v>0</v>
      </c>
      <c r="AJ93" s="201">
        <v>0</v>
      </c>
      <c r="AK93" s="201">
        <v>-34</v>
      </c>
      <c r="AL93" s="201">
        <v>0</v>
      </c>
      <c r="AM93" s="201">
        <v>0</v>
      </c>
      <c r="AN93" s="201">
        <v>0</v>
      </c>
      <c r="AO93" s="201">
        <v>-163.07</v>
      </c>
      <c r="AP93" s="201">
        <v>0</v>
      </c>
      <c r="AQ93" s="201">
        <v>0</v>
      </c>
      <c r="AR93" s="201">
        <v>21.53</v>
      </c>
      <c r="AS93" s="201">
        <v>0</v>
      </c>
      <c r="AT93" s="201">
        <v>0</v>
      </c>
      <c r="AU93" s="201">
        <v>0.27</v>
      </c>
      <c r="AV93" s="201">
        <v>0.21</v>
      </c>
      <c r="AW93" s="201">
        <v>0.31</v>
      </c>
      <c r="AX93" s="201">
        <v>0.11</v>
      </c>
      <c r="AY93" s="201">
        <v>0.17</v>
      </c>
    </row>
    <row r="94" spans="1:51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10.58</v>
      </c>
      <c r="H94" s="201">
        <v>0</v>
      </c>
      <c r="I94" s="201">
        <v>0</v>
      </c>
      <c r="J94" s="201">
        <v>1.1000000000000001</v>
      </c>
      <c r="K94" s="201">
        <v>17.52</v>
      </c>
      <c r="L94" s="201">
        <v>0.62</v>
      </c>
      <c r="M94" s="201">
        <v>2.2599999999999998</v>
      </c>
      <c r="N94" s="201">
        <v>1.87</v>
      </c>
      <c r="O94" s="201">
        <v>2.62</v>
      </c>
      <c r="P94" s="201">
        <v>1.57</v>
      </c>
      <c r="Q94" s="201">
        <v>0.34</v>
      </c>
      <c r="R94" s="201">
        <v>0.68</v>
      </c>
      <c r="S94" s="201">
        <v>0.42</v>
      </c>
      <c r="T94" s="201">
        <v>0.05</v>
      </c>
      <c r="U94" s="201">
        <v>2.0699999999999998</v>
      </c>
      <c r="V94" s="201">
        <v>0.31</v>
      </c>
      <c r="W94" s="201">
        <v>0.67</v>
      </c>
      <c r="X94" s="201">
        <v>2.23</v>
      </c>
      <c r="Y94" s="201">
        <v>0</v>
      </c>
      <c r="Z94" s="201">
        <v>4.2</v>
      </c>
      <c r="AA94" s="201">
        <v>1.35</v>
      </c>
      <c r="AB94" s="201">
        <v>0</v>
      </c>
      <c r="AC94" s="201">
        <v>17.100000000000001</v>
      </c>
      <c r="AD94" s="201">
        <v>0</v>
      </c>
      <c r="AE94" s="201">
        <v>0</v>
      </c>
      <c r="AF94" s="201">
        <v>0</v>
      </c>
      <c r="AG94" s="201">
        <v>-0.34</v>
      </c>
      <c r="AH94" s="201">
        <v>0</v>
      </c>
      <c r="AI94" s="201">
        <v>0</v>
      </c>
      <c r="AJ94" s="201">
        <v>0</v>
      </c>
      <c r="AK94" s="201">
        <v>-34</v>
      </c>
      <c r="AL94" s="201">
        <v>0</v>
      </c>
      <c r="AM94" s="201">
        <v>0</v>
      </c>
      <c r="AN94" s="201">
        <v>0</v>
      </c>
      <c r="AO94" s="201">
        <v>-163.07</v>
      </c>
      <c r="AP94" s="201">
        <v>0</v>
      </c>
      <c r="AQ94" s="201">
        <v>0</v>
      </c>
      <c r="AR94" s="201">
        <v>21.53</v>
      </c>
      <c r="AS94" s="201">
        <v>0</v>
      </c>
      <c r="AT94" s="201">
        <v>0</v>
      </c>
      <c r="AU94" s="201">
        <v>0.27</v>
      </c>
      <c r="AV94" s="201">
        <v>0.28000000000000003</v>
      </c>
      <c r="AW94" s="201">
        <v>0.31</v>
      </c>
      <c r="AX94" s="201">
        <v>0.11</v>
      </c>
      <c r="AY94" s="201">
        <v>0.17</v>
      </c>
    </row>
    <row r="95" spans="1:51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32.83</v>
      </c>
      <c r="H95" s="201">
        <v>0</v>
      </c>
      <c r="I95" s="201">
        <v>0</v>
      </c>
      <c r="J95" s="201">
        <v>19.690000000000001</v>
      </c>
      <c r="K95" s="201">
        <v>4</v>
      </c>
      <c r="L95" s="201">
        <v>0.62</v>
      </c>
      <c r="M95" s="201">
        <v>2.2599999999999998</v>
      </c>
      <c r="N95" s="201">
        <v>1.87</v>
      </c>
      <c r="O95" s="201">
        <v>2.62</v>
      </c>
      <c r="P95" s="201">
        <v>1.57</v>
      </c>
      <c r="Q95" s="201">
        <v>0</v>
      </c>
      <c r="R95" s="201">
        <v>0</v>
      </c>
      <c r="S95" s="201">
        <v>0.25</v>
      </c>
      <c r="T95" s="201">
        <v>0.05</v>
      </c>
      <c r="U95" s="201">
        <v>2.0699999999999998</v>
      </c>
      <c r="V95" s="201">
        <v>0.31</v>
      </c>
      <c r="W95" s="201">
        <v>0.67</v>
      </c>
      <c r="X95" s="201">
        <v>2.23</v>
      </c>
      <c r="Y95" s="201">
        <v>0</v>
      </c>
      <c r="Z95" s="201">
        <v>4.2</v>
      </c>
      <c r="AA95" s="201">
        <v>1.35</v>
      </c>
      <c r="AB95" s="201">
        <v>0</v>
      </c>
      <c r="AC95" s="201">
        <v>17.100000000000001</v>
      </c>
      <c r="AD95" s="201">
        <v>0</v>
      </c>
      <c r="AE95" s="201">
        <v>0</v>
      </c>
      <c r="AF95" s="201">
        <v>0</v>
      </c>
      <c r="AG95" s="201">
        <v>-0.34</v>
      </c>
      <c r="AH95" s="201">
        <v>0</v>
      </c>
      <c r="AI95" s="201">
        <v>0</v>
      </c>
      <c r="AJ95" s="201">
        <v>0</v>
      </c>
      <c r="AK95" s="201">
        <v>-34</v>
      </c>
      <c r="AL95" s="201">
        <v>0</v>
      </c>
      <c r="AM95" s="201">
        <v>0</v>
      </c>
      <c r="AN95" s="201">
        <v>0</v>
      </c>
      <c r="AO95" s="201">
        <v>77.319999999999993</v>
      </c>
      <c r="AP95" s="201">
        <v>0</v>
      </c>
      <c r="AQ95" s="201">
        <v>0</v>
      </c>
      <c r="AR95" s="201">
        <v>21.53</v>
      </c>
      <c r="AS95" s="201">
        <v>0</v>
      </c>
      <c r="AT95" s="201">
        <v>0</v>
      </c>
      <c r="AU95" s="201">
        <v>0.27</v>
      </c>
      <c r="AV95" s="201">
        <v>0.28000000000000003</v>
      </c>
      <c r="AW95" s="201">
        <v>0.31</v>
      </c>
      <c r="AX95" s="201">
        <v>0.11</v>
      </c>
      <c r="AY95" s="201">
        <v>0.17</v>
      </c>
    </row>
    <row r="96" spans="1:51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34.619999999999997</v>
      </c>
      <c r="H96" s="201">
        <v>0</v>
      </c>
      <c r="I96" s="201">
        <v>0</v>
      </c>
      <c r="J96" s="201">
        <v>30.37</v>
      </c>
      <c r="K96" s="201">
        <v>17.52</v>
      </c>
      <c r="L96" s="201">
        <v>0.62</v>
      </c>
      <c r="M96" s="201">
        <v>2.2599999999999998</v>
      </c>
      <c r="N96" s="201">
        <v>1.87</v>
      </c>
      <c r="O96" s="201">
        <v>2.62</v>
      </c>
      <c r="P96" s="201">
        <v>1.57</v>
      </c>
      <c r="Q96" s="201">
        <v>0.34</v>
      </c>
      <c r="R96" s="201">
        <v>0.68</v>
      </c>
      <c r="S96" s="201">
        <v>0.42</v>
      </c>
      <c r="T96" s="201">
        <v>0.05</v>
      </c>
      <c r="U96" s="201">
        <v>2.0699999999999998</v>
      </c>
      <c r="V96" s="201">
        <v>0.31</v>
      </c>
      <c r="W96" s="201">
        <v>0.67</v>
      </c>
      <c r="X96" s="201">
        <v>2.23</v>
      </c>
      <c r="Y96" s="201">
        <v>0</v>
      </c>
      <c r="Z96" s="201">
        <v>4.2</v>
      </c>
      <c r="AA96" s="201">
        <v>1.35</v>
      </c>
      <c r="AB96" s="201">
        <v>0</v>
      </c>
      <c r="AC96" s="201">
        <v>17.100000000000001</v>
      </c>
      <c r="AD96" s="201">
        <v>0</v>
      </c>
      <c r="AE96" s="201">
        <v>0</v>
      </c>
      <c r="AF96" s="201">
        <v>0</v>
      </c>
      <c r="AG96" s="201">
        <v>-0.34</v>
      </c>
      <c r="AH96" s="201">
        <v>0</v>
      </c>
      <c r="AI96" s="201">
        <v>0</v>
      </c>
      <c r="AJ96" s="201">
        <v>0</v>
      </c>
      <c r="AK96" s="201">
        <v>-34</v>
      </c>
      <c r="AL96" s="201">
        <v>0</v>
      </c>
      <c r="AM96" s="201">
        <v>0</v>
      </c>
      <c r="AN96" s="201">
        <v>0</v>
      </c>
      <c r="AO96" s="201">
        <v>77.319999999999993</v>
      </c>
      <c r="AP96" s="201">
        <v>0</v>
      </c>
      <c r="AQ96" s="201">
        <v>0</v>
      </c>
      <c r="AR96" s="201">
        <v>21.53</v>
      </c>
      <c r="AS96" s="201">
        <v>0</v>
      </c>
      <c r="AT96" s="201">
        <v>0</v>
      </c>
      <c r="AU96" s="201">
        <v>0.27</v>
      </c>
      <c r="AV96" s="201">
        <v>0.28000000000000003</v>
      </c>
      <c r="AW96" s="201">
        <v>0.31</v>
      </c>
      <c r="AX96" s="201">
        <v>0.11</v>
      </c>
      <c r="AY96" s="201">
        <v>0.17</v>
      </c>
    </row>
    <row r="97" spans="1:51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34.619999999999997</v>
      </c>
      <c r="H97" s="201">
        <v>0</v>
      </c>
      <c r="I97" s="201">
        <v>0</v>
      </c>
      <c r="J97" s="201">
        <v>32.119999999999997</v>
      </c>
      <c r="K97" s="201">
        <v>55.87</v>
      </c>
      <c r="L97" s="201">
        <v>0.62</v>
      </c>
      <c r="M97" s="201">
        <v>2.2599999999999998</v>
      </c>
      <c r="N97" s="201">
        <v>1.87</v>
      </c>
      <c r="O97" s="201">
        <v>2.62</v>
      </c>
      <c r="P97" s="201">
        <v>1.57</v>
      </c>
      <c r="Q97" s="201">
        <v>0.34</v>
      </c>
      <c r="R97" s="201">
        <v>3.14</v>
      </c>
      <c r="S97" s="201">
        <v>1.57</v>
      </c>
      <c r="T97" s="201">
        <v>0.05</v>
      </c>
      <c r="U97" s="201">
        <v>2.0699999999999998</v>
      </c>
      <c r="V97" s="201">
        <v>0.31</v>
      </c>
      <c r="W97" s="201">
        <v>0.67</v>
      </c>
      <c r="X97" s="201">
        <v>2.23</v>
      </c>
      <c r="Y97" s="201">
        <v>0</v>
      </c>
      <c r="Z97" s="201">
        <v>4.2</v>
      </c>
      <c r="AA97" s="201">
        <v>1.35</v>
      </c>
      <c r="AB97" s="201">
        <v>0</v>
      </c>
      <c r="AC97" s="201">
        <v>17.100000000000001</v>
      </c>
      <c r="AD97" s="201">
        <v>0</v>
      </c>
      <c r="AE97" s="201">
        <v>0</v>
      </c>
      <c r="AF97" s="201">
        <v>0</v>
      </c>
      <c r="AG97" s="201">
        <v>-0.34</v>
      </c>
      <c r="AH97" s="201">
        <v>0</v>
      </c>
      <c r="AI97" s="201">
        <v>0</v>
      </c>
      <c r="AJ97" s="201">
        <v>0</v>
      </c>
      <c r="AK97" s="201">
        <v>-34</v>
      </c>
      <c r="AL97" s="201">
        <v>0</v>
      </c>
      <c r="AM97" s="201">
        <v>0</v>
      </c>
      <c r="AN97" s="201">
        <v>0</v>
      </c>
      <c r="AO97" s="201">
        <v>77.319999999999993</v>
      </c>
      <c r="AP97" s="201">
        <v>0</v>
      </c>
      <c r="AQ97" s="201">
        <v>0</v>
      </c>
      <c r="AR97" s="201">
        <v>21.53</v>
      </c>
      <c r="AS97" s="201">
        <v>0</v>
      </c>
      <c r="AT97" s="201">
        <v>0</v>
      </c>
      <c r="AU97" s="201">
        <v>0.27</v>
      </c>
      <c r="AV97" s="201">
        <v>0.28000000000000003</v>
      </c>
      <c r="AW97" s="201">
        <v>0.24</v>
      </c>
      <c r="AX97" s="201">
        <v>0.22</v>
      </c>
      <c r="AY97" s="201">
        <v>0.17</v>
      </c>
    </row>
    <row r="98" spans="1:51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34.619999999999997</v>
      </c>
      <c r="H98" s="201">
        <v>0</v>
      </c>
      <c r="I98" s="201">
        <v>0</v>
      </c>
      <c r="J98" s="201">
        <v>32.119999999999997</v>
      </c>
      <c r="K98" s="201">
        <v>17.52</v>
      </c>
      <c r="L98" s="201">
        <v>0.62</v>
      </c>
      <c r="M98" s="201">
        <v>2.2599999999999998</v>
      </c>
      <c r="N98" s="201">
        <v>1.87</v>
      </c>
      <c r="O98" s="201">
        <v>2.62</v>
      </c>
      <c r="P98" s="201">
        <v>1.57</v>
      </c>
      <c r="Q98" s="201">
        <v>0.34</v>
      </c>
      <c r="R98" s="201">
        <v>0.68</v>
      </c>
      <c r="S98" s="201">
        <v>0.42</v>
      </c>
      <c r="T98" s="201">
        <v>0.05</v>
      </c>
      <c r="U98" s="201">
        <v>2.0699999999999998</v>
      </c>
      <c r="V98" s="201">
        <v>0.31</v>
      </c>
      <c r="W98" s="201">
        <v>0.67</v>
      </c>
      <c r="X98" s="201">
        <v>2.23</v>
      </c>
      <c r="Y98" s="201">
        <v>0</v>
      </c>
      <c r="Z98" s="201">
        <v>4.2</v>
      </c>
      <c r="AA98" s="201">
        <v>1.35</v>
      </c>
      <c r="AB98" s="201">
        <v>0</v>
      </c>
      <c r="AC98" s="201">
        <v>17.100000000000001</v>
      </c>
      <c r="AD98" s="201">
        <v>0</v>
      </c>
      <c r="AE98" s="201">
        <v>0</v>
      </c>
      <c r="AF98" s="201">
        <v>0</v>
      </c>
      <c r="AG98" s="201">
        <v>-0.34</v>
      </c>
      <c r="AH98" s="201">
        <v>0</v>
      </c>
      <c r="AI98" s="201">
        <v>0</v>
      </c>
      <c r="AJ98" s="201">
        <v>0</v>
      </c>
      <c r="AK98" s="201">
        <v>-34</v>
      </c>
      <c r="AL98" s="201">
        <v>0</v>
      </c>
      <c r="AM98" s="201">
        <v>0</v>
      </c>
      <c r="AN98" s="201">
        <v>0</v>
      </c>
      <c r="AO98" s="201">
        <v>77.319999999999993</v>
      </c>
      <c r="AP98" s="201">
        <v>0</v>
      </c>
      <c r="AQ98" s="201">
        <v>0</v>
      </c>
      <c r="AR98" s="201">
        <v>21.53</v>
      </c>
      <c r="AS98" s="201">
        <v>0</v>
      </c>
      <c r="AT98" s="201">
        <v>0</v>
      </c>
      <c r="AU98" s="201">
        <v>0.27</v>
      </c>
      <c r="AV98" s="201">
        <v>0.28000000000000003</v>
      </c>
      <c r="AW98" s="201">
        <v>0.24</v>
      </c>
      <c r="AX98" s="201">
        <v>0.21</v>
      </c>
      <c r="AY98" s="201">
        <v>0.17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0.10334249999999998</v>
      </c>
      <c r="E99">
        <f t="shared" si="0"/>
        <v>0</v>
      </c>
      <c r="F99">
        <f t="shared" si="0"/>
        <v>0</v>
      </c>
      <c r="G99">
        <f t="shared" si="0"/>
        <v>0.79986499999999949</v>
      </c>
      <c r="H99">
        <f t="shared" si="0"/>
        <v>0</v>
      </c>
      <c r="I99">
        <f t="shared" si="0"/>
        <v>0</v>
      </c>
      <c r="J99">
        <f t="shared" si="0"/>
        <v>0.70038999999999862</v>
      </c>
      <c r="K99">
        <f t="shared" si="0"/>
        <v>2.2622300000000024</v>
      </c>
      <c r="L99">
        <f t="shared" si="0"/>
        <v>0.1086100000000001</v>
      </c>
      <c r="M99">
        <f t="shared" si="0"/>
        <v>4.7429999999999958E-2</v>
      </c>
      <c r="N99">
        <f t="shared" si="0"/>
        <v>4.0790000000000021E-2</v>
      </c>
      <c r="O99">
        <f t="shared" si="0"/>
        <v>5.7137500000000029E-2</v>
      </c>
      <c r="P99">
        <f t="shared" si="0"/>
        <v>2.4349999999999976E-2</v>
      </c>
      <c r="Q99">
        <f t="shared" si="0"/>
        <v>3.2947500000000018E-2</v>
      </c>
      <c r="R99">
        <f t="shared" si="0"/>
        <v>6.1007500000000006E-2</v>
      </c>
      <c r="S99">
        <f t="shared" si="0"/>
        <v>4.012999999999993E-2</v>
      </c>
      <c r="T99">
        <f t="shared" si="0"/>
        <v>4.9150000000000036E-3</v>
      </c>
      <c r="U99">
        <f t="shared" si="0"/>
        <v>5.0279999999999908E-2</v>
      </c>
      <c r="V99">
        <f t="shared" si="0"/>
        <v>1.358750000000003E-2</v>
      </c>
      <c r="W99">
        <f t="shared" si="0"/>
        <v>3.0720000000000029E-2</v>
      </c>
      <c r="X99">
        <f t="shared" si="0"/>
        <v>9.381000000000024E-2</v>
      </c>
      <c r="Y99">
        <f t="shared" si="0"/>
        <v>0</v>
      </c>
      <c r="Z99">
        <f t="shared" si="0"/>
        <v>0.23159250000000062</v>
      </c>
      <c r="AA99">
        <f t="shared" si="0"/>
        <v>9.8122500000000293E-2</v>
      </c>
      <c r="AB99">
        <f t="shared" si="0"/>
        <v>0</v>
      </c>
      <c r="AC99">
        <f t="shared" si="0"/>
        <v>0.41039999999999943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-6.5449999999999979E-3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-0.62432499999999935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0.72284500000000085</v>
      </c>
      <c r="AP99">
        <f t="shared" si="0"/>
        <v>0</v>
      </c>
      <c r="AQ99">
        <f t="shared" ref="AQ99:AX99" si="1">SUM(AQ3:AQ98)/4000</f>
        <v>0</v>
      </c>
      <c r="AR99">
        <f t="shared" si="1"/>
        <v>0.38695999999999986</v>
      </c>
      <c r="AS99">
        <f t="shared" si="1"/>
        <v>0</v>
      </c>
      <c r="AT99">
        <f t="shared" si="1"/>
        <v>0</v>
      </c>
      <c r="AU99">
        <f t="shared" si="1"/>
        <v>8.0272499999999719E-2</v>
      </c>
      <c r="AV99">
        <f t="shared" si="1"/>
        <v>6.1500000000000044E-3</v>
      </c>
      <c r="AW99">
        <f t="shared" si="1"/>
        <v>4.3924999999999988E-3</v>
      </c>
      <c r="AX99">
        <f t="shared" si="1"/>
        <v>2.992499999999996E-3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5">
        <f>Allocation_SG!A1</f>
        <v>45448</v>
      </c>
      <c r="B1" s="96" t="s">
        <v>270</v>
      </c>
      <c r="C1" s="96"/>
      <c r="D1" s="96"/>
      <c r="E1" s="96"/>
      <c r="F1" s="96"/>
      <c r="G1" s="97"/>
    </row>
    <row r="2" spans="1:7" ht="13.5" thickBot="1">
      <c r="A2" s="100"/>
      <c r="B2" s="104" t="s">
        <v>145</v>
      </c>
      <c r="C2" s="104" t="s">
        <v>146</v>
      </c>
      <c r="D2" s="104" t="s">
        <v>147</v>
      </c>
      <c r="E2" s="104" t="s">
        <v>148</v>
      </c>
      <c r="F2" s="104" t="s">
        <v>149</v>
      </c>
      <c r="G2" s="105"/>
    </row>
    <row r="3" spans="1:7">
      <c r="A3" s="101" t="s">
        <v>45</v>
      </c>
      <c r="B3" s="102">
        <f>'IDT-1 Calculation'!DF3</f>
        <v>0</v>
      </c>
      <c r="C3" s="102">
        <f>'IDT-1 Calculation'!DG3</f>
        <v>0</v>
      </c>
      <c r="D3" s="102">
        <f>'IDT-1 Calculation'!DH3</f>
        <v>0</v>
      </c>
      <c r="E3" s="102">
        <f>'IDT-1 Calculation'!DI3</f>
        <v>0</v>
      </c>
      <c r="F3" s="102">
        <f>'IDT-1 Calculation'!DJ3</f>
        <v>0</v>
      </c>
      <c r="G3" s="103">
        <f>SUM(B3:F3)</f>
        <v>0</v>
      </c>
    </row>
    <row r="4" spans="1:7">
      <c r="A4" s="98" t="s">
        <v>46</v>
      </c>
      <c r="B4" s="94">
        <f>'IDT-1 Calculation'!DF4</f>
        <v>0</v>
      </c>
      <c r="C4" s="94">
        <f>'IDT-1 Calculation'!DG4</f>
        <v>0</v>
      </c>
      <c r="D4" s="94">
        <f>'IDT-1 Calculation'!DH4</f>
        <v>0</v>
      </c>
      <c r="E4" s="94">
        <f>'IDT-1 Calculation'!DI4</f>
        <v>0</v>
      </c>
      <c r="F4" s="94">
        <f>'IDT-1 Calculation'!DJ4</f>
        <v>0</v>
      </c>
      <c r="G4" s="99">
        <f t="shared" ref="G4:G67" si="0">SUM(B4:F4)</f>
        <v>0</v>
      </c>
    </row>
    <row r="5" spans="1:7">
      <c r="A5" s="98" t="s">
        <v>47</v>
      </c>
      <c r="B5" s="94">
        <f>'IDT-1 Calculation'!DF5</f>
        <v>0</v>
      </c>
      <c r="C5" s="94">
        <f>'IDT-1 Calculation'!DG5</f>
        <v>0</v>
      </c>
      <c r="D5" s="94">
        <f>'IDT-1 Calculation'!DH5</f>
        <v>0</v>
      </c>
      <c r="E5" s="94">
        <f>'IDT-1 Calculation'!DI5</f>
        <v>0</v>
      </c>
      <c r="F5" s="94">
        <f>'IDT-1 Calculation'!DJ5</f>
        <v>0</v>
      </c>
      <c r="G5" s="99">
        <f t="shared" si="0"/>
        <v>0</v>
      </c>
    </row>
    <row r="6" spans="1:7">
      <c r="A6" s="98" t="s">
        <v>48</v>
      </c>
      <c r="B6" s="94">
        <f>'IDT-1 Calculation'!DF6</f>
        <v>0</v>
      </c>
      <c r="C6" s="94">
        <f>'IDT-1 Calculation'!DG6</f>
        <v>0</v>
      </c>
      <c r="D6" s="94">
        <f>'IDT-1 Calculation'!DH6</f>
        <v>0</v>
      </c>
      <c r="E6" s="94">
        <f>'IDT-1 Calculation'!DI6</f>
        <v>0</v>
      </c>
      <c r="F6" s="94">
        <f>'IDT-1 Calculation'!DJ6</f>
        <v>0</v>
      </c>
      <c r="G6" s="99">
        <f t="shared" si="0"/>
        <v>0</v>
      </c>
    </row>
    <row r="7" spans="1:7">
      <c r="A7" s="98" t="s">
        <v>49</v>
      </c>
      <c r="B7" s="94">
        <f>'IDT-1 Calculation'!DF7</f>
        <v>0</v>
      </c>
      <c r="C7" s="94">
        <f>'IDT-1 Calculation'!DG7</f>
        <v>0</v>
      </c>
      <c r="D7" s="94">
        <f>'IDT-1 Calculation'!DH7</f>
        <v>0</v>
      </c>
      <c r="E7" s="94">
        <f>'IDT-1 Calculation'!DI7</f>
        <v>0</v>
      </c>
      <c r="F7" s="94">
        <f>'IDT-1 Calculation'!DJ7</f>
        <v>0</v>
      </c>
      <c r="G7" s="99">
        <f t="shared" si="0"/>
        <v>0</v>
      </c>
    </row>
    <row r="8" spans="1:7">
      <c r="A8" s="98" t="s">
        <v>50</v>
      </c>
      <c r="B8" s="94">
        <f>'IDT-1 Calculation'!DF8</f>
        <v>0</v>
      </c>
      <c r="C8" s="94">
        <f>'IDT-1 Calculation'!DG8</f>
        <v>0</v>
      </c>
      <c r="D8" s="94">
        <f>'IDT-1 Calculation'!DH8</f>
        <v>0</v>
      </c>
      <c r="E8" s="94">
        <f>'IDT-1 Calculation'!DI8</f>
        <v>0</v>
      </c>
      <c r="F8" s="94">
        <f>'IDT-1 Calculation'!DJ8</f>
        <v>0</v>
      </c>
      <c r="G8" s="99">
        <f t="shared" si="0"/>
        <v>0</v>
      </c>
    </row>
    <row r="9" spans="1:7">
      <c r="A9" s="98" t="s">
        <v>51</v>
      </c>
      <c r="B9" s="94">
        <f>'IDT-1 Calculation'!DF9</f>
        <v>0</v>
      </c>
      <c r="C9" s="94">
        <f>'IDT-1 Calculation'!DG9</f>
        <v>0</v>
      </c>
      <c r="D9" s="94">
        <f>'IDT-1 Calculation'!DH9</f>
        <v>0</v>
      </c>
      <c r="E9" s="94">
        <f>'IDT-1 Calculation'!DI9</f>
        <v>0</v>
      </c>
      <c r="F9" s="94">
        <f>'IDT-1 Calculation'!DJ9</f>
        <v>0</v>
      </c>
      <c r="G9" s="99">
        <f t="shared" si="0"/>
        <v>0</v>
      </c>
    </row>
    <row r="10" spans="1:7">
      <c r="A10" s="98" t="s">
        <v>52</v>
      </c>
      <c r="B10" s="94">
        <f>'IDT-1 Calculation'!DF10</f>
        <v>0</v>
      </c>
      <c r="C10" s="94">
        <f>'IDT-1 Calculation'!DG10</f>
        <v>0</v>
      </c>
      <c r="D10" s="94">
        <f>'IDT-1 Calculation'!DH10</f>
        <v>0</v>
      </c>
      <c r="E10" s="94">
        <f>'IDT-1 Calculation'!DI10</f>
        <v>0</v>
      </c>
      <c r="F10" s="94">
        <f>'IDT-1 Calculation'!DJ10</f>
        <v>0</v>
      </c>
      <c r="G10" s="99">
        <f t="shared" si="0"/>
        <v>0</v>
      </c>
    </row>
    <row r="11" spans="1:7">
      <c r="A11" s="98" t="s">
        <v>53</v>
      </c>
      <c r="B11" s="94">
        <f>'IDT-1 Calculation'!DF11</f>
        <v>0</v>
      </c>
      <c r="C11" s="94">
        <f>'IDT-1 Calculation'!DG11</f>
        <v>0</v>
      </c>
      <c r="D11" s="94">
        <f>'IDT-1 Calculation'!DH11</f>
        <v>0</v>
      </c>
      <c r="E11" s="94">
        <f>'IDT-1 Calculation'!DI11</f>
        <v>0</v>
      </c>
      <c r="F11" s="94">
        <f>'IDT-1 Calculation'!DJ11</f>
        <v>0</v>
      </c>
      <c r="G11" s="99">
        <f t="shared" si="0"/>
        <v>0</v>
      </c>
    </row>
    <row r="12" spans="1:7">
      <c r="A12" s="98" t="s">
        <v>54</v>
      </c>
      <c r="B12" s="94">
        <f>'IDT-1 Calculation'!DF12</f>
        <v>0</v>
      </c>
      <c r="C12" s="94">
        <f>'IDT-1 Calculation'!DG12</f>
        <v>0</v>
      </c>
      <c r="D12" s="94">
        <f>'IDT-1 Calculation'!DH12</f>
        <v>0</v>
      </c>
      <c r="E12" s="94">
        <f>'IDT-1 Calculation'!DI12</f>
        <v>0</v>
      </c>
      <c r="F12" s="94">
        <f>'IDT-1 Calculation'!DJ12</f>
        <v>0</v>
      </c>
      <c r="G12" s="99">
        <f t="shared" si="0"/>
        <v>0</v>
      </c>
    </row>
    <row r="13" spans="1:7">
      <c r="A13" s="98" t="s">
        <v>55</v>
      </c>
      <c r="B13" s="94">
        <f>'IDT-1 Calculation'!DF13</f>
        <v>0</v>
      </c>
      <c r="C13" s="94">
        <f>'IDT-1 Calculation'!DG13</f>
        <v>0</v>
      </c>
      <c r="D13" s="94">
        <f>'IDT-1 Calculation'!DH13</f>
        <v>0</v>
      </c>
      <c r="E13" s="94">
        <f>'IDT-1 Calculation'!DI13</f>
        <v>0</v>
      </c>
      <c r="F13" s="94">
        <f>'IDT-1 Calculation'!DJ13</f>
        <v>0</v>
      </c>
      <c r="G13" s="99">
        <f t="shared" si="0"/>
        <v>0</v>
      </c>
    </row>
    <row r="14" spans="1:7">
      <c r="A14" s="98" t="s">
        <v>56</v>
      </c>
      <c r="B14" s="94">
        <f>'IDT-1 Calculation'!DF14</f>
        <v>0</v>
      </c>
      <c r="C14" s="94">
        <f>'IDT-1 Calculation'!DG14</f>
        <v>0</v>
      </c>
      <c r="D14" s="94">
        <f>'IDT-1 Calculation'!DH14</f>
        <v>0</v>
      </c>
      <c r="E14" s="94">
        <f>'IDT-1 Calculation'!DI14</f>
        <v>0</v>
      </c>
      <c r="F14" s="94">
        <f>'IDT-1 Calculation'!DJ14</f>
        <v>0</v>
      </c>
      <c r="G14" s="99">
        <f t="shared" si="0"/>
        <v>0</v>
      </c>
    </row>
    <row r="15" spans="1:7">
      <c r="A15" s="98" t="s">
        <v>57</v>
      </c>
      <c r="B15" s="94">
        <f>'IDT-1 Calculation'!DF15</f>
        <v>0</v>
      </c>
      <c r="C15" s="94">
        <f>'IDT-1 Calculation'!DG15</f>
        <v>0</v>
      </c>
      <c r="D15" s="94">
        <f>'IDT-1 Calculation'!DH15</f>
        <v>0</v>
      </c>
      <c r="E15" s="94">
        <f>'IDT-1 Calculation'!DI15</f>
        <v>0</v>
      </c>
      <c r="F15" s="94">
        <f>'IDT-1 Calculation'!DJ15</f>
        <v>0</v>
      </c>
      <c r="G15" s="99">
        <f t="shared" si="0"/>
        <v>0</v>
      </c>
    </row>
    <row r="16" spans="1:7">
      <c r="A16" s="98" t="s">
        <v>58</v>
      </c>
      <c r="B16" s="94">
        <f>'IDT-1 Calculation'!DF16</f>
        <v>0</v>
      </c>
      <c r="C16" s="94">
        <f>'IDT-1 Calculation'!DG16</f>
        <v>0</v>
      </c>
      <c r="D16" s="94">
        <f>'IDT-1 Calculation'!DH16</f>
        <v>0</v>
      </c>
      <c r="E16" s="94">
        <f>'IDT-1 Calculation'!DI16</f>
        <v>0</v>
      </c>
      <c r="F16" s="94">
        <f>'IDT-1 Calculation'!DJ16</f>
        <v>0</v>
      </c>
      <c r="G16" s="99">
        <f t="shared" si="0"/>
        <v>0</v>
      </c>
    </row>
    <row r="17" spans="1:7">
      <c r="A17" s="98" t="s">
        <v>59</v>
      </c>
      <c r="B17" s="94">
        <f>'IDT-1 Calculation'!DF17</f>
        <v>0</v>
      </c>
      <c r="C17" s="94">
        <f>'IDT-1 Calculation'!DG17</f>
        <v>0</v>
      </c>
      <c r="D17" s="94">
        <f>'IDT-1 Calculation'!DH17</f>
        <v>0</v>
      </c>
      <c r="E17" s="94">
        <f>'IDT-1 Calculation'!DI17</f>
        <v>0</v>
      </c>
      <c r="F17" s="94">
        <f>'IDT-1 Calculation'!DJ17</f>
        <v>0</v>
      </c>
      <c r="G17" s="99">
        <f t="shared" si="0"/>
        <v>0</v>
      </c>
    </row>
    <row r="18" spans="1:7">
      <c r="A18" s="98" t="s">
        <v>60</v>
      </c>
      <c r="B18" s="94">
        <f>'IDT-1 Calculation'!DF18</f>
        <v>0</v>
      </c>
      <c r="C18" s="94">
        <f>'IDT-1 Calculation'!DG18</f>
        <v>0</v>
      </c>
      <c r="D18" s="94">
        <f>'IDT-1 Calculation'!DH18</f>
        <v>0</v>
      </c>
      <c r="E18" s="94">
        <f>'IDT-1 Calculation'!DI18</f>
        <v>0</v>
      </c>
      <c r="F18" s="94">
        <f>'IDT-1 Calculation'!DJ18</f>
        <v>0</v>
      </c>
      <c r="G18" s="99">
        <f t="shared" si="0"/>
        <v>0</v>
      </c>
    </row>
    <row r="19" spans="1:7">
      <c r="A19" s="98" t="s">
        <v>61</v>
      </c>
      <c r="B19" s="94">
        <f>'IDT-1 Calculation'!DF19</f>
        <v>30</v>
      </c>
      <c r="C19" s="94">
        <f>'IDT-1 Calculation'!DG19</f>
        <v>-30</v>
      </c>
      <c r="D19" s="94">
        <f>'IDT-1 Calculation'!DH19</f>
        <v>0</v>
      </c>
      <c r="E19" s="94">
        <f>'IDT-1 Calculation'!DI19</f>
        <v>0</v>
      </c>
      <c r="F19" s="94">
        <f>'IDT-1 Calculation'!DJ19</f>
        <v>0</v>
      </c>
      <c r="G19" s="99">
        <f t="shared" si="0"/>
        <v>0</v>
      </c>
    </row>
    <row r="20" spans="1:7">
      <c r="A20" s="98" t="s">
        <v>62</v>
      </c>
      <c r="B20" s="94">
        <f>'IDT-1 Calculation'!DF20</f>
        <v>45</v>
      </c>
      <c r="C20" s="94">
        <f>'IDT-1 Calculation'!DG20</f>
        <v>-45</v>
      </c>
      <c r="D20" s="94">
        <f>'IDT-1 Calculation'!DH20</f>
        <v>0</v>
      </c>
      <c r="E20" s="94">
        <f>'IDT-1 Calculation'!DI20</f>
        <v>0</v>
      </c>
      <c r="F20" s="94">
        <f>'IDT-1 Calculation'!DJ20</f>
        <v>0</v>
      </c>
      <c r="G20" s="99">
        <f t="shared" si="0"/>
        <v>0</v>
      </c>
    </row>
    <row r="21" spans="1:7">
      <c r="A21" s="98" t="s">
        <v>63</v>
      </c>
      <c r="B21" s="94">
        <f>'IDT-1 Calculation'!DF21</f>
        <v>65</v>
      </c>
      <c r="C21" s="94">
        <f>'IDT-1 Calculation'!DG21</f>
        <v>-65</v>
      </c>
      <c r="D21" s="94">
        <f>'IDT-1 Calculation'!DH21</f>
        <v>0</v>
      </c>
      <c r="E21" s="94">
        <f>'IDT-1 Calculation'!DI21</f>
        <v>0</v>
      </c>
      <c r="F21" s="94">
        <f>'IDT-1 Calculation'!DJ21</f>
        <v>0</v>
      </c>
      <c r="G21" s="99">
        <f t="shared" si="0"/>
        <v>0</v>
      </c>
    </row>
    <row r="22" spans="1:7">
      <c r="A22" s="98" t="s">
        <v>64</v>
      </c>
      <c r="B22" s="94">
        <f>'IDT-1 Calculation'!DF22</f>
        <v>47</v>
      </c>
      <c r="C22" s="94">
        <f>'IDT-1 Calculation'!DG22</f>
        <v>-47</v>
      </c>
      <c r="D22" s="94">
        <f>'IDT-1 Calculation'!DH22</f>
        <v>0</v>
      </c>
      <c r="E22" s="94">
        <f>'IDT-1 Calculation'!DI22</f>
        <v>0</v>
      </c>
      <c r="F22" s="94">
        <f>'IDT-1 Calculation'!DJ22</f>
        <v>0</v>
      </c>
      <c r="G22" s="99">
        <f t="shared" si="0"/>
        <v>0</v>
      </c>
    </row>
    <row r="23" spans="1:7">
      <c r="A23" s="98" t="s">
        <v>65</v>
      </c>
      <c r="B23" s="94">
        <f>'IDT-1 Calculation'!DF23</f>
        <v>16</v>
      </c>
      <c r="C23" s="94">
        <f>'IDT-1 Calculation'!DG23</f>
        <v>-6.774</v>
      </c>
      <c r="D23" s="94">
        <f>'IDT-1 Calculation'!DH23</f>
        <v>0</v>
      </c>
      <c r="E23" s="94">
        <f>'IDT-1 Calculation'!DI23</f>
        <v>0</v>
      </c>
      <c r="F23" s="94">
        <f>'IDT-1 Calculation'!DJ23</f>
        <v>-9.2260000000000009</v>
      </c>
      <c r="G23" s="99">
        <f t="shared" si="0"/>
        <v>0</v>
      </c>
    </row>
    <row r="24" spans="1:7">
      <c r="A24" s="98" t="s">
        <v>66</v>
      </c>
      <c r="B24" s="94">
        <f>'IDT-1 Calculation'!DF24</f>
        <v>0</v>
      </c>
      <c r="C24" s="94">
        <f>'IDT-1 Calculation'!DG24</f>
        <v>0</v>
      </c>
      <c r="D24" s="94">
        <f>'IDT-1 Calculation'!DH24</f>
        <v>0</v>
      </c>
      <c r="E24" s="94">
        <f>'IDT-1 Calculation'!DI24</f>
        <v>0</v>
      </c>
      <c r="F24" s="94">
        <f>'IDT-1 Calculation'!DJ24</f>
        <v>0</v>
      </c>
      <c r="G24" s="99">
        <f t="shared" si="0"/>
        <v>0</v>
      </c>
    </row>
    <row r="25" spans="1:7">
      <c r="A25" s="98" t="s">
        <v>67</v>
      </c>
      <c r="B25" s="94">
        <f>'IDT-1 Calculation'!DF25</f>
        <v>0</v>
      </c>
      <c r="C25" s="94">
        <f>'IDT-1 Calculation'!DG25</f>
        <v>0</v>
      </c>
      <c r="D25" s="94">
        <f>'IDT-1 Calculation'!DH25</f>
        <v>0</v>
      </c>
      <c r="E25" s="94">
        <f>'IDT-1 Calculation'!DI25</f>
        <v>0</v>
      </c>
      <c r="F25" s="94">
        <f>'IDT-1 Calculation'!DJ25</f>
        <v>0</v>
      </c>
      <c r="G25" s="99">
        <f t="shared" si="0"/>
        <v>0</v>
      </c>
    </row>
    <row r="26" spans="1:7">
      <c r="A26" s="98" t="s">
        <v>68</v>
      </c>
      <c r="B26" s="94">
        <f>'IDT-1 Calculation'!DF26</f>
        <v>0</v>
      </c>
      <c r="C26" s="94">
        <f>'IDT-1 Calculation'!DG26</f>
        <v>0</v>
      </c>
      <c r="D26" s="94">
        <f>'IDT-1 Calculation'!DH26</f>
        <v>0</v>
      </c>
      <c r="E26" s="94">
        <f>'IDT-1 Calculation'!DI26</f>
        <v>0</v>
      </c>
      <c r="F26" s="94">
        <f>'IDT-1 Calculation'!DJ26</f>
        <v>0</v>
      </c>
      <c r="G26" s="99">
        <f t="shared" si="0"/>
        <v>0</v>
      </c>
    </row>
    <row r="27" spans="1:7">
      <c r="A27" s="98" t="s">
        <v>69</v>
      </c>
      <c r="B27" s="94">
        <f>'IDT-1 Calculation'!DF27</f>
        <v>0</v>
      </c>
      <c r="C27" s="94">
        <f>'IDT-1 Calculation'!DG27</f>
        <v>0</v>
      </c>
      <c r="D27" s="94">
        <f>'IDT-1 Calculation'!DH27</f>
        <v>0</v>
      </c>
      <c r="E27" s="94">
        <f>'IDT-1 Calculation'!DI27</f>
        <v>0</v>
      </c>
      <c r="F27" s="94">
        <f>'IDT-1 Calculation'!DJ27</f>
        <v>0</v>
      </c>
      <c r="G27" s="99">
        <f t="shared" si="0"/>
        <v>0</v>
      </c>
    </row>
    <row r="28" spans="1:7">
      <c r="A28" s="98" t="s">
        <v>70</v>
      </c>
      <c r="B28" s="94">
        <f>'IDT-1 Calculation'!DF28</f>
        <v>0</v>
      </c>
      <c r="C28" s="94">
        <f>'IDT-1 Calculation'!DG28</f>
        <v>0</v>
      </c>
      <c r="D28" s="94">
        <f>'IDT-1 Calculation'!DH28</f>
        <v>0</v>
      </c>
      <c r="E28" s="94">
        <f>'IDT-1 Calculation'!DI28</f>
        <v>0</v>
      </c>
      <c r="F28" s="94">
        <f>'IDT-1 Calculation'!DJ28</f>
        <v>0</v>
      </c>
      <c r="G28" s="99">
        <f t="shared" si="0"/>
        <v>0</v>
      </c>
    </row>
    <row r="29" spans="1:7">
      <c r="A29" s="98" t="s">
        <v>71</v>
      </c>
      <c r="B29" s="94">
        <f>'IDT-1 Calculation'!DF29</f>
        <v>0</v>
      </c>
      <c r="C29" s="94">
        <f>'IDT-1 Calculation'!DG29</f>
        <v>0</v>
      </c>
      <c r="D29" s="94">
        <f>'IDT-1 Calculation'!DH29</f>
        <v>0</v>
      </c>
      <c r="E29" s="94">
        <f>'IDT-1 Calculation'!DI29</f>
        <v>0</v>
      </c>
      <c r="F29" s="94">
        <f>'IDT-1 Calculation'!DJ29</f>
        <v>0</v>
      </c>
      <c r="G29" s="99">
        <f t="shared" si="0"/>
        <v>0</v>
      </c>
    </row>
    <row r="30" spans="1:7">
      <c r="A30" s="98" t="s">
        <v>72</v>
      </c>
      <c r="B30" s="94">
        <f>'IDT-1 Calculation'!DF30</f>
        <v>0</v>
      </c>
      <c r="C30" s="94">
        <f>'IDT-1 Calculation'!DG30</f>
        <v>0</v>
      </c>
      <c r="D30" s="94">
        <f>'IDT-1 Calculation'!DH30</f>
        <v>0</v>
      </c>
      <c r="E30" s="94">
        <f>'IDT-1 Calculation'!DI30</f>
        <v>0</v>
      </c>
      <c r="F30" s="94">
        <f>'IDT-1 Calculation'!DJ30</f>
        <v>0</v>
      </c>
      <c r="G30" s="99">
        <f t="shared" si="0"/>
        <v>0</v>
      </c>
    </row>
    <row r="31" spans="1:7">
      <c r="A31" s="98" t="s">
        <v>73</v>
      </c>
      <c r="B31" s="94">
        <f>'IDT-1 Calculation'!DF31</f>
        <v>0</v>
      </c>
      <c r="C31" s="94">
        <f>'IDT-1 Calculation'!DG31</f>
        <v>0</v>
      </c>
      <c r="D31" s="94">
        <f>'IDT-1 Calculation'!DH31</f>
        <v>0</v>
      </c>
      <c r="E31" s="94">
        <f>'IDT-1 Calculation'!DI31</f>
        <v>0</v>
      </c>
      <c r="F31" s="94">
        <f>'IDT-1 Calculation'!DJ31</f>
        <v>0</v>
      </c>
      <c r="G31" s="99">
        <f t="shared" si="0"/>
        <v>0</v>
      </c>
    </row>
    <row r="32" spans="1:7">
      <c r="A32" s="98" t="s">
        <v>74</v>
      </c>
      <c r="B32" s="94">
        <f>'IDT-1 Calculation'!DF32</f>
        <v>0</v>
      </c>
      <c r="C32" s="94">
        <f>'IDT-1 Calculation'!DG32</f>
        <v>0</v>
      </c>
      <c r="D32" s="94">
        <f>'IDT-1 Calculation'!DH32</f>
        <v>0</v>
      </c>
      <c r="E32" s="94">
        <f>'IDT-1 Calculation'!DI32</f>
        <v>0</v>
      </c>
      <c r="F32" s="94">
        <f>'IDT-1 Calculation'!DJ32</f>
        <v>0</v>
      </c>
      <c r="G32" s="99">
        <f t="shared" si="0"/>
        <v>0</v>
      </c>
    </row>
    <row r="33" spans="1:7">
      <c r="A33" s="98" t="s">
        <v>75</v>
      </c>
      <c r="B33" s="94">
        <f>'IDT-1 Calculation'!DF33</f>
        <v>0</v>
      </c>
      <c r="C33" s="94">
        <f>'IDT-1 Calculation'!DG33</f>
        <v>0</v>
      </c>
      <c r="D33" s="94">
        <f>'IDT-1 Calculation'!DH33</f>
        <v>0</v>
      </c>
      <c r="E33" s="94">
        <f>'IDT-1 Calculation'!DI33</f>
        <v>0</v>
      </c>
      <c r="F33" s="94">
        <f>'IDT-1 Calculation'!DJ33</f>
        <v>0</v>
      </c>
      <c r="G33" s="99">
        <f t="shared" si="0"/>
        <v>0</v>
      </c>
    </row>
    <row r="34" spans="1:7">
      <c r="A34" s="98" t="s">
        <v>76</v>
      </c>
      <c r="B34" s="94">
        <f>'IDT-1 Calculation'!DF34</f>
        <v>0</v>
      </c>
      <c r="C34" s="94">
        <f>'IDT-1 Calculation'!DG34</f>
        <v>0</v>
      </c>
      <c r="D34" s="94">
        <f>'IDT-1 Calculation'!DH34</f>
        <v>0</v>
      </c>
      <c r="E34" s="94">
        <f>'IDT-1 Calculation'!DI34</f>
        <v>0</v>
      </c>
      <c r="F34" s="94">
        <f>'IDT-1 Calculation'!DJ34</f>
        <v>0</v>
      </c>
      <c r="G34" s="99">
        <f t="shared" si="0"/>
        <v>0</v>
      </c>
    </row>
    <row r="35" spans="1:7">
      <c r="A35" s="98" t="s">
        <v>77</v>
      </c>
      <c r="B35" s="94">
        <f>'IDT-1 Calculation'!DF35</f>
        <v>0</v>
      </c>
      <c r="C35" s="94">
        <f>'IDT-1 Calculation'!DG35</f>
        <v>0</v>
      </c>
      <c r="D35" s="94">
        <f>'IDT-1 Calculation'!DH35</f>
        <v>0</v>
      </c>
      <c r="E35" s="94">
        <f>'IDT-1 Calculation'!DI35</f>
        <v>0</v>
      </c>
      <c r="F35" s="94">
        <f>'IDT-1 Calculation'!DJ35</f>
        <v>0</v>
      </c>
      <c r="G35" s="99">
        <f t="shared" si="0"/>
        <v>0</v>
      </c>
    </row>
    <row r="36" spans="1:7">
      <c r="A36" s="98" t="s">
        <v>78</v>
      </c>
      <c r="B36" s="94">
        <f>'IDT-1 Calculation'!DF36</f>
        <v>0</v>
      </c>
      <c r="C36" s="94">
        <f>'IDT-1 Calculation'!DG36</f>
        <v>0</v>
      </c>
      <c r="D36" s="94">
        <f>'IDT-1 Calculation'!DH36</f>
        <v>0</v>
      </c>
      <c r="E36" s="94">
        <f>'IDT-1 Calculation'!DI36</f>
        <v>0</v>
      </c>
      <c r="F36" s="94">
        <f>'IDT-1 Calculation'!DJ36</f>
        <v>0</v>
      </c>
      <c r="G36" s="99">
        <f t="shared" si="0"/>
        <v>0</v>
      </c>
    </row>
    <row r="37" spans="1:7">
      <c r="A37" s="98" t="s">
        <v>79</v>
      </c>
      <c r="B37" s="94">
        <f>'IDT-1 Calculation'!DF37</f>
        <v>0</v>
      </c>
      <c r="C37" s="94">
        <f>'IDT-1 Calculation'!DG37</f>
        <v>0</v>
      </c>
      <c r="D37" s="94">
        <f>'IDT-1 Calculation'!DH37</f>
        <v>0</v>
      </c>
      <c r="E37" s="94">
        <f>'IDT-1 Calculation'!DI37</f>
        <v>0</v>
      </c>
      <c r="F37" s="94">
        <f>'IDT-1 Calculation'!DJ37</f>
        <v>0</v>
      </c>
      <c r="G37" s="99">
        <f t="shared" si="0"/>
        <v>0</v>
      </c>
    </row>
    <row r="38" spans="1:7">
      <c r="A38" s="98" t="s">
        <v>80</v>
      </c>
      <c r="B38" s="94">
        <f>'IDT-1 Calculation'!DF38</f>
        <v>0</v>
      </c>
      <c r="C38" s="94">
        <f>'IDT-1 Calculation'!DG38</f>
        <v>0</v>
      </c>
      <c r="D38" s="94">
        <f>'IDT-1 Calculation'!DH38</f>
        <v>0</v>
      </c>
      <c r="E38" s="94">
        <f>'IDT-1 Calculation'!DI38</f>
        <v>0</v>
      </c>
      <c r="F38" s="94">
        <f>'IDT-1 Calculation'!DJ38</f>
        <v>0</v>
      </c>
      <c r="G38" s="99">
        <f t="shared" si="0"/>
        <v>0</v>
      </c>
    </row>
    <row r="39" spans="1:7">
      <c r="A39" s="98" t="s">
        <v>81</v>
      </c>
      <c r="B39" s="94">
        <f>'IDT-1 Calculation'!DF39</f>
        <v>0</v>
      </c>
      <c r="C39" s="94">
        <f>'IDT-1 Calculation'!DG39</f>
        <v>0</v>
      </c>
      <c r="D39" s="94">
        <f>'IDT-1 Calculation'!DH39</f>
        <v>0</v>
      </c>
      <c r="E39" s="94">
        <f>'IDT-1 Calculation'!DI39</f>
        <v>0</v>
      </c>
      <c r="F39" s="94">
        <f>'IDT-1 Calculation'!DJ39</f>
        <v>0</v>
      </c>
      <c r="G39" s="99">
        <f t="shared" si="0"/>
        <v>0</v>
      </c>
    </row>
    <row r="40" spans="1:7">
      <c r="A40" s="98" t="s">
        <v>82</v>
      </c>
      <c r="B40" s="94">
        <f>'IDT-1 Calculation'!DF40</f>
        <v>0</v>
      </c>
      <c r="C40" s="94">
        <f>'IDT-1 Calculation'!DG40</f>
        <v>0</v>
      </c>
      <c r="D40" s="94">
        <f>'IDT-1 Calculation'!DH40</f>
        <v>0</v>
      </c>
      <c r="E40" s="94">
        <f>'IDT-1 Calculation'!DI40</f>
        <v>0</v>
      </c>
      <c r="F40" s="94">
        <f>'IDT-1 Calculation'!DJ40</f>
        <v>0</v>
      </c>
      <c r="G40" s="99">
        <f t="shared" si="0"/>
        <v>0</v>
      </c>
    </row>
    <row r="41" spans="1:7">
      <c r="A41" s="98" t="s">
        <v>83</v>
      </c>
      <c r="B41" s="94">
        <f>'IDT-1 Calculation'!DF41</f>
        <v>0</v>
      </c>
      <c r="C41" s="94">
        <f>'IDT-1 Calculation'!DG41</f>
        <v>0</v>
      </c>
      <c r="D41" s="94">
        <f>'IDT-1 Calculation'!DH41</f>
        <v>0</v>
      </c>
      <c r="E41" s="94">
        <f>'IDT-1 Calculation'!DI41</f>
        <v>0</v>
      </c>
      <c r="F41" s="94">
        <f>'IDT-1 Calculation'!DJ41</f>
        <v>0</v>
      </c>
      <c r="G41" s="99">
        <f t="shared" si="0"/>
        <v>0</v>
      </c>
    </row>
    <row r="42" spans="1:7">
      <c r="A42" s="98" t="s">
        <v>84</v>
      </c>
      <c r="B42" s="94">
        <f>'IDT-1 Calculation'!DF42</f>
        <v>0</v>
      </c>
      <c r="C42" s="94">
        <f>'IDT-1 Calculation'!DG42</f>
        <v>0</v>
      </c>
      <c r="D42" s="94">
        <f>'IDT-1 Calculation'!DH42</f>
        <v>0</v>
      </c>
      <c r="E42" s="94">
        <f>'IDT-1 Calculation'!DI42</f>
        <v>0</v>
      </c>
      <c r="F42" s="94">
        <f>'IDT-1 Calculation'!DJ42</f>
        <v>0</v>
      </c>
      <c r="G42" s="99">
        <f t="shared" si="0"/>
        <v>0</v>
      </c>
    </row>
    <row r="43" spans="1:7">
      <c r="A43" s="98" t="s">
        <v>85</v>
      </c>
      <c r="B43" s="94">
        <f>'IDT-1 Calculation'!DF43</f>
        <v>0</v>
      </c>
      <c r="C43" s="94">
        <f>'IDT-1 Calculation'!DG43</f>
        <v>0</v>
      </c>
      <c r="D43" s="94">
        <f>'IDT-1 Calculation'!DH43</f>
        <v>0</v>
      </c>
      <c r="E43" s="94">
        <f>'IDT-1 Calculation'!DI43</f>
        <v>0</v>
      </c>
      <c r="F43" s="94">
        <f>'IDT-1 Calculation'!DJ43</f>
        <v>0</v>
      </c>
      <c r="G43" s="99">
        <f t="shared" si="0"/>
        <v>0</v>
      </c>
    </row>
    <row r="44" spans="1:7">
      <c r="A44" s="98" t="s">
        <v>86</v>
      </c>
      <c r="B44" s="94">
        <f>'IDT-1 Calculation'!DF44</f>
        <v>0</v>
      </c>
      <c r="C44" s="94">
        <f>'IDT-1 Calculation'!DG44</f>
        <v>0</v>
      </c>
      <c r="D44" s="94">
        <f>'IDT-1 Calculation'!DH44</f>
        <v>0</v>
      </c>
      <c r="E44" s="94">
        <f>'IDT-1 Calculation'!DI44</f>
        <v>0</v>
      </c>
      <c r="F44" s="94">
        <f>'IDT-1 Calculation'!DJ44</f>
        <v>0</v>
      </c>
      <c r="G44" s="99">
        <f t="shared" si="0"/>
        <v>0</v>
      </c>
    </row>
    <row r="45" spans="1:7">
      <c r="A45" s="98" t="s">
        <v>87</v>
      </c>
      <c r="B45" s="94">
        <f>'IDT-1 Calculation'!DF45</f>
        <v>0</v>
      </c>
      <c r="C45" s="94">
        <f>'IDT-1 Calculation'!DG45</f>
        <v>0</v>
      </c>
      <c r="D45" s="94">
        <f>'IDT-1 Calculation'!DH45</f>
        <v>0</v>
      </c>
      <c r="E45" s="94">
        <f>'IDT-1 Calculation'!DI45</f>
        <v>0</v>
      </c>
      <c r="F45" s="94">
        <f>'IDT-1 Calculation'!DJ45</f>
        <v>0</v>
      </c>
      <c r="G45" s="99">
        <f t="shared" si="0"/>
        <v>0</v>
      </c>
    </row>
    <row r="46" spans="1:7">
      <c r="A46" s="98" t="s">
        <v>88</v>
      </c>
      <c r="B46" s="94">
        <f>'IDT-1 Calculation'!DF46</f>
        <v>0</v>
      </c>
      <c r="C46" s="94">
        <f>'IDT-1 Calculation'!DG46</f>
        <v>0</v>
      </c>
      <c r="D46" s="94">
        <f>'IDT-1 Calculation'!DH46</f>
        <v>0</v>
      </c>
      <c r="E46" s="94">
        <f>'IDT-1 Calculation'!DI46</f>
        <v>0</v>
      </c>
      <c r="F46" s="94">
        <f>'IDT-1 Calculation'!DJ46</f>
        <v>0</v>
      </c>
      <c r="G46" s="99">
        <f t="shared" si="0"/>
        <v>0</v>
      </c>
    </row>
    <row r="47" spans="1:7">
      <c r="A47" s="98" t="s">
        <v>89</v>
      </c>
      <c r="B47" s="94">
        <f>'IDT-1 Calculation'!DF47</f>
        <v>0</v>
      </c>
      <c r="C47" s="94">
        <f>'IDT-1 Calculation'!DG47</f>
        <v>0</v>
      </c>
      <c r="D47" s="94">
        <f>'IDT-1 Calculation'!DH47</f>
        <v>0</v>
      </c>
      <c r="E47" s="94">
        <f>'IDT-1 Calculation'!DI47</f>
        <v>0</v>
      </c>
      <c r="F47" s="94">
        <f>'IDT-1 Calculation'!DJ47</f>
        <v>0</v>
      </c>
      <c r="G47" s="99">
        <f t="shared" si="0"/>
        <v>0</v>
      </c>
    </row>
    <row r="48" spans="1:7">
      <c r="A48" s="98" t="s">
        <v>90</v>
      </c>
      <c r="B48" s="94">
        <f>'IDT-1 Calculation'!DF48</f>
        <v>0</v>
      </c>
      <c r="C48" s="94">
        <f>'IDT-1 Calculation'!DG48</f>
        <v>0</v>
      </c>
      <c r="D48" s="94">
        <f>'IDT-1 Calculation'!DH48</f>
        <v>0</v>
      </c>
      <c r="E48" s="94">
        <f>'IDT-1 Calculation'!DI48</f>
        <v>0</v>
      </c>
      <c r="F48" s="94">
        <f>'IDT-1 Calculation'!DJ48</f>
        <v>0</v>
      </c>
      <c r="G48" s="99">
        <f t="shared" si="0"/>
        <v>0</v>
      </c>
    </row>
    <row r="49" spans="1:7">
      <c r="A49" s="98" t="s">
        <v>91</v>
      </c>
      <c r="B49" s="94">
        <f>'IDT-1 Calculation'!DF49</f>
        <v>0</v>
      </c>
      <c r="C49" s="94">
        <f>'IDT-1 Calculation'!DG49</f>
        <v>0</v>
      </c>
      <c r="D49" s="94">
        <f>'IDT-1 Calculation'!DH49</f>
        <v>0</v>
      </c>
      <c r="E49" s="94">
        <f>'IDT-1 Calculation'!DI49</f>
        <v>0</v>
      </c>
      <c r="F49" s="94">
        <f>'IDT-1 Calculation'!DJ49</f>
        <v>0</v>
      </c>
      <c r="G49" s="99">
        <f t="shared" si="0"/>
        <v>0</v>
      </c>
    </row>
    <row r="50" spans="1:7">
      <c r="A50" s="98" t="s">
        <v>92</v>
      </c>
      <c r="B50" s="94">
        <f>'IDT-1 Calculation'!DF50</f>
        <v>0</v>
      </c>
      <c r="C50" s="94">
        <f>'IDT-1 Calculation'!DG50</f>
        <v>0</v>
      </c>
      <c r="D50" s="94">
        <f>'IDT-1 Calculation'!DH50</f>
        <v>0</v>
      </c>
      <c r="E50" s="94">
        <f>'IDT-1 Calculation'!DI50</f>
        <v>0</v>
      </c>
      <c r="F50" s="94">
        <f>'IDT-1 Calculation'!DJ50</f>
        <v>0</v>
      </c>
      <c r="G50" s="99">
        <f t="shared" si="0"/>
        <v>0</v>
      </c>
    </row>
    <row r="51" spans="1:7">
      <c r="A51" s="98" t="s">
        <v>93</v>
      </c>
      <c r="B51" s="94">
        <f>'IDT-1 Calculation'!DF51</f>
        <v>0</v>
      </c>
      <c r="C51" s="94">
        <f>'IDT-1 Calculation'!DG51</f>
        <v>0</v>
      </c>
      <c r="D51" s="94">
        <f>'IDT-1 Calculation'!DH51</f>
        <v>0</v>
      </c>
      <c r="E51" s="94">
        <f>'IDT-1 Calculation'!DI51</f>
        <v>0</v>
      </c>
      <c r="F51" s="94">
        <f>'IDT-1 Calculation'!DJ51</f>
        <v>0</v>
      </c>
      <c r="G51" s="99">
        <f t="shared" si="0"/>
        <v>0</v>
      </c>
    </row>
    <row r="52" spans="1:7">
      <c r="A52" s="98" t="s">
        <v>94</v>
      </c>
      <c r="B52" s="94">
        <f>'IDT-1 Calculation'!DF52</f>
        <v>0</v>
      </c>
      <c r="C52" s="94">
        <f>'IDT-1 Calculation'!DG52</f>
        <v>0</v>
      </c>
      <c r="D52" s="94">
        <f>'IDT-1 Calculation'!DH52</f>
        <v>0</v>
      </c>
      <c r="E52" s="94">
        <f>'IDT-1 Calculation'!DI52</f>
        <v>0</v>
      </c>
      <c r="F52" s="94">
        <f>'IDT-1 Calculation'!DJ52</f>
        <v>0</v>
      </c>
      <c r="G52" s="99">
        <f t="shared" si="0"/>
        <v>0</v>
      </c>
    </row>
    <row r="53" spans="1:7">
      <c r="A53" s="98" t="s">
        <v>95</v>
      </c>
      <c r="B53" s="94">
        <f>'IDT-1 Calculation'!DF53</f>
        <v>0</v>
      </c>
      <c r="C53" s="94">
        <f>'IDT-1 Calculation'!DG53</f>
        <v>0</v>
      </c>
      <c r="D53" s="94">
        <f>'IDT-1 Calculation'!DH53</f>
        <v>0</v>
      </c>
      <c r="E53" s="94">
        <f>'IDT-1 Calculation'!DI53</f>
        <v>0</v>
      </c>
      <c r="F53" s="94">
        <f>'IDT-1 Calculation'!DJ53</f>
        <v>0</v>
      </c>
      <c r="G53" s="99">
        <f t="shared" si="0"/>
        <v>0</v>
      </c>
    </row>
    <row r="54" spans="1:7">
      <c r="A54" s="98" t="s">
        <v>96</v>
      </c>
      <c r="B54" s="94">
        <f>'IDT-1 Calculation'!DF54</f>
        <v>0</v>
      </c>
      <c r="C54" s="94">
        <f>'IDT-1 Calculation'!DG54</f>
        <v>0</v>
      </c>
      <c r="D54" s="94">
        <f>'IDT-1 Calculation'!DH54</f>
        <v>0</v>
      </c>
      <c r="E54" s="94">
        <f>'IDT-1 Calculation'!DI54</f>
        <v>0</v>
      </c>
      <c r="F54" s="94">
        <f>'IDT-1 Calculation'!DJ54</f>
        <v>0</v>
      </c>
      <c r="G54" s="99">
        <f t="shared" si="0"/>
        <v>0</v>
      </c>
    </row>
    <row r="55" spans="1:7">
      <c r="A55" s="98" t="s">
        <v>97</v>
      </c>
      <c r="B55" s="94">
        <f>'IDT-1 Calculation'!DF55</f>
        <v>0</v>
      </c>
      <c r="C55" s="94">
        <f>'IDT-1 Calculation'!DG55</f>
        <v>0</v>
      </c>
      <c r="D55" s="94">
        <f>'IDT-1 Calculation'!DH55</f>
        <v>0</v>
      </c>
      <c r="E55" s="94">
        <f>'IDT-1 Calculation'!DI55</f>
        <v>0</v>
      </c>
      <c r="F55" s="94">
        <f>'IDT-1 Calculation'!DJ55</f>
        <v>0</v>
      </c>
      <c r="G55" s="99">
        <f t="shared" si="0"/>
        <v>0</v>
      </c>
    </row>
    <row r="56" spans="1:7">
      <c r="A56" s="98" t="s">
        <v>98</v>
      </c>
      <c r="B56" s="94">
        <f>'IDT-1 Calculation'!DF56</f>
        <v>0</v>
      </c>
      <c r="C56" s="94">
        <f>'IDT-1 Calculation'!DG56</f>
        <v>0</v>
      </c>
      <c r="D56" s="94">
        <f>'IDT-1 Calculation'!DH56</f>
        <v>0</v>
      </c>
      <c r="E56" s="94">
        <f>'IDT-1 Calculation'!DI56</f>
        <v>0</v>
      </c>
      <c r="F56" s="94">
        <f>'IDT-1 Calculation'!DJ56</f>
        <v>0</v>
      </c>
      <c r="G56" s="99">
        <f t="shared" si="0"/>
        <v>0</v>
      </c>
    </row>
    <row r="57" spans="1:7">
      <c r="A57" s="98" t="s">
        <v>99</v>
      </c>
      <c r="B57" s="94">
        <f>'IDT-1 Calculation'!DF57</f>
        <v>0</v>
      </c>
      <c r="C57" s="94">
        <f>'IDT-1 Calculation'!DG57</f>
        <v>0</v>
      </c>
      <c r="D57" s="94">
        <f>'IDT-1 Calculation'!DH57</f>
        <v>0</v>
      </c>
      <c r="E57" s="94">
        <f>'IDT-1 Calculation'!DI57</f>
        <v>0</v>
      </c>
      <c r="F57" s="94">
        <f>'IDT-1 Calculation'!DJ57</f>
        <v>0</v>
      </c>
      <c r="G57" s="99">
        <f t="shared" si="0"/>
        <v>0</v>
      </c>
    </row>
    <row r="58" spans="1:7">
      <c r="A58" s="98" t="s">
        <v>100</v>
      </c>
      <c r="B58" s="94">
        <f>'IDT-1 Calculation'!DF58</f>
        <v>0</v>
      </c>
      <c r="C58" s="94">
        <f>'IDT-1 Calculation'!DG58</f>
        <v>0</v>
      </c>
      <c r="D58" s="94">
        <f>'IDT-1 Calculation'!DH58</f>
        <v>0</v>
      </c>
      <c r="E58" s="94">
        <f>'IDT-1 Calculation'!DI58</f>
        <v>0</v>
      </c>
      <c r="F58" s="94">
        <f>'IDT-1 Calculation'!DJ58</f>
        <v>0</v>
      </c>
      <c r="G58" s="99">
        <f t="shared" si="0"/>
        <v>0</v>
      </c>
    </row>
    <row r="59" spans="1:7">
      <c r="A59" s="98" t="s">
        <v>101</v>
      </c>
      <c r="B59" s="94">
        <f>'IDT-1 Calculation'!DF59</f>
        <v>3.254</v>
      </c>
      <c r="C59" s="94">
        <f>'IDT-1 Calculation'!DG59</f>
        <v>-6</v>
      </c>
      <c r="D59" s="94">
        <f>'IDT-1 Calculation'!DH59</f>
        <v>0</v>
      </c>
      <c r="E59" s="94">
        <f>'IDT-1 Calculation'!DI59</f>
        <v>0</v>
      </c>
      <c r="F59" s="94">
        <f>'IDT-1 Calculation'!DJ59</f>
        <v>2.746</v>
      </c>
      <c r="G59" s="99">
        <f t="shared" si="0"/>
        <v>0</v>
      </c>
    </row>
    <row r="60" spans="1:7">
      <c r="A60" s="98" t="s">
        <v>102</v>
      </c>
      <c r="B60" s="94">
        <f>'IDT-1 Calculation'!DF60</f>
        <v>0</v>
      </c>
      <c r="C60" s="94">
        <f>'IDT-1 Calculation'!DG60</f>
        <v>0</v>
      </c>
      <c r="D60" s="94">
        <f>'IDT-1 Calculation'!DH60</f>
        <v>0</v>
      </c>
      <c r="E60" s="94">
        <f>'IDT-1 Calculation'!DI60</f>
        <v>0</v>
      </c>
      <c r="F60" s="94">
        <f>'IDT-1 Calculation'!DJ60</f>
        <v>0</v>
      </c>
      <c r="G60" s="99">
        <f t="shared" si="0"/>
        <v>0</v>
      </c>
    </row>
    <row r="61" spans="1:7">
      <c r="A61" s="98" t="s">
        <v>103</v>
      </c>
      <c r="B61" s="94">
        <f>'IDT-1 Calculation'!DF61</f>
        <v>14.643000000000001</v>
      </c>
      <c r="C61" s="94">
        <f>'IDT-1 Calculation'!DG61</f>
        <v>-27</v>
      </c>
      <c r="D61" s="94">
        <f>'IDT-1 Calculation'!DH61</f>
        <v>0</v>
      </c>
      <c r="E61" s="94">
        <f>'IDT-1 Calculation'!DI61</f>
        <v>0</v>
      </c>
      <c r="F61" s="94">
        <f>'IDT-1 Calculation'!DJ61</f>
        <v>12.356999999999999</v>
      </c>
      <c r="G61" s="99">
        <f t="shared" si="0"/>
        <v>0</v>
      </c>
    </row>
    <row r="62" spans="1:7">
      <c r="A62" s="98" t="s">
        <v>104</v>
      </c>
      <c r="B62" s="94">
        <f>'IDT-1 Calculation'!DF62</f>
        <v>0</v>
      </c>
      <c r="C62" s="94">
        <f>'IDT-1 Calculation'!DG62</f>
        <v>0</v>
      </c>
      <c r="D62" s="94">
        <f>'IDT-1 Calculation'!DH62</f>
        <v>0</v>
      </c>
      <c r="E62" s="94">
        <f>'IDT-1 Calculation'!DI62</f>
        <v>0</v>
      </c>
      <c r="F62" s="94">
        <f>'IDT-1 Calculation'!DJ62</f>
        <v>0</v>
      </c>
      <c r="G62" s="99">
        <f t="shared" si="0"/>
        <v>0</v>
      </c>
    </row>
    <row r="63" spans="1:7">
      <c r="A63" s="98" t="s">
        <v>105</v>
      </c>
      <c r="B63" s="94">
        <f>'IDT-1 Calculation'!DF63</f>
        <v>0</v>
      </c>
      <c r="C63" s="94">
        <f>'IDT-1 Calculation'!DG63</f>
        <v>0</v>
      </c>
      <c r="D63" s="94">
        <f>'IDT-1 Calculation'!DH63</f>
        <v>0</v>
      </c>
      <c r="E63" s="94">
        <f>'IDT-1 Calculation'!DI63</f>
        <v>0</v>
      </c>
      <c r="F63" s="94">
        <f>'IDT-1 Calculation'!DJ63</f>
        <v>0</v>
      </c>
      <c r="G63" s="99">
        <f t="shared" si="0"/>
        <v>0</v>
      </c>
    </row>
    <row r="64" spans="1:7">
      <c r="A64" s="98" t="s">
        <v>106</v>
      </c>
      <c r="B64" s="94">
        <f>'IDT-1 Calculation'!DF64</f>
        <v>0</v>
      </c>
      <c r="C64" s="94">
        <f>'IDT-1 Calculation'!DG64</f>
        <v>0</v>
      </c>
      <c r="D64" s="94">
        <f>'IDT-1 Calculation'!DH64</f>
        <v>0</v>
      </c>
      <c r="E64" s="94">
        <f>'IDT-1 Calculation'!DI64</f>
        <v>0</v>
      </c>
      <c r="F64" s="94">
        <f>'IDT-1 Calculation'!DJ64</f>
        <v>0</v>
      </c>
      <c r="G64" s="99">
        <f t="shared" si="0"/>
        <v>0</v>
      </c>
    </row>
    <row r="65" spans="1:7">
      <c r="A65" s="98" t="s">
        <v>107</v>
      </c>
      <c r="B65" s="94">
        <f>'IDT-1 Calculation'!DF65</f>
        <v>0</v>
      </c>
      <c r="C65" s="94">
        <f>'IDT-1 Calculation'!DG65</f>
        <v>0</v>
      </c>
      <c r="D65" s="94">
        <f>'IDT-1 Calculation'!DH65</f>
        <v>0</v>
      </c>
      <c r="E65" s="94">
        <f>'IDT-1 Calculation'!DI65</f>
        <v>0</v>
      </c>
      <c r="F65" s="94">
        <f>'IDT-1 Calculation'!DJ65</f>
        <v>0</v>
      </c>
      <c r="G65" s="99">
        <f t="shared" si="0"/>
        <v>0</v>
      </c>
    </row>
    <row r="66" spans="1:7">
      <c r="A66" s="98" t="s">
        <v>108</v>
      </c>
      <c r="B66" s="94">
        <f>'IDT-1 Calculation'!DF66</f>
        <v>0</v>
      </c>
      <c r="C66" s="94">
        <f>'IDT-1 Calculation'!DG66</f>
        <v>0</v>
      </c>
      <c r="D66" s="94">
        <f>'IDT-1 Calculation'!DH66</f>
        <v>0</v>
      </c>
      <c r="E66" s="94">
        <f>'IDT-1 Calculation'!DI66</f>
        <v>0</v>
      </c>
      <c r="F66" s="94">
        <f>'IDT-1 Calculation'!DJ66</f>
        <v>0</v>
      </c>
      <c r="G66" s="99">
        <f t="shared" si="0"/>
        <v>0</v>
      </c>
    </row>
    <row r="67" spans="1:7">
      <c r="A67" s="98" t="s">
        <v>109</v>
      </c>
      <c r="B67" s="94">
        <f>'IDT-1 Calculation'!DF67</f>
        <v>0</v>
      </c>
      <c r="C67" s="94">
        <f>'IDT-1 Calculation'!DG67</f>
        <v>0</v>
      </c>
      <c r="D67" s="94">
        <f>'IDT-1 Calculation'!DH67</f>
        <v>0</v>
      </c>
      <c r="E67" s="94">
        <f>'IDT-1 Calculation'!DI67</f>
        <v>0</v>
      </c>
      <c r="F67" s="94">
        <f>'IDT-1 Calculation'!DJ67</f>
        <v>0</v>
      </c>
      <c r="G67" s="99">
        <f t="shared" si="0"/>
        <v>0</v>
      </c>
    </row>
    <row r="68" spans="1:7">
      <c r="A68" s="98" t="s">
        <v>110</v>
      </c>
      <c r="B68" s="94">
        <f>'IDT-1 Calculation'!DF68</f>
        <v>0</v>
      </c>
      <c r="C68" s="94">
        <f>'IDT-1 Calculation'!DG68</f>
        <v>0</v>
      </c>
      <c r="D68" s="94">
        <f>'IDT-1 Calculation'!DH68</f>
        <v>0</v>
      </c>
      <c r="E68" s="94">
        <f>'IDT-1 Calculation'!DI68</f>
        <v>0</v>
      </c>
      <c r="F68" s="94">
        <f>'IDT-1 Calculation'!DJ68</f>
        <v>0</v>
      </c>
      <c r="G68" s="99">
        <f t="shared" ref="G68:G99" si="1">SUM(B68:F68)</f>
        <v>0</v>
      </c>
    </row>
    <row r="69" spans="1:7">
      <c r="A69" s="98" t="s">
        <v>111</v>
      </c>
      <c r="B69" s="94">
        <f>'IDT-1 Calculation'!DF69</f>
        <v>3.8730000000000002</v>
      </c>
      <c r="C69" s="94">
        <f>'IDT-1 Calculation'!DG69</f>
        <v>2.399</v>
      </c>
      <c r="D69" s="94">
        <f>'IDT-1 Calculation'!DH69</f>
        <v>0</v>
      </c>
      <c r="E69" s="94">
        <f>'IDT-1 Calculation'!DI69</f>
        <v>0</v>
      </c>
      <c r="F69" s="94">
        <f>'IDT-1 Calculation'!DJ69</f>
        <v>-6.2720000000000002</v>
      </c>
      <c r="G69" s="99">
        <f t="shared" si="1"/>
        <v>0</v>
      </c>
    </row>
    <row r="70" spans="1:7">
      <c r="A70" s="98" t="s">
        <v>112</v>
      </c>
      <c r="B70" s="94">
        <f>'IDT-1 Calculation'!DF70</f>
        <v>17.027000000000001</v>
      </c>
      <c r="C70" s="94">
        <f>'IDT-1 Calculation'!DG70</f>
        <v>10</v>
      </c>
      <c r="D70" s="94">
        <f>'IDT-1 Calculation'!DH70</f>
        <v>0</v>
      </c>
      <c r="E70" s="94">
        <f>'IDT-1 Calculation'!DI70</f>
        <v>0</v>
      </c>
      <c r="F70" s="94">
        <f>'IDT-1 Calculation'!DJ70</f>
        <v>-27.027000000000001</v>
      </c>
      <c r="G70" s="99">
        <f t="shared" si="1"/>
        <v>0</v>
      </c>
    </row>
    <row r="71" spans="1:7">
      <c r="A71" s="98" t="s">
        <v>113</v>
      </c>
      <c r="B71" s="94">
        <f>'IDT-1 Calculation'!DF71</f>
        <v>42.67</v>
      </c>
      <c r="C71" s="94">
        <f>'IDT-1 Calculation'!DG71</f>
        <v>0</v>
      </c>
      <c r="D71" s="94">
        <f>'IDT-1 Calculation'!DH71</f>
        <v>0</v>
      </c>
      <c r="E71" s="94">
        <f>'IDT-1 Calculation'!DI71</f>
        <v>0</v>
      </c>
      <c r="F71" s="94">
        <f>'IDT-1 Calculation'!DJ71</f>
        <v>-42.67</v>
      </c>
      <c r="G71" s="99">
        <f t="shared" si="1"/>
        <v>0</v>
      </c>
    </row>
    <row r="72" spans="1:7">
      <c r="A72" s="98" t="s">
        <v>114</v>
      </c>
      <c r="B72" s="94">
        <f>'IDT-1 Calculation'!DF72</f>
        <v>63.112000000000002</v>
      </c>
      <c r="C72" s="94">
        <f>'IDT-1 Calculation'!DG72</f>
        <v>0</v>
      </c>
      <c r="D72" s="94">
        <f>'IDT-1 Calculation'!DH72</f>
        <v>0</v>
      </c>
      <c r="E72" s="94">
        <f>'IDT-1 Calculation'!DI72</f>
        <v>0</v>
      </c>
      <c r="F72" s="94">
        <f>'IDT-1 Calculation'!DJ72</f>
        <v>-63.112000000000002</v>
      </c>
      <c r="G72" s="99">
        <f t="shared" si="1"/>
        <v>0</v>
      </c>
    </row>
    <row r="73" spans="1:7">
      <c r="A73" s="98" t="s">
        <v>115</v>
      </c>
      <c r="B73" s="94">
        <f>'IDT-1 Calculation'!DF73</f>
        <v>98.141999999999996</v>
      </c>
      <c r="C73" s="94">
        <f>'IDT-1 Calculation'!DG73</f>
        <v>0</v>
      </c>
      <c r="D73" s="94">
        <f>'IDT-1 Calculation'!DH73</f>
        <v>0</v>
      </c>
      <c r="E73" s="94">
        <f>'IDT-1 Calculation'!DI73</f>
        <v>0</v>
      </c>
      <c r="F73" s="94">
        <f>'IDT-1 Calculation'!DJ73</f>
        <v>-98.141999999999996</v>
      </c>
      <c r="G73" s="99">
        <f t="shared" si="1"/>
        <v>0</v>
      </c>
    </row>
    <row r="74" spans="1:7">
      <c r="A74" s="98" t="s">
        <v>116</v>
      </c>
      <c r="B74" s="94">
        <f>'IDT-1 Calculation'!DF74</f>
        <v>125.49</v>
      </c>
      <c r="C74" s="94">
        <f>'IDT-1 Calculation'!DG74</f>
        <v>0</v>
      </c>
      <c r="D74" s="94">
        <f>'IDT-1 Calculation'!DH74</f>
        <v>0</v>
      </c>
      <c r="E74" s="94">
        <f>'IDT-1 Calculation'!DI74</f>
        <v>0</v>
      </c>
      <c r="F74" s="94">
        <f>'IDT-1 Calculation'!DJ74</f>
        <v>-125.49</v>
      </c>
      <c r="G74" s="99">
        <f t="shared" si="1"/>
        <v>0</v>
      </c>
    </row>
    <row r="75" spans="1:7">
      <c r="A75" s="98" t="s">
        <v>117</v>
      </c>
      <c r="B75" s="94">
        <f>'IDT-1 Calculation'!DF75</f>
        <v>181</v>
      </c>
      <c r="C75" s="94">
        <f>'IDT-1 Calculation'!DG75</f>
        <v>-30</v>
      </c>
      <c r="D75" s="94">
        <f>'IDT-1 Calculation'!DH75</f>
        <v>0</v>
      </c>
      <c r="E75" s="94">
        <f>'IDT-1 Calculation'!DI75</f>
        <v>0</v>
      </c>
      <c r="F75" s="94">
        <f>'IDT-1 Calculation'!DJ75</f>
        <v>-151</v>
      </c>
      <c r="G75" s="99">
        <f t="shared" si="1"/>
        <v>0</v>
      </c>
    </row>
    <row r="76" spans="1:7">
      <c r="A76" s="98" t="s">
        <v>118</v>
      </c>
      <c r="B76" s="94">
        <f>'IDT-1 Calculation'!DF76</f>
        <v>159</v>
      </c>
      <c r="C76" s="94">
        <f>'IDT-1 Calculation'!DG76</f>
        <v>-5</v>
      </c>
      <c r="D76" s="94">
        <f>'IDT-1 Calculation'!DH76</f>
        <v>0</v>
      </c>
      <c r="E76" s="94">
        <f>'IDT-1 Calculation'!DI76</f>
        <v>0</v>
      </c>
      <c r="F76" s="94">
        <f>'IDT-1 Calculation'!DJ76</f>
        <v>-154</v>
      </c>
      <c r="G76" s="99">
        <f t="shared" si="1"/>
        <v>0</v>
      </c>
    </row>
    <row r="77" spans="1:7">
      <c r="A77" s="98" t="s">
        <v>119</v>
      </c>
      <c r="B77" s="94">
        <f>'IDT-1 Calculation'!DF77</f>
        <v>103</v>
      </c>
      <c r="C77" s="94">
        <f>'IDT-1 Calculation'!DG77</f>
        <v>-25</v>
      </c>
      <c r="D77" s="94">
        <f>'IDT-1 Calculation'!DH77</f>
        <v>0</v>
      </c>
      <c r="E77" s="94">
        <f>'IDT-1 Calculation'!DI77</f>
        <v>0</v>
      </c>
      <c r="F77" s="94">
        <f>'IDT-1 Calculation'!DJ77</f>
        <v>-78</v>
      </c>
      <c r="G77" s="99">
        <f t="shared" si="1"/>
        <v>0</v>
      </c>
    </row>
    <row r="78" spans="1:7">
      <c r="A78" s="98" t="s">
        <v>120</v>
      </c>
      <c r="B78" s="94">
        <f>'IDT-1 Calculation'!DF78</f>
        <v>75</v>
      </c>
      <c r="C78" s="94">
        <f>'IDT-1 Calculation'!DG78</f>
        <v>-31.751999999999999</v>
      </c>
      <c r="D78" s="94">
        <f>'IDT-1 Calculation'!DH78</f>
        <v>0</v>
      </c>
      <c r="E78" s="94">
        <f>'IDT-1 Calculation'!DI78</f>
        <v>0</v>
      </c>
      <c r="F78" s="94">
        <f>'IDT-1 Calculation'!DJ78</f>
        <v>-43.247999999999998</v>
      </c>
      <c r="G78" s="99">
        <f t="shared" si="1"/>
        <v>0</v>
      </c>
    </row>
    <row r="79" spans="1:7">
      <c r="A79" s="98" t="s">
        <v>121</v>
      </c>
      <c r="B79" s="94">
        <f>'IDT-1 Calculation'!DF79</f>
        <v>0</v>
      </c>
      <c r="C79" s="94">
        <f>'IDT-1 Calculation'!DG79</f>
        <v>0</v>
      </c>
      <c r="D79" s="94">
        <f>'IDT-1 Calculation'!DH79</f>
        <v>0</v>
      </c>
      <c r="E79" s="94">
        <f>'IDT-1 Calculation'!DI79</f>
        <v>0</v>
      </c>
      <c r="F79" s="94">
        <f>'IDT-1 Calculation'!DJ79</f>
        <v>0</v>
      </c>
      <c r="G79" s="99">
        <f t="shared" si="1"/>
        <v>0</v>
      </c>
    </row>
    <row r="80" spans="1:7">
      <c r="A80" s="98" t="s">
        <v>122</v>
      </c>
      <c r="B80" s="94">
        <f>'IDT-1 Calculation'!DF80</f>
        <v>0</v>
      </c>
      <c r="C80" s="94">
        <f>'IDT-1 Calculation'!DG80</f>
        <v>0</v>
      </c>
      <c r="D80" s="94">
        <f>'IDT-1 Calculation'!DH80</f>
        <v>0</v>
      </c>
      <c r="E80" s="94">
        <f>'IDT-1 Calculation'!DI80</f>
        <v>0</v>
      </c>
      <c r="F80" s="94">
        <f>'IDT-1 Calculation'!DJ80</f>
        <v>0</v>
      </c>
      <c r="G80" s="99">
        <f t="shared" si="1"/>
        <v>0</v>
      </c>
    </row>
    <row r="81" spans="1:7">
      <c r="A81" s="98" t="s">
        <v>123</v>
      </c>
      <c r="B81" s="94">
        <f>'IDT-1 Calculation'!DF81</f>
        <v>0</v>
      </c>
      <c r="C81" s="94">
        <f>'IDT-1 Calculation'!DG81</f>
        <v>0</v>
      </c>
      <c r="D81" s="94">
        <f>'IDT-1 Calculation'!DH81</f>
        <v>0</v>
      </c>
      <c r="E81" s="94">
        <f>'IDT-1 Calculation'!DI81</f>
        <v>0</v>
      </c>
      <c r="F81" s="94">
        <f>'IDT-1 Calculation'!DJ81</f>
        <v>0</v>
      </c>
      <c r="G81" s="99">
        <f t="shared" si="1"/>
        <v>0</v>
      </c>
    </row>
    <row r="82" spans="1:7">
      <c r="A82" s="98" t="s">
        <v>124</v>
      </c>
      <c r="B82" s="94">
        <f>'IDT-1 Calculation'!DF82</f>
        <v>0</v>
      </c>
      <c r="C82" s="94">
        <f>'IDT-1 Calculation'!DG82</f>
        <v>0</v>
      </c>
      <c r="D82" s="94">
        <f>'IDT-1 Calculation'!DH82</f>
        <v>0</v>
      </c>
      <c r="E82" s="94">
        <f>'IDT-1 Calculation'!DI82</f>
        <v>0</v>
      </c>
      <c r="F82" s="94">
        <f>'IDT-1 Calculation'!DJ82</f>
        <v>0</v>
      </c>
      <c r="G82" s="99">
        <f t="shared" si="1"/>
        <v>0</v>
      </c>
    </row>
    <row r="83" spans="1:7">
      <c r="A83" s="98" t="s">
        <v>125</v>
      </c>
      <c r="B83" s="94">
        <f>'IDT-1 Calculation'!DF83</f>
        <v>0</v>
      </c>
      <c r="C83" s="94">
        <f>'IDT-1 Calculation'!DG83</f>
        <v>0</v>
      </c>
      <c r="D83" s="94">
        <f>'IDT-1 Calculation'!DH83</f>
        <v>0</v>
      </c>
      <c r="E83" s="94">
        <f>'IDT-1 Calculation'!DI83</f>
        <v>0</v>
      </c>
      <c r="F83" s="94">
        <f>'IDT-1 Calculation'!DJ83</f>
        <v>0</v>
      </c>
      <c r="G83" s="99">
        <f t="shared" si="1"/>
        <v>0</v>
      </c>
    </row>
    <row r="84" spans="1:7">
      <c r="A84" s="98" t="s">
        <v>126</v>
      </c>
      <c r="B84" s="94">
        <f>'IDT-1 Calculation'!DF84</f>
        <v>0</v>
      </c>
      <c r="C84" s="94">
        <f>'IDT-1 Calculation'!DG84</f>
        <v>0</v>
      </c>
      <c r="D84" s="94">
        <f>'IDT-1 Calculation'!DH84</f>
        <v>0</v>
      </c>
      <c r="E84" s="94">
        <f>'IDT-1 Calculation'!DI84</f>
        <v>0</v>
      </c>
      <c r="F84" s="94">
        <f>'IDT-1 Calculation'!DJ84</f>
        <v>0</v>
      </c>
      <c r="G84" s="99">
        <f t="shared" si="1"/>
        <v>0</v>
      </c>
    </row>
    <row r="85" spans="1:7">
      <c r="A85" s="98" t="s">
        <v>127</v>
      </c>
      <c r="B85" s="94">
        <f>'IDT-1 Calculation'!DF85</f>
        <v>35</v>
      </c>
      <c r="C85" s="94">
        <f>'IDT-1 Calculation'!DG85</f>
        <v>0</v>
      </c>
      <c r="D85" s="94">
        <f>'IDT-1 Calculation'!DH85</f>
        <v>0</v>
      </c>
      <c r="E85" s="94">
        <f>'IDT-1 Calculation'!DI85</f>
        <v>0</v>
      </c>
      <c r="F85" s="94">
        <f>'IDT-1 Calculation'!DJ85</f>
        <v>-35</v>
      </c>
      <c r="G85" s="99">
        <f t="shared" si="1"/>
        <v>0</v>
      </c>
    </row>
    <row r="86" spans="1:7">
      <c r="A86" s="98" t="s">
        <v>128</v>
      </c>
      <c r="B86" s="94">
        <f>'IDT-1 Calculation'!DF86</f>
        <v>109</v>
      </c>
      <c r="C86" s="94">
        <f>'IDT-1 Calculation'!DG86</f>
        <v>0</v>
      </c>
      <c r="D86" s="94">
        <f>'IDT-1 Calculation'!DH86</f>
        <v>0</v>
      </c>
      <c r="E86" s="94">
        <f>'IDT-1 Calculation'!DI86</f>
        <v>0</v>
      </c>
      <c r="F86" s="94">
        <f>'IDT-1 Calculation'!DJ86</f>
        <v>-109</v>
      </c>
      <c r="G86" s="99">
        <f t="shared" si="1"/>
        <v>0</v>
      </c>
    </row>
    <row r="87" spans="1:7">
      <c r="A87" s="98" t="s">
        <v>129</v>
      </c>
      <c r="B87" s="94">
        <f>'IDT-1 Calculation'!DF87</f>
        <v>157.315</v>
      </c>
      <c r="C87" s="94">
        <f>'IDT-1 Calculation'!DG87</f>
        <v>25</v>
      </c>
      <c r="D87" s="94">
        <f>'IDT-1 Calculation'!DH87</f>
        <v>0</v>
      </c>
      <c r="E87" s="94">
        <f>'IDT-1 Calculation'!DI87</f>
        <v>0</v>
      </c>
      <c r="F87" s="94">
        <f>'IDT-1 Calculation'!DJ87</f>
        <v>-182.315</v>
      </c>
      <c r="G87" s="99">
        <f t="shared" si="1"/>
        <v>0</v>
      </c>
    </row>
    <row r="88" spans="1:7">
      <c r="A88" s="98" t="s">
        <v>130</v>
      </c>
      <c r="B88" s="94">
        <f>'IDT-1 Calculation'!DF88</f>
        <v>89.584999999999994</v>
      </c>
      <c r="C88" s="94">
        <f>'IDT-1 Calculation'!DG88</f>
        <v>50</v>
      </c>
      <c r="D88" s="94">
        <f>'IDT-1 Calculation'!DH88</f>
        <v>0</v>
      </c>
      <c r="E88" s="94">
        <f>'IDT-1 Calculation'!DI88</f>
        <v>0</v>
      </c>
      <c r="F88" s="94">
        <f>'IDT-1 Calculation'!DJ88</f>
        <v>-139.58499999999998</v>
      </c>
      <c r="G88" s="99">
        <f t="shared" si="1"/>
        <v>0</v>
      </c>
    </row>
    <row r="89" spans="1:7">
      <c r="A89" s="98" t="s">
        <v>131</v>
      </c>
      <c r="B89" s="94">
        <f>'IDT-1 Calculation'!DF89</f>
        <v>49.83</v>
      </c>
      <c r="C89" s="94">
        <f>'IDT-1 Calculation'!DG89</f>
        <v>30.875</v>
      </c>
      <c r="D89" s="94">
        <f>'IDT-1 Calculation'!DH89</f>
        <v>0</v>
      </c>
      <c r="E89" s="94">
        <f>'IDT-1 Calculation'!DI89</f>
        <v>0</v>
      </c>
      <c r="F89" s="94">
        <f>'IDT-1 Calculation'!DJ89</f>
        <v>-80.704999999999998</v>
      </c>
      <c r="G89" s="99">
        <f t="shared" si="1"/>
        <v>0</v>
      </c>
    </row>
    <row r="90" spans="1:7">
      <c r="A90" s="98" t="s">
        <v>132</v>
      </c>
      <c r="B90" s="94">
        <f>'IDT-1 Calculation'!DF90</f>
        <v>17.379000000000001</v>
      </c>
      <c r="C90" s="94">
        <f>'IDT-1 Calculation'!DG90</f>
        <v>10.768000000000001</v>
      </c>
      <c r="D90" s="94">
        <f>'IDT-1 Calculation'!DH90</f>
        <v>0</v>
      </c>
      <c r="E90" s="94">
        <f>'IDT-1 Calculation'!DI90</f>
        <v>0</v>
      </c>
      <c r="F90" s="94">
        <f>'IDT-1 Calculation'!DJ90</f>
        <v>-28.147000000000002</v>
      </c>
      <c r="G90" s="99">
        <f t="shared" si="1"/>
        <v>0</v>
      </c>
    </row>
    <row r="91" spans="1:7">
      <c r="A91" s="98" t="s">
        <v>133</v>
      </c>
      <c r="B91" s="94">
        <f>'IDT-1 Calculation'!DF91</f>
        <v>0</v>
      </c>
      <c r="C91" s="94">
        <f>'IDT-1 Calculation'!DG91</f>
        <v>0</v>
      </c>
      <c r="D91" s="94">
        <f>'IDT-1 Calculation'!DH91</f>
        <v>0</v>
      </c>
      <c r="E91" s="94">
        <f>'IDT-1 Calculation'!DI91</f>
        <v>0</v>
      </c>
      <c r="F91" s="94">
        <f>'IDT-1 Calculation'!DJ91</f>
        <v>0</v>
      </c>
      <c r="G91" s="99">
        <f t="shared" si="1"/>
        <v>0</v>
      </c>
    </row>
    <row r="92" spans="1:7">
      <c r="A92" s="98" t="s">
        <v>134</v>
      </c>
      <c r="B92" s="94">
        <f>'IDT-1 Calculation'!DF92</f>
        <v>0</v>
      </c>
      <c r="C92" s="94">
        <f>'IDT-1 Calculation'!DG92</f>
        <v>0</v>
      </c>
      <c r="D92" s="94">
        <f>'IDT-1 Calculation'!DH92</f>
        <v>0</v>
      </c>
      <c r="E92" s="94">
        <f>'IDT-1 Calculation'!DI92</f>
        <v>0</v>
      </c>
      <c r="F92" s="94">
        <f>'IDT-1 Calculation'!DJ92</f>
        <v>0</v>
      </c>
      <c r="G92" s="99">
        <f t="shared" si="1"/>
        <v>0</v>
      </c>
    </row>
    <row r="93" spans="1:7">
      <c r="A93" s="98" t="s">
        <v>135</v>
      </c>
      <c r="B93" s="94">
        <f>'IDT-1 Calculation'!DF93</f>
        <v>0</v>
      </c>
      <c r="C93" s="94">
        <f>'IDT-1 Calculation'!DG93</f>
        <v>0</v>
      </c>
      <c r="D93" s="94">
        <f>'IDT-1 Calculation'!DH93</f>
        <v>0</v>
      </c>
      <c r="E93" s="94">
        <f>'IDT-1 Calculation'!DI93</f>
        <v>0</v>
      </c>
      <c r="F93" s="94">
        <f>'IDT-1 Calculation'!DJ93</f>
        <v>0</v>
      </c>
      <c r="G93" s="99">
        <f t="shared" si="1"/>
        <v>0</v>
      </c>
    </row>
    <row r="94" spans="1:7">
      <c r="A94" s="98" t="s">
        <v>136</v>
      </c>
      <c r="B94" s="94">
        <f>'IDT-1 Calculation'!DF94</f>
        <v>0</v>
      </c>
      <c r="C94" s="94">
        <f>'IDT-1 Calculation'!DG94</f>
        <v>0</v>
      </c>
      <c r="D94" s="94">
        <f>'IDT-1 Calculation'!DH94</f>
        <v>0</v>
      </c>
      <c r="E94" s="94">
        <f>'IDT-1 Calculation'!DI94</f>
        <v>0</v>
      </c>
      <c r="F94" s="94">
        <f>'IDT-1 Calculation'!DJ94</f>
        <v>0</v>
      </c>
      <c r="G94" s="99">
        <f t="shared" si="1"/>
        <v>0</v>
      </c>
    </row>
    <row r="95" spans="1:7">
      <c r="A95" s="98" t="s">
        <v>137</v>
      </c>
      <c r="B95" s="94">
        <f>'IDT-1 Calculation'!DF95</f>
        <v>0</v>
      </c>
      <c r="C95" s="94">
        <f>'IDT-1 Calculation'!DG95</f>
        <v>0</v>
      </c>
      <c r="D95" s="94">
        <f>'IDT-1 Calculation'!DH95</f>
        <v>0</v>
      </c>
      <c r="E95" s="94">
        <f>'IDT-1 Calculation'!DI95</f>
        <v>0</v>
      </c>
      <c r="F95" s="94">
        <f>'IDT-1 Calculation'!DJ95</f>
        <v>0</v>
      </c>
      <c r="G95" s="99">
        <f t="shared" si="1"/>
        <v>0</v>
      </c>
    </row>
    <row r="96" spans="1:7">
      <c r="A96" s="98" t="s">
        <v>138</v>
      </c>
      <c r="B96" s="94">
        <f>'IDT-1 Calculation'!DF96</f>
        <v>0</v>
      </c>
      <c r="C96" s="94">
        <f>'IDT-1 Calculation'!DG96</f>
        <v>0</v>
      </c>
      <c r="D96" s="94">
        <f>'IDT-1 Calculation'!DH96</f>
        <v>0</v>
      </c>
      <c r="E96" s="94">
        <f>'IDT-1 Calculation'!DI96</f>
        <v>0</v>
      </c>
      <c r="F96" s="94">
        <f>'IDT-1 Calculation'!DJ96</f>
        <v>0</v>
      </c>
      <c r="G96" s="99">
        <f t="shared" si="1"/>
        <v>0</v>
      </c>
    </row>
    <row r="97" spans="1:7">
      <c r="A97" s="98" t="s">
        <v>139</v>
      </c>
      <c r="B97" s="94">
        <f>'IDT-1 Calculation'!DF97</f>
        <v>0</v>
      </c>
      <c r="C97" s="94">
        <f>'IDT-1 Calculation'!DG97</f>
        <v>0</v>
      </c>
      <c r="D97" s="94">
        <f>'IDT-1 Calculation'!DH97</f>
        <v>0</v>
      </c>
      <c r="E97" s="94">
        <f>'IDT-1 Calculation'!DI97</f>
        <v>0</v>
      </c>
      <c r="F97" s="94">
        <f>'IDT-1 Calculation'!DJ97</f>
        <v>0</v>
      </c>
      <c r="G97" s="99">
        <f t="shared" si="1"/>
        <v>0</v>
      </c>
    </row>
    <row r="98" spans="1:7" ht="13.5" thickBot="1">
      <c r="A98" s="106" t="s">
        <v>140</v>
      </c>
      <c r="B98" s="107">
        <f>'IDT-1 Calculation'!DF98</f>
        <v>0</v>
      </c>
      <c r="C98" s="107">
        <f>'IDT-1 Calculation'!DG98</f>
        <v>0</v>
      </c>
      <c r="D98" s="107">
        <f>'IDT-1 Calculation'!DH98</f>
        <v>0</v>
      </c>
      <c r="E98" s="107">
        <f>'IDT-1 Calculation'!DI98</f>
        <v>0</v>
      </c>
      <c r="F98" s="107">
        <f>'IDT-1 Calculation'!DJ98</f>
        <v>0</v>
      </c>
      <c r="G98" s="108">
        <f t="shared" si="1"/>
        <v>0</v>
      </c>
    </row>
    <row r="99" spans="1:7" ht="13.5" thickBot="1">
      <c r="A99" s="109" t="s">
        <v>171</v>
      </c>
      <c r="B99" s="110">
        <f>SUM(B3:B98)/4000</f>
        <v>0.38683000000000001</v>
      </c>
      <c r="C99" s="110">
        <f>SUM(C3:C98)/4000</f>
        <v>-4.7371000000000003E-2</v>
      </c>
      <c r="D99" s="110">
        <f>SUM(D3:D98)/4000</f>
        <v>0</v>
      </c>
      <c r="E99" s="110">
        <f>SUM(E3:E98)/4000</f>
        <v>0</v>
      </c>
      <c r="F99" s="110">
        <f>SUM(F3:F98)/4000</f>
        <v>-0.33945900000000001</v>
      </c>
      <c r="G99" s="111">
        <f t="shared" si="1"/>
        <v>0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0.85</v>
      </c>
      <c r="E3" s="201">
        <v>0</v>
      </c>
      <c r="F3" s="201">
        <v>0</v>
      </c>
      <c r="G3" s="201">
        <v>16.55</v>
      </c>
      <c r="H3" s="201">
        <v>0</v>
      </c>
      <c r="I3" s="201">
        <v>0</v>
      </c>
      <c r="J3" s="201">
        <v>6.02</v>
      </c>
      <c r="K3" s="201">
        <v>5.62</v>
      </c>
      <c r="L3" s="201">
        <v>2.23</v>
      </c>
      <c r="M3" s="201">
        <v>0</v>
      </c>
      <c r="N3" s="201">
        <v>1.03</v>
      </c>
      <c r="O3" s="201">
        <v>1.73</v>
      </c>
      <c r="P3" s="201">
        <v>2.38</v>
      </c>
      <c r="Q3" s="201">
        <v>0.19</v>
      </c>
      <c r="R3" s="201">
        <v>0.37</v>
      </c>
      <c r="S3" s="201">
        <v>0.24</v>
      </c>
      <c r="T3" s="201">
        <v>0</v>
      </c>
      <c r="U3" s="201">
        <v>9.89</v>
      </c>
      <c r="V3" s="201">
        <v>0.18</v>
      </c>
      <c r="W3" s="201">
        <v>0.39</v>
      </c>
      <c r="X3" s="201">
        <v>1.29</v>
      </c>
      <c r="Y3" s="201">
        <v>0</v>
      </c>
      <c r="Z3" s="201">
        <v>2.4300000000000002</v>
      </c>
      <c r="AA3" s="201">
        <v>0.78</v>
      </c>
      <c r="AB3" s="201">
        <v>0</v>
      </c>
      <c r="AC3" s="201">
        <v>9.06</v>
      </c>
      <c r="AD3" s="201">
        <v>0</v>
      </c>
      <c r="AE3" s="201">
        <v>0</v>
      </c>
      <c r="AF3" s="201">
        <v>0</v>
      </c>
      <c r="AG3" s="201">
        <v>0</v>
      </c>
      <c r="AH3" s="201">
        <v>0</v>
      </c>
      <c r="AI3" s="201">
        <v>0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 s="201">
        <v>-5.4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0</v>
      </c>
      <c r="D4" s="201">
        <v>10</v>
      </c>
      <c r="E4" s="201">
        <v>0</v>
      </c>
      <c r="F4" s="201">
        <v>0</v>
      </c>
      <c r="G4" s="201">
        <v>16.55</v>
      </c>
      <c r="H4" s="201">
        <v>0</v>
      </c>
      <c r="I4" s="201">
        <v>0</v>
      </c>
      <c r="J4" s="201">
        <v>9.31</v>
      </c>
      <c r="K4" s="201">
        <v>5.62</v>
      </c>
      <c r="L4" s="201">
        <v>2.23</v>
      </c>
      <c r="M4" s="201">
        <v>0</v>
      </c>
      <c r="N4" s="201">
        <v>1.03</v>
      </c>
      <c r="O4" s="201">
        <v>1.73</v>
      </c>
      <c r="P4" s="201">
        <v>2.38</v>
      </c>
      <c r="Q4" s="201">
        <v>0.19</v>
      </c>
      <c r="R4" s="201">
        <v>0.37</v>
      </c>
      <c r="S4" s="201">
        <v>0.24</v>
      </c>
      <c r="T4" s="201">
        <v>0</v>
      </c>
      <c r="U4" s="201">
        <v>9.89</v>
      </c>
      <c r="V4" s="201">
        <v>0.18</v>
      </c>
      <c r="W4" s="201">
        <v>0.39</v>
      </c>
      <c r="X4" s="201">
        <v>1.29</v>
      </c>
      <c r="Y4" s="201">
        <v>0</v>
      </c>
      <c r="Z4" s="201">
        <v>2.4300000000000002</v>
      </c>
      <c r="AA4" s="201">
        <v>0.78</v>
      </c>
      <c r="AB4" s="201">
        <v>0</v>
      </c>
      <c r="AC4" s="201">
        <v>9.06</v>
      </c>
      <c r="AD4" s="201">
        <v>0</v>
      </c>
      <c r="AE4" s="201">
        <v>0</v>
      </c>
      <c r="AF4" s="201">
        <v>0</v>
      </c>
      <c r="AG4" s="201">
        <v>0</v>
      </c>
      <c r="AH4" s="201">
        <v>0</v>
      </c>
      <c r="AI4" s="201">
        <v>0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 s="201">
        <v>-5.4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0</v>
      </c>
      <c r="D5" s="201">
        <v>10</v>
      </c>
      <c r="E5" s="201">
        <v>0</v>
      </c>
      <c r="F5" s="201">
        <v>0</v>
      </c>
      <c r="G5" s="201">
        <v>16.55</v>
      </c>
      <c r="H5" s="201">
        <v>0</v>
      </c>
      <c r="I5" s="201">
        <v>0</v>
      </c>
      <c r="J5" s="201">
        <v>11.72</v>
      </c>
      <c r="K5" s="201">
        <v>5.62</v>
      </c>
      <c r="L5" s="201">
        <v>2.23</v>
      </c>
      <c r="M5" s="201">
        <v>0</v>
      </c>
      <c r="N5" s="201">
        <v>1.03</v>
      </c>
      <c r="O5" s="201">
        <v>1.73</v>
      </c>
      <c r="P5" s="201">
        <v>2.38</v>
      </c>
      <c r="Q5" s="201">
        <v>0.19</v>
      </c>
      <c r="R5" s="201">
        <v>0.37</v>
      </c>
      <c r="S5" s="201">
        <v>0.24</v>
      </c>
      <c r="T5" s="201">
        <v>0</v>
      </c>
      <c r="U5" s="201">
        <v>9.89</v>
      </c>
      <c r="V5" s="201">
        <v>0.18</v>
      </c>
      <c r="W5" s="201">
        <v>0.39</v>
      </c>
      <c r="X5" s="201">
        <v>1.29</v>
      </c>
      <c r="Y5" s="201">
        <v>0</v>
      </c>
      <c r="Z5" s="201">
        <v>2.4300000000000002</v>
      </c>
      <c r="AA5" s="201">
        <v>0.78</v>
      </c>
      <c r="AB5" s="201">
        <v>0</v>
      </c>
      <c r="AC5" s="201">
        <v>9.06</v>
      </c>
      <c r="AD5" s="201">
        <v>0</v>
      </c>
      <c r="AE5" s="201">
        <v>0</v>
      </c>
      <c r="AF5" s="201">
        <v>0</v>
      </c>
      <c r="AG5" s="201">
        <v>0</v>
      </c>
      <c r="AH5" s="201">
        <v>0</v>
      </c>
      <c r="AI5" s="201">
        <v>0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 s="201">
        <v>-5.4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</v>
      </c>
      <c r="AV5" s="201">
        <v>0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0</v>
      </c>
      <c r="D6" s="201">
        <v>10</v>
      </c>
      <c r="E6" s="201">
        <v>0</v>
      </c>
      <c r="F6" s="201">
        <v>0</v>
      </c>
      <c r="G6" s="201">
        <v>16.55</v>
      </c>
      <c r="H6" s="201">
        <v>0</v>
      </c>
      <c r="I6" s="201">
        <v>0</v>
      </c>
      <c r="J6" s="201">
        <v>14.95</v>
      </c>
      <c r="K6" s="201">
        <v>5.62</v>
      </c>
      <c r="L6" s="201">
        <v>2.23</v>
      </c>
      <c r="M6" s="201">
        <v>0</v>
      </c>
      <c r="N6" s="201">
        <v>1.03</v>
      </c>
      <c r="O6" s="201">
        <v>1.73</v>
      </c>
      <c r="P6" s="201">
        <v>2.38</v>
      </c>
      <c r="Q6" s="201">
        <v>0.19</v>
      </c>
      <c r="R6" s="201">
        <v>0.37</v>
      </c>
      <c r="S6" s="201">
        <v>0.24</v>
      </c>
      <c r="T6" s="201">
        <v>0</v>
      </c>
      <c r="U6" s="201">
        <v>9.89</v>
      </c>
      <c r="V6" s="201">
        <v>0.18</v>
      </c>
      <c r="W6" s="201">
        <v>0.39</v>
      </c>
      <c r="X6" s="201">
        <v>1.29</v>
      </c>
      <c r="Y6" s="201">
        <v>0</v>
      </c>
      <c r="Z6" s="201">
        <v>2.4300000000000002</v>
      </c>
      <c r="AA6" s="201">
        <v>0.78</v>
      </c>
      <c r="AB6" s="201">
        <v>0</v>
      </c>
      <c r="AC6" s="201">
        <v>9.06</v>
      </c>
      <c r="AD6" s="201">
        <v>0</v>
      </c>
      <c r="AE6" s="201">
        <v>0</v>
      </c>
      <c r="AF6" s="201">
        <v>0</v>
      </c>
      <c r="AG6" s="201">
        <v>0</v>
      </c>
      <c r="AH6" s="201">
        <v>0</v>
      </c>
      <c r="AI6" s="201">
        <v>0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 s="201">
        <v>-5.4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</v>
      </c>
      <c r="AV6" s="201">
        <v>0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0</v>
      </c>
      <c r="D7" s="201">
        <v>10</v>
      </c>
      <c r="E7" s="201">
        <v>0</v>
      </c>
      <c r="F7" s="201">
        <v>0</v>
      </c>
      <c r="G7" s="201">
        <v>16.82</v>
      </c>
      <c r="H7" s="201">
        <v>0</v>
      </c>
      <c r="I7" s="201">
        <v>0</v>
      </c>
      <c r="J7" s="201">
        <v>14.95</v>
      </c>
      <c r="K7" s="201">
        <v>5.62</v>
      </c>
      <c r="L7" s="201">
        <v>2.23</v>
      </c>
      <c r="M7" s="201">
        <v>0</v>
      </c>
      <c r="N7" s="201">
        <v>1.03</v>
      </c>
      <c r="O7" s="201">
        <v>1.73</v>
      </c>
      <c r="P7" s="201">
        <v>2.38</v>
      </c>
      <c r="Q7" s="201">
        <v>0.19</v>
      </c>
      <c r="R7" s="201">
        <v>0.37</v>
      </c>
      <c r="S7" s="201">
        <v>0.24</v>
      </c>
      <c r="T7" s="201">
        <v>0</v>
      </c>
      <c r="U7" s="201">
        <v>9.89</v>
      </c>
      <c r="V7" s="201">
        <v>0.18</v>
      </c>
      <c r="W7" s="201">
        <v>0.39</v>
      </c>
      <c r="X7" s="201">
        <v>1.29</v>
      </c>
      <c r="Y7" s="201">
        <v>0</v>
      </c>
      <c r="Z7" s="201">
        <v>2.4300000000000002</v>
      </c>
      <c r="AA7" s="201">
        <v>0.78</v>
      </c>
      <c r="AB7" s="201">
        <v>0</v>
      </c>
      <c r="AC7" s="201">
        <v>9.06</v>
      </c>
      <c r="AD7" s="201">
        <v>0</v>
      </c>
      <c r="AE7" s="201">
        <v>0</v>
      </c>
      <c r="AF7" s="201">
        <v>0</v>
      </c>
      <c r="AG7" s="201">
        <v>0</v>
      </c>
      <c r="AH7" s="201">
        <v>0</v>
      </c>
      <c r="AI7" s="201">
        <v>0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 s="201">
        <v>45.8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10</v>
      </c>
      <c r="E8" s="201">
        <v>0</v>
      </c>
      <c r="F8" s="201">
        <v>0</v>
      </c>
      <c r="G8" s="201">
        <v>16.82</v>
      </c>
      <c r="H8" s="201">
        <v>0</v>
      </c>
      <c r="I8" s="201">
        <v>0</v>
      </c>
      <c r="J8" s="201">
        <v>14.62</v>
      </c>
      <c r="K8" s="201">
        <v>5.62</v>
      </c>
      <c r="L8" s="201">
        <v>2.23</v>
      </c>
      <c r="M8" s="201">
        <v>0</v>
      </c>
      <c r="N8" s="201">
        <v>1.03</v>
      </c>
      <c r="O8" s="201">
        <v>1.73</v>
      </c>
      <c r="P8" s="201">
        <v>2.38</v>
      </c>
      <c r="Q8" s="201">
        <v>0.19</v>
      </c>
      <c r="R8" s="201">
        <v>0.37</v>
      </c>
      <c r="S8" s="201">
        <v>0.24</v>
      </c>
      <c r="T8" s="201">
        <v>0</v>
      </c>
      <c r="U8" s="201">
        <v>9.89</v>
      </c>
      <c r="V8" s="201">
        <v>0.18</v>
      </c>
      <c r="W8" s="201">
        <v>0.39</v>
      </c>
      <c r="X8" s="201">
        <v>1.29</v>
      </c>
      <c r="Y8" s="201">
        <v>0</v>
      </c>
      <c r="Z8" s="201">
        <v>2.4300000000000002</v>
      </c>
      <c r="AA8" s="201">
        <v>0.78</v>
      </c>
      <c r="AB8" s="201">
        <v>0</v>
      </c>
      <c r="AC8" s="201">
        <v>9.06</v>
      </c>
      <c r="AD8" s="201">
        <v>0</v>
      </c>
      <c r="AE8" s="201">
        <v>0</v>
      </c>
      <c r="AF8" s="201">
        <v>0</v>
      </c>
      <c r="AG8" s="201">
        <v>0</v>
      </c>
      <c r="AH8" s="201">
        <v>0</v>
      </c>
      <c r="AI8" s="201">
        <v>0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 s="201">
        <v>45.8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</v>
      </c>
      <c r="AV8" s="201">
        <v>0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8.82</v>
      </c>
      <c r="E9" s="201">
        <v>0</v>
      </c>
      <c r="F9" s="201">
        <v>0</v>
      </c>
      <c r="G9" s="201">
        <v>14.82</v>
      </c>
      <c r="H9" s="201">
        <v>0</v>
      </c>
      <c r="I9" s="201">
        <v>0</v>
      </c>
      <c r="J9" s="201">
        <v>15.03</v>
      </c>
      <c r="K9" s="201">
        <v>5.62</v>
      </c>
      <c r="L9" s="201">
        <v>2.23</v>
      </c>
      <c r="M9" s="201">
        <v>0</v>
      </c>
      <c r="N9" s="201">
        <v>1.03</v>
      </c>
      <c r="O9" s="201">
        <v>1.73</v>
      </c>
      <c r="P9" s="201">
        <v>2.38</v>
      </c>
      <c r="Q9" s="201">
        <v>0.19</v>
      </c>
      <c r="R9" s="201">
        <v>0.37</v>
      </c>
      <c r="S9" s="201">
        <v>0.24</v>
      </c>
      <c r="T9" s="201">
        <v>0</v>
      </c>
      <c r="U9" s="201">
        <v>9.89</v>
      </c>
      <c r="V9" s="201">
        <v>0.18</v>
      </c>
      <c r="W9" s="201">
        <v>0.39</v>
      </c>
      <c r="X9" s="201">
        <v>1.29</v>
      </c>
      <c r="Y9" s="201">
        <v>0</v>
      </c>
      <c r="Z9" s="201">
        <v>2.4300000000000002</v>
      </c>
      <c r="AA9" s="201">
        <v>0.78</v>
      </c>
      <c r="AB9" s="201">
        <v>0</v>
      </c>
      <c r="AC9" s="201">
        <v>9.06</v>
      </c>
      <c r="AD9" s="201">
        <v>0</v>
      </c>
      <c r="AE9" s="201">
        <v>0</v>
      </c>
      <c r="AF9" s="201">
        <v>0</v>
      </c>
      <c r="AG9" s="201">
        <v>0</v>
      </c>
      <c r="AH9" s="201">
        <v>0</v>
      </c>
      <c r="AI9" s="201">
        <v>0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 s="201">
        <v>45.8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10</v>
      </c>
      <c r="E10" s="201">
        <v>0</v>
      </c>
      <c r="F10" s="201">
        <v>0</v>
      </c>
      <c r="G10" s="201">
        <v>16.82</v>
      </c>
      <c r="H10" s="201">
        <v>0</v>
      </c>
      <c r="I10" s="201">
        <v>0</v>
      </c>
      <c r="J10" s="201">
        <v>15.03</v>
      </c>
      <c r="K10" s="201">
        <v>5.62</v>
      </c>
      <c r="L10" s="201">
        <v>2.23</v>
      </c>
      <c r="M10" s="201">
        <v>0</v>
      </c>
      <c r="N10" s="201">
        <v>1.03</v>
      </c>
      <c r="O10" s="201">
        <v>1.73</v>
      </c>
      <c r="P10" s="201">
        <v>2.38</v>
      </c>
      <c r="Q10" s="201">
        <v>0.19</v>
      </c>
      <c r="R10" s="201">
        <v>0.37</v>
      </c>
      <c r="S10" s="201">
        <v>0.24</v>
      </c>
      <c r="T10" s="201">
        <v>0</v>
      </c>
      <c r="U10" s="201">
        <v>9.89</v>
      </c>
      <c r="V10" s="201">
        <v>0.18</v>
      </c>
      <c r="W10" s="201">
        <v>0.39</v>
      </c>
      <c r="X10" s="201">
        <v>1.29</v>
      </c>
      <c r="Y10" s="201">
        <v>0</v>
      </c>
      <c r="Z10" s="201">
        <v>2.4300000000000002</v>
      </c>
      <c r="AA10" s="201">
        <v>0.78</v>
      </c>
      <c r="AB10" s="201">
        <v>0</v>
      </c>
      <c r="AC10" s="201">
        <v>9.06</v>
      </c>
      <c r="AD10" s="201">
        <v>0</v>
      </c>
      <c r="AE10" s="201">
        <v>0</v>
      </c>
      <c r="AF10" s="201">
        <v>0</v>
      </c>
      <c r="AG10" s="201">
        <v>0</v>
      </c>
      <c r="AH10" s="201">
        <v>0</v>
      </c>
      <c r="AI10" s="201">
        <v>0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 s="201">
        <v>45.8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10.27</v>
      </c>
      <c r="E11" s="201">
        <v>0</v>
      </c>
      <c r="F11" s="201">
        <v>0</v>
      </c>
      <c r="G11" s="201">
        <v>16.82</v>
      </c>
      <c r="H11" s="201">
        <v>0</v>
      </c>
      <c r="I11" s="201">
        <v>0</v>
      </c>
      <c r="J11" s="201">
        <v>15.03</v>
      </c>
      <c r="K11" s="201">
        <v>5.62</v>
      </c>
      <c r="L11" s="201">
        <v>2.23</v>
      </c>
      <c r="M11" s="201">
        <v>0</v>
      </c>
      <c r="N11" s="201">
        <v>1.03</v>
      </c>
      <c r="O11" s="201">
        <v>1.73</v>
      </c>
      <c r="P11" s="201">
        <v>2.38</v>
      </c>
      <c r="Q11" s="201">
        <v>0.19</v>
      </c>
      <c r="R11" s="201">
        <v>0.37</v>
      </c>
      <c r="S11" s="201">
        <v>0.24</v>
      </c>
      <c r="T11" s="201">
        <v>0</v>
      </c>
      <c r="U11" s="201">
        <v>9.89</v>
      </c>
      <c r="V11" s="201">
        <v>0.18</v>
      </c>
      <c r="W11" s="201">
        <v>0.39</v>
      </c>
      <c r="X11" s="201">
        <v>1.29</v>
      </c>
      <c r="Y11" s="201">
        <v>0</v>
      </c>
      <c r="Z11" s="201">
        <v>2.4300000000000002</v>
      </c>
      <c r="AA11" s="201">
        <v>0.78</v>
      </c>
      <c r="AB11" s="201">
        <v>0</v>
      </c>
      <c r="AC11" s="201">
        <v>9.06</v>
      </c>
      <c r="AD11" s="201">
        <v>0</v>
      </c>
      <c r="AE11" s="201">
        <v>0</v>
      </c>
      <c r="AF11" s="201">
        <v>0</v>
      </c>
      <c r="AG11" s="201">
        <v>0</v>
      </c>
      <c r="AH11" s="201">
        <v>0</v>
      </c>
      <c r="AI11" s="201">
        <v>0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 s="201">
        <v>49.4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10.27</v>
      </c>
      <c r="E12" s="201">
        <v>0</v>
      </c>
      <c r="F12" s="201">
        <v>0</v>
      </c>
      <c r="G12" s="201">
        <v>16.82</v>
      </c>
      <c r="H12" s="201">
        <v>0</v>
      </c>
      <c r="I12" s="201">
        <v>0</v>
      </c>
      <c r="J12" s="201">
        <v>15.03</v>
      </c>
      <c r="K12" s="201">
        <v>5.62</v>
      </c>
      <c r="L12" s="201">
        <v>2.23</v>
      </c>
      <c r="M12" s="201">
        <v>0</v>
      </c>
      <c r="N12" s="201">
        <v>1.03</v>
      </c>
      <c r="O12" s="201">
        <v>1.73</v>
      </c>
      <c r="P12" s="201">
        <v>2.38</v>
      </c>
      <c r="Q12" s="201">
        <v>0.19</v>
      </c>
      <c r="R12" s="201">
        <v>0.37</v>
      </c>
      <c r="S12" s="201">
        <v>0.24</v>
      </c>
      <c r="T12" s="201">
        <v>0</v>
      </c>
      <c r="U12" s="201">
        <v>9.89</v>
      </c>
      <c r="V12" s="201">
        <v>0.18</v>
      </c>
      <c r="W12" s="201">
        <v>0.39</v>
      </c>
      <c r="X12" s="201">
        <v>1.29</v>
      </c>
      <c r="Y12" s="201">
        <v>0</v>
      </c>
      <c r="Z12" s="201">
        <v>2.4300000000000002</v>
      </c>
      <c r="AA12" s="201">
        <v>0.78</v>
      </c>
      <c r="AB12" s="201">
        <v>0</v>
      </c>
      <c r="AC12" s="201">
        <v>9.06</v>
      </c>
      <c r="AD12" s="201">
        <v>0</v>
      </c>
      <c r="AE12" s="201">
        <v>0</v>
      </c>
      <c r="AF12" s="201">
        <v>0</v>
      </c>
      <c r="AG12" s="201">
        <v>0</v>
      </c>
      <c r="AH12" s="201">
        <v>0</v>
      </c>
      <c r="AI12" s="201">
        <v>0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 s="201">
        <v>49.4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10.27</v>
      </c>
      <c r="E13" s="201">
        <v>0</v>
      </c>
      <c r="F13" s="201">
        <v>0</v>
      </c>
      <c r="G13" s="201">
        <v>16.82</v>
      </c>
      <c r="H13" s="201">
        <v>0</v>
      </c>
      <c r="I13" s="201">
        <v>0</v>
      </c>
      <c r="J13" s="201">
        <v>15.03</v>
      </c>
      <c r="K13" s="201">
        <v>5.62</v>
      </c>
      <c r="L13" s="201">
        <v>7.94</v>
      </c>
      <c r="M13" s="201">
        <v>0</v>
      </c>
      <c r="N13" s="201">
        <v>1.03</v>
      </c>
      <c r="O13" s="201">
        <v>1.73</v>
      </c>
      <c r="P13" s="201">
        <v>2.38</v>
      </c>
      <c r="Q13" s="201">
        <v>0.19</v>
      </c>
      <c r="R13" s="201">
        <v>0.37</v>
      </c>
      <c r="S13" s="201">
        <v>0.24</v>
      </c>
      <c r="T13" s="201">
        <v>0</v>
      </c>
      <c r="U13" s="201">
        <v>9.89</v>
      </c>
      <c r="V13" s="201">
        <v>0.18</v>
      </c>
      <c r="W13" s="201">
        <v>0.39</v>
      </c>
      <c r="X13" s="201">
        <v>1.29</v>
      </c>
      <c r="Y13" s="201">
        <v>0</v>
      </c>
      <c r="Z13" s="201">
        <v>2.4300000000000002</v>
      </c>
      <c r="AA13" s="201">
        <v>0.78</v>
      </c>
      <c r="AB13" s="201">
        <v>0</v>
      </c>
      <c r="AC13" s="201">
        <v>9.06</v>
      </c>
      <c r="AD13" s="201">
        <v>0</v>
      </c>
      <c r="AE13" s="201">
        <v>0</v>
      </c>
      <c r="AF13" s="201">
        <v>0</v>
      </c>
      <c r="AG13" s="201">
        <v>0</v>
      </c>
      <c r="AH13" s="201">
        <v>0</v>
      </c>
      <c r="AI13" s="201">
        <v>0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 s="201">
        <v>49.4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10.27</v>
      </c>
      <c r="E14" s="201">
        <v>0</v>
      </c>
      <c r="F14" s="201">
        <v>0</v>
      </c>
      <c r="G14" s="201">
        <v>16.82</v>
      </c>
      <c r="H14" s="201">
        <v>0</v>
      </c>
      <c r="I14" s="201">
        <v>0</v>
      </c>
      <c r="J14" s="201">
        <v>15.03</v>
      </c>
      <c r="K14" s="201">
        <v>5.62</v>
      </c>
      <c r="L14" s="201">
        <v>8.11</v>
      </c>
      <c r="M14" s="201">
        <v>0</v>
      </c>
      <c r="N14" s="201">
        <v>1.03</v>
      </c>
      <c r="O14" s="201">
        <v>1.73</v>
      </c>
      <c r="P14" s="201">
        <v>2.38</v>
      </c>
      <c r="Q14" s="201">
        <v>0.19</v>
      </c>
      <c r="R14" s="201">
        <v>0.37</v>
      </c>
      <c r="S14" s="201">
        <v>0.24</v>
      </c>
      <c r="T14" s="201">
        <v>0</v>
      </c>
      <c r="U14" s="201">
        <v>9.89</v>
      </c>
      <c r="V14" s="201">
        <v>0.18</v>
      </c>
      <c r="W14" s="201">
        <v>0.39</v>
      </c>
      <c r="X14" s="201">
        <v>1.29</v>
      </c>
      <c r="Y14" s="201">
        <v>0</v>
      </c>
      <c r="Z14" s="201">
        <v>2.4300000000000002</v>
      </c>
      <c r="AA14" s="201">
        <v>0.78</v>
      </c>
      <c r="AB14" s="201">
        <v>0</v>
      </c>
      <c r="AC14" s="201">
        <v>9.06</v>
      </c>
      <c r="AD14" s="201">
        <v>0</v>
      </c>
      <c r="AE14" s="201">
        <v>0</v>
      </c>
      <c r="AF14" s="201">
        <v>0</v>
      </c>
      <c r="AG14" s="201">
        <v>0</v>
      </c>
      <c r="AH14" s="201">
        <v>0</v>
      </c>
      <c r="AI14" s="201">
        <v>0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 s="201">
        <v>81.400000000000006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10.27</v>
      </c>
      <c r="E15" s="201">
        <v>0</v>
      </c>
      <c r="F15" s="201">
        <v>0</v>
      </c>
      <c r="G15" s="201">
        <v>16.989999999999998</v>
      </c>
      <c r="H15" s="201">
        <v>0</v>
      </c>
      <c r="I15" s="201">
        <v>0</v>
      </c>
      <c r="J15" s="201">
        <v>15.03</v>
      </c>
      <c r="K15" s="201">
        <v>5.62</v>
      </c>
      <c r="L15" s="201">
        <v>5.81</v>
      </c>
      <c r="M15" s="201">
        <v>0</v>
      </c>
      <c r="N15" s="201">
        <v>1.03</v>
      </c>
      <c r="O15" s="201">
        <v>1.73</v>
      </c>
      <c r="P15" s="201">
        <v>2.38</v>
      </c>
      <c r="Q15" s="201">
        <v>0.19</v>
      </c>
      <c r="R15" s="201">
        <v>0.37</v>
      </c>
      <c r="S15" s="201">
        <v>0.24</v>
      </c>
      <c r="T15" s="201">
        <v>0</v>
      </c>
      <c r="U15" s="201">
        <v>9.89</v>
      </c>
      <c r="V15" s="201">
        <v>0.18</v>
      </c>
      <c r="W15" s="201">
        <v>0.39</v>
      </c>
      <c r="X15" s="201">
        <v>1.29</v>
      </c>
      <c r="Y15" s="201">
        <v>0</v>
      </c>
      <c r="Z15" s="201">
        <v>2.4300000000000002</v>
      </c>
      <c r="AA15" s="201">
        <v>0.78</v>
      </c>
      <c r="AB15" s="201">
        <v>0</v>
      </c>
      <c r="AC15" s="201">
        <v>9.06</v>
      </c>
      <c r="AD15" s="201">
        <v>0</v>
      </c>
      <c r="AE15" s="201">
        <v>0</v>
      </c>
      <c r="AF15" s="201">
        <v>0</v>
      </c>
      <c r="AG15" s="201">
        <v>0</v>
      </c>
      <c r="AH15" s="201">
        <v>0</v>
      </c>
      <c r="AI15" s="201">
        <v>0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 s="201">
        <v>81.400000000000006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10.27</v>
      </c>
      <c r="E16" s="201">
        <v>0</v>
      </c>
      <c r="F16" s="201">
        <v>0</v>
      </c>
      <c r="G16" s="201">
        <v>16.989999999999998</v>
      </c>
      <c r="H16" s="201">
        <v>0</v>
      </c>
      <c r="I16" s="201">
        <v>0</v>
      </c>
      <c r="J16" s="201">
        <v>15.03</v>
      </c>
      <c r="K16" s="201">
        <v>5.62</v>
      </c>
      <c r="L16" s="201">
        <v>5.99</v>
      </c>
      <c r="M16" s="201">
        <v>0</v>
      </c>
      <c r="N16" s="201">
        <v>1.03</v>
      </c>
      <c r="O16" s="201">
        <v>1.73</v>
      </c>
      <c r="P16" s="201">
        <v>2.38</v>
      </c>
      <c r="Q16" s="201">
        <v>0.19</v>
      </c>
      <c r="R16" s="201">
        <v>0.37</v>
      </c>
      <c r="S16" s="201">
        <v>0.24</v>
      </c>
      <c r="T16" s="201">
        <v>0</v>
      </c>
      <c r="U16" s="201">
        <v>9.89</v>
      </c>
      <c r="V16" s="201">
        <v>0.18</v>
      </c>
      <c r="W16" s="201">
        <v>0.39</v>
      </c>
      <c r="X16" s="201">
        <v>1.29</v>
      </c>
      <c r="Y16" s="201">
        <v>0</v>
      </c>
      <c r="Z16" s="201">
        <v>2.4300000000000002</v>
      </c>
      <c r="AA16" s="201">
        <v>0.78</v>
      </c>
      <c r="AB16" s="201">
        <v>0</v>
      </c>
      <c r="AC16" s="201">
        <v>9.06</v>
      </c>
      <c r="AD16" s="201">
        <v>0</v>
      </c>
      <c r="AE16" s="201">
        <v>0</v>
      </c>
      <c r="AF16" s="201">
        <v>0</v>
      </c>
      <c r="AG16" s="201">
        <v>0</v>
      </c>
      <c r="AH16" s="201">
        <v>0</v>
      </c>
      <c r="AI16" s="201">
        <v>0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 s="201">
        <v>81.400000000000006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10.27</v>
      </c>
      <c r="E17" s="201">
        <v>0</v>
      </c>
      <c r="F17" s="201">
        <v>0</v>
      </c>
      <c r="G17" s="201">
        <v>16.989999999999998</v>
      </c>
      <c r="H17" s="201">
        <v>0</v>
      </c>
      <c r="I17" s="201">
        <v>0</v>
      </c>
      <c r="J17" s="201">
        <v>15.03</v>
      </c>
      <c r="K17" s="201">
        <v>5.62</v>
      </c>
      <c r="L17" s="201">
        <v>6.1</v>
      </c>
      <c r="M17" s="201">
        <v>0</v>
      </c>
      <c r="N17" s="201">
        <v>1.03</v>
      </c>
      <c r="O17" s="201">
        <v>1.73</v>
      </c>
      <c r="P17" s="201">
        <v>2.38</v>
      </c>
      <c r="Q17" s="201">
        <v>0.19</v>
      </c>
      <c r="R17" s="201">
        <v>0.37</v>
      </c>
      <c r="S17" s="201">
        <v>0.24</v>
      </c>
      <c r="T17" s="201">
        <v>0</v>
      </c>
      <c r="U17" s="201">
        <v>9.89</v>
      </c>
      <c r="V17" s="201">
        <v>0.18</v>
      </c>
      <c r="W17" s="201">
        <v>0.39</v>
      </c>
      <c r="X17" s="201">
        <v>1.29</v>
      </c>
      <c r="Y17" s="201">
        <v>0</v>
      </c>
      <c r="Z17" s="201">
        <v>2.4300000000000002</v>
      </c>
      <c r="AA17" s="201">
        <v>0.78</v>
      </c>
      <c r="AB17" s="201">
        <v>0</v>
      </c>
      <c r="AC17" s="201">
        <v>9.06</v>
      </c>
      <c r="AD17" s="201">
        <v>0</v>
      </c>
      <c r="AE17" s="201">
        <v>0</v>
      </c>
      <c r="AF17" s="201">
        <v>0</v>
      </c>
      <c r="AG17" s="201">
        <v>0</v>
      </c>
      <c r="AH17" s="201">
        <v>0</v>
      </c>
      <c r="AI17" s="201">
        <v>0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 s="201">
        <v>81.400000000000006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10.27</v>
      </c>
      <c r="E18" s="201">
        <v>0</v>
      </c>
      <c r="F18" s="201">
        <v>0</v>
      </c>
      <c r="G18" s="201">
        <v>16.989999999999998</v>
      </c>
      <c r="H18" s="201">
        <v>0</v>
      </c>
      <c r="I18" s="201">
        <v>0</v>
      </c>
      <c r="J18" s="201">
        <v>15.03</v>
      </c>
      <c r="K18" s="201">
        <v>5.62</v>
      </c>
      <c r="L18" s="201">
        <v>6.1</v>
      </c>
      <c r="M18" s="201">
        <v>0</v>
      </c>
      <c r="N18" s="201">
        <v>1.03</v>
      </c>
      <c r="O18" s="201">
        <v>1.73</v>
      </c>
      <c r="P18" s="201">
        <v>2.38</v>
      </c>
      <c r="Q18" s="201">
        <v>0.19</v>
      </c>
      <c r="R18" s="201">
        <v>0.37</v>
      </c>
      <c r="S18" s="201">
        <v>0.24</v>
      </c>
      <c r="T18" s="201">
        <v>0</v>
      </c>
      <c r="U18" s="201">
        <v>9.89</v>
      </c>
      <c r="V18" s="201">
        <v>0.18</v>
      </c>
      <c r="W18" s="201">
        <v>0.39</v>
      </c>
      <c r="X18" s="201">
        <v>1.29</v>
      </c>
      <c r="Y18" s="201">
        <v>0</v>
      </c>
      <c r="Z18" s="201">
        <v>2.4300000000000002</v>
      </c>
      <c r="AA18" s="201">
        <v>0.78</v>
      </c>
      <c r="AB18" s="201">
        <v>0</v>
      </c>
      <c r="AC18" s="201">
        <v>9.06</v>
      </c>
      <c r="AD18" s="201">
        <v>0</v>
      </c>
      <c r="AE18" s="201">
        <v>0</v>
      </c>
      <c r="AF18" s="201">
        <v>0</v>
      </c>
      <c r="AG18" s="201">
        <v>0</v>
      </c>
      <c r="AH18" s="201">
        <v>0</v>
      </c>
      <c r="AI18" s="201">
        <v>0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 s="201">
        <v>81.400000000000006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10.27</v>
      </c>
      <c r="E19" s="201">
        <v>0</v>
      </c>
      <c r="F19" s="201">
        <v>0</v>
      </c>
      <c r="G19" s="201">
        <v>16.989999999999998</v>
      </c>
      <c r="H19" s="201">
        <v>0</v>
      </c>
      <c r="I19" s="201">
        <v>0</v>
      </c>
      <c r="J19" s="201">
        <v>15.03</v>
      </c>
      <c r="K19" s="201">
        <v>21.25</v>
      </c>
      <c r="L19" s="201">
        <v>32.520000000000003</v>
      </c>
      <c r="M19" s="201">
        <v>0</v>
      </c>
      <c r="N19" s="201">
        <v>1.03</v>
      </c>
      <c r="O19" s="201">
        <v>1.73</v>
      </c>
      <c r="P19" s="201">
        <v>2.38</v>
      </c>
      <c r="Q19" s="201">
        <v>0.19</v>
      </c>
      <c r="R19" s="201">
        <v>0.37</v>
      </c>
      <c r="S19" s="201">
        <v>0.24</v>
      </c>
      <c r="T19" s="201">
        <v>0</v>
      </c>
      <c r="U19" s="201">
        <v>9.89</v>
      </c>
      <c r="V19" s="201">
        <v>0.18</v>
      </c>
      <c r="W19" s="201">
        <v>0.39</v>
      </c>
      <c r="X19" s="201">
        <v>1.29</v>
      </c>
      <c r="Y19" s="201">
        <v>0</v>
      </c>
      <c r="Z19" s="201">
        <v>2.4300000000000002</v>
      </c>
      <c r="AA19" s="201">
        <v>0.78</v>
      </c>
      <c r="AB19" s="201">
        <v>0</v>
      </c>
      <c r="AC19" s="201">
        <v>9.06</v>
      </c>
      <c r="AD19" s="201">
        <v>0</v>
      </c>
      <c r="AE19" s="201">
        <v>0</v>
      </c>
      <c r="AF19" s="201">
        <v>0</v>
      </c>
      <c r="AG19" s="201">
        <v>0</v>
      </c>
      <c r="AH19" s="201">
        <v>0</v>
      </c>
      <c r="AI19" s="201">
        <v>0</v>
      </c>
      <c r="AJ19" s="201">
        <v>0</v>
      </c>
      <c r="AK19" s="201">
        <v>12.6</v>
      </c>
      <c r="AL19" s="201">
        <v>0</v>
      </c>
      <c r="AM19" s="201">
        <v>0</v>
      </c>
      <c r="AN19" s="201">
        <v>0</v>
      </c>
      <c r="AO19" s="201">
        <v>81.400000000000006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10.27</v>
      </c>
      <c r="E20" s="201">
        <v>0</v>
      </c>
      <c r="F20" s="201">
        <v>0</v>
      </c>
      <c r="G20" s="201">
        <v>16.989999999999998</v>
      </c>
      <c r="H20" s="201">
        <v>0</v>
      </c>
      <c r="I20" s="201">
        <v>0</v>
      </c>
      <c r="J20" s="201">
        <v>15.03</v>
      </c>
      <c r="K20" s="201">
        <v>21.25</v>
      </c>
      <c r="L20" s="201">
        <v>32.520000000000003</v>
      </c>
      <c r="M20" s="201">
        <v>0</v>
      </c>
      <c r="N20" s="201">
        <v>1.03</v>
      </c>
      <c r="O20" s="201">
        <v>1.73</v>
      </c>
      <c r="P20" s="201">
        <v>2.38</v>
      </c>
      <c r="Q20" s="201">
        <v>0.19</v>
      </c>
      <c r="R20" s="201">
        <v>0.37</v>
      </c>
      <c r="S20" s="201">
        <v>0.24</v>
      </c>
      <c r="T20" s="201">
        <v>0</v>
      </c>
      <c r="U20" s="201">
        <v>9.89</v>
      </c>
      <c r="V20" s="201">
        <v>0.18</v>
      </c>
      <c r="W20" s="201">
        <v>0.39</v>
      </c>
      <c r="X20" s="201">
        <v>1.29</v>
      </c>
      <c r="Y20" s="201">
        <v>0</v>
      </c>
      <c r="Z20" s="201">
        <v>2.4300000000000002</v>
      </c>
      <c r="AA20" s="201">
        <v>0.78</v>
      </c>
      <c r="AB20" s="201">
        <v>0</v>
      </c>
      <c r="AC20" s="201">
        <v>9.06</v>
      </c>
      <c r="AD20" s="201">
        <v>0</v>
      </c>
      <c r="AE20" s="201">
        <v>0</v>
      </c>
      <c r="AF20" s="201">
        <v>0</v>
      </c>
      <c r="AG20" s="201">
        <v>0</v>
      </c>
      <c r="AH20" s="201">
        <v>0</v>
      </c>
      <c r="AI20" s="201">
        <v>0</v>
      </c>
      <c r="AJ20" s="201">
        <v>0</v>
      </c>
      <c r="AK20" s="201">
        <v>12.6</v>
      </c>
      <c r="AL20" s="201">
        <v>0</v>
      </c>
      <c r="AM20" s="201">
        <v>0</v>
      </c>
      <c r="AN20" s="201">
        <v>0</v>
      </c>
      <c r="AO20" s="201">
        <v>81.400000000000006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10.27</v>
      </c>
      <c r="E21" s="201">
        <v>0</v>
      </c>
      <c r="F21" s="201">
        <v>0</v>
      </c>
      <c r="G21" s="201">
        <v>16.989999999999998</v>
      </c>
      <c r="H21" s="201">
        <v>0</v>
      </c>
      <c r="I21" s="201">
        <v>0</v>
      </c>
      <c r="J21" s="201">
        <v>15.03</v>
      </c>
      <c r="K21" s="201">
        <v>21.25</v>
      </c>
      <c r="L21" s="201">
        <v>32.520000000000003</v>
      </c>
      <c r="M21" s="201">
        <v>0</v>
      </c>
      <c r="N21" s="201">
        <v>1.03</v>
      </c>
      <c r="O21" s="201">
        <v>1.73</v>
      </c>
      <c r="P21" s="201">
        <v>2.38</v>
      </c>
      <c r="Q21" s="201">
        <v>0.19</v>
      </c>
      <c r="R21" s="201">
        <v>0.37</v>
      </c>
      <c r="S21" s="201">
        <v>0.24</v>
      </c>
      <c r="T21" s="201">
        <v>0</v>
      </c>
      <c r="U21" s="201">
        <v>9.89</v>
      </c>
      <c r="V21" s="201">
        <v>0.18</v>
      </c>
      <c r="W21" s="201">
        <v>0.39</v>
      </c>
      <c r="X21" s="201">
        <v>1.29</v>
      </c>
      <c r="Y21" s="201">
        <v>0</v>
      </c>
      <c r="Z21" s="201">
        <v>2.4300000000000002</v>
      </c>
      <c r="AA21" s="201">
        <v>0.78</v>
      </c>
      <c r="AB21" s="201">
        <v>0</v>
      </c>
      <c r="AC21" s="201">
        <v>9.06</v>
      </c>
      <c r="AD21" s="201">
        <v>0</v>
      </c>
      <c r="AE21" s="201">
        <v>0</v>
      </c>
      <c r="AF21" s="201">
        <v>0</v>
      </c>
      <c r="AG21" s="201">
        <v>0</v>
      </c>
      <c r="AH21" s="201">
        <v>0</v>
      </c>
      <c r="AI21" s="201">
        <v>0</v>
      </c>
      <c r="AJ21" s="201">
        <v>0</v>
      </c>
      <c r="AK21" s="201">
        <v>12.6</v>
      </c>
      <c r="AL21" s="201">
        <v>0</v>
      </c>
      <c r="AM21" s="201">
        <v>0</v>
      </c>
      <c r="AN21" s="201">
        <v>0</v>
      </c>
      <c r="AO21" s="201">
        <v>81.400000000000006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10.27</v>
      </c>
      <c r="E22" s="201">
        <v>0</v>
      </c>
      <c r="F22" s="201">
        <v>0</v>
      </c>
      <c r="G22" s="201">
        <v>16.989999999999998</v>
      </c>
      <c r="H22" s="201">
        <v>0</v>
      </c>
      <c r="I22" s="201">
        <v>0</v>
      </c>
      <c r="J22" s="201">
        <v>15.03</v>
      </c>
      <c r="K22" s="201">
        <v>21.25</v>
      </c>
      <c r="L22" s="201">
        <v>32.520000000000003</v>
      </c>
      <c r="M22" s="201">
        <v>0</v>
      </c>
      <c r="N22" s="201">
        <v>1.03</v>
      </c>
      <c r="O22" s="201">
        <v>1.73</v>
      </c>
      <c r="P22" s="201">
        <v>2.38</v>
      </c>
      <c r="Q22" s="201">
        <v>0.19</v>
      </c>
      <c r="R22" s="201">
        <v>0.37</v>
      </c>
      <c r="S22" s="201">
        <v>0.24</v>
      </c>
      <c r="T22" s="201">
        <v>0</v>
      </c>
      <c r="U22" s="201">
        <v>9.89</v>
      </c>
      <c r="V22" s="201">
        <v>0.18</v>
      </c>
      <c r="W22" s="201">
        <v>0.39</v>
      </c>
      <c r="X22" s="201">
        <v>1.29</v>
      </c>
      <c r="Y22" s="201">
        <v>0</v>
      </c>
      <c r="Z22" s="201">
        <v>2.4300000000000002</v>
      </c>
      <c r="AA22" s="201">
        <v>0.78</v>
      </c>
      <c r="AB22" s="201">
        <v>0</v>
      </c>
      <c r="AC22" s="201">
        <v>9.06</v>
      </c>
      <c r="AD22" s="201">
        <v>0</v>
      </c>
      <c r="AE22" s="201">
        <v>0</v>
      </c>
      <c r="AF22" s="201">
        <v>0</v>
      </c>
      <c r="AG22" s="201">
        <v>0</v>
      </c>
      <c r="AH22" s="201">
        <v>0</v>
      </c>
      <c r="AI22" s="201">
        <v>0</v>
      </c>
      <c r="AJ22" s="201">
        <v>0</v>
      </c>
      <c r="AK22" s="201">
        <v>12.6</v>
      </c>
      <c r="AL22" s="201">
        <v>0</v>
      </c>
      <c r="AM22" s="201">
        <v>0</v>
      </c>
      <c r="AN22" s="201">
        <v>0</v>
      </c>
      <c r="AO22" s="201">
        <v>81.400000000000006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10.27</v>
      </c>
      <c r="E23" s="201">
        <v>0</v>
      </c>
      <c r="F23" s="201">
        <v>0</v>
      </c>
      <c r="G23" s="201">
        <v>16.989999999999998</v>
      </c>
      <c r="H23" s="201">
        <v>0</v>
      </c>
      <c r="I23" s="201">
        <v>0</v>
      </c>
      <c r="J23" s="201">
        <v>15.03</v>
      </c>
      <c r="K23" s="201">
        <v>21.25</v>
      </c>
      <c r="L23" s="201">
        <v>32.520000000000003</v>
      </c>
      <c r="M23" s="201">
        <v>0</v>
      </c>
      <c r="N23" s="201">
        <v>1.03</v>
      </c>
      <c r="O23" s="201">
        <v>1.73</v>
      </c>
      <c r="P23" s="201">
        <v>2.38</v>
      </c>
      <c r="Q23" s="201">
        <v>0.19</v>
      </c>
      <c r="R23" s="201">
        <v>0.37</v>
      </c>
      <c r="S23" s="201">
        <v>0.24</v>
      </c>
      <c r="T23" s="201">
        <v>0</v>
      </c>
      <c r="U23" s="201">
        <v>9.89</v>
      </c>
      <c r="V23" s="201">
        <v>0.18</v>
      </c>
      <c r="W23" s="201">
        <v>0.39</v>
      </c>
      <c r="X23" s="201">
        <v>1.29</v>
      </c>
      <c r="Y23" s="201">
        <v>0</v>
      </c>
      <c r="Z23" s="201">
        <v>2.4300000000000002</v>
      </c>
      <c r="AA23" s="201">
        <v>0.78</v>
      </c>
      <c r="AB23" s="201">
        <v>0</v>
      </c>
      <c r="AC23" s="201">
        <v>9.06</v>
      </c>
      <c r="AD23" s="201">
        <v>0</v>
      </c>
      <c r="AE23" s="201">
        <v>0</v>
      </c>
      <c r="AF23" s="201">
        <v>0</v>
      </c>
      <c r="AG23" s="201">
        <v>0</v>
      </c>
      <c r="AH23" s="201">
        <v>0</v>
      </c>
      <c r="AI23" s="201">
        <v>0</v>
      </c>
      <c r="AJ23" s="201">
        <v>0</v>
      </c>
      <c r="AK23" s="201">
        <v>12.6</v>
      </c>
      <c r="AL23" s="201">
        <v>0</v>
      </c>
      <c r="AM23" s="201">
        <v>0</v>
      </c>
      <c r="AN23" s="201">
        <v>0</v>
      </c>
      <c r="AO23" s="201">
        <v>81.400000000000006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10.27</v>
      </c>
      <c r="E24" s="201">
        <v>0</v>
      </c>
      <c r="F24" s="201">
        <v>0</v>
      </c>
      <c r="G24" s="201">
        <v>16.989999999999998</v>
      </c>
      <c r="H24" s="201">
        <v>0</v>
      </c>
      <c r="I24" s="201">
        <v>0</v>
      </c>
      <c r="J24" s="201">
        <v>15.03</v>
      </c>
      <c r="K24" s="201">
        <v>21.25</v>
      </c>
      <c r="L24" s="201">
        <v>32.520000000000003</v>
      </c>
      <c r="M24" s="201">
        <v>0</v>
      </c>
      <c r="N24" s="201">
        <v>1.03</v>
      </c>
      <c r="O24" s="201">
        <v>1.73</v>
      </c>
      <c r="P24" s="201">
        <v>2.38</v>
      </c>
      <c r="Q24" s="201">
        <v>0.19</v>
      </c>
      <c r="R24" s="201">
        <v>0.37</v>
      </c>
      <c r="S24" s="201">
        <v>0.24</v>
      </c>
      <c r="T24" s="201">
        <v>0</v>
      </c>
      <c r="U24" s="201">
        <v>9.89</v>
      </c>
      <c r="V24" s="201">
        <v>0.18</v>
      </c>
      <c r="W24" s="201">
        <v>0.39</v>
      </c>
      <c r="X24" s="201">
        <v>1.29</v>
      </c>
      <c r="Y24" s="201">
        <v>0</v>
      </c>
      <c r="Z24" s="201">
        <v>2.4300000000000002</v>
      </c>
      <c r="AA24" s="201">
        <v>0.78</v>
      </c>
      <c r="AB24" s="201">
        <v>0</v>
      </c>
      <c r="AC24" s="201">
        <v>9.06</v>
      </c>
      <c r="AD24" s="201">
        <v>0</v>
      </c>
      <c r="AE24" s="201">
        <v>0</v>
      </c>
      <c r="AF24" s="201">
        <v>0</v>
      </c>
      <c r="AG24" s="201">
        <v>0</v>
      </c>
      <c r="AH24" s="201">
        <v>0</v>
      </c>
      <c r="AI24" s="201">
        <v>0</v>
      </c>
      <c r="AJ24" s="201">
        <v>0</v>
      </c>
      <c r="AK24" s="201">
        <v>12.6</v>
      </c>
      <c r="AL24" s="201">
        <v>0</v>
      </c>
      <c r="AM24" s="201">
        <v>0</v>
      </c>
      <c r="AN24" s="201">
        <v>0</v>
      </c>
      <c r="AO24" s="201">
        <v>81.400000000000006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10.27</v>
      </c>
      <c r="E25" s="201">
        <v>0</v>
      </c>
      <c r="F25" s="201">
        <v>0</v>
      </c>
      <c r="G25" s="201">
        <v>16.989999999999998</v>
      </c>
      <c r="H25" s="201">
        <v>0</v>
      </c>
      <c r="I25" s="201">
        <v>0</v>
      </c>
      <c r="J25" s="201">
        <v>15.03</v>
      </c>
      <c r="K25" s="201">
        <v>21.25</v>
      </c>
      <c r="L25" s="201">
        <v>32.520000000000003</v>
      </c>
      <c r="M25" s="201">
        <v>0</v>
      </c>
      <c r="N25" s="201">
        <v>1.03</v>
      </c>
      <c r="O25" s="201">
        <v>1.73</v>
      </c>
      <c r="P25" s="201">
        <v>2.38</v>
      </c>
      <c r="Q25" s="201">
        <v>0.19</v>
      </c>
      <c r="R25" s="201">
        <v>0.37</v>
      </c>
      <c r="S25" s="201">
        <v>0.24</v>
      </c>
      <c r="T25" s="201">
        <v>0</v>
      </c>
      <c r="U25" s="201">
        <v>9.89</v>
      </c>
      <c r="V25" s="201">
        <v>0.18</v>
      </c>
      <c r="W25" s="201">
        <v>0.39</v>
      </c>
      <c r="X25" s="201">
        <v>1.29</v>
      </c>
      <c r="Y25" s="201">
        <v>0</v>
      </c>
      <c r="Z25" s="201">
        <v>2.4300000000000002</v>
      </c>
      <c r="AA25" s="201">
        <v>0.78</v>
      </c>
      <c r="AB25" s="201">
        <v>0</v>
      </c>
      <c r="AC25" s="201">
        <v>9.06</v>
      </c>
      <c r="AD25" s="201">
        <v>0</v>
      </c>
      <c r="AE25" s="201">
        <v>0</v>
      </c>
      <c r="AF25" s="201">
        <v>0</v>
      </c>
      <c r="AG25" s="201">
        <v>0</v>
      </c>
      <c r="AH25" s="201">
        <v>0</v>
      </c>
      <c r="AI25" s="201">
        <v>0</v>
      </c>
      <c r="AJ25" s="201">
        <v>0</v>
      </c>
      <c r="AK25" s="201">
        <v>12.6</v>
      </c>
      <c r="AL25" s="201">
        <v>0</v>
      </c>
      <c r="AM25" s="201">
        <v>0</v>
      </c>
      <c r="AN25" s="201">
        <v>0</v>
      </c>
      <c r="AO25" s="201">
        <v>81.400000000000006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10.27</v>
      </c>
      <c r="E26" s="201">
        <v>0</v>
      </c>
      <c r="F26" s="201">
        <v>0</v>
      </c>
      <c r="G26" s="201">
        <v>16.989999999999998</v>
      </c>
      <c r="H26" s="201">
        <v>0</v>
      </c>
      <c r="I26" s="201">
        <v>0</v>
      </c>
      <c r="J26" s="201">
        <v>15.03</v>
      </c>
      <c r="K26" s="201">
        <v>21.25</v>
      </c>
      <c r="L26" s="201">
        <v>32.520000000000003</v>
      </c>
      <c r="M26" s="201">
        <v>0</v>
      </c>
      <c r="N26" s="201">
        <v>1.03</v>
      </c>
      <c r="O26" s="201">
        <v>1.73</v>
      </c>
      <c r="P26" s="201">
        <v>2.38</v>
      </c>
      <c r="Q26" s="201">
        <v>0.19</v>
      </c>
      <c r="R26" s="201">
        <v>0.37</v>
      </c>
      <c r="S26" s="201">
        <v>0.24</v>
      </c>
      <c r="T26" s="201">
        <v>0</v>
      </c>
      <c r="U26" s="201">
        <v>9.89</v>
      </c>
      <c r="V26" s="201">
        <v>0.18</v>
      </c>
      <c r="W26" s="201">
        <v>0.39</v>
      </c>
      <c r="X26" s="201">
        <v>1.29</v>
      </c>
      <c r="Y26" s="201">
        <v>0</v>
      </c>
      <c r="Z26" s="201">
        <v>2.4300000000000002</v>
      </c>
      <c r="AA26" s="201">
        <v>0.78</v>
      </c>
      <c r="AB26" s="201">
        <v>0</v>
      </c>
      <c r="AC26" s="201">
        <v>9.06</v>
      </c>
      <c r="AD26" s="201">
        <v>0</v>
      </c>
      <c r="AE26" s="201">
        <v>0</v>
      </c>
      <c r="AF26" s="201">
        <v>0</v>
      </c>
      <c r="AG26" s="201">
        <v>0</v>
      </c>
      <c r="AH26" s="201">
        <v>0</v>
      </c>
      <c r="AI26" s="201">
        <v>0</v>
      </c>
      <c r="AJ26" s="201">
        <v>0</v>
      </c>
      <c r="AK26" s="201">
        <v>12.6</v>
      </c>
      <c r="AL26" s="201">
        <v>0</v>
      </c>
      <c r="AM26" s="201">
        <v>0</v>
      </c>
      <c r="AN26" s="201">
        <v>0</v>
      </c>
      <c r="AO26" s="201">
        <v>81.400000000000006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16.989999999999998</v>
      </c>
      <c r="H27" s="201">
        <v>0</v>
      </c>
      <c r="I27" s="201">
        <v>0</v>
      </c>
      <c r="J27" s="201">
        <v>15.03</v>
      </c>
      <c r="K27" s="201">
        <v>21.25</v>
      </c>
      <c r="L27" s="201">
        <v>32.520000000000003</v>
      </c>
      <c r="M27" s="201">
        <v>0</v>
      </c>
      <c r="N27" s="201">
        <v>1.03</v>
      </c>
      <c r="O27" s="201">
        <v>1.73</v>
      </c>
      <c r="P27" s="201">
        <v>2.38</v>
      </c>
      <c r="Q27" s="201">
        <v>0.19</v>
      </c>
      <c r="R27" s="201">
        <v>0.37</v>
      </c>
      <c r="S27" s="201">
        <v>0.24</v>
      </c>
      <c r="T27" s="201">
        <v>0</v>
      </c>
      <c r="U27" s="201">
        <v>9.89</v>
      </c>
      <c r="V27" s="201">
        <v>0.18</v>
      </c>
      <c r="W27" s="201">
        <v>0.39</v>
      </c>
      <c r="X27" s="201">
        <v>1.29</v>
      </c>
      <c r="Y27" s="201">
        <v>0</v>
      </c>
      <c r="Z27" s="201">
        <v>2.4300000000000002</v>
      </c>
      <c r="AA27" s="201">
        <v>0.78</v>
      </c>
      <c r="AB27" s="201">
        <v>0</v>
      </c>
      <c r="AC27" s="201">
        <v>9.06</v>
      </c>
      <c r="AD27" s="201">
        <v>0</v>
      </c>
      <c r="AE27" s="201">
        <v>0</v>
      </c>
      <c r="AF27" s="201">
        <v>0</v>
      </c>
      <c r="AG27" s="201">
        <v>0</v>
      </c>
      <c r="AH27" s="201">
        <v>0</v>
      </c>
      <c r="AI27" s="201">
        <v>0</v>
      </c>
      <c r="AJ27" s="201">
        <v>0</v>
      </c>
      <c r="AK27" s="201">
        <v>12.6</v>
      </c>
      <c r="AL27" s="201">
        <v>0</v>
      </c>
      <c r="AM27" s="201">
        <v>0</v>
      </c>
      <c r="AN27" s="201">
        <v>0</v>
      </c>
      <c r="AO27" s="201">
        <v>81.400000000000006</v>
      </c>
      <c r="AP27" s="201">
        <v>0</v>
      </c>
      <c r="AQ27" s="201">
        <v>0</v>
      </c>
      <c r="AR27" s="201">
        <v>10.130000000000001</v>
      </c>
      <c r="AS27" s="201">
        <v>0</v>
      </c>
      <c r="AT27" s="201">
        <v>0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16.989999999999998</v>
      </c>
      <c r="H28" s="201">
        <v>0</v>
      </c>
      <c r="I28" s="201">
        <v>0</v>
      </c>
      <c r="J28" s="201">
        <v>15.03</v>
      </c>
      <c r="K28" s="201">
        <v>21.25</v>
      </c>
      <c r="L28" s="201">
        <v>32.520000000000003</v>
      </c>
      <c r="M28" s="201">
        <v>0</v>
      </c>
      <c r="N28" s="201">
        <v>1.03</v>
      </c>
      <c r="O28" s="201">
        <v>1.73</v>
      </c>
      <c r="P28" s="201">
        <v>2.38</v>
      </c>
      <c r="Q28" s="201">
        <v>0.19</v>
      </c>
      <c r="R28" s="201">
        <v>0.37</v>
      </c>
      <c r="S28" s="201">
        <v>0.24</v>
      </c>
      <c r="T28" s="201">
        <v>0</v>
      </c>
      <c r="U28" s="201">
        <v>9.89</v>
      </c>
      <c r="V28" s="201">
        <v>0.18</v>
      </c>
      <c r="W28" s="201">
        <v>0.39</v>
      </c>
      <c r="X28" s="201">
        <v>1.29</v>
      </c>
      <c r="Y28" s="201">
        <v>0</v>
      </c>
      <c r="Z28" s="201">
        <v>2.4300000000000002</v>
      </c>
      <c r="AA28" s="201">
        <v>0.78</v>
      </c>
      <c r="AB28" s="201">
        <v>0</v>
      </c>
      <c r="AC28" s="201">
        <v>9.06</v>
      </c>
      <c r="AD28" s="201">
        <v>0</v>
      </c>
      <c r="AE28" s="201">
        <v>0</v>
      </c>
      <c r="AF28" s="201">
        <v>0</v>
      </c>
      <c r="AG28" s="201">
        <v>0</v>
      </c>
      <c r="AH28" s="201">
        <v>0</v>
      </c>
      <c r="AI28" s="201">
        <v>0</v>
      </c>
      <c r="AJ28" s="201">
        <v>0</v>
      </c>
      <c r="AK28" s="201">
        <v>12.6</v>
      </c>
      <c r="AL28" s="201">
        <v>0</v>
      </c>
      <c r="AM28" s="201">
        <v>0</v>
      </c>
      <c r="AN28" s="201">
        <v>0</v>
      </c>
      <c r="AO28" s="201">
        <v>81.400000000000006</v>
      </c>
      <c r="AP28" s="201">
        <v>0</v>
      </c>
      <c r="AQ28" s="201">
        <v>0</v>
      </c>
      <c r="AR28" s="201">
        <v>10.130000000000001</v>
      </c>
      <c r="AS28" s="201">
        <v>0</v>
      </c>
      <c r="AT28" s="201">
        <v>0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16.989999999999998</v>
      </c>
      <c r="H29" s="201">
        <v>0</v>
      </c>
      <c r="I29" s="201">
        <v>0</v>
      </c>
      <c r="J29" s="201">
        <v>15.03</v>
      </c>
      <c r="K29" s="201">
        <v>18.350000000000001</v>
      </c>
      <c r="L29" s="201">
        <v>32.520000000000003</v>
      </c>
      <c r="M29" s="201">
        <v>0</v>
      </c>
      <c r="N29" s="201">
        <v>1.03</v>
      </c>
      <c r="O29" s="201">
        <v>1.73</v>
      </c>
      <c r="P29" s="201">
        <v>2.37</v>
      </c>
      <c r="Q29" s="201">
        <v>0.19</v>
      </c>
      <c r="R29" s="201">
        <v>0.37</v>
      </c>
      <c r="S29" s="201">
        <v>0.24</v>
      </c>
      <c r="T29" s="201">
        <v>0</v>
      </c>
      <c r="U29" s="201">
        <v>9.89</v>
      </c>
      <c r="V29" s="201">
        <v>0.18</v>
      </c>
      <c r="W29" s="201">
        <v>0.39</v>
      </c>
      <c r="X29" s="201">
        <v>1.29</v>
      </c>
      <c r="Y29" s="201">
        <v>0</v>
      </c>
      <c r="Z29" s="201">
        <v>2.4300000000000002</v>
      </c>
      <c r="AA29" s="201">
        <v>0.78</v>
      </c>
      <c r="AB29" s="201">
        <v>0</v>
      </c>
      <c r="AC29" s="201">
        <v>9.06</v>
      </c>
      <c r="AD29" s="201">
        <v>0</v>
      </c>
      <c r="AE29" s="201">
        <v>0</v>
      </c>
      <c r="AF29" s="201">
        <v>0</v>
      </c>
      <c r="AG29" s="201">
        <v>0</v>
      </c>
      <c r="AH29" s="201">
        <v>0</v>
      </c>
      <c r="AI29" s="201">
        <v>0</v>
      </c>
      <c r="AJ29" s="201">
        <v>0</v>
      </c>
      <c r="AK29" s="201">
        <v>2.6</v>
      </c>
      <c r="AL29" s="201">
        <v>0</v>
      </c>
      <c r="AM29" s="201">
        <v>0</v>
      </c>
      <c r="AN29" s="201">
        <v>0</v>
      </c>
      <c r="AO29" s="201">
        <v>81.400000000000006</v>
      </c>
      <c r="AP29" s="201">
        <v>0</v>
      </c>
      <c r="AQ29" s="201">
        <v>0</v>
      </c>
      <c r="AR29" s="201">
        <v>10.130000000000001</v>
      </c>
      <c r="AS29" s="201">
        <v>0</v>
      </c>
      <c r="AT29" s="201">
        <v>0</v>
      </c>
      <c r="AU29" s="201">
        <v>0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16.989999999999998</v>
      </c>
      <c r="H30" s="201">
        <v>0</v>
      </c>
      <c r="I30" s="201">
        <v>0</v>
      </c>
      <c r="J30" s="201">
        <v>15.03</v>
      </c>
      <c r="K30" s="201">
        <v>64.709999999999994</v>
      </c>
      <c r="L30" s="201">
        <v>32.520000000000003</v>
      </c>
      <c r="M30" s="201">
        <v>0</v>
      </c>
      <c r="N30" s="201">
        <v>1.03</v>
      </c>
      <c r="O30" s="201">
        <v>1.73</v>
      </c>
      <c r="P30" s="201">
        <v>2.37</v>
      </c>
      <c r="Q30" s="201">
        <v>0.19</v>
      </c>
      <c r="R30" s="201">
        <v>0.37</v>
      </c>
      <c r="S30" s="201">
        <v>0.24</v>
      </c>
      <c r="T30" s="201">
        <v>0</v>
      </c>
      <c r="U30" s="201">
        <v>9.89</v>
      </c>
      <c r="V30" s="201">
        <v>0.18</v>
      </c>
      <c r="W30" s="201">
        <v>0.39</v>
      </c>
      <c r="X30" s="201">
        <v>1.29</v>
      </c>
      <c r="Y30" s="201">
        <v>0</v>
      </c>
      <c r="Z30" s="201">
        <v>2.4300000000000002</v>
      </c>
      <c r="AA30" s="201">
        <v>0.78</v>
      </c>
      <c r="AB30" s="201">
        <v>0</v>
      </c>
      <c r="AC30" s="201">
        <v>9.06</v>
      </c>
      <c r="AD30" s="201">
        <v>0</v>
      </c>
      <c r="AE30" s="201">
        <v>0</v>
      </c>
      <c r="AF30" s="201">
        <v>0</v>
      </c>
      <c r="AG30" s="201">
        <v>0</v>
      </c>
      <c r="AH30" s="201">
        <v>0</v>
      </c>
      <c r="AI30" s="201">
        <v>0</v>
      </c>
      <c r="AJ30" s="201">
        <v>0</v>
      </c>
      <c r="AK30" s="201">
        <v>12.6</v>
      </c>
      <c r="AL30" s="201">
        <v>0</v>
      </c>
      <c r="AM30" s="201">
        <v>0</v>
      </c>
      <c r="AN30" s="201">
        <v>0</v>
      </c>
      <c r="AO30" s="201">
        <v>81.400000000000006</v>
      </c>
      <c r="AP30" s="201">
        <v>0</v>
      </c>
      <c r="AQ30" s="201">
        <v>0</v>
      </c>
      <c r="AR30" s="201">
        <v>10.130000000000001</v>
      </c>
      <c r="AS30" s="201">
        <v>0</v>
      </c>
      <c r="AT30" s="201">
        <v>0</v>
      </c>
      <c r="AU30" s="201">
        <v>0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16.989999999999998</v>
      </c>
      <c r="H31" s="201">
        <v>0</v>
      </c>
      <c r="I31" s="201">
        <v>0</v>
      </c>
      <c r="J31" s="201">
        <v>15.03</v>
      </c>
      <c r="K31" s="201">
        <v>76.849999999999994</v>
      </c>
      <c r="L31" s="201">
        <v>31.77</v>
      </c>
      <c r="M31" s="201">
        <v>0</v>
      </c>
      <c r="N31" s="201">
        <v>1.03</v>
      </c>
      <c r="O31" s="201">
        <v>1.73</v>
      </c>
      <c r="P31" s="201">
        <v>2.37</v>
      </c>
      <c r="Q31" s="201">
        <v>0.19</v>
      </c>
      <c r="R31" s="201">
        <v>0.37</v>
      </c>
      <c r="S31" s="201">
        <v>0.24</v>
      </c>
      <c r="T31" s="201">
        <v>0</v>
      </c>
      <c r="U31" s="201">
        <v>9.89</v>
      </c>
      <c r="V31" s="201">
        <v>0.18</v>
      </c>
      <c r="W31" s="201">
        <v>0.39</v>
      </c>
      <c r="X31" s="201">
        <v>1.29</v>
      </c>
      <c r="Y31" s="201">
        <v>0</v>
      </c>
      <c r="Z31" s="201">
        <v>2.4300000000000002</v>
      </c>
      <c r="AA31" s="201">
        <v>0.78</v>
      </c>
      <c r="AB31" s="201">
        <v>0</v>
      </c>
      <c r="AC31" s="201">
        <v>9.06</v>
      </c>
      <c r="AD31" s="201">
        <v>0</v>
      </c>
      <c r="AE31" s="201">
        <v>0</v>
      </c>
      <c r="AF31" s="201">
        <v>0</v>
      </c>
      <c r="AG31" s="201">
        <v>0</v>
      </c>
      <c r="AH31" s="201">
        <v>0</v>
      </c>
      <c r="AI31" s="201">
        <v>0</v>
      </c>
      <c r="AJ31" s="201">
        <v>0</v>
      </c>
      <c r="AK31" s="201">
        <v>12.6</v>
      </c>
      <c r="AL31" s="201">
        <v>0</v>
      </c>
      <c r="AM31" s="201">
        <v>0</v>
      </c>
      <c r="AN31" s="201">
        <v>0</v>
      </c>
      <c r="AO31" s="201">
        <v>81.400000000000006</v>
      </c>
      <c r="AP31" s="201">
        <v>0</v>
      </c>
      <c r="AQ31" s="201">
        <v>0</v>
      </c>
      <c r="AR31" s="201">
        <v>10.130000000000001</v>
      </c>
      <c r="AS31" s="201">
        <v>0</v>
      </c>
      <c r="AT31" s="201">
        <v>0</v>
      </c>
      <c r="AU31" s="201">
        <v>0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16.989999999999998</v>
      </c>
      <c r="H32" s="201">
        <v>0</v>
      </c>
      <c r="I32" s="201">
        <v>0</v>
      </c>
      <c r="J32" s="201">
        <v>15.03</v>
      </c>
      <c r="K32" s="201">
        <v>76.849999999999994</v>
      </c>
      <c r="L32" s="201">
        <v>31.77</v>
      </c>
      <c r="M32" s="201">
        <v>0</v>
      </c>
      <c r="N32" s="201">
        <v>1.03</v>
      </c>
      <c r="O32" s="201">
        <v>1.73</v>
      </c>
      <c r="P32" s="201">
        <v>2.37</v>
      </c>
      <c r="Q32" s="201">
        <v>0.19</v>
      </c>
      <c r="R32" s="201">
        <v>0.37</v>
      </c>
      <c r="S32" s="201">
        <v>0.24</v>
      </c>
      <c r="T32" s="201">
        <v>0</v>
      </c>
      <c r="U32" s="201">
        <v>9.89</v>
      </c>
      <c r="V32" s="201">
        <v>0.18</v>
      </c>
      <c r="W32" s="201">
        <v>0.39</v>
      </c>
      <c r="X32" s="201">
        <v>1.29</v>
      </c>
      <c r="Y32" s="201">
        <v>0</v>
      </c>
      <c r="Z32" s="201">
        <v>2.4300000000000002</v>
      </c>
      <c r="AA32" s="201">
        <v>0.78</v>
      </c>
      <c r="AB32" s="201">
        <v>0</v>
      </c>
      <c r="AC32" s="201">
        <v>9.06</v>
      </c>
      <c r="AD32" s="201">
        <v>0</v>
      </c>
      <c r="AE32" s="201">
        <v>0</v>
      </c>
      <c r="AF32" s="201">
        <v>0</v>
      </c>
      <c r="AG32" s="201">
        <v>0</v>
      </c>
      <c r="AH32" s="201">
        <v>0</v>
      </c>
      <c r="AI32" s="201">
        <v>0</v>
      </c>
      <c r="AJ32" s="201">
        <v>0</v>
      </c>
      <c r="AK32" s="201">
        <v>12.6</v>
      </c>
      <c r="AL32" s="201">
        <v>0</v>
      </c>
      <c r="AM32" s="201">
        <v>0</v>
      </c>
      <c r="AN32" s="201">
        <v>0</v>
      </c>
      <c r="AO32" s="201">
        <v>81.400000000000006</v>
      </c>
      <c r="AP32" s="201">
        <v>0</v>
      </c>
      <c r="AQ32" s="201">
        <v>0</v>
      </c>
      <c r="AR32" s="201">
        <v>10.130000000000001</v>
      </c>
      <c r="AS32" s="201">
        <v>0</v>
      </c>
      <c r="AT32" s="201">
        <v>0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16.989999999999998</v>
      </c>
      <c r="H33" s="201">
        <v>0</v>
      </c>
      <c r="I33" s="201">
        <v>0</v>
      </c>
      <c r="J33" s="201">
        <v>15.03</v>
      </c>
      <c r="K33" s="201">
        <v>76.849999999999994</v>
      </c>
      <c r="L33" s="201">
        <v>31.77</v>
      </c>
      <c r="M33" s="201">
        <v>0</v>
      </c>
      <c r="N33" s="201">
        <v>1.02</v>
      </c>
      <c r="O33" s="201">
        <v>1.72</v>
      </c>
      <c r="P33" s="201">
        <v>2.35</v>
      </c>
      <c r="Q33" s="201">
        <v>0.19</v>
      </c>
      <c r="R33" s="201">
        <v>0.37</v>
      </c>
      <c r="S33" s="201">
        <v>0.24</v>
      </c>
      <c r="T33" s="201">
        <v>0</v>
      </c>
      <c r="U33" s="201">
        <v>9.89</v>
      </c>
      <c r="V33" s="201">
        <v>0.18</v>
      </c>
      <c r="W33" s="201">
        <v>0.39</v>
      </c>
      <c r="X33" s="201">
        <v>1.29</v>
      </c>
      <c r="Y33" s="201">
        <v>0</v>
      </c>
      <c r="Z33" s="201">
        <v>2.4300000000000002</v>
      </c>
      <c r="AA33" s="201">
        <v>0.78</v>
      </c>
      <c r="AB33" s="201">
        <v>0</v>
      </c>
      <c r="AC33" s="201">
        <v>9.06</v>
      </c>
      <c r="AD33" s="201">
        <v>0</v>
      </c>
      <c r="AE33" s="201">
        <v>0</v>
      </c>
      <c r="AF33" s="201">
        <v>0</v>
      </c>
      <c r="AG33" s="201">
        <v>0</v>
      </c>
      <c r="AH33" s="201">
        <v>0</v>
      </c>
      <c r="AI33" s="201">
        <v>0</v>
      </c>
      <c r="AJ33" s="201">
        <v>0</v>
      </c>
      <c r="AK33" s="201">
        <v>12.6</v>
      </c>
      <c r="AL33" s="201">
        <v>0</v>
      </c>
      <c r="AM33" s="201">
        <v>0</v>
      </c>
      <c r="AN33" s="201">
        <v>0</v>
      </c>
      <c r="AO33" s="201">
        <v>81.400000000000006</v>
      </c>
      <c r="AP33" s="201">
        <v>0</v>
      </c>
      <c r="AQ33" s="201">
        <v>0</v>
      </c>
      <c r="AR33" s="201">
        <v>10.130000000000001</v>
      </c>
      <c r="AS33" s="201">
        <v>0</v>
      </c>
      <c r="AT33" s="201">
        <v>0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16.82</v>
      </c>
      <c r="H34" s="201">
        <v>0</v>
      </c>
      <c r="I34" s="201">
        <v>0</v>
      </c>
      <c r="J34" s="201">
        <v>15.03</v>
      </c>
      <c r="K34" s="201">
        <v>76.849999999999994</v>
      </c>
      <c r="L34" s="201">
        <v>31.77</v>
      </c>
      <c r="M34" s="201">
        <v>0</v>
      </c>
      <c r="N34" s="201">
        <v>0.98</v>
      </c>
      <c r="O34" s="201">
        <v>1.65</v>
      </c>
      <c r="P34" s="201">
        <v>2.2599999999999998</v>
      </c>
      <c r="Q34" s="201">
        <v>2.64</v>
      </c>
      <c r="R34" s="201">
        <v>4.7699999999999996</v>
      </c>
      <c r="S34" s="201">
        <v>2.85</v>
      </c>
      <c r="T34" s="201">
        <v>0</v>
      </c>
      <c r="U34" s="201">
        <v>9.89</v>
      </c>
      <c r="V34" s="201">
        <v>0.18</v>
      </c>
      <c r="W34" s="201">
        <v>0.39</v>
      </c>
      <c r="X34" s="201">
        <v>1.29</v>
      </c>
      <c r="Y34" s="201">
        <v>0</v>
      </c>
      <c r="Z34" s="201">
        <v>2.4300000000000002</v>
      </c>
      <c r="AA34" s="201">
        <v>10.91</v>
      </c>
      <c r="AB34" s="201">
        <v>0</v>
      </c>
      <c r="AC34" s="201">
        <v>9.06</v>
      </c>
      <c r="AD34" s="201">
        <v>0</v>
      </c>
      <c r="AE34" s="201">
        <v>0</v>
      </c>
      <c r="AF34" s="201">
        <v>0</v>
      </c>
      <c r="AG34" s="201">
        <v>0</v>
      </c>
      <c r="AH34" s="201">
        <v>0</v>
      </c>
      <c r="AI34" s="201">
        <v>0</v>
      </c>
      <c r="AJ34" s="201">
        <v>0</v>
      </c>
      <c r="AK34" s="201">
        <v>12.6</v>
      </c>
      <c r="AL34" s="201">
        <v>0</v>
      </c>
      <c r="AM34" s="201">
        <v>0</v>
      </c>
      <c r="AN34" s="201">
        <v>0</v>
      </c>
      <c r="AO34" s="201">
        <v>81.400000000000006</v>
      </c>
      <c r="AP34" s="201">
        <v>0</v>
      </c>
      <c r="AQ34" s="201">
        <v>0</v>
      </c>
      <c r="AR34" s="201">
        <v>10.130000000000001</v>
      </c>
      <c r="AS34" s="201">
        <v>0</v>
      </c>
      <c r="AT34" s="201">
        <v>0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16.82</v>
      </c>
      <c r="H35" s="201">
        <v>0</v>
      </c>
      <c r="I35" s="201">
        <v>0</v>
      </c>
      <c r="J35" s="201">
        <v>15.03</v>
      </c>
      <c r="K35" s="201">
        <v>76.849999999999994</v>
      </c>
      <c r="L35" s="201">
        <v>31.77</v>
      </c>
      <c r="M35" s="201">
        <v>0</v>
      </c>
      <c r="N35" s="201">
        <v>0.96</v>
      </c>
      <c r="O35" s="201">
        <v>1.62</v>
      </c>
      <c r="P35" s="201">
        <v>2.21</v>
      </c>
      <c r="Q35" s="201">
        <v>2.64</v>
      </c>
      <c r="R35" s="201">
        <v>4.7699999999999996</v>
      </c>
      <c r="S35" s="201">
        <v>2.85</v>
      </c>
      <c r="T35" s="201">
        <v>0</v>
      </c>
      <c r="U35" s="201">
        <v>9.89</v>
      </c>
      <c r="V35" s="201">
        <v>0.18</v>
      </c>
      <c r="W35" s="201">
        <v>0.39</v>
      </c>
      <c r="X35" s="201">
        <v>1.29</v>
      </c>
      <c r="Y35" s="201">
        <v>0</v>
      </c>
      <c r="Z35" s="201">
        <v>21.1</v>
      </c>
      <c r="AA35" s="201">
        <v>10.91</v>
      </c>
      <c r="AB35" s="201">
        <v>0</v>
      </c>
      <c r="AC35" s="201">
        <v>9.06</v>
      </c>
      <c r="AD35" s="201">
        <v>0</v>
      </c>
      <c r="AE35" s="201">
        <v>0</v>
      </c>
      <c r="AF35" s="201">
        <v>0</v>
      </c>
      <c r="AG35" s="201">
        <v>0</v>
      </c>
      <c r="AH35" s="201">
        <v>0</v>
      </c>
      <c r="AI35" s="201">
        <v>0</v>
      </c>
      <c r="AJ35" s="201">
        <v>0</v>
      </c>
      <c r="AK35" s="201">
        <v>12.6</v>
      </c>
      <c r="AL35" s="201">
        <v>0</v>
      </c>
      <c r="AM35" s="201">
        <v>0</v>
      </c>
      <c r="AN35" s="201">
        <v>0</v>
      </c>
      <c r="AO35" s="201">
        <v>81.400000000000006</v>
      </c>
      <c r="AP35" s="201">
        <v>0</v>
      </c>
      <c r="AQ35" s="201">
        <v>0</v>
      </c>
      <c r="AR35" s="201">
        <v>10</v>
      </c>
      <c r="AS35" s="201">
        <v>0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16.82</v>
      </c>
      <c r="H36" s="201">
        <v>0</v>
      </c>
      <c r="I36" s="201">
        <v>0</v>
      </c>
      <c r="J36" s="201">
        <v>15.03</v>
      </c>
      <c r="K36" s="201">
        <v>76.849999999999994</v>
      </c>
      <c r="L36" s="201">
        <v>31.77</v>
      </c>
      <c r="M36" s="201">
        <v>0</v>
      </c>
      <c r="N36" s="201">
        <v>0.93</v>
      </c>
      <c r="O36" s="201">
        <v>1.56</v>
      </c>
      <c r="P36" s="201">
        <v>2.13</v>
      </c>
      <c r="Q36" s="201">
        <v>2.64</v>
      </c>
      <c r="R36" s="201">
        <v>4.7699999999999996</v>
      </c>
      <c r="S36" s="201">
        <v>2.85</v>
      </c>
      <c r="T36" s="201">
        <v>0</v>
      </c>
      <c r="U36" s="201">
        <v>9.89</v>
      </c>
      <c r="V36" s="201">
        <v>0.18</v>
      </c>
      <c r="W36" s="201">
        <v>0.39</v>
      </c>
      <c r="X36" s="201">
        <v>1.29</v>
      </c>
      <c r="Y36" s="201">
        <v>0</v>
      </c>
      <c r="Z36" s="201">
        <v>38.08</v>
      </c>
      <c r="AA36" s="201">
        <v>10.91</v>
      </c>
      <c r="AB36" s="201">
        <v>0</v>
      </c>
      <c r="AC36" s="201">
        <v>9.06</v>
      </c>
      <c r="AD36" s="201">
        <v>0</v>
      </c>
      <c r="AE36" s="201">
        <v>0</v>
      </c>
      <c r="AF36" s="201">
        <v>0</v>
      </c>
      <c r="AG36" s="201">
        <v>0</v>
      </c>
      <c r="AH36" s="201">
        <v>0</v>
      </c>
      <c r="AI36" s="201">
        <v>0</v>
      </c>
      <c r="AJ36" s="201">
        <v>0</v>
      </c>
      <c r="AK36" s="201">
        <v>12.6</v>
      </c>
      <c r="AL36" s="201">
        <v>0</v>
      </c>
      <c r="AM36" s="201">
        <v>0</v>
      </c>
      <c r="AN36" s="201">
        <v>0</v>
      </c>
      <c r="AO36" s="201">
        <v>81.400000000000006</v>
      </c>
      <c r="AP36" s="201">
        <v>0</v>
      </c>
      <c r="AQ36" s="201">
        <v>0</v>
      </c>
      <c r="AR36" s="201">
        <v>10</v>
      </c>
      <c r="AS36" s="201">
        <v>0</v>
      </c>
      <c r="AT36" s="201">
        <v>0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16.82</v>
      </c>
      <c r="H37" s="201">
        <v>0</v>
      </c>
      <c r="I37" s="201">
        <v>0</v>
      </c>
      <c r="J37" s="201">
        <v>15.03</v>
      </c>
      <c r="K37" s="201">
        <v>76.849999999999994</v>
      </c>
      <c r="L37" s="201">
        <v>31.77</v>
      </c>
      <c r="M37" s="201">
        <v>0</v>
      </c>
      <c r="N37" s="201">
        <v>0.9</v>
      </c>
      <c r="O37" s="201">
        <v>1.5</v>
      </c>
      <c r="P37" s="201">
        <v>2.0499999999999998</v>
      </c>
      <c r="Q37" s="201">
        <v>2.64</v>
      </c>
      <c r="R37" s="201">
        <v>4.8</v>
      </c>
      <c r="S37" s="201">
        <v>2.71</v>
      </c>
      <c r="T37" s="201">
        <v>0</v>
      </c>
      <c r="U37" s="201">
        <v>9.89</v>
      </c>
      <c r="V37" s="201">
        <v>0</v>
      </c>
      <c r="W37" s="201">
        <v>0</v>
      </c>
      <c r="X37" s="201">
        <v>1.29</v>
      </c>
      <c r="Y37" s="201">
        <v>0</v>
      </c>
      <c r="Z37" s="201">
        <v>36.92</v>
      </c>
      <c r="AA37" s="201">
        <v>8.26</v>
      </c>
      <c r="AB37" s="201">
        <v>0</v>
      </c>
      <c r="AC37" s="201">
        <v>9.06</v>
      </c>
      <c r="AD37" s="201">
        <v>0</v>
      </c>
      <c r="AE37" s="201">
        <v>0</v>
      </c>
      <c r="AF37" s="201">
        <v>0</v>
      </c>
      <c r="AG37" s="201">
        <v>0</v>
      </c>
      <c r="AH37" s="201">
        <v>0</v>
      </c>
      <c r="AI37" s="201">
        <v>0</v>
      </c>
      <c r="AJ37" s="201">
        <v>0</v>
      </c>
      <c r="AK37" s="201">
        <v>12.6</v>
      </c>
      <c r="AL37" s="201">
        <v>0</v>
      </c>
      <c r="AM37" s="201">
        <v>0</v>
      </c>
      <c r="AN37" s="201">
        <v>0</v>
      </c>
      <c r="AO37" s="201">
        <v>81.400000000000006</v>
      </c>
      <c r="AP37" s="201">
        <v>0</v>
      </c>
      <c r="AQ37" s="201">
        <v>0</v>
      </c>
      <c r="AR37" s="201">
        <v>10</v>
      </c>
      <c r="AS37" s="201">
        <v>0</v>
      </c>
      <c r="AT37" s="201">
        <v>0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16.82</v>
      </c>
      <c r="H38" s="201">
        <v>0</v>
      </c>
      <c r="I38" s="201">
        <v>0</v>
      </c>
      <c r="J38" s="201">
        <v>15.03</v>
      </c>
      <c r="K38" s="201">
        <v>76.849999999999994</v>
      </c>
      <c r="L38" s="201">
        <v>31.77</v>
      </c>
      <c r="M38" s="201">
        <v>0</v>
      </c>
      <c r="N38" s="201">
        <v>0.85</v>
      </c>
      <c r="O38" s="201">
        <v>1.44</v>
      </c>
      <c r="P38" s="201">
        <v>1.96</v>
      </c>
      <c r="Q38" s="201">
        <v>2.64</v>
      </c>
      <c r="R38" s="201">
        <v>4.8</v>
      </c>
      <c r="S38" s="201">
        <v>2.71</v>
      </c>
      <c r="T38" s="201">
        <v>0</v>
      </c>
      <c r="U38" s="201">
        <v>9.89</v>
      </c>
      <c r="V38" s="201">
        <v>0.12</v>
      </c>
      <c r="W38" s="201">
        <v>0.38</v>
      </c>
      <c r="X38" s="201">
        <v>1.29</v>
      </c>
      <c r="Y38" s="201">
        <v>0</v>
      </c>
      <c r="Z38" s="201">
        <v>38.08</v>
      </c>
      <c r="AA38" s="201">
        <v>8.26</v>
      </c>
      <c r="AB38" s="201">
        <v>0</v>
      </c>
      <c r="AC38" s="201">
        <v>9.06</v>
      </c>
      <c r="AD38" s="201">
        <v>0</v>
      </c>
      <c r="AE38" s="201">
        <v>0</v>
      </c>
      <c r="AF38" s="201">
        <v>0</v>
      </c>
      <c r="AG38" s="201">
        <v>0</v>
      </c>
      <c r="AH38" s="201">
        <v>0</v>
      </c>
      <c r="AI38" s="201">
        <v>0</v>
      </c>
      <c r="AJ38" s="201">
        <v>0</v>
      </c>
      <c r="AK38" s="201">
        <v>12.6</v>
      </c>
      <c r="AL38" s="201">
        <v>0</v>
      </c>
      <c r="AM38" s="201">
        <v>0</v>
      </c>
      <c r="AN38" s="201">
        <v>0</v>
      </c>
      <c r="AO38" s="201">
        <v>81.400000000000006</v>
      </c>
      <c r="AP38" s="201">
        <v>0</v>
      </c>
      <c r="AQ38" s="201">
        <v>0</v>
      </c>
      <c r="AR38" s="201">
        <v>10</v>
      </c>
      <c r="AS38" s="201">
        <v>0</v>
      </c>
      <c r="AT38" s="201">
        <v>0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16.55</v>
      </c>
      <c r="H39" s="201">
        <v>0</v>
      </c>
      <c r="I39" s="201">
        <v>0</v>
      </c>
      <c r="J39" s="201">
        <v>14.75</v>
      </c>
      <c r="K39" s="201">
        <v>76.849999999999994</v>
      </c>
      <c r="L39" s="201">
        <v>31.77</v>
      </c>
      <c r="M39" s="201">
        <v>0</v>
      </c>
      <c r="N39" s="201">
        <v>0.9</v>
      </c>
      <c r="O39" s="201">
        <v>1.51</v>
      </c>
      <c r="P39" s="201">
        <v>0</v>
      </c>
      <c r="Q39" s="201">
        <v>2.64</v>
      </c>
      <c r="R39" s="201">
        <v>4.7699999999999996</v>
      </c>
      <c r="S39" s="201">
        <v>2.85</v>
      </c>
      <c r="T39" s="201">
        <v>0</v>
      </c>
      <c r="U39" s="201">
        <v>9.89</v>
      </c>
      <c r="V39" s="201">
        <v>0.18</v>
      </c>
      <c r="W39" s="201">
        <v>0.38</v>
      </c>
      <c r="X39" s="201">
        <v>1.29</v>
      </c>
      <c r="Y39" s="201">
        <v>0</v>
      </c>
      <c r="Z39" s="201">
        <v>39.6</v>
      </c>
      <c r="AA39" s="201">
        <v>10.91</v>
      </c>
      <c r="AB39" s="201">
        <v>0</v>
      </c>
      <c r="AC39" s="201">
        <v>9.06</v>
      </c>
      <c r="AD39" s="201">
        <v>0</v>
      </c>
      <c r="AE39" s="201">
        <v>0</v>
      </c>
      <c r="AF39" s="201">
        <v>0</v>
      </c>
      <c r="AG39" s="201">
        <v>0</v>
      </c>
      <c r="AH39" s="201">
        <v>0</v>
      </c>
      <c r="AI39" s="201">
        <v>0</v>
      </c>
      <c r="AJ39" s="201">
        <v>0</v>
      </c>
      <c r="AK39" s="201">
        <v>12.6</v>
      </c>
      <c r="AL39" s="201">
        <v>0</v>
      </c>
      <c r="AM39" s="201">
        <v>0</v>
      </c>
      <c r="AN39" s="201">
        <v>0</v>
      </c>
      <c r="AO39" s="201">
        <v>77.8</v>
      </c>
      <c r="AP39" s="201">
        <v>0</v>
      </c>
      <c r="AQ39" s="201">
        <v>0</v>
      </c>
      <c r="AR39" s="201">
        <v>10</v>
      </c>
      <c r="AS39" s="201">
        <v>0</v>
      </c>
      <c r="AT39" s="201">
        <v>0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16.55</v>
      </c>
      <c r="H40" s="201">
        <v>0</v>
      </c>
      <c r="I40" s="201">
        <v>0</v>
      </c>
      <c r="J40" s="201">
        <v>14.75</v>
      </c>
      <c r="K40" s="201">
        <v>76.849999999999994</v>
      </c>
      <c r="L40" s="201">
        <v>31.77</v>
      </c>
      <c r="M40" s="201">
        <v>0</v>
      </c>
      <c r="N40" s="201">
        <v>0.86</v>
      </c>
      <c r="O40" s="201">
        <v>1.45</v>
      </c>
      <c r="P40" s="201">
        <v>0</v>
      </c>
      <c r="Q40" s="201">
        <v>2.64</v>
      </c>
      <c r="R40" s="201">
        <v>4.7699999999999996</v>
      </c>
      <c r="S40" s="201">
        <v>2.85</v>
      </c>
      <c r="T40" s="201">
        <v>0</v>
      </c>
      <c r="U40" s="201">
        <v>9.89</v>
      </c>
      <c r="V40" s="201">
        <v>0.18</v>
      </c>
      <c r="W40" s="201">
        <v>0.38</v>
      </c>
      <c r="X40" s="201">
        <v>1.29</v>
      </c>
      <c r="Y40" s="201">
        <v>0</v>
      </c>
      <c r="Z40" s="201">
        <v>38.08</v>
      </c>
      <c r="AA40" s="201">
        <v>10.91</v>
      </c>
      <c r="AB40" s="201">
        <v>0</v>
      </c>
      <c r="AC40" s="201">
        <v>9.06</v>
      </c>
      <c r="AD40" s="201">
        <v>0</v>
      </c>
      <c r="AE40" s="201">
        <v>0</v>
      </c>
      <c r="AF40" s="201">
        <v>0</v>
      </c>
      <c r="AG40" s="201">
        <v>0</v>
      </c>
      <c r="AH40" s="201">
        <v>0</v>
      </c>
      <c r="AI40" s="201">
        <v>0</v>
      </c>
      <c r="AJ40" s="201">
        <v>0</v>
      </c>
      <c r="AK40" s="201">
        <v>12.6</v>
      </c>
      <c r="AL40" s="201">
        <v>0</v>
      </c>
      <c r="AM40" s="201">
        <v>0</v>
      </c>
      <c r="AN40" s="201">
        <v>0</v>
      </c>
      <c r="AO40" s="201">
        <v>77.8</v>
      </c>
      <c r="AP40" s="201">
        <v>0</v>
      </c>
      <c r="AQ40" s="201">
        <v>0</v>
      </c>
      <c r="AR40" s="201">
        <v>10</v>
      </c>
      <c r="AS40" s="201">
        <v>0</v>
      </c>
      <c r="AT40" s="201">
        <v>0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16.55</v>
      </c>
      <c r="H41" s="201">
        <v>0</v>
      </c>
      <c r="I41" s="201">
        <v>0</v>
      </c>
      <c r="J41" s="201">
        <v>14.75</v>
      </c>
      <c r="K41" s="201">
        <v>76.849999999999994</v>
      </c>
      <c r="L41" s="201">
        <v>31.77</v>
      </c>
      <c r="M41" s="201">
        <v>0</v>
      </c>
      <c r="N41" s="201">
        <v>0.83</v>
      </c>
      <c r="O41" s="201">
        <v>1.4</v>
      </c>
      <c r="P41" s="201">
        <v>0</v>
      </c>
      <c r="Q41" s="201">
        <v>2.64</v>
      </c>
      <c r="R41" s="201">
        <v>4.8</v>
      </c>
      <c r="S41" s="201">
        <v>2.71</v>
      </c>
      <c r="T41" s="201">
        <v>0</v>
      </c>
      <c r="U41" s="201">
        <v>9.89</v>
      </c>
      <c r="V41" s="201">
        <v>0.18</v>
      </c>
      <c r="W41" s="201">
        <v>0.38</v>
      </c>
      <c r="X41" s="201">
        <v>1.29</v>
      </c>
      <c r="Y41" s="201">
        <v>0</v>
      </c>
      <c r="Z41" s="201">
        <v>38.08</v>
      </c>
      <c r="AA41" s="201">
        <v>8.26</v>
      </c>
      <c r="AB41" s="201">
        <v>0</v>
      </c>
      <c r="AC41" s="201">
        <v>9.06</v>
      </c>
      <c r="AD41" s="201">
        <v>0</v>
      </c>
      <c r="AE41" s="201">
        <v>0</v>
      </c>
      <c r="AF41" s="201">
        <v>0</v>
      </c>
      <c r="AG41" s="201">
        <v>0</v>
      </c>
      <c r="AH41" s="201">
        <v>0</v>
      </c>
      <c r="AI41" s="201">
        <v>0</v>
      </c>
      <c r="AJ41" s="201">
        <v>0</v>
      </c>
      <c r="AK41" s="201">
        <v>12.6</v>
      </c>
      <c r="AL41" s="201">
        <v>0</v>
      </c>
      <c r="AM41" s="201">
        <v>0</v>
      </c>
      <c r="AN41" s="201">
        <v>0</v>
      </c>
      <c r="AO41" s="201">
        <v>77.8</v>
      </c>
      <c r="AP41" s="201">
        <v>0</v>
      </c>
      <c r="AQ41" s="201">
        <v>0</v>
      </c>
      <c r="AR41" s="201">
        <v>10</v>
      </c>
      <c r="AS41" s="201">
        <v>0</v>
      </c>
      <c r="AT41" s="201">
        <v>0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16.55</v>
      </c>
      <c r="H42" s="201">
        <v>0</v>
      </c>
      <c r="I42" s="201">
        <v>0</v>
      </c>
      <c r="J42" s="201">
        <v>14.75</v>
      </c>
      <c r="K42" s="201">
        <v>76.849999999999994</v>
      </c>
      <c r="L42" s="201">
        <v>31.77</v>
      </c>
      <c r="M42" s="201">
        <v>0</v>
      </c>
      <c r="N42" s="201">
        <v>0.8</v>
      </c>
      <c r="O42" s="201">
        <v>1.34</v>
      </c>
      <c r="P42" s="201">
        <v>0</v>
      </c>
      <c r="Q42" s="201">
        <v>2.64</v>
      </c>
      <c r="R42" s="201">
        <v>4.8</v>
      </c>
      <c r="S42" s="201">
        <v>2.71</v>
      </c>
      <c r="T42" s="201">
        <v>0</v>
      </c>
      <c r="U42" s="201">
        <v>9.89</v>
      </c>
      <c r="V42" s="201">
        <v>0.18</v>
      </c>
      <c r="W42" s="201">
        <v>0.38</v>
      </c>
      <c r="X42" s="201">
        <v>1.29</v>
      </c>
      <c r="Y42" s="201">
        <v>0</v>
      </c>
      <c r="Z42" s="201">
        <v>36.92</v>
      </c>
      <c r="AA42" s="201">
        <v>8.26</v>
      </c>
      <c r="AB42" s="201">
        <v>0</v>
      </c>
      <c r="AC42" s="201">
        <v>9.06</v>
      </c>
      <c r="AD42" s="201">
        <v>0</v>
      </c>
      <c r="AE42" s="201">
        <v>0</v>
      </c>
      <c r="AF42" s="201">
        <v>0</v>
      </c>
      <c r="AG42" s="201">
        <v>0</v>
      </c>
      <c r="AH42" s="201">
        <v>0</v>
      </c>
      <c r="AI42" s="201">
        <v>0</v>
      </c>
      <c r="AJ42" s="201">
        <v>0</v>
      </c>
      <c r="AK42" s="201">
        <v>12.6</v>
      </c>
      <c r="AL42" s="201">
        <v>0</v>
      </c>
      <c r="AM42" s="201">
        <v>0</v>
      </c>
      <c r="AN42" s="201">
        <v>0</v>
      </c>
      <c r="AO42" s="201">
        <v>77.8</v>
      </c>
      <c r="AP42" s="201">
        <v>0</v>
      </c>
      <c r="AQ42" s="201">
        <v>0</v>
      </c>
      <c r="AR42" s="201">
        <v>10</v>
      </c>
      <c r="AS42" s="201">
        <v>0</v>
      </c>
      <c r="AT42" s="201">
        <v>0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16.55</v>
      </c>
      <c r="H43" s="201">
        <v>0</v>
      </c>
      <c r="I43" s="201">
        <v>0</v>
      </c>
      <c r="J43" s="201">
        <v>14.75</v>
      </c>
      <c r="K43" s="201">
        <v>77.27</v>
      </c>
      <c r="L43" s="201">
        <v>31.77</v>
      </c>
      <c r="M43" s="201">
        <v>0</v>
      </c>
      <c r="N43" s="201">
        <v>0.78</v>
      </c>
      <c r="O43" s="201">
        <v>1.3</v>
      </c>
      <c r="P43" s="201">
        <v>1.66</v>
      </c>
      <c r="Q43" s="201">
        <v>2.64</v>
      </c>
      <c r="R43" s="201">
        <v>4.9800000000000004</v>
      </c>
      <c r="S43" s="201">
        <v>2.85</v>
      </c>
      <c r="T43" s="201">
        <v>0</v>
      </c>
      <c r="U43" s="201">
        <v>9.89</v>
      </c>
      <c r="V43" s="201">
        <v>0.18</v>
      </c>
      <c r="W43" s="201">
        <v>0.38</v>
      </c>
      <c r="X43" s="201">
        <v>1.29</v>
      </c>
      <c r="Y43" s="201">
        <v>0</v>
      </c>
      <c r="Z43" s="201">
        <v>38.08</v>
      </c>
      <c r="AA43" s="201">
        <v>8.26</v>
      </c>
      <c r="AB43" s="201">
        <v>0</v>
      </c>
      <c r="AC43" s="201">
        <v>9.06</v>
      </c>
      <c r="AD43" s="201">
        <v>0</v>
      </c>
      <c r="AE43" s="201">
        <v>0</v>
      </c>
      <c r="AF43" s="201">
        <v>0</v>
      </c>
      <c r="AG43" s="201">
        <v>0</v>
      </c>
      <c r="AH43" s="201">
        <v>0</v>
      </c>
      <c r="AI43" s="201">
        <v>0</v>
      </c>
      <c r="AJ43" s="201">
        <v>0</v>
      </c>
      <c r="AK43" s="201">
        <v>12.6</v>
      </c>
      <c r="AL43" s="201">
        <v>0</v>
      </c>
      <c r="AM43" s="201">
        <v>0</v>
      </c>
      <c r="AN43" s="201">
        <v>0</v>
      </c>
      <c r="AO43" s="201">
        <v>77.8</v>
      </c>
      <c r="AP43" s="201">
        <v>0</v>
      </c>
      <c r="AQ43" s="201">
        <v>0</v>
      </c>
      <c r="AR43" s="201">
        <v>9.8699999999999992</v>
      </c>
      <c r="AS43" s="201">
        <v>0</v>
      </c>
      <c r="AT43" s="201">
        <v>0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16.55</v>
      </c>
      <c r="H44" s="201">
        <v>0</v>
      </c>
      <c r="I44" s="201">
        <v>0</v>
      </c>
      <c r="J44" s="201">
        <v>14.75</v>
      </c>
      <c r="K44" s="201">
        <v>77.27</v>
      </c>
      <c r="L44" s="201">
        <v>31.77</v>
      </c>
      <c r="M44" s="201">
        <v>0</v>
      </c>
      <c r="N44" s="201">
        <v>0.74</v>
      </c>
      <c r="O44" s="201">
        <v>1.27</v>
      </c>
      <c r="P44" s="201">
        <v>1.6</v>
      </c>
      <c r="Q44" s="201">
        <v>2.64</v>
      </c>
      <c r="R44" s="201">
        <v>4.9800000000000004</v>
      </c>
      <c r="S44" s="201">
        <v>2.85</v>
      </c>
      <c r="T44" s="201">
        <v>0</v>
      </c>
      <c r="U44" s="201">
        <v>9.89</v>
      </c>
      <c r="V44" s="201">
        <v>0.32</v>
      </c>
      <c r="W44" s="201">
        <v>1.07</v>
      </c>
      <c r="X44" s="201">
        <v>1.29</v>
      </c>
      <c r="Y44" s="201">
        <v>0</v>
      </c>
      <c r="Z44" s="201">
        <v>40.43</v>
      </c>
      <c r="AA44" s="201">
        <v>8.26</v>
      </c>
      <c r="AB44" s="201">
        <v>0</v>
      </c>
      <c r="AC44" s="201">
        <v>9.06</v>
      </c>
      <c r="AD44" s="201">
        <v>0</v>
      </c>
      <c r="AE44" s="201">
        <v>0</v>
      </c>
      <c r="AF44" s="201">
        <v>0</v>
      </c>
      <c r="AG44" s="201">
        <v>0</v>
      </c>
      <c r="AH44" s="201">
        <v>0</v>
      </c>
      <c r="AI44" s="201">
        <v>0</v>
      </c>
      <c r="AJ44" s="201">
        <v>0</v>
      </c>
      <c r="AK44" s="201">
        <v>12.6</v>
      </c>
      <c r="AL44" s="201">
        <v>0</v>
      </c>
      <c r="AM44" s="201">
        <v>0</v>
      </c>
      <c r="AN44" s="201">
        <v>0</v>
      </c>
      <c r="AO44" s="201">
        <v>77.8</v>
      </c>
      <c r="AP44" s="201">
        <v>0</v>
      </c>
      <c r="AQ44" s="201">
        <v>0</v>
      </c>
      <c r="AR44" s="201">
        <v>9.8699999999999992</v>
      </c>
      <c r="AS44" s="201">
        <v>0</v>
      </c>
      <c r="AT44" s="201">
        <v>0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16.55</v>
      </c>
      <c r="H45" s="201">
        <v>0</v>
      </c>
      <c r="I45" s="201">
        <v>0</v>
      </c>
      <c r="J45" s="201">
        <v>14.75</v>
      </c>
      <c r="K45" s="201">
        <v>77.27</v>
      </c>
      <c r="L45" s="201">
        <v>32.520000000000003</v>
      </c>
      <c r="M45" s="201">
        <v>0</v>
      </c>
      <c r="N45" s="201">
        <v>0.74</v>
      </c>
      <c r="O45" s="201">
        <v>1.25</v>
      </c>
      <c r="P45" s="201">
        <v>1.58</v>
      </c>
      <c r="Q45" s="201">
        <v>2.86</v>
      </c>
      <c r="R45" s="201">
        <v>5.35</v>
      </c>
      <c r="S45" s="201">
        <v>3.07</v>
      </c>
      <c r="T45" s="201">
        <v>0</v>
      </c>
      <c r="U45" s="201">
        <v>9.89</v>
      </c>
      <c r="V45" s="201">
        <v>0.18</v>
      </c>
      <c r="W45" s="201">
        <v>0.39</v>
      </c>
      <c r="X45" s="201">
        <v>1.29</v>
      </c>
      <c r="Y45" s="201">
        <v>0</v>
      </c>
      <c r="Z45" s="201">
        <v>38.08</v>
      </c>
      <c r="AA45" s="201">
        <v>8.26</v>
      </c>
      <c r="AB45" s="201">
        <v>0</v>
      </c>
      <c r="AC45" s="201">
        <v>9.06</v>
      </c>
      <c r="AD45" s="201">
        <v>0</v>
      </c>
      <c r="AE45" s="201">
        <v>0</v>
      </c>
      <c r="AF45" s="201">
        <v>0</v>
      </c>
      <c r="AG45" s="201">
        <v>0</v>
      </c>
      <c r="AH45" s="201">
        <v>0</v>
      </c>
      <c r="AI45" s="201">
        <v>0</v>
      </c>
      <c r="AJ45" s="201">
        <v>0</v>
      </c>
      <c r="AK45" s="201">
        <v>12.6</v>
      </c>
      <c r="AL45" s="201">
        <v>0</v>
      </c>
      <c r="AM45" s="201">
        <v>0</v>
      </c>
      <c r="AN45" s="201">
        <v>0</v>
      </c>
      <c r="AO45" s="201">
        <v>77.8</v>
      </c>
      <c r="AP45" s="201">
        <v>0</v>
      </c>
      <c r="AQ45" s="201">
        <v>0</v>
      </c>
      <c r="AR45" s="201">
        <v>9.8699999999999992</v>
      </c>
      <c r="AS45" s="201">
        <v>0</v>
      </c>
      <c r="AT45" s="201">
        <v>0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16.55</v>
      </c>
      <c r="H46" s="201">
        <v>0</v>
      </c>
      <c r="I46" s="201">
        <v>0</v>
      </c>
      <c r="J46" s="201">
        <v>14.75</v>
      </c>
      <c r="K46" s="201">
        <v>77.27</v>
      </c>
      <c r="L46" s="201">
        <v>32.520000000000003</v>
      </c>
      <c r="M46" s="201">
        <v>0</v>
      </c>
      <c r="N46" s="201">
        <v>0.74</v>
      </c>
      <c r="O46" s="201">
        <v>1.25</v>
      </c>
      <c r="P46" s="201">
        <v>1.56</v>
      </c>
      <c r="Q46" s="201">
        <v>2.88</v>
      </c>
      <c r="R46" s="201">
        <v>5.4</v>
      </c>
      <c r="S46" s="201">
        <v>3.1</v>
      </c>
      <c r="T46" s="201">
        <v>0</v>
      </c>
      <c r="U46" s="201">
        <v>9.89</v>
      </c>
      <c r="V46" s="201">
        <v>0.18</v>
      </c>
      <c r="W46" s="201">
        <v>0.39</v>
      </c>
      <c r="X46" s="201">
        <v>1.29</v>
      </c>
      <c r="Y46" s="201">
        <v>0</v>
      </c>
      <c r="Z46" s="201">
        <v>38.08</v>
      </c>
      <c r="AA46" s="201">
        <v>11.3</v>
      </c>
      <c r="AB46" s="201">
        <v>0</v>
      </c>
      <c r="AC46" s="201">
        <v>9.06</v>
      </c>
      <c r="AD46" s="201">
        <v>0</v>
      </c>
      <c r="AE46" s="201">
        <v>0</v>
      </c>
      <c r="AF46" s="201">
        <v>0</v>
      </c>
      <c r="AG46" s="201">
        <v>0</v>
      </c>
      <c r="AH46" s="201">
        <v>0</v>
      </c>
      <c r="AI46" s="201">
        <v>0</v>
      </c>
      <c r="AJ46" s="201">
        <v>0</v>
      </c>
      <c r="AK46" s="201">
        <v>12.6</v>
      </c>
      <c r="AL46" s="201">
        <v>0</v>
      </c>
      <c r="AM46" s="201">
        <v>0</v>
      </c>
      <c r="AN46" s="201">
        <v>0</v>
      </c>
      <c r="AO46" s="201">
        <v>77.8</v>
      </c>
      <c r="AP46" s="201">
        <v>0</v>
      </c>
      <c r="AQ46" s="201">
        <v>0</v>
      </c>
      <c r="AR46" s="201">
        <v>9.8699999999999992</v>
      </c>
      <c r="AS46" s="201">
        <v>0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16.55</v>
      </c>
      <c r="H47" s="201">
        <v>0</v>
      </c>
      <c r="I47" s="201">
        <v>0</v>
      </c>
      <c r="J47" s="201">
        <v>14.75</v>
      </c>
      <c r="K47" s="201">
        <v>77.27</v>
      </c>
      <c r="L47" s="201">
        <v>32.520000000000003</v>
      </c>
      <c r="M47" s="201">
        <v>0</v>
      </c>
      <c r="N47" s="201">
        <v>0.72</v>
      </c>
      <c r="O47" s="201">
        <v>1.24</v>
      </c>
      <c r="P47" s="201">
        <v>1.55</v>
      </c>
      <c r="Q47" s="201">
        <v>2.92</v>
      </c>
      <c r="R47" s="201">
        <v>5.46</v>
      </c>
      <c r="S47" s="201">
        <v>3.14</v>
      </c>
      <c r="T47" s="201">
        <v>0</v>
      </c>
      <c r="U47" s="201">
        <v>9.89</v>
      </c>
      <c r="V47" s="201">
        <v>0.18</v>
      </c>
      <c r="W47" s="201">
        <v>0.39</v>
      </c>
      <c r="X47" s="201">
        <v>1.29</v>
      </c>
      <c r="Y47" s="201">
        <v>0</v>
      </c>
      <c r="Z47" s="201">
        <v>2.42</v>
      </c>
      <c r="AA47" s="201">
        <v>11.3</v>
      </c>
      <c r="AB47" s="201">
        <v>0</v>
      </c>
      <c r="AC47" s="201">
        <v>9.06</v>
      </c>
      <c r="AD47" s="201">
        <v>0</v>
      </c>
      <c r="AE47" s="201">
        <v>0</v>
      </c>
      <c r="AF47" s="201">
        <v>0</v>
      </c>
      <c r="AG47" s="201">
        <v>0</v>
      </c>
      <c r="AH47" s="201">
        <v>0</v>
      </c>
      <c r="AI47" s="201">
        <v>0</v>
      </c>
      <c r="AJ47" s="201">
        <v>0</v>
      </c>
      <c r="AK47" s="201">
        <v>12.6</v>
      </c>
      <c r="AL47" s="201">
        <v>0</v>
      </c>
      <c r="AM47" s="201">
        <v>0</v>
      </c>
      <c r="AN47" s="201">
        <v>0</v>
      </c>
      <c r="AO47" s="201">
        <v>77.8</v>
      </c>
      <c r="AP47" s="201">
        <v>0</v>
      </c>
      <c r="AQ47" s="201">
        <v>0</v>
      </c>
      <c r="AR47" s="201">
        <v>9.8699999999999992</v>
      </c>
      <c r="AS47" s="201">
        <v>0</v>
      </c>
      <c r="AT47" s="201">
        <v>0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16.55</v>
      </c>
      <c r="H48" s="201">
        <v>0</v>
      </c>
      <c r="I48" s="201">
        <v>0</v>
      </c>
      <c r="J48" s="201">
        <v>14.75</v>
      </c>
      <c r="K48" s="201">
        <v>77.27</v>
      </c>
      <c r="L48" s="201">
        <v>32.520000000000003</v>
      </c>
      <c r="M48" s="201">
        <v>0</v>
      </c>
      <c r="N48" s="201">
        <v>0.73</v>
      </c>
      <c r="O48" s="201">
        <v>1.23</v>
      </c>
      <c r="P48" s="201">
        <v>1.54</v>
      </c>
      <c r="Q48" s="201">
        <v>2.92</v>
      </c>
      <c r="R48" s="201">
        <v>5.48</v>
      </c>
      <c r="S48" s="201">
        <v>3.16</v>
      </c>
      <c r="T48" s="201">
        <v>0</v>
      </c>
      <c r="U48" s="201">
        <v>9.89</v>
      </c>
      <c r="V48" s="201">
        <v>0.18</v>
      </c>
      <c r="W48" s="201">
        <v>0.39</v>
      </c>
      <c r="X48" s="201">
        <v>1.29</v>
      </c>
      <c r="Y48" s="201">
        <v>0</v>
      </c>
      <c r="Z48" s="201">
        <v>2.42</v>
      </c>
      <c r="AA48" s="201">
        <v>11.3</v>
      </c>
      <c r="AB48" s="201">
        <v>0</v>
      </c>
      <c r="AC48" s="201">
        <v>9.06</v>
      </c>
      <c r="AD48" s="201">
        <v>0</v>
      </c>
      <c r="AE48" s="201">
        <v>0</v>
      </c>
      <c r="AF48" s="201">
        <v>0</v>
      </c>
      <c r="AG48" s="201">
        <v>0</v>
      </c>
      <c r="AH48" s="201">
        <v>0</v>
      </c>
      <c r="AI48" s="201">
        <v>0</v>
      </c>
      <c r="AJ48" s="201">
        <v>0</v>
      </c>
      <c r="AK48" s="201">
        <v>12.6</v>
      </c>
      <c r="AL48" s="201">
        <v>0</v>
      </c>
      <c r="AM48" s="201">
        <v>0</v>
      </c>
      <c r="AN48" s="201">
        <v>0</v>
      </c>
      <c r="AO48" s="201">
        <v>77.8</v>
      </c>
      <c r="AP48" s="201">
        <v>0</v>
      </c>
      <c r="AQ48" s="201">
        <v>0</v>
      </c>
      <c r="AR48" s="201">
        <v>9.8699999999999992</v>
      </c>
      <c r="AS48" s="201">
        <v>0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16.55</v>
      </c>
      <c r="H49" s="201">
        <v>0</v>
      </c>
      <c r="I49" s="201">
        <v>0</v>
      </c>
      <c r="J49" s="201">
        <v>14.75</v>
      </c>
      <c r="K49" s="201">
        <v>77.27</v>
      </c>
      <c r="L49" s="201">
        <v>32.520000000000003</v>
      </c>
      <c r="M49" s="201">
        <v>0</v>
      </c>
      <c r="N49" s="201">
        <v>0.72</v>
      </c>
      <c r="O49" s="201">
        <v>1.23</v>
      </c>
      <c r="P49" s="201">
        <v>1.53</v>
      </c>
      <c r="Q49" s="201">
        <v>2.94</v>
      </c>
      <c r="R49" s="201">
        <v>5.52</v>
      </c>
      <c r="S49" s="201">
        <v>3.18</v>
      </c>
      <c r="T49" s="201">
        <v>0</v>
      </c>
      <c r="U49" s="201">
        <v>9.89</v>
      </c>
      <c r="V49" s="201">
        <v>0.18</v>
      </c>
      <c r="W49" s="201">
        <v>0.39</v>
      </c>
      <c r="X49" s="201">
        <v>1.29</v>
      </c>
      <c r="Y49" s="201">
        <v>0</v>
      </c>
      <c r="Z49" s="201">
        <v>2.42</v>
      </c>
      <c r="AA49" s="201">
        <v>11.3</v>
      </c>
      <c r="AB49" s="201">
        <v>0</v>
      </c>
      <c r="AC49" s="201">
        <v>9.06</v>
      </c>
      <c r="AD49" s="201">
        <v>0</v>
      </c>
      <c r="AE49" s="201">
        <v>0</v>
      </c>
      <c r="AF49" s="201">
        <v>0</v>
      </c>
      <c r="AG49" s="201">
        <v>0</v>
      </c>
      <c r="AH49" s="201">
        <v>0</v>
      </c>
      <c r="AI49" s="201">
        <v>0</v>
      </c>
      <c r="AJ49" s="201">
        <v>0</v>
      </c>
      <c r="AK49" s="201">
        <v>12.6</v>
      </c>
      <c r="AL49" s="201">
        <v>0</v>
      </c>
      <c r="AM49" s="201">
        <v>0</v>
      </c>
      <c r="AN49" s="201">
        <v>0</v>
      </c>
      <c r="AO49" s="201">
        <v>77.8</v>
      </c>
      <c r="AP49" s="201">
        <v>0</v>
      </c>
      <c r="AQ49" s="201">
        <v>0</v>
      </c>
      <c r="AR49" s="201">
        <v>9.8699999999999992</v>
      </c>
      <c r="AS49" s="201">
        <v>0</v>
      </c>
      <c r="AT49" s="201">
        <v>0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16.55</v>
      </c>
      <c r="H50" s="201">
        <v>0</v>
      </c>
      <c r="I50" s="201">
        <v>0</v>
      </c>
      <c r="J50" s="201">
        <v>14.75</v>
      </c>
      <c r="K50" s="201">
        <v>77.27</v>
      </c>
      <c r="L50" s="201">
        <v>32.520000000000003</v>
      </c>
      <c r="M50" s="201">
        <v>0</v>
      </c>
      <c r="N50" s="201">
        <v>0.73</v>
      </c>
      <c r="O50" s="201">
        <v>1.2</v>
      </c>
      <c r="P50" s="201">
        <v>1.52</v>
      </c>
      <c r="Q50" s="201">
        <v>2.95</v>
      </c>
      <c r="R50" s="201">
        <v>5.53</v>
      </c>
      <c r="S50" s="201">
        <v>3.19</v>
      </c>
      <c r="T50" s="201">
        <v>0</v>
      </c>
      <c r="U50" s="201">
        <v>9.89</v>
      </c>
      <c r="V50" s="201">
        <v>0.18</v>
      </c>
      <c r="W50" s="201">
        <v>0.39</v>
      </c>
      <c r="X50" s="201">
        <v>1.29</v>
      </c>
      <c r="Y50" s="201">
        <v>0</v>
      </c>
      <c r="Z50" s="201">
        <v>2.42</v>
      </c>
      <c r="AA50" s="201">
        <v>11.3</v>
      </c>
      <c r="AB50" s="201">
        <v>0</v>
      </c>
      <c r="AC50" s="201">
        <v>9.06</v>
      </c>
      <c r="AD50" s="201">
        <v>0</v>
      </c>
      <c r="AE50" s="201">
        <v>0</v>
      </c>
      <c r="AF50" s="201">
        <v>0</v>
      </c>
      <c r="AG50" s="201">
        <v>0</v>
      </c>
      <c r="AH50" s="201">
        <v>0</v>
      </c>
      <c r="AI50" s="201">
        <v>0</v>
      </c>
      <c r="AJ50" s="201">
        <v>0</v>
      </c>
      <c r="AK50" s="201">
        <v>12.6</v>
      </c>
      <c r="AL50" s="201">
        <v>0</v>
      </c>
      <c r="AM50" s="201">
        <v>0</v>
      </c>
      <c r="AN50" s="201">
        <v>0</v>
      </c>
      <c r="AO50" s="201">
        <v>77.8</v>
      </c>
      <c r="AP50" s="201">
        <v>0</v>
      </c>
      <c r="AQ50" s="201">
        <v>0</v>
      </c>
      <c r="AR50" s="201">
        <v>9.8699999999999992</v>
      </c>
      <c r="AS50" s="201">
        <v>0</v>
      </c>
      <c r="AT50" s="201">
        <v>0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16.27</v>
      </c>
      <c r="H51" s="201">
        <v>0</v>
      </c>
      <c r="I51" s="201">
        <v>0</v>
      </c>
      <c r="J51" s="201">
        <v>14.75</v>
      </c>
      <c r="K51" s="201">
        <v>78.02</v>
      </c>
      <c r="L51" s="201">
        <v>32.520000000000003</v>
      </c>
      <c r="M51" s="201">
        <v>0</v>
      </c>
      <c r="N51" s="201">
        <v>0.73</v>
      </c>
      <c r="O51" s="201">
        <v>1.23</v>
      </c>
      <c r="P51" s="201">
        <v>1.53</v>
      </c>
      <c r="Q51" s="201">
        <v>3.29</v>
      </c>
      <c r="R51" s="201">
        <v>6.3</v>
      </c>
      <c r="S51" s="201">
        <v>3.76</v>
      </c>
      <c r="T51" s="201">
        <v>0</v>
      </c>
      <c r="U51" s="201">
        <v>9.89</v>
      </c>
      <c r="V51" s="201">
        <v>0.18</v>
      </c>
      <c r="W51" s="201">
        <v>0.39</v>
      </c>
      <c r="X51" s="201">
        <v>1.29</v>
      </c>
      <c r="Y51" s="201">
        <v>0</v>
      </c>
      <c r="Z51" s="201">
        <v>2.4300000000000002</v>
      </c>
      <c r="AA51" s="201">
        <v>11.3</v>
      </c>
      <c r="AB51" s="201">
        <v>0</v>
      </c>
      <c r="AC51" s="201">
        <v>9.06</v>
      </c>
      <c r="AD51" s="201">
        <v>0</v>
      </c>
      <c r="AE51" s="201">
        <v>0</v>
      </c>
      <c r="AF51" s="201">
        <v>0</v>
      </c>
      <c r="AG51" s="201">
        <v>0</v>
      </c>
      <c r="AH51" s="201">
        <v>0</v>
      </c>
      <c r="AI51" s="201">
        <v>0</v>
      </c>
      <c r="AJ51" s="201">
        <v>0</v>
      </c>
      <c r="AK51" s="201">
        <v>12.6</v>
      </c>
      <c r="AL51" s="201">
        <v>0</v>
      </c>
      <c r="AM51" s="201">
        <v>0</v>
      </c>
      <c r="AN51" s="201">
        <v>0</v>
      </c>
      <c r="AO51" s="201">
        <v>77.8</v>
      </c>
      <c r="AP51" s="201">
        <v>0</v>
      </c>
      <c r="AQ51" s="201">
        <v>0</v>
      </c>
      <c r="AR51" s="201">
        <v>9.73</v>
      </c>
      <c r="AS51" s="201">
        <v>0</v>
      </c>
      <c r="AT51" s="201">
        <v>0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16.27</v>
      </c>
      <c r="H52" s="201">
        <v>0</v>
      </c>
      <c r="I52" s="201">
        <v>0</v>
      </c>
      <c r="J52" s="201">
        <v>14.75</v>
      </c>
      <c r="K52" s="201">
        <v>66.88</v>
      </c>
      <c r="L52" s="201">
        <v>32.520000000000003</v>
      </c>
      <c r="M52" s="201">
        <v>0</v>
      </c>
      <c r="N52" s="201">
        <v>0.74</v>
      </c>
      <c r="O52" s="201">
        <v>1.24</v>
      </c>
      <c r="P52" s="201">
        <v>1.54</v>
      </c>
      <c r="Q52" s="201">
        <v>3.28</v>
      </c>
      <c r="R52" s="201">
        <v>6.27</v>
      </c>
      <c r="S52" s="201">
        <v>3.74</v>
      </c>
      <c r="T52" s="201">
        <v>0</v>
      </c>
      <c r="U52" s="201">
        <v>9.89</v>
      </c>
      <c r="V52" s="201">
        <v>0.18</v>
      </c>
      <c r="W52" s="201">
        <v>0.39</v>
      </c>
      <c r="X52" s="201">
        <v>1.29</v>
      </c>
      <c r="Y52" s="201">
        <v>0</v>
      </c>
      <c r="Z52" s="201">
        <v>2.4300000000000002</v>
      </c>
      <c r="AA52" s="201">
        <v>11.3</v>
      </c>
      <c r="AB52" s="201">
        <v>0</v>
      </c>
      <c r="AC52" s="201">
        <v>9.06</v>
      </c>
      <c r="AD52" s="201">
        <v>0</v>
      </c>
      <c r="AE52" s="201">
        <v>0</v>
      </c>
      <c r="AF52" s="201">
        <v>0</v>
      </c>
      <c r="AG52" s="201">
        <v>0</v>
      </c>
      <c r="AH52" s="201">
        <v>0</v>
      </c>
      <c r="AI52" s="201">
        <v>0</v>
      </c>
      <c r="AJ52" s="201">
        <v>0</v>
      </c>
      <c r="AK52" s="201">
        <v>12.6</v>
      </c>
      <c r="AL52" s="201">
        <v>0</v>
      </c>
      <c r="AM52" s="201">
        <v>0</v>
      </c>
      <c r="AN52" s="201">
        <v>0</v>
      </c>
      <c r="AO52" s="201">
        <v>77.8</v>
      </c>
      <c r="AP52" s="201">
        <v>0</v>
      </c>
      <c r="AQ52" s="201">
        <v>0</v>
      </c>
      <c r="AR52" s="201">
        <v>9.73</v>
      </c>
      <c r="AS52" s="201">
        <v>0</v>
      </c>
      <c r="AT52" s="201">
        <v>0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16.27</v>
      </c>
      <c r="H53" s="201">
        <v>0</v>
      </c>
      <c r="I53" s="201">
        <v>0</v>
      </c>
      <c r="J53" s="201">
        <v>14.75</v>
      </c>
      <c r="K53" s="201">
        <v>62.23</v>
      </c>
      <c r="L53" s="201">
        <v>33.31</v>
      </c>
      <c r="M53" s="201">
        <v>0</v>
      </c>
      <c r="N53" s="201">
        <v>0.73</v>
      </c>
      <c r="O53" s="201">
        <v>1.23</v>
      </c>
      <c r="P53" s="201">
        <v>1.54</v>
      </c>
      <c r="Q53" s="201">
        <v>1.84</v>
      </c>
      <c r="R53" s="201">
        <v>3.57</v>
      </c>
      <c r="S53" s="201">
        <v>2.2200000000000002</v>
      </c>
      <c r="T53" s="201">
        <v>0</v>
      </c>
      <c r="U53" s="201">
        <v>9.89</v>
      </c>
      <c r="V53" s="201">
        <v>0.18</v>
      </c>
      <c r="W53" s="201">
        <v>0.39</v>
      </c>
      <c r="X53" s="201">
        <v>1.29</v>
      </c>
      <c r="Y53" s="201">
        <v>0</v>
      </c>
      <c r="Z53" s="201">
        <v>2.4300000000000002</v>
      </c>
      <c r="AA53" s="201">
        <v>1.66</v>
      </c>
      <c r="AB53" s="201">
        <v>0</v>
      </c>
      <c r="AC53" s="201">
        <v>9.06</v>
      </c>
      <c r="AD53" s="201">
        <v>0</v>
      </c>
      <c r="AE53" s="201">
        <v>0</v>
      </c>
      <c r="AF53" s="201">
        <v>0</v>
      </c>
      <c r="AG53" s="201">
        <v>0</v>
      </c>
      <c r="AH53" s="201">
        <v>0</v>
      </c>
      <c r="AI53" s="201">
        <v>0</v>
      </c>
      <c r="AJ53" s="201">
        <v>0</v>
      </c>
      <c r="AK53" s="201">
        <v>12.6</v>
      </c>
      <c r="AL53" s="201">
        <v>0</v>
      </c>
      <c r="AM53" s="201">
        <v>0</v>
      </c>
      <c r="AN53" s="201">
        <v>0</v>
      </c>
      <c r="AO53" s="201">
        <v>77.8</v>
      </c>
      <c r="AP53" s="201">
        <v>0</v>
      </c>
      <c r="AQ53" s="201">
        <v>0</v>
      </c>
      <c r="AR53" s="201">
        <v>9.73</v>
      </c>
      <c r="AS53" s="201">
        <v>0</v>
      </c>
      <c r="AT53" s="201">
        <v>0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16.27</v>
      </c>
      <c r="H54" s="201">
        <v>0</v>
      </c>
      <c r="I54" s="201">
        <v>0</v>
      </c>
      <c r="J54" s="201">
        <v>14.75</v>
      </c>
      <c r="K54" s="201">
        <v>58.04</v>
      </c>
      <c r="L54" s="201">
        <v>33.31</v>
      </c>
      <c r="M54" s="201">
        <v>0</v>
      </c>
      <c r="N54" s="201">
        <v>0.72</v>
      </c>
      <c r="O54" s="201">
        <v>1.21</v>
      </c>
      <c r="P54" s="201">
        <v>1.54</v>
      </c>
      <c r="Q54" s="201">
        <v>1.84</v>
      </c>
      <c r="R54" s="201">
        <v>3.57</v>
      </c>
      <c r="S54" s="201">
        <v>2.23</v>
      </c>
      <c r="T54" s="201">
        <v>0</v>
      </c>
      <c r="U54" s="201">
        <v>9.89</v>
      </c>
      <c r="V54" s="201">
        <v>0.18</v>
      </c>
      <c r="W54" s="201">
        <v>0.39</v>
      </c>
      <c r="X54" s="201">
        <v>1.29</v>
      </c>
      <c r="Y54" s="201">
        <v>0</v>
      </c>
      <c r="Z54" s="201">
        <v>2.4300000000000002</v>
      </c>
      <c r="AA54" s="201">
        <v>1.66</v>
      </c>
      <c r="AB54" s="201">
        <v>0</v>
      </c>
      <c r="AC54" s="201">
        <v>9.06</v>
      </c>
      <c r="AD54" s="201">
        <v>0</v>
      </c>
      <c r="AE54" s="201">
        <v>0</v>
      </c>
      <c r="AF54" s="201">
        <v>0</v>
      </c>
      <c r="AG54" s="201">
        <v>0</v>
      </c>
      <c r="AH54" s="201">
        <v>0</v>
      </c>
      <c r="AI54" s="201">
        <v>0</v>
      </c>
      <c r="AJ54" s="201">
        <v>0</v>
      </c>
      <c r="AK54" s="201">
        <v>12.6</v>
      </c>
      <c r="AL54" s="201">
        <v>0</v>
      </c>
      <c r="AM54" s="201">
        <v>0</v>
      </c>
      <c r="AN54" s="201">
        <v>0</v>
      </c>
      <c r="AO54" s="201">
        <v>77.8</v>
      </c>
      <c r="AP54" s="201">
        <v>0</v>
      </c>
      <c r="AQ54" s="201">
        <v>0</v>
      </c>
      <c r="AR54" s="201">
        <v>9.73</v>
      </c>
      <c r="AS54" s="201">
        <v>0</v>
      </c>
      <c r="AT54" s="201">
        <v>0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16.27</v>
      </c>
      <c r="H55" s="201">
        <v>0</v>
      </c>
      <c r="I55" s="201">
        <v>0</v>
      </c>
      <c r="J55" s="201">
        <v>14.75</v>
      </c>
      <c r="K55" s="201">
        <v>67.430000000000007</v>
      </c>
      <c r="L55" s="201">
        <v>33.31</v>
      </c>
      <c r="M55" s="201">
        <v>0</v>
      </c>
      <c r="N55" s="201">
        <v>0.72</v>
      </c>
      <c r="O55" s="201">
        <v>1.22</v>
      </c>
      <c r="P55" s="201">
        <v>1.52</v>
      </c>
      <c r="Q55" s="201">
        <v>3.21</v>
      </c>
      <c r="R55" s="201">
        <v>2.56</v>
      </c>
      <c r="S55" s="201">
        <v>3.61</v>
      </c>
      <c r="T55" s="201">
        <v>0</v>
      </c>
      <c r="U55" s="201">
        <v>9.89</v>
      </c>
      <c r="V55" s="201">
        <v>0.18</v>
      </c>
      <c r="W55" s="201">
        <v>0.39</v>
      </c>
      <c r="X55" s="201">
        <v>1.29</v>
      </c>
      <c r="Y55" s="201">
        <v>0</v>
      </c>
      <c r="Z55" s="201">
        <v>2.42</v>
      </c>
      <c r="AA55" s="201">
        <v>11.3</v>
      </c>
      <c r="AB55" s="201">
        <v>0</v>
      </c>
      <c r="AC55" s="201">
        <v>9.06</v>
      </c>
      <c r="AD55" s="201">
        <v>0</v>
      </c>
      <c r="AE55" s="201">
        <v>0</v>
      </c>
      <c r="AF55" s="201">
        <v>0</v>
      </c>
      <c r="AG55" s="201">
        <v>0</v>
      </c>
      <c r="AH55" s="201">
        <v>0</v>
      </c>
      <c r="AI55" s="201">
        <v>0</v>
      </c>
      <c r="AJ55" s="201">
        <v>0</v>
      </c>
      <c r="AK55" s="201">
        <v>12.6</v>
      </c>
      <c r="AL55" s="201">
        <v>0</v>
      </c>
      <c r="AM55" s="201">
        <v>0</v>
      </c>
      <c r="AN55" s="201">
        <v>0</v>
      </c>
      <c r="AO55" s="201">
        <v>77.8</v>
      </c>
      <c r="AP55" s="201">
        <v>0</v>
      </c>
      <c r="AQ55" s="201">
        <v>0</v>
      </c>
      <c r="AR55" s="201">
        <v>9.73</v>
      </c>
      <c r="AS55" s="201">
        <v>0</v>
      </c>
      <c r="AT55" s="201">
        <v>0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16.27</v>
      </c>
      <c r="H56" s="201">
        <v>0</v>
      </c>
      <c r="I56" s="201">
        <v>0</v>
      </c>
      <c r="J56" s="201">
        <v>14.75</v>
      </c>
      <c r="K56" s="201">
        <v>67.569999999999993</v>
      </c>
      <c r="L56" s="201">
        <v>33.31</v>
      </c>
      <c r="M56" s="201">
        <v>0</v>
      </c>
      <c r="N56" s="201">
        <v>0.7</v>
      </c>
      <c r="O56" s="201">
        <v>1.21</v>
      </c>
      <c r="P56" s="201">
        <v>1.51</v>
      </c>
      <c r="Q56" s="201">
        <v>3.24</v>
      </c>
      <c r="R56" s="201">
        <v>2.61</v>
      </c>
      <c r="S56" s="201">
        <v>3.64</v>
      </c>
      <c r="T56" s="201">
        <v>0</v>
      </c>
      <c r="U56" s="201">
        <v>9.89</v>
      </c>
      <c r="V56" s="201">
        <v>0.18</v>
      </c>
      <c r="W56" s="201">
        <v>0.39</v>
      </c>
      <c r="X56" s="201">
        <v>1.29</v>
      </c>
      <c r="Y56" s="201">
        <v>0</v>
      </c>
      <c r="Z56" s="201">
        <v>2.42</v>
      </c>
      <c r="AA56" s="201">
        <v>11.3</v>
      </c>
      <c r="AB56" s="201">
        <v>0</v>
      </c>
      <c r="AC56" s="201">
        <v>9.06</v>
      </c>
      <c r="AD56" s="201">
        <v>0</v>
      </c>
      <c r="AE56" s="201">
        <v>0</v>
      </c>
      <c r="AF56" s="201">
        <v>0</v>
      </c>
      <c r="AG56" s="201">
        <v>0</v>
      </c>
      <c r="AH56" s="201">
        <v>0</v>
      </c>
      <c r="AI56" s="201">
        <v>0</v>
      </c>
      <c r="AJ56" s="201">
        <v>0</v>
      </c>
      <c r="AK56" s="201">
        <v>12.6</v>
      </c>
      <c r="AL56" s="201">
        <v>0</v>
      </c>
      <c r="AM56" s="201">
        <v>0</v>
      </c>
      <c r="AN56" s="201">
        <v>0</v>
      </c>
      <c r="AO56" s="201">
        <v>77.8</v>
      </c>
      <c r="AP56" s="201">
        <v>0</v>
      </c>
      <c r="AQ56" s="201">
        <v>0</v>
      </c>
      <c r="AR56" s="201">
        <v>9.73</v>
      </c>
      <c r="AS56" s="201">
        <v>0</v>
      </c>
      <c r="AT56" s="201">
        <v>0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16.27</v>
      </c>
      <c r="H57" s="201">
        <v>0</v>
      </c>
      <c r="I57" s="201">
        <v>0</v>
      </c>
      <c r="J57" s="201">
        <v>14.75</v>
      </c>
      <c r="K57" s="201">
        <v>43.87</v>
      </c>
      <c r="L57" s="201">
        <v>33.31</v>
      </c>
      <c r="M57" s="201">
        <v>0</v>
      </c>
      <c r="N57" s="201">
        <v>0.71</v>
      </c>
      <c r="O57" s="201">
        <v>1.21</v>
      </c>
      <c r="P57" s="201">
        <v>1.51</v>
      </c>
      <c r="Q57" s="201">
        <v>1.89</v>
      </c>
      <c r="R57" s="201">
        <v>3.66</v>
      </c>
      <c r="S57" s="201">
        <v>2.2799999999999998</v>
      </c>
      <c r="T57" s="201">
        <v>0</v>
      </c>
      <c r="U57" s="201">
        <v>9.89</v>
      </c>
      <c r="V57" s="201">
        <v>0.18</v>
      </c>
      <c r="W57" s="201">
        <v>0.39</v>
      </c>
      <c r="X57" s="201">
        <v>1.29</v>
      </c>
      <c r="Y57" s="201">
        <v>0</v>
      </c>
      <c r="Z57" s="201">
        <v>2.4300000000000002</v>
      </c>
      <c r="AA57" s="201">
        <v>11.3</v>
      </c>
      <c r="AB57" s="201">
        <v>0</v>
      </c>
      <c r="AC57" s="201">
        <v>9.06</v>
      </c>
      <c r="AD57" s="201">
        <v>0</v>
      </c>
      <c r="AE57" s="201">
        <v>0</v>
      </c>
      <c r="AF57" s="201">
        <v>0</v>
      </c>
      <c r="AG57" s="201">
        <v>0</v>
      </c>
      <c r="AH57" s="201">
        <v>0</v>
      </c>
      <c r="AI57" s="201">
        <v>0</v>
      </c>
      <c r="AJ57" s="201">
        <v>0</v>
      </c>
      <c r="AK57" s="201">
        <v>12.6</v>
      </c>
      <c r="AL57" s="201">
        <v>0</v>
      </c>
      <c r="AM57" s="201">
        <v>0</v>
      </c>
      <c r="AN57" s="201">
        <v>0</v>
      </c>
      <c r="AO57" s="201">
        <v>77.8</v>
      </c>
      <c r="AP57" s="201">
        <v>0</v>
      </c>
      <c r="AQ57" s="201">
        <v>0</v>
      </c>
      <c r="AR57" s="201">
        <v>9.73</v>
      </c>
      <c r="AS57" s="201">
        <v>0</v>
      </c>
      <c r="AT57" s="201">
        <v>0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16.27</v>
      </c>
      <c r="H58" s="201">
        <v>0</v>
      </c>
      <c r="I58" s="201">
        <v>0</v>
      </c>
      <c r="J58" s="201">
        <v>14.75</v>
      </c>
      <c r="K58" s="201">
        <v>38.1</v>
      </c>
      <c r="L58" s="201">
        <v>33.64</v>
      </c>
      <c r="M58" s="201">
        <v>0</v>
      </c>
      <c r="N58" s="201">
        <v>0.72</v>
      </c>
      <c r="O58" s="201">
        <v>1.2</v>
      </c>
      <c r="P58" s="201">
        <v>1.51</v>
      </c>
      <c r="Q58" s="201">
        <v>1.89</v>
      </c>
      <c r="R58" s="201">
        <v>3.67</v>
      </c>
      <c r="S58" s="201">
        <v>2.29</v>
      </c>
      <c r="T58" s="201">
        <v>0</v>
      </c>
      <c r="U58" s="201">
        <v>9.89</v>
      </c>
      <c r="V58" s="201">
        <v>0.18</v>
      </c>
      <c r="W58" s="201">
        <v>0.39</v>
      </c>
      <c r="X58" s="201">
        <v>1.29</v>
      </c>
      <c r="Y58" s="201">
        <v>0</v>
      </c>
      <c r="Z58" s="201">
        <v>2.4300000000000002</v>
      </c>
      <c r="AA58" s="201">
        <v>1.66</v>
      </c>
      <c r="AB58" s="201">
        <v>0</v>
      </c>
      <c r="AC58" s="201">
        <v>9.06</v>
      </c>
      <c r="AD58" s="201">
        <v>0</v>
      </c>
      <c r="AE58" s="201">
        <v>0</v>
      </c>
      <c r="AF58" s="201">
        <v>0</v>
      </c>
      <c r="AG58" s="201">
        <v>0</v>
      </c>
      <c r="AH58" s="201">
        <v>0</v>
      </c>
      <c r="AI58" s="201">
        <v>0</v>
      </c>
      <c r="AJ58" s="201">
        <v>0</v>
      </c>
      <c r="AK58" s="201">
        <v>12.6</v>
      </c>
      <c r="AL58" s="201">
        <v>0</v>
      </c>
      <c r="AM58" s="201">
        <v>0</v>
      </c>
      <c r="AN58" s="201">
        <v>0</v>
      </c>
      <c r="AO58" s="201">
        <v>77.8</v>
      </c>
      <c r="AP58" s="201">
        <v>0</v>
      </c>
      <c r="AQ58" s="201">
        <v>0</v>
      </c>
      <c r="AR58" s="201">
        <v>9.73</v>
      </c>
      <c r="AS58" s="201">
        <v>0</v>
      </c>
      <c r="AT58" s="201">
        <v>0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16.27</v>
      </c>
      <c r="H59" s="201">
        <v>0</v>
      </c>
      <c r="I59" s="201">
        <v>0</v>
      </c>
      <c r="J59" s="201">
        <v>14.75</v>
      </c>
      <c r="K59" s="201">
        <v>21.98</v>
      </c>
      <c r="L59" s="201">
        <v>20.93</v>
      </c>
      <c r="M59" s="201">
        <v>0</v>
      </c>
      <c r="N59" s="201">
        <v>0.72</v>
      </c>
      <c r="O59" s="201">
        <v>1.22</v>
      </c>
      <c r="P59" s="201">
        <v>1.53</v>
      </c>
      <c r="Q59" s="201">
        <v>1.86</v>
      </c>
      <c r="R59" s="201">
        <v>3.61</v>
      </c>
      <c r="S59" s="201">
        <v>2.25</v>
      </c>
      <c r="T59" s="201">
        <v>0</v>
      </c>
      <c r="U59" s="201">
        <v>9.89</v>
      </c>
      <c r="V59" s="201">
        <v>0.18</v>
      </c>
      <c r="W59" s="201">
        <v>0.39</v>
      </c>
      <c r="X59" s="201">
        <v>1.29</v>
      </c>
      <c r="Y59" s="201">
        <v>0</v>
      </c>
      <c r="Z59" s="201">
        <v>2.4300000000000002</v>
      </c>
      <c r="AA59" s="201">
        <v>1.66</v>
      </c>
      <c r="AB59" s="201">
        <v>0</v>
      </c>
      <c r="AC59" s="201">
        <v>9.06</v>
      </c>
      <c r="AD59" s="201">
        <v>0</v>
      </c>
      <c r="AE59" s="201">
        <v>0</v>
      </c>
      <c r="AF59" s="201">
        <v>0</v>
      </c>
      <c r="AG59" s="201">
        <v>0</v>
      </c>
      <c r="AH59" s="201">
        <v>0</v>
      </c>
      <c r="AI59" s="201">
        <v>0</v>
      </c>
      <c r="AJ59" s="201">
        <v>0</v>
      </c>
      <c r="AK59" s="201">
        <v>12.6</v>
      </c>
      <c r="AL59" s="201">
        <v>0</v>
      </c>
      <c r="AM59" s="201">
        <v>0</v>
      </c>
      <c r="AN59" s="201">
        <v>0</v>
      </c>
      <c r="AO59" s="201">
        <v>77.8</v>
      </c>
      <c r="AP59" s="201">
        <v>0</v>
      </c>
      <c r="AQ59" s="201">
        <v>0</v>
      </c>
      <c r="AR59" s="201">
        <v>9.73</v>
      </c>
      <c r="AS59" s="201">
        <v>0</v>
      </c>
      <c r="AT59" s="201">
        <v>0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16.27</v>
      </c>
      <c r="H60" s="201">
        <v>0</v>
      </c>
      <c r="I60" s="201">
        <v>0</v>
      </c>
      <c r="J60" s="201">
        <v>14.75</v>
      </c>
      <c r="K60" s="201">
        <v>21.31</v>
      </c>
      <c r="L60" s="201">
        <v>2.2400000000000002</v>
      </c>
      <c r="M60" s="201">
        <v>0</v>
      </c>
      <c r="N60" s="201">
        <v>0.73</v>
      </c>
      <c r="O60" s="201">
        <v>1.25</v>
      </c>
      <c r="P60" s="201">
        <v>1.55</v>
      </c>
      <c r="Q60" s="201">
        <v>1.8</v>
      </c>
      <c r="R60" s="201">
        <v>3.51</v>
      </c>
      <c r="S60" s="201">
        <v>2.1800000000000002</v>
      </c>
      <c r="T60" s="201">
        <v>0</v>
      </c>
      <c r="U60" s="201">
        <v>9.89</v>
      </c>
      <c r="V60" s="201">
        <v>0.18</v>
      </c>
      <c r="W60" s="201">
        <v>0.39</v>
      </c>
      <c r="X60" s="201">
        <v>1.29</v>
      </c>
      <c r="Y60" s="201">
        <v>0</v>
      </c>
      <c r="Z60" s="201">
        <v>2.4300000000000002</v>
      </c>
      <c r="AA60" s="201">
        <v>1.66</v>
      </c>
      <c r="AB60" s="201">
        <v>0</v>
      </c>
      <c r="AC60" s="201">
        <v>9.06</v>
      </c>
      <c r="AD60" s="201">
        <v>0</v>
      </c>
      <c r="AE60" s="201">
        <v>0</v>
      </c>
      <c r="AF60" s="201">
        <v>0</v>
      </c>
      <c r="AG60" s="201">
        <v>0</v>
      </c>
      <c r="AH60" s="201">
        <v>0</v>
      </c>
      <c r="AI60" s="201">
        <v>0</v>
      </c>
      <c r="AJ60" s="201">
        <v>0</v>
      </c>
      <c r="AK60" s="201">
        <v>12.6</v>
      </c>
      <c r="AL60" s="201">
        <v>0</v>
      </c>
      <c r="AM60" s="201">
        <v>0</v>
      </c>
      <c r="AN60" s="201">
        <v>0</v>
      </c>
      <c r="AO60" s="201">
        <v>77.8</v>
      </c>
      <c r="AP60" s="201">
        <v>0</v>
      </c>
      <c r="AQ60" s="201">
        <v>0</v>
      </c>
      <c r="AR60" s="201">
        <v>9.73</v>
      </c>
      <c r="AS60" s="201">
        <v>0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16.27</v>
      </c>
      <c r="H61" s="201">
        <v>0</v>
      </c>
      <c r="I61" s="201">
        <v>0</v>
      </c>
      <c r="J61" s="201">
        <v>14.75</v>
      </c>
      <c r="K61" s="201">
        <v>28.92</v>
      </c>
      <c r="L61" s="201">
        <v>2.2400000000000002</v>
      </c>
      <c r="M61" s="201">
        <v>0</v>
      </c>
      <c r="N61" s="201">
        <v>0.75</v>
      </c>
      <c r="O61" s="201">
        <v>1.26</v>
      </c>
      <c r="P61" s="201">
        <v>1.57</v>
      </c>
      <c r="Q61" s="201">
        <v>1.75</v>
      </c>
      <c r="R61" s="201">
        <v>0.28000000000000003</v>
      </c>
      <c r="S61" s="201">
        <v>2.12</v>
      </c>
      <c r="T61" s="201">
        <v>0</v>
      </c>
      <c r="U61" s="201">
        <v>9.89</v>
      </c>
      <c r="V61" s="201">
        <v>0.18</v>
      </c>
      <c r="W61" s="201">
        <v>0.39</v>
      </c>
      <c r="X61" s="201">
        <v>1.29</v>
      </c>
      <c r="Y61" s="201">
        <v>0</v>
      </c>
      <c r="Z61" s="201">
        <v>2.4300000000000002</v>
      </c>
      <c r="AA61" s="201">
        <v>0.78</v>
      </c>
      <c r="AB61" s="201">
        <v>0</v>
      </c>
      <c r="AC61" s="201">
        <v>9.06</v>
      </c>
      <c r="AD61" s="201">
        <v>0</v>
      </c>
      <c r="AE61" s="201">
        <v>0</v>
      </c>
      <c r="AF61" s="201">
        <v>0</v>
      </c>
      <c r="AG61" s="201">
        <v>0</v>
      </c>
      <c r="AH61" s="201">
        <v>0</v>
      </c>
      <c r="AI61" s="201">
        <v>0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 s="201">
        <v>77.8</v>
      </c>
      <c r="AP61" s="201">
        <v>0</v>
      </c>
      <c r="AQ61" s="201">
        <v>0</v>
      </c>
      <c r="AR61" s="201">
        <v>9.73</v>
      </c>
      <c r="AS61" s="201">
        <v>0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16.27</v>
      </c>
      <c r="H62" s="201">
        <v>0</v>
      </c>
      <c r="I62" s="201">
        <v>0</v>
      </c>
      <c r="J62" s="201">
        <v>14.75</v>
      </c>
      <c r="K62" s="201">
        <v>41.93</v>
      </c>
      <c r="L62" s="201">
        <v>2.2400000000000002</v>
      </c>
      <c r="M62" s="201">
        <v>0</v>
      </c>
      <c r="N62" s="201">
        <v>0.74</v>
      </c>
      <c r="O62" s="201">
        <v>1.23</v>
      </c>
      <c r="P62" s="201">
        <v>1.55</v>
      </c>
      <c r="Q62" s="201">
        <v>1.81</v>
      </c>
      <c r="R62" s="201">
        <v>0.27</v>
      </c>
      <c r="S62" s="201">
        <v>2.2000000000000002</v>
      </c>
      <c r="T62" s="201">
        <v>0</v>
      </c>
      <c r="U62" s="201">
        <v>9.89</v>
      </c>
      <c r="V62" s="201">
        <v>0.18</v>
      </c>
      <c r="W62" s="201">
        <v>0.39</v>
      </c>
      <c r="X62" s="201">
        <v>1.29</v>
      </c>
      <c r="Y62" s="201">
        <v>0</v>
      </c>
      <c r="Z62" s="201">
        <v>2.4300000000000002</v>
      </c>
      <c r="AA62" s="201">
        <v>0.78</v>
      </c>
      <c r="AB62" s="201">
        <v>0</v>
      </c>
      <c r="AC62" s="201">
        <v>9.06</v>
      </c>
      <c r="AD62" s="201">
        <v>0</v>
      </c>
      <c r="AE62" s="201">
        <v>0</v>
      </c>
      <c r="AF62" s="201">
        <v>0</v>
      </c>
      <c r="AG62" s="201">
        <v>0</v>
      </c>
      <c r="AH62" s="201">
        <v>0</v>
      </c>
      <c r="AI62" s="201">
        <v>0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 s="201">
        <v>77.8</v>
      </c>
      <c r="AP62" s="201">
        <v>0</v>
      </c>
      <c r="AQ62" s="201">
        <v>0</v>
      </c>
      <c r="AR62" s="201">
        <v>9.73</v>
      </c>
      <c r="AS62" s="201">
        <v>0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16.27</v>
      </c>
      <c r="H63" s="201">
        <v>0</v>
      </c>
      <c r="I63" s="201">
        <v>0</v>
      </c>
      <c r="J63" s="201">
        <v>14.75</v>
      </c>
      <c r="K63" s="201">
        <v>45.19</v>
      </c>
      <c r="L63" s="201">
        <v>2.2400000000000002</v>
      </c>
      <c r="M63" s="201">
        <v>0</v>
      </c>
      <c r="N63" s="201">
        <v>0.78</v>
      </c>
      <c r="O63" s="201">
        <v>1.33</v>
      </c>
      <c r="P63" s="201">
        <v>1.68</v>
      </c>
      <c r="Q63" s="201">
        <v>1.53</v>
      </c>
      <c r="R63" s="201">
        <v>0.28000000000000003</v>
      </c>
      <c r="S63" s="201">
        <v>1.85</v>
      </c>
      <c r="T63" s="201">
        <v>0</v>
      </c>
      <c r="U63" s="201">
        <v>9.89</v>
      </c>
      <c r="V63" s="201">
        <v>0.18</v>
      </c>
      <c r="W63" s="201">
        <v>0.39</v>
      </c>
      <c r="X63" s="201">
        <v>1.29</v>
      </c>
      <c r="Y63" s="201">
        <v>0</v>
      </c>
      <c r="Z63" s="201">
        <v>2.4300000000000002</v>
      </c>
      <c r="AA63" s="201">
        <v>0.78</v>
      </c>
      <c r="AB63" s="201">
        <v>0</v>
      </c>
      <c r="AC63" s="201">
        <v>9.06</v>
      </c>
      <c r="AD63" s="201">
        <v>0</v>
      </c>
      <c r="AE63" s="201">
        <v>0</v>
      </c>
      <c r="AF63" s="201">
        <v>0</v>
      </c>
      <c r="AG63" s="201">
        <v>0</v>
      </c>
      <c r="AH63" s="201">
        <v>0</v>
      </c>
      <c r="AI63" s="201">
        <v>0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 s="201">
        <v>45.8</v>
      </c>
      <c r="AP63" s="201">
        <v>0</v>
      </c>
      <c r="AQ63" s="201">
        <v>0</v>
      </c>
      <c r="AR63" s="201">
        <v>9.73</v>
      </c>
      <c r="AS63" s="201">
        <v>0</v>
      </c>
      <c r="AT63" s="201">
        <v>0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16.27</v>
      </c>
      <c r="H64" s="201">
        <v>0</v>
      </c>
      <c r="I64" s="201">
        <v>0</v>
      </c>
      <c r="J64" s="201">
        <v>14.75</v>
      </c>
      <c r="K64" s="201">
        <v>41.39</v>
      </c>
      <c r="L64" s="201">
        <v>2.2400000000000002</v>
      </c>
      <c r="M64" s="201">
        <v>0</v>
      </c>
      <c r="N64" s="201">
        <v>0.81</v>
      </c>
      <c r="O64" s="201">
        <v>1.36</v>
      </c>
      <c r="P64" s="201">
        <v>1.73</v>
      </c>
      <c r="Q64" s="201">
        <v>1.4</v>
      </c>
      <c r="R64" s="201">
        <v>0.28999999999999998</v>
      </c>
      <c r="S64" s="201">
        <v>0.19</v>
      </c>
      <c r="T64" s="201">
        <v>0</v>
      </c>
      <c r="U64" s="201">
        <v>9.89</v>
      </c>
      <c r="V64" s="201">
        <v>0.18</v>
      </c>
      <c r="W64" s="201">
        <v>0.39</v>
      </c>
      <c r="X64" s="201">
        <v>1.29</v>
      </c>
      <c r="Y64" s="201">
        <v>0</v>
      </c>
      <c r="Z64" s="201">
        <v>2.4300000000000002</v>
      </c>
      <c r="AA64" s="201">
        <v>0.78</v>
      </c>
      <c r="AB64" s="201">
        <v>0</v>
      </c>
      <c r="AC64" s="201">
        <v>9.06</v>
      </c>
      <c r="AD64" s="201">
        <v>0</v>
      </c>
      <c r="AE64" s="201">
        <v>0</v>
      </c>
      <c r="AF64" s="201">
        <v>0</v>
      </c>
      <c r="AG64" s="201">
        <v>0</v>
      </c>
      <c r="AH64" s="201">
        <v>0</v>
      </c>
      <c r="AI64" s="201">
        <v>0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 s="201">
        <v>45.8</v>
      </c>
      <c r="AP64" s="201">
        <v>0</v>
      </c>
      <c r="AQ64" s="201">
        <v>0</v>
      </c>
      <c r="AR64" s="201">
        <v>9.73</v>
      </c>
      <c r="AS64" s="201">
        <v>0</v>
      </c>
      <c r="AT64" s="201">
        <v>0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16.27</v>
      </c>
      <c r="H65" s="201">
        <v>0</v>
      </c>
      <c r="I65" s="201">
        <v>0</v>
      </c>
      <c r="J65" s="201">
        <v>14.75</v>
      </c>
      <c r="K65" s="201">
        <v>37.520000000000003</v>
      </c>
      <c r="L65" s="201">
        <v>2.2400000000000002</v>
      </c>
      <c r="M65" s="201">
        <v>0</v>
      </c>
      <c r="N65" s="201">
        <v>0.83</v>
      </c>
      <c r="O65" s="201">
        <v>1.41</v>
      </c>
      <c r="P65" s="201">
        <v>1.79</v>
      </c>
      <c r="Q65" s="201">
        <v>0.16</v>
      </c>
      <c r="R65" s="201">
        <v>0.3</v>
      </c>
      <c r="S65" s="201">
        <v>0.2</v>
      </c>
      <c r="T65" s="201">
        <v>0</v>
      </c>
      <c r="U65" s="201">
        <v>9.89</v>
      </c>
      <c r="V65" s="201">
        <v>0.18</v>
      </c>
      <c r="W65" s="201">
        <v>0.39</v>
      </c>
      <c r="X65" s="201">
        <v>1.29</v>
      </c>
      <c r="Y65" s="201">
        <v>0</v>
      </c>
      <c r="Z65" s="201">
        <v>2.4300000000000002</v>
      </c>
      <c r="AA65" s="201">
        <v>0.78</v>
      </c>
      <c r="AB65" s="201">
        <v>0</v>
      </c>
      <c r="AC65" s="201">
        <v>9.06</v>
      </c>
      <c r="AD65" s="201">
        <v>0</v>
      </c>
      <c r="AE65" s="201">
        <v>0</v>
      </c>
      <c r="AF65" s="201">
        <v>0</v>
      </c>
      <c r="AG65" s="201">
        <v>0</v>
      </c>
      <c r="AH65" s="201">
        <v>0</v>
      </c>
      <c r="AI65" s="201">
        <v>0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 s="201">
        <v>45.8</v>
      </c>
      <c r="AP65" s="201">
        <v>0</v>
      </c>
      <c r="AQ65" s="201">
        <v>0</v>
      </c>
      <c r="AR65" s="201">
        <v>9.73</v>
      </c>
      <c r="AS65" s="201">
        <v>0</v>
      </c>
      <c r="AT65" s="201">
        <v>0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16.27</v>
      </c>
      <c r="H66" s="201">
        <v>0</v>
      </c>
      <c r="I66" s="201">
        <v>0</v>
      </c>
      <c r="J66" s="201">
        <v>14.75</v>
      </c>
      <c r="K66" s="201">
        <v>33.19</v>
      </c>
      <c r="L66" s="201">
        <v>2.23</v>
      </c>
      <c r="M66" s="201">
        <v>0</v>
      </c>
      <c r="N66" s="201">
        <v>0.85</v>
      </c>
      <c r="O66" s="201">
        <v>1.43</v>
      </c>
      <c r="P66" s="201">
        <v>1.85</v>
      </c>
      <c r="Q66" s="201">
        <v>0.16</v>
      </c>
      <c r="R66" s="201">
        <v>0.32</v>
      </c>
      <c r="S66" s="201">
        <v>0.19</v>
      </c>
      <c r="T66" s="201">
        <v>0</v>
      </c>
      <c r="U66" s="201">
        <v>9.89</v>
      </c>
      <c r="V66" s="201">
        <v>0.18</v>
      </c>
      <c r="W66" s="201">
        <v>0.39</v>
      </c>
      <c r="X66" s="201">
        <v>1.29</v>
      </c>
      <c r="Y66" s="201">
        <v>0</v>
      </c>
      <c r="Z66" s="201">
        <v>2.4300000000000002</v>
      </c>
      <c r="AA66" s="201">
        <v>0.78</v>
      </c>
      <c r="AB66" s="201">
        <v>0</v>
      </c>
      <c r="AC66" s="201">
        <v>9.06</v>
      </c>
      <c r="AD66" s="201">
        <v>0</v>
      </c>
      <c r="AE66" s="201">
        <v>0</v>
      </c>
      <c r="AF66" s="201">
        <v>0</v>
      </c>
      <c r="AG66" s="201">
        <v>0</v>
      </c>
      <c r="AH66" s="201">
        <v>0</v>
      </c>
      <c r="AI66" s="201">
        <v>0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 s="201">
        <v>45.8</v>
      </c>
      <c r="AP66" s="201">
        <v>0</v>
      </c>
      <c r="AQ66" s="201">
        <v>0</v>
      </c>
      <c r="AR66" s="201">
        <v>9.73</v>
      </c>
      <c r="AS66" s="201">
        <v>0</v>
      </c>
      <c r="AT66" s="201">
        <v>0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16.27</v>
      </c>
      <c r="H67" s="201">
        <v>0</v>
      </c>
      <c r="I67" s="201">
        <v>0</v>
      </c>
      <c r="J67" s="201">
        <v>14.75</v>
      </c>
      <c r="K67" s="201">
        <v>44.08</v>
      </c>
      <c r="L67" s="201">
        <v>13.28</v>
      </c>
      <c r="M67" s="201">
        <v>0</v>
      </c>
      <c r="N67" s="201">
        <v>0.8</v>
      </c>
      <c r="O67" s="201">
        <v>1.34</v>
      </c>
      <c r="P67" s="201">
        <v>1.69</v>
      </c>
      <c r="Q67" s="201">
        <v>0.16</v>
      </c>
      <c r="R67" s="201">
        <v>0.3</v>
      </c>
      <c r="S67" s="201">
        <v>0.17</v>
      </c>
      <c r="T67" s="201">
        <v>0</v>
      </c>
      <c r="U67" s="201">
        <v>9.89</v>
      </c>
      <c r="V67" s="201">
        <v>0.18</v>
      </c>
      <c r="W67" s="201">
        <v>0.39</v>
      </c>
      <c r="X67" s="201">
        <v>1.29</v>
      </c>
      <c r="Y67" s="201">
        <v>0</v>
      </c>
      <c r="Z67" s="201">
        <v>2.4300000000000002</v>
      </c>
      <c r="AA67" s="201">
        <v>0.78</v>
      </c>
      <c r="AB67" s="201">
        <v>0</v>
      </c>
      <c r="AC67" s="201">
        <v>9.06</v>
      </c>
      <c r="AD67" s="201">
        <v>0</v>
      </c>
      <c r="AE67" s="201">
        <v>0</v>
      </c>
      <c r="AF67" s="201">
        <v>0</v>
      </c>
      <c r="AG67" s="201">
        <v>0</v>
      </c>
      <c r="AH67" s="201">
        <v>0</v>
      </c>
      <c r="AI67" s="201">
        <v>0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 s="201">
        <v>45.8</v>
      </c>
      <c r="AP67" s="201">
        <v>0</v>
      </c>
      <c r="AQ67" s="201">
        <v>0</v>
      </c>
      <c r="AR67" s="201">
        <v>9.73</v>
      </c>
      <c r="AS67" s="201">
        <v>0</v>
      </c>
      <c r="AT67" s="201">
        <v>0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16.27</v>
      </c>
      <c r="H68" s="201">
        <v>0</v>
      </c>
      <c r="I68" s="201">
        <v>0</v>
      </c>
      <c r="J68" s="201">
        <v>14.75</v>
      </c>
      <c r="K68" s="201">
        <v>39.14</v>
      </c>
      <c r="L68" s="201">
        <v>15.58</v>
      </c>
      <c r="M68" s="201">
        <v>0</v>
      </c>
      <c r="N68" s="201">
        <v>0.84</v>
      </c>
      <c r="O68" s="201">
        <v>1.37</v>
      </c>
      <c r="P68" s="201">
        <v>1.76</v>
      </c>
      <c r="Q68" s="201">
        <v>0.17</v>
      </c>
      <c r="R68" s="201">
        <v>0.31</v>
      </c>
      <c r="S68" s="201">
        <v>0.19</v>
      </c>
      <c r="T68" s="201">
        <v>0</v>
      </c>
      <c r="U68" s="201">
        <v>9.89</v>
      </c>
      <c r="V68" s="201">
        <v>0.18</v>
      </c>
      <c r="W68" s="201">
        <v>0.39</v>
      </c>
      <c r="X68" s="201">
        <v>1.29</v>
      </c>
      <c r="Y68" s="201">
        <v>0</v>
      </c>
      <c r="Z68" s="201">
        <v>2.4300000000000002</v>
      </c>
      <c r="AA68" s="201">
        <v>0.78</v>
      </c>
      <c r="AB68" s="201">
        <v>0</v>
      </c>
      <c r="AC68" s="201">
        <v>9.06</v>
      </c>
      <c r="AD68" s="201">
        <v>0</v>
      </c>
      <c r="AE68" s="201">
        <v>0</v>
      </c>
      <c r="AF68" s="201">
        <v>0</v>
      </c>
      <c r="AG68" s="201">
        <v>0</v>
      </c>
      <c r="AH68" s="201">
        <v>0</v>
      </c>
      <c r="AI68" s="201">
        <v>0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 s="201">
        <v>45.8</v>
      </c>
      <c r="AP68" s="201">
        <v>0</v>
      </c>
      <c r="AQ68" s="201">
        <v>0</v>
      </c>
      <c r="AR68" s="201">
        <v>9.73</v>
      </c>
      <c r="AS68" s="201">
        <v>0</v>
      </c>
      <c r="AT68" s="201">
        <v>0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16.27</v>
      </c>
      <c r="H69" s="201">
        <v>0</v>
      </c>
      <c r="I69" s="201">
        <v>0</v>
      </c>
      <c r="J69" s="201">
        <v>14.75</v>
      </c>
      <c r="K69" s="201">
        <v>36.840000000000003</v>
      </c>
      <c r="L69" s="201">
        <v>14.66</v>
      </c>
      <c r="M69" s="201">
        <v>0</v>
      </c>
      <c r="N69" s="201">
        <v>0.85</v>
      </c>
      <c r="O69" s="201">
        <v>1.4</v>
      </c>
      <c r="P69" s="201">
        <v>1.8</v>
      </c>
      <c r="Q69" s="201">
        <v>0.17</v>
      </c>
      <c r="R69" s="201">
        <v>0.31</v>
      </c>
      <c r="S69" s="201">
        <v>0.19</v>
      </c>
      <c r="T69" s="201">
        <v>0</v>
      </c>
      <c r="U69" s="201">
        <v>9.89</v>
      </c>
      <c r="V69" s="201">
        <v>0.18</v>
      </c>
      <c r="W69" s="201">
        <v>0.39</v>
      </c>
      <c r="X69" s="201">
        <v>1.29</v>
      </c>
      <c r="Y69" s="201">
        <v>0</v>
      </c>
      <c r="Z69" s="201">
        <v>2.4300000000000002</v>
      </c>
      <c r="AA69" s="201">
        <v>0.78</v>
      </c>
      <c r="AB69" s="201">
        <v>0</v>
      </c>
      <c r="AC69" s="201">
        <v>9.06</v>
      </c>
      <c r="AD69" s="201">
        <v>0</v>
      </c>
      <c r="AE69" s="201">
        <v>0</v>
      </c>
      <c r="AF69" s="201">
        <v>0</v>
      </c>
      <c r="AG69" s="201">
        <v>0</v>
      </c>
      <c r="AH69" s="201">
        <v>0</v>
      </c>
      <c r="AI69" s="201">
        <v>0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 s="201">
        <v>45.8</v>
      </c>
      <c r="AP69" s="201">
        <v>0</v>
      </c>
      <c r="AQ69" s="201">
        <v>0</v>
      </c>
      <c r="AR69" s="201">
        <v>9.73</v>
      </c>
      <c r="AS69" s="201">
        <v>0</v>
      </c>
      <c r="AT69" s="201">
        <v>0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16.27</v>
      </c>
      <c r="H70" s="201">
        <v>0</v>
      </c>
      <c r="I70" s="201">
        <v>0</v>
      </c>
      <c r="J70" s="201">
        <v>14.75</v>
      </c>
      <c r="K70" s="201">
        <v>30.15</v>
      </c>
      <c r="L70" s="201">
        <v>12</v>
      </c>
      <c r="M70" s="201">
        <v>0</v>
      </c>
      <c r="N70" s="201">
        <v>0.88</v>
      </c>
      <c r="O70" s="201">
        <v>1.47</v>
      </c>
      <c r="P70" s="201">
        <v>1.9</v>
      </c>
      <c r="Q70" s="201">
        <v>0.16</v>
      </c>
      <c r="R70" s="201">
        <v>0.32</v>
      </c>
      <c r="S70" s="201">
        <v>0.21</v>
      </c>
      <c r="T70" s="201">
        <v>0</v>
      </c>
      <c r="U70" s="201">
        <v>9.89</v>
      </c>
      <c r="V70" s="201">
        <v>0.18</v>
      </c>
      <c r="W70" s="201">
        <v>0.39</v>
      </c>
      <c r="X70" s="201">
        <v>1.29</v>
      </c>
      <c r="Y70" s="201">
        <v>0</v>
      </c>
      <c r="Z70" s="201">
        <v>2.4300000000000002</v>
      </c>
      <c r="AA70" s="201">
        <v>0.78</v>
      </c>
      <c r="AB70" s="201">
        <v>0</v>
      </c>
      <c r="AC70" s="201">
        <v>9.06</v>
      </c>
      <c r="AD70" s="201">
        <v>0</v>
      </c>
      <c r="AE70" s="201">
        <v>0</v>
      </c>
      <c r="AF70" s="201">
        <v>0</v>
      </c>
      <c r="AG70" s="201">
        <v>0</v>
      </c>
      <c r="AH70" s="201">
        <v>0</v>
      </c>
      <c r="AI70" s="201">
        <v>0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 s="201">
        <v>45.8</v>
      </c>
      <c r="AP70" s="201">
        <v>0</v>
      </c>
      <c r="AQ70" s="201">
        <v>0</v>
      </c>
      <c r="AR70" s="201">
        <v>9.73</v>
      </c>
      <c r="AS70" s="201">
        <v>0</v>
      </c>
      <c r="AT70" s="201">
        <v>0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16.27</v>
      </c>
      <c r="H71" s="201">
        <v>0</v>
      </c>
      <c r="I71" s="201">
        <v>0</v>
      </c>
      <c r="J71" s="201">
        <v>14.75</v>
      </c>
      <c r="K71" s="201">
        <v>4.97</v>
      </c>
      <c r="L71" s="201">
        <v>4.87</v>
      </c>
      <c r="M71" s="201">
        <v>0</v>
      </c>
      <c r="N71" s="201">
        <v>0.93</v>
      </c>
      <c r="O71" s="201">
        <v>1.53</v>
      </c>
      <c r="P71" s="201">
        <v>1.99</v>
      </c>
      <c r="Q71" s="201">
        <v>0.18</v>
      </c>
      <c r="R71" s="201">
        <v>0.34</v>
      </c>
      <c r="S71" s="201">
        <v>0.21</v>
      </c>
      <c r="T71" s="201">
        <v>0</v>
      </c>
      <c r="U71" s="201">
        <v>9.89</v>
      </c>
      <c r="V71" s="201">
        <v>0.18</v>
      </c>
      <c r="W71" s="201">
        <v>0.39</v>
      </c>
      <c r="X71" s="201">
        <v>1.29</v>
      </c>
      <c r="Y71" s="201">
        <v>0</v>
      </c>
      <c r="Z71" s="201">
        <v>2.4300000000000002</v>
      </c>
      <c r="AA71" s="201">
        <v>0.78</v>
      </c>
      <c r="AB71" s="201">
        <v>0</v>
      </c>
      <c r="AC71" s="201">
        <v>9.06</v>
      </c>
      <c r="AD71" s="201">
        <v>0</v>
      </c>
      <c r="AE71" s="201">
        <v>0</v>
      </c>
      <c r="AF71" s="201">
        <v>0</v>
      </c>
      <c r="AG71" s="201">
        <v>0</v>
      </c>
      <c r="AH71" s="201">
        <v>0</v>
      </c>
      <c r="AI71" s="201">
        <v>0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 s="201">
        <v>45.8</v>
      </c>
      <c r="AP71" s="201">
        <v>0</v>
      </c>
      <c r="AQ71" s="201">
        <v>0</v>
      </c>
      <c r="AR71" s="201">
        <v>9.73</v>
      </c>
      <c r="AS71" s="201">
        <v>0</v>
      </c>
      <c r="AT71" s="201">
        <v>0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16.27</v>
      </c>
      <c r="H72" s="201">
        <v>0</v>
      </c>
      <c r="I72" s="201">
        <v>0</v>
      </c>
      <c r="J72" s="201">
        <v>14.75</v>
      </c>
      <c r="K72" s="201">
        <v>5.22</v>
      </c>
      <c r="L72" s="201">
        <v>2.12</v>
      </c>
      <c r="M72" s="201">
        <v>0</v>
      </c>
      <c r="N72" s="201">
        <v>0.97</v>
      </c>
      <c r="O72" s="201">
        <v>1.61</v>
      </c>
      <c r="P72" s="201">
        <v>2.09</v>
      </c>
      <c r="Q72" s="201">
        <v>0.19</v>
      </c>
      <c r="R72" s="201">
        <v>0.34</v>
      </c>
      <c r="S72" s="201">
        <v>0.22</v>
      </c>
      <c r="T72" s="201">
        <v>0</v>
      </c>
      <c r="U72" s="201">
        <v>9.89</v>
      </c>
      <c r="V72" s="201">
        <v>0.18</v>
      </c>
      <c r="W72" s="201">
        <v>0.39</v>
      </c>
      <c r="X72" s="201">
        <v>1.29</v>
      </c>
      <c r="Y72" s="201">
        <v>0</v>
      </c>
      <c r="Z72" s="201">
        <v>2.4300000000000002</v>
      </c>
      <c r="AA72" s="201">
        <v>0.78</v>
      </c>
      <c r="AB72" s="201">
        <v>0</v>
      </c>
      <c r="AC72" s="201">
        <v>9.06</v>
      </c>
      <c r="AD72" s="201">
        <v>0</v>
      </c>
      <c r="AE72" s="201">
        <v>0</v>
      </c>
      <c r="AF72" s="201">
        <v>0</v>
      </c>
      <c r="AG72" s="201">
        <v>0</v>
      </c>
      <c r="AH72" s="201">
        <v>0</v>
      </c>
      <c r="AI72" s="201">
        <v>0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 s="201">
        <v>45.8</v>
      </c>
      <c r="AP72" s="201">
        <v>0</v>
      </c>
      <c r="AQ72" s="201">
        <v>0</v>
      </c>
      <c r="AR72" s="201">
        <v>9.73</v>
      </c>
      <c r="AS72" s="201">
        <v>0</v>
      </c>
      <c r="AT72" s="201">
        <v>0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16.27</v>
      </c>
      <c r="H73" s="201">
        <v>0</v>
      </c>
      <c r="I73" s="201">
        <v>0</v>
      </c>
      <c r="J73" s="201">
        <v>14.75</v>
      </c>
      <c r="K73" s="201">
        <v>5.41</v>
      </c>
      <c r="L73" s="201">
        <v>2.17</v>
      </c>
      <c r="M73" s="201">
        <v>0</v>
      </c>
      <c r="N73" s="201">
        <v>1.01</v>
      </c>
      <c r="O73" s="201">
        <v>1.67</v>
      </c>
      <c r="P73" s="201">
        <v>2.17</v>
      </c>
      <c r="Q73" s="201">
        <v>0.19</v>
      </c>
      <c r="R73" s="201">
        <v>0.36</v>
      </c>
      <c r="S73" s="201">
        <v>0.23</v>
      </c>
      <c r="T73" s="201">
        <v>0</v>
      </c>
      <c r="U73" s="201">
        <v>9.89</v>
      </c>
      <c r="V73" s="201">
        <v>0.18</v>
      </c>
      <c r="W73" s="201">
        <v>0.39</v>
      </c>
      <c r="X73" s="201">
        <v>1.29</v>
      </c>
      <c r="Y73" s="201">
        <v>0</v>
      </c>
      <c r="Z73" s="201">
        <v>2.4300000000000002</v>
      </c>
      <c r="AA73" s="201">
        <v>0.78</v>
      </c>
      <c r="AB73" s="201">
        <v>0</v>
      </c>
      <c r="AC73" s="201">
        <v>9.06</v>
      </c>
      <c r="AD73" s="201">
        <v>0</v>
      </c>
      <c r="AE73" s="201">
        <v>0</v>
      </c>
      <c r="AF73" s="201">
        <v>0</v>
      </c>
      <c r="AG73" s="201">
        <v>0</v>
      </c>
      <c r="AH73" s="201">
        <v>0</v>
      </c>
      <c r="AI73" s="201">
        <v>0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 s="201">
        <v>45.8</v>
      </c>
      <c r="AP73" s="201">
        <v>0</v>
      </c>
      <c r="AQ73" s="201">
        <v>0</v>
      </c>
      <c r="AR73" s="201">
        <v>9.73</v>
      </c>
      <c r="AS73" s="201">
        <v>0</v>
      </c>
      <c r="AT73" s="201">
        <v>0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16.27</v>
      </c>
      <c r="H74" s="201">
        <v>0</v>
      </c>
      <c r="I74" s="201">
        <v>0</v>
      </c>
      <c r="J74" s="201">
        <v>14.75</v>
      </c>
      <c r="K74" s="201">
        <v>5.62</v>
      </c>
      <c r="L74" s="201">
        <v>2.23</v>
      </c>
      <c r="M74" s="201">
        <v>0</v>
      </c>
      <c r="N74" s="201">
        <v>1.04</v>
      </c>
      <c r="O74" s="201">
        <v>1.75</v>
      </c>
      <c r="P74" s="201">
        <v>2.2599999999999998</v>
      </c>
      <c r="Q74" s="201">
        <v>0.2</v>
      </c>
      <c r="R74" s="201">
        <v>0.37</v>
      </c>
      <c r="S74" s="201">
        <v>0.25</v>
      </c>
      <c r="T74" s="201">
        <v>0</v>
      </c>
      <c r="U74" s="201">
        <v>9.89</v>
      </c>
      <c r="V74" s="201">
        <v>0.18</v>
      </c>
      <c r="W74" s="201">
        <v>0.39</v>
      </c>
      <c r="X74" s="201">
        <v>1.29</v>
      </c>
      <c r="Y74" s="201">
        <v>0</v>
      </c>
      <c r="Z74" s="201">
        <v>2.4300000000000002</v>
      </c>
      <c r="AA74" s="201">
        <v>0.78</v>
      </c>
      <c r="AB74" s="201">
        <v>0</v>
      </c>
      <c r="AC74" s="201">
        <v>9.06</v>
      </c>
      <c r="AD74" s="201">
        <v>0</v>
      </c>
      <c r="AE74" s="201">
        <v>0</v>
      </c>
      <c r="AF74" s="201">
        <v>0</v>
      </c>
      <c r="AG74" s="201">
        <v>0</v>
      </c>
      <c r="AH74" s="201">
        <v>0</v>
      </c>
      <c r="AI74" s="201">
        <v>0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 s="201">
        <v>45.8</v>
      </c>
      <c r="AP74" s="201">
        <v>0</v>
      </c>
      <c r="AQ74" s="201">
        <v>0</v>
      </c>
      <c r="AR74" s="201">
        <v>9.73</v>
      </c>
      <c r="AS74" s="201">
        <v>0</v>
      </c>
      <c r="AT74" s="201">
        <v>0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16</v>
      </c>
      <c r="H75" s="201">
        <v>0</v>
      </c>
      <c r="I75" s="201">
        <v>0</v>
      </c>
      <c r="J75" s="201">
        <v>14.75</v>
      </c>
      <c r="K75" s="201">
        <v>5.62</v>
      </c>
      <c r="L75" s="201">
        <v>2.2400000000000002</v>
      </c>
      <c r="M75" s="201">
        <v>0</v>
      </c>
      <c r="N75" s="201">
        <v>1.03</v>
      </c>
      <c r="O75" s="201">
        <v>1.73</v>
      </c>
      <c r="P75" s="201">
        <v>2.27</v>
      </c>
      <c r="Q75" s="201">
        <v>0.19</v>
      </c>
      <c r="R75" s="201">
        <v>0.37</v>
      </c>
      <c r="S75" s="201">
        <v>0.23</v>
      </c>
      <c r="T75" s="201">
        <v>0</v>
      </c>
      <c r="U75" s="201">
        <v>9.89</v>
      </c>
      <c r="V75" s="201">
        <v>0.18</v>
      </c>
      <c r="W75" s="201">
        <v>0.39</v>
      </c>
      <c r="X75" s="201">
        <v>1.29</v>
      </c>
      <c r="Y75" s="201">
        <v>0</v>
      </c>
      <c r="Z75" s="201">
        <v>2.4300000000000002</v>
      </c>
      <c r="AA75" s="201">
        <v>0.78</v>
      </c>
      <c r="AB75" s="201">
        <v>0</v>
      </c>
      <c r="AC75" s="201">
        <v>9.06</v>
      </c>
      <c r="AD75" s="201">
        <v>0</v>
      </c>
      <c r="AE75" s="201">
        <v>0</v>
      </c>
      <c r="AF75" s="201">
        <v>0</v>
      </c>
      <c r="AG75" s="201">
        <v>0</v>
      </c>
      <c r="AH75" s="201">
        <v>0</v>
      </c>
      <c r="AI75" s="201">
        <v>0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 s="201">
        <v>45.8</v>
      </c>
      <c r="AP75" s="201">
        <v>0</v>
      </c>
      <c r="AQ75" s="201">
        <v>0</v>
      </c>
      <c r="AR75" s="201">
        <v>9.73</v>
      </c>
      <c r="AS75" s="201">
        <v>0</v>
      </c>
      <c r="AT75" s="201">
        <v>0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16</v>
      </c>
      <c r="H76" s="201">
        <v>0</v>
      </c>
      <c r="I76" s="201">
        <v>0</v>
      </c>
      <c r="J76" s="201">
        <v>14.75</v>
      </c>
      <c r="K76" s="201">
        <v>5.62</v>
      </c>
      <c r="L76" s="201">
        <v>2.2400000000000002</v>
      </c>
      <c r="M76" s="201">
        <v>0</v>
      </c>
      <c r="N76" s="201">
        <v>1.03</v>
      </c>
      <c r="O76" s="201">
        <v>1.73</v>
      </c>
      <c r="P76" s="201">
        <v>2.27</v>
      </c>
      <c r="Q76" s="201">
        <v>0.19</v>
      </c>
      <c r="R76" s="201">
        <v>0.37</v>
      </c>
      <c r="S76" s="201">
        <v>0.23</v>
      </c>
      <c r="T76" s="201">
        <v>0</v>
      </c>
      <c r="U76" s="201">
        <v>9.89</v>
      </c>
      <c r="V76" s="201">
        <v>0.18</v>
      </c>
      <c r="W76" s="201">
        <v>0.39</v>
      </c>
      <c r="X76" s="201">
        <v>1.29</v>
      </c>
      <c r="Y76" s="201">
        <v>0</v>
      </c>
      <c r="Z76" s="201">
        <v>2.4300000000000002</v>
      </c>
      <c r="AA76" s="201">
        <v>0.78</v>
      </c>
      <c r="AB76" s="201">
        <v>0</v>
      </c>
      <c r="AC76" s="201">
        <v>9.06</v>
      </c>
      <c r="AD76" s="201">
        <v>0</v>
      </c>
      <c r="AE76" s="201">
        <v>0</v>
      </c>
      <c r="AF76" s="201">
        <v>0</v>
      </c>
      <c r="AG76" s="201">
        <v>0</v>
      </c>
      <c r="AH76" s="201">
        <v>0</v>
      </c>
      <c r="AI76" s="201">
        <v>0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 s="201">
        <v>77.8</v>
      </c>
      <c r="AP76" s="201">
        <v>0</v>
      </c>
      <c r="AQ76" s="201">
        <v>0</v>
      </c>
      <c r="AR76" s="201">
        <v>9.73</v>
      </c>
      <c r="AS76" s="201">
        <v>0</v>
      </c>
      <c r="AT76" s="201">
        <v>0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16</v>
      </c>
      <c r="H77" s="201">
        <v>0</v>
      </c>
      <c r="I77" s="201">
        <v>0</v>
      </c>
      <c r="J77" s="201">
        <v>14.75</v>
      </c>
      <c r="K77" s="201">
        <v>5.62</v>
      </c>
      <c r="L77" s="201">
        <v>2.2400000000000002</v>
      </c>
      <c r="M77" s="201">
        <v>0</v>
      </c>
      <c r="N77" s="201">
        <v>1.03</v>
      </c>
      <c r="O77" s="201">
        <v>1.73</v>
      </c>
      <c r="P77" s="201">
        <v>2.27</v>
      </c>
      <c r="Q77" s="201">
        <v>0.19</v>
      </c>
      <c r="R77" s="201">
        <v>0.37</v>
      </c>
      <c r="S77" s="201">
        <v>0.23</v>
      </c>
      <c r="T77" s="201">
        <v>0</v>
      </c>
      <c r="U77" s="201">
        <v>9.89</v>
      </c>
      <c r="V77" s="201">
        <v>0.18</v>
      </c>
      <c r="W77" s="201">
        <v>0.39</v>
      </c>
      <c r="X77" s="201">
        <v>1.29</v>
      </c>
      <c r="Y77" s="201">
        <v>0</v>
      </c>
      <c r="Z77" s="201">
        <v>2.4300000000000002</v>
      </c>
      <c r="AA77" s="201">
        <v>0.78</v>
      </c>
      <c r="AB77" s="201">
        <v>0</v>
      </c>
      <c r="AC77" s="201">
        <v>9.06</v>
      </c>
      <c r="AD77" s="201">
        <v>0</v>
      </c>
      <c r="AE77" s="201">
        <v>0</v>
      </c>
      <c r="AF77" s="201">
        <v>0</v>
      </c>
      <c r="AG77" s="201">
        <v>0</v>
      </c>
      <c r="AH77" s="201">
        <v>0</v>
      </c>
      <c r="AI77" s="201">
        <v>0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 s="201">
        <v>77.8</v>
      </c>
      <c r="AP77" s="201">
        <v>0</v>
      </c>
      <c r="AQ77" s="201">
        <v>0</v>
      </c>
      <c r="AR77" s="201">
        <v>9.73</v>
      </c>
      <c r="AS77" s="201">
        <v>0</v>
      </c>
      <c r="AT77" s="201">
        <v>0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16</v>
      </c>
      <c r="H78" s="201">
        <v>0</v>
      </c>
      <c r="I78" s="201">
        <v>0</v>
      </c>
      <c r="J78" s="201">
        <v>14.75</v>
      </c>
      <c r="K78" s="201">
        <v>5.62</v>
      </c>
      <c r="L78" s="201">
        <v>2.2400000000000002</v>
      </c>
      <c r="M78" s="201">
        <v>0</v>
      </c>
      <c r="N78" s="201">
        <v>1.03</v>
      </c>
      <c r="O78" s="201">
        <v>1.73</v>
      </c>
      <c r="P78" s="201">
        <v>2.27</v>
      </c>
      <c r="Q78" s="201">
        <v>0.19</v>
      </c>
      <c r="R78" s="201">
        <v>0.37</v>
      </c>
      <c r="S78" s="201">
        <v>0.23</v>
      </c>
      <c r="T78" s="201">
        <v>0</v>
      </c>
      <c r="U78" s="201">
        <v>9.89</v>
      </c>
      <c r="V78" s="201">
        <v>0.18</v>
      </c>
      <c r="W78" s="201">
        <v>0.39</v>
      </c>
      <c r="X78" s="201">
        <v>1.29</v>
      </c>
      <c r="Y78" s="201">
        <v>0</v>
      </c>
      <c r="Z78" s="201">
        <v>2.4300000000000002</v>
      </c>
      <c r="AA78" s="201">
        <v>0.78</v>
      </c>
      <c r="AB78" s="201">
        <v>0</v>
      </c>
      <c r="AC78" s="201">
        <v>9.06</v>
      </c>
      <c r="AD78" s="201">
        <v>0</v>
      </c>
      <c r="AE78" s="201">
        <v>0</v>
      </c>
      <c r="AF78" s="201">
        <v>0</v>
      </c>
      <c r="AG78" s="201">
        <v>0</v>
      </c>
      <c r="AH78" s="201">
        <v>0</v>
      </c>
      <c r="AI78" s="201">
        <v>0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 s="201">
        <v>77.8</v>
      </c>
      <c r="AP78" s="201">
        <v>0</v>
      </c>
      <c r="AQ78" s="201">
        <v>0</v>
      </c>
      <c r="AR78" s="201">
        <v>9.73</v>
      </c>
      <c r="AS78" s="201">
        <v>0</v>
      </c>
      <c r="AT78" s="201">
        <v>0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16</v>
      </c>
      <c r="H79" s="201">
        <v>0</v>
      </c>
      <c r="I79" s="201">
        <v>0</v>
      </c>
      <c r="J79" s="201">
        <v>14.75</v>
      </c>
      <c r="K79" s="201">
        <v>5.62</v>
      </c>
      <c r="L79" s="201">
        <v>2.2400000000000002</v>
      </c>
      <c r="M79" s="201">
        <v>0</v>
      </c>
      <c r="N79" s="201">
        <v>1.03</v>
      </c>
      <c r="O79" s="201">
        <v>1.73</v>
      </c>
      <c r="P79" s="201">
        <v>2.27</v>
      </c>
      <c r="Q79" s="201">
        <v>0.19</v>
      </c>
      <c r="R79" s="201">
        <v>0.37</v>
      </c>
      <c r="S79" s="201">
        <v>0.23</v>
      </c>
      <c r="T79" s="201">
        <v>0</v>
      </c>
      <c r="U79" s="201">
        <v>9.89</v>
      </c>
      <c r="V79" s="201">
        <v>0.18</v>
      </c>
      <c r="W79" s="201">
        <v>0.39</v>
      </c>
      <c r="X79" s="201">
        <v>1.29</v>
      </c>
      <c r="Y79" s="201">
        <v>0</v>
      </c>
      <c r="Z79" s="201">
        <v>2.4300000000000002</v>
      </c>
      <c r="AA79" s="201">
        <v>0.78</v>
      </c>
      <c r="AB79" s="201">
        <v>0</v>
      </c>
      <c r="AC79" s="201">
        <v>9.06</v>
      </c>
      <c r="AD79" s="201">
        <v>0</v>
      </c>
      <c r="AE79" s="201">
        <v>0</v>
      </c>
      <c r="AF79" s="201">
        <v>0</v>
      </c>
      <c r="AG79" s="201">
        <v>0</v>
      </c>
      <c r="AH79" s="201">
        <v>0</v>
      </c>
      <c r="AI79" s="201">
        <v>0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 s="201">
        <v>45.8</v>
      </c>
      <c r="AP79" s="201">
        <v>0</v>
      </c>
      <c r="AQ79" s="201">
        <v>0</v>
      </c>
      <c r="AR79" s="201">
        <v>9.73</v>
      </c>
      <c r="AS79" s="201">
        <v>0</v>
      </c>
      <c r="AT79" s="201">
        <v>0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16</v>
      </c>
      <c r="H80" s="201">
        <v>0</v>
      </c>
      <c r="I80" s="201">
        <v>0</v>
      </c>
      <c r="J80" s="201">
        <v>14.75</v>
      </c>
      <c r="K80" s="201">
        <v>5.62</v>
      </c>
      <c r="L80" s="201">
        <v>2.2400000000000002</v>
      </c>
      <c r="M80" s="201">
        <v>0</v>
      </c>
      <c r="N80" s="201">
        <v>1.03</v>
      </c>
      <c r="O80" s="201">
        <v>1.73</v>
      </c>
      <c r="P80" s="201">
        <v>2.27</v>
      </c>
      <c r="Q80" s="201">
        <v>0.19</v>
      </c>
      <c r="R80" s="201">
        <v>0.37</v>
      </c>
      <c r="S80" s="201">
        <v>0.23</v>
      </c>
      <c r="T80" s="201">
        <v>0</v>
      </c>
      <c r="U80" s="201">
        <v>9.89</v>
      </c>
      <c r="V80" s="201">
        <v>0.18</v>
      </c>
      <c r="W80" s="201">
        <v>0.39</v>
      </c>
      <c r="X80" s="201">
        <v>1.29</v>
      </c>
      <c r="Y80" s="201">
        <v>0</v>
      </c>
      <c r="Z80" s="201">
        <v>2.4300000000000002</v>
      </c>
      <c r="AA80" s="201">
        <v>0.78</v>
      </c>
      <c r="AB80" s="201">
        <v>0</v>
      </c>
      <c r="AC80" s="201">
        <v>9.06</v>
      </c>
      <c r="AD80" s="201">
        <v>0</v>
      </c>
      <c r="AE80" s="201">
        <v>0</v>
      </c>
      <c r="AF80" s="201">
        <v>0</v>
      </c>
      <c r="AG80" s="201">
        <v>0</v>
      </c>
      <c r="AH80" s="201">
        <v>0</v>
      </c>
      <c r="AI80" s="201">
        <v>0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 s="201">
        <v>45.8</v>
      </c>
      <c r="AP80" s="201">
        <v>0</v>
      </c>
      <c r="AQ80" s="201">
        <v>0</v>
      </c>
      <c r="AR80" s="201">
        <v>9.73</v>
      </c>
      <c r="AS80" s="201">
        <v>0</v>
      </c>
      <c r="AT80" s="201">
        <v>0</v>
      </c>
      <c r="AU80" s="201">
        <v>0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16</v>
      </c>
      <c r="H81" s="201">
        <v>0</v>
      </c>
      <c r="I81" s="201">
        <v>0</v>
      </c>
      <c r="J81" s="201">
        <v>14.75</v>
      </c>
      <c r="K81" s="201">
        <v>5.62</v>
      </c>
      <c r="L81" s="201">
        <v>2.2400000000000002</v>
      </c>
      <c r="M81" s="201">
        <v>0</v>
      </c>
      <c r="N81" s="201">
        <v>1.03</v>
      </c>
      <c r="O81" s="201">
        <v>1.73</v>
      </c>
      <c r="P81" s="201">
        <v>2.27</v>
      </c>
      <c r="Q81" s="201">
        <v>0.19</v>
      </c>
      <c r="R81" s="201">
        <v>0.37</v>
      </c>
      <c r="S81" s="201">
        <v>0.23</v>
      </c>
      <c r="T81" s="201">
        <v>0</v>
      </c>
      <c r="U81" s="201">
        <v>9.89</v>
      </c>
      <c r="V81" s="201">
        <v>0.18</v>
      </c>
      <c r="W81" s="201">
        <v>0.39</v>
      </c>
      <c r="X81" s="201">
        <v>1.29</v>
      </c>
      <c r="Y81" s="201">
        <v>0</v>
      </c>
      <c r="Z81" s="201">
        <v>2.4300000000000002</v>
      </c>
      <c r="AA81" s="201">
        <v>0.78</v>
      </c>
      <c r="AB81" s="201">
        <v>0</v>
      </c>
      <c r="AC81" s="201">
        <v>9.06</v>
      </c>
      <c r="AD81" s="201">
        <v>0</v>
      </c>
      <c r="AE81" s="201">
        <v>0</v>
      </c>
      <c r="AF81" s="201">
        <v>0</v>
      </c>
      <c r="AG81" s="201">
        <v>0</v>
      </c>
      <c r="AH81" s="201">
        <v>0</v>
      </c>
      <c r="AI81" s="201">
        <v>0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 s="201">
        <v>45.8</v>
      </c>
      <c r="AP81" s="201">
        <v>0</v>
      </c>
      <c r="AQ81" s="201">
        <v>0</v>
      </c>
      <c r="AR81" s="201">
        <v>9.73</v>
      </c>
      <c r="AS81" s="201">
        <v>0</v>
      </c>
      <c r="AT81" s="201">
        <v>0</v>
      </c>
      <c r="AU81" s="201">
        <v>0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16</v>
      </c>
      <c r="H82" s="201">
        <v>0</v>
      </c>
      <c r="I82" s="201">
        <v>0</v>
      </c>
      <c r="J82" s="201">
        <v>14.75</v>
      </c>
      <c r="K82" s="201">
        <v>5.62</v>
      </c>
      <c r="L82" s="201">
        <v>2.2400000000000002</v>
      </c>
      <c r="M82" s="201">
        <v>0</v>
      </c>
      <c r="N82" s="201">
        <v>1.03</v>
      </c>
      <c r="O82" s="201">
        <v>1.73</v>
      </c>
      <c r="P82" s="201">
        <v>2.27</v>
      </c>
      <c r="Q82" s="201">
        <v>0.19</v>
      </c>
      <c r="R82" s="201">
        <v>0.37</v>
      </c>
      <c r="S82" s="201">
        <v>0.23</v>
      </c>
      <c r="T82" s="201">
        <v>0</v>
      </c>
      <c r="U82" s="201">
        <v>9.89</v>
      </c>
      <c r="V82" s="201">
        <v>0.18</v>
      </c>
      <c r="W82" s="201">
        <v>0.39</v>
      </c>
      <c r="X82" s="201">
        <v>1.29</v>
      </c>
      <c r="Y82" s="201">
        <v>0</v>
      </c>
      <c r="Z82" s="201">
        <v>2.4300000000000002</v>
      </c>
      <c r="AA82" s="201">
        <v>0.78</v>
      </c>
      <c r="AB82" s="201">
        <v>0</v>
      </c>
      <c r="AC82" s="201">
        <v>9.06</v>
      </c>
      <c r="AD82" s="201">
        <v>0</v>
      </c>
      <c r="AE82" s="201">
        <v>0</v>
      </c>
      <c r="AF82" s="201">
        <v>0</v>
      </c>
      <c r="AG82" s="201">
        <v>0</v>
      </c>
      <c r="AH82" s="201">
        <v>0</v>
      </c>
      <c r="AI82" s="201">
        <v>0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 s="201">
        <v>45.8</v>
      </c>
      <c r="AP82" s="201">
        <v>0</v>
      </c>
      <c r="AQ82" s="201">
        <v>0</v>
      </c>
      <c r="AR82" s="201">
        <v>9.73</v>
      </c>
      <c r="AS82" s="201">
        <v>0</v>
      </c>
      <c r="AT82" s="201">
        <v>0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16</v>
      </c>
      <c r="H83" s="201">
        <v>0</v>
      </c>
      <c r="I83" s="201">
        <v>0</v>
      </c>
      <c r="J83" s="201">
        <v>14.75</v>
      </c>
      <c r="K83" s="201">
        <v>5.62</v>
      </c>
      <c r="L83" s="201">
        <v>2.2400000000000002</v>
      </c>
      <c r="M83" s="201">
        <v>0</v>
      </c>
      <c r="N83" s="201">
        <v>1.03</v>
      </c>
      <c r="O83" s="201">
        <v>1.73</v>
      </c>
      <c r="P83" s="201">
        <v>2.27</v>
      </c>
      <c r="Q83" s="201">
        <v>0.19</v>
      </c>
      <c r="R83" s="201">
        <v>0.37</v>
      </c>
      <c r="S83" s="201">
        <v>0.23</v>
      </c>
      <c r="T83" s="201">
        <v>0</v>
      </c>
      <c r="U83" s="201">
        <v>9.76</v>
      </c>
      <c r="V83" s="201">
        <v>0.18</v>
      </c>
      <c r="W83" s="201">
        <v>0.39</v>
      </c>
      <c r="X83" s="201">
        <v>1.29</v>
      </c>
      <c r="Y83" s="201">
        <v>0</v>
      </c>
      <c r="Z83" s="201">
        <v>2.4300000000000002</v>
      </c>
      <c r="AA83" s="201">
        <v>0.78</v>
      </c>
      <c r="AB83" s="201">
        <v>0</v>
      </c>
      <c r="AC83" s="201">
        <v>9.06</v>
      </c>
      <c r="AD83" s="201">
        <v>0</v>
      </c>
      <c r="AE83" s="201">
        <v>0</v>
      </c>
      <c r="AF83" s="201">
        <v>0</v>
      </c>
      <c r="AG83" s="201">
        <v>0</v>
      </c>
      <c r="AH83" s="201">
        <v>0</v>
      </c>
      <c r="AI83" s="201">
        <v>0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 s="201">
        <v>45.8</v>
      </c>
      <c r="AP83" s="201">
        <v>0</v>
      </c>
      <c r="AQ83" s="201">
        <v>0</v>
      </c>
      <c r="AR83" s="201">
        <v>9.8699999999999992</v>
      </c>
      <c r="AS83" s="201">
        <v>0</v>
      </c>
      <c r="AT83" s="201">
        <v>0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16</v>
      </c>
      <c r="H84" s="201">
        <v>0</v>
      </c>
      <c r="I84" s="201">
        <v>0</v>
      </c>
      <c r="J84" s="201">
        <v>14.75</v>
      </c>
      <c r="K84" s="201">
        <v>5.62</v>
      </c>
      <c r="L84" s="201">
        <v>2.2400000000000002</v>
      </c>
      <c r="M84" s="201">
        <v>0</v>
      </c>
      <c r="N84" s="201">
        <v>1.03</v>
      </c>
      <c r="O84" s="201">
        <v>1.73</v>
      </c>
      <c r="P84" s="201">
        <v>2.27</v>
      </c>
      <c r="Q84" s="201">
        <v>0.19</v>
      </c>
      <c r="R84" s="201">
        <v>0.37</v>
      </c>
      <c r="S84" s="201">
        <v>0.23</v>
      </c>
      <c r="T84" s="201">
        <v>0</v>
      </c>
      <c r="U84" s="201">
        <v>9.76</v>
      </c>
      <c r="V84" s="201">
        <v>0.18</v>
      </c>
      <c r="W84" s="201">
        <v>0.39</v>
      </c>
      <c r="X84" s="201">
        <v>1.29</v>
      </c>
      <c r="Y84" s="201">
        <v>0</v>
      </c>
      <c r="Z84" s="201">
        <v>2.4300000000000002</v>
      </c>
      <c r="AA84" s="201">
        <v>0.78</v>
      </c>
      <c r="AB84" s="201">
        <v>0</v>
      </c>
      <c r="AC84" s="201">
        <v>9.06</v>
      </c>
      <c r="AD84" s="201">
        <v>0</v>
      </c>
      <c r="AE84" s="201">
        <v>0</v>
      </c>
      <c r="AF84" s="201">
        <v>0</v>
      </c>
      <c r="AG84" s="201">
        <v>0</v>
      </c>
      <c r="AH84" s="201">
        <v>0</v>
      </c>
      <c r="AI84" s="201">
        <v>0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 s="201">
        <v>45.8</v>
      </c>
      <c r="AP84" s="201">
        <v>0</v>
      </c>
      <c r="AQ84" s="201">
        <v>0</v>
      </c>
      <c r="AR84" s="201">
        <v>9.8699999999999992</v>
      </c>
      <c r="AS84" s="201">
        <v>0</v>
      </c>
      <c r="AT84" s="201">
        <v>0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16</v>
      </c>
      <c r="H85" s="201">
        <v>0</v>
      </c>
      <c r="I85" s="201">
        <v>0</v>
      </c>
      <c r="J85" s="201">
        <v>14.75</v>
      </c>
      <c r="K85" s="201">
        <v>5.62</v>
      </c>
      <c r="L85" s="201">
        <v>2.2400000000000002</v>
      </c>
      <c r="M85" s="201">
        <v>0</v>
      </c>
      <c r="N85" s="201">
        <v>1.03</v>
      </c>
      <c r="O85" s="201">
        <v>1.73</v>
      </c>
      <c r="P85" s="201">
        <v>3.78</v>
      </c>
      <c r="Q85" s="201">
        <v>0.19</v>
      </c>
      <c r="R85" s="201">
        <v>0.37</v>
      </c>
      <c r="S85" s="201">
        <v>0.23</v>
      </c>
      <c r="T85" s="201">
        <v>0</v>
      </c>
      <c r="U85" s="201">
        <v>9.76</v>
      </c>
      <c r="V85" s="201">
        <v>0.18</v>
      </c>
      <c r="W85" s="201">
        <v>0.39</v>
      </c>
      <c r="X85" s="201">
        <v>1.29</v>
      </c>
      <c r="Y85" s="201">
        <v>0</v>
      </c>
      <c r="Z85" s="201">
        <v>2.4300000000000002</v>
      </c>
      <c r="AA85" s="201">
        <v>0.78</v>
      </c>
      <c r="AB85" s="201">
        <v>0</v>
      </c>
      <c r="AC85" s="201">
        <v>9.06</v>
      </c>
      <c r="AD85" s="201">
        <v>0</v>
      </c>
      <c r="AE85" s="201">
        <v>0</v>
      </c>
      <c r="AF85" s="201">
        <v>0</v>
      </c>
      <c r="AG85" s="201">
        <v>0</v>
      </c>
      <c r="AH85" s="201">
        <v>0</v>
      </c>
      <c r="AI85" s="201">
        <v>0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 s="201">
        <v>45.8</v>
      </c>
      <c r="AP85" s="201">
        <v>0</v>
      </c>
      <c r="AQ85" s="201">
        <v>0</v>
      </c>
      <c r="AR85" s="201">
        <v>9.8699999999999992</v>
      </c>
      <c r="AS85" s="201">
        <v>0</v>
      </c>
      <c r="AT85" s="201">
        <v>0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16</v>
      </c>
      <c r="H86" s="201">
        <v>0</v>
      </c>
      <c r="I86" s="201">
        <v>0</v>
      </c>
      <c r="J86" s="201">
        <v>14.75</v>
      </c>
      <c r="K86" s="201">
        <v>5.62</v>
      </c>
      <c r="L86" s="201">
        <v>2.2400000000000002</v>
      </c>
      <c r="M86" s="201">
        <v>0</v>
      </c>
      <c r="N86" s="201">
        <v>1.03</v>
      </c>
      <c r="O86" s="201">
        <v>1.73</v>
      </c>
      <c r="P86" s="201">
        <v>3.35</v>
      </c>
      <c r="Q86" s="201">
        <v>0.19</v>
      </c>
      <c r="R86" s="201">
        <v>0.37</v>
      </c>
      <c r="S86" s="201">
        <v>0.23</v>
      </c>
      <c r="T86" s="201">
        <v>0</v>
      </c>
      <c r="U86" s="201">
        <v>9.76</v>
      </c>
      <c r="V86" s="201">
        <v>0.18</v>
      </c>
      <c r="W86" s="201">
        <v>0.39</v>
      </c>
      <c r="X86" s="201">
        <v>1.29</v>
      </c>
      <c r="Y86" s="201">
        <v>0</v>
      </c>
      <c r="Z86" s="201">
        <v>2.4300000000000002</v>
      </c>
      <c r="AA86" s="201">
        <v>0.78</v>
      </c>
      <c r="AB86" s="201">
        <v>0</v>
      </c>
      <c r="AC86" s="201">
        <v>9.06</v>
      </c>
      <c r="AD86" s="201">
        <v>0</v>
      </c>
      <c r="AE86" s="201">
        <v>0</v>
      </c>
      <c r="AF86" s="201">
        <v>0</v>
      </c>
      <c r="AG86" s="201">
        <v>0</v>
      </c>
      <c r="AH86" s="201">
        <v>0</v>
      </c>
      <c r="AI86" s="201">
        <v>0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 s="201">
        <v>45.8</v>
      </c>
      <c r="AP86" s="201">
        <v>0</v>
      </c>
      <c r="AQ86" s="201">
        <v>0</v>
      </c>
      <c r="AR86" s="201">
        <v>9.8699999999999992</v>
      </c>
      <c r="AS86" s="201">
        <v>0</v>
      </c>
      <c r="AT86" s="201">
        <v>0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16</v>
      </c>
      <c r="H87" s="201">
        <v>0</v>
      </c>
      <c r="I87" s="201">
        <v>0</v>
      </c>
      <c r="J87" s="201">
        <v>14.75</v>
      </c>
      <c r="K87" s="201">
        <v>5.62</v>
      </c>
      <c r="L87" s="201">
        <v>2.2400000000000002</v>
      </c>
      <c r="M87" s="201">
        <v>0</v>
      </c>
      <c r="N87" s="201">
        <v>1.03</v>
      </c>
      <c r="O87" s="201">
        <v>1.73</v>
      </c>
      <c r="P87" s="201">
        <v>3.35</v>
      </c>
      <c r="Q87" s="201">
        <v>0.19</v>
      </c>
      <c r="R87" s="201">
        <v>0.37</v>
      </c>
      <c r="S87" s="201">
        <v>0.23</v>
      </c>
      <c r="T87" s="201">
        <v>0</v>
      </c>
      <c r="U87" s="201">
        <v>9.76</v>
      </c>
      <c r="V87" s="201">
        <v>0.18</v>
      </c>
      <c r="W87" s="201">
        <v>0.39</v>
      </c>
      <c r="X87" s="201">
        <v>1.29</v>
      </c>
      <c r="Y87" s="201">
        <v>0</v>
      </c>
      <c r="Z87" s="201">
        <v>2.4300000000000002</v>
      </c>
      <c r="AA87" s="201">
        <v>0.78</v>
      </c>
      <c r="AB87" s="201">
        <v>0</v>
      </c>
      <c r="AC87" s="201">
        <v>9.06</v>
      </c>
      <c r="AD87" s="201">
        <v>0</v>
      </c>
      <c r="AE87" s="201">
        <v>0</v>
      </c>
      <c r="AF87" s="201">
        <v>0</v>
      </c>
      <c r="AG87" s="201">
        <v>0</v>
      </c>
      <c r="AH87" s="201">
        <v>0</v>
      </c>
      <c r="AI87" s="201">
        <v>0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 s="201">
        <v>45.8</v>
      </c>
      <c r="AP87" s="201">
        <v>0</v>
      </c>
      <c r="AQ87" s="201">
        <v>0</v>
      </c>
      <c r="AR87" s="201">
        <v>9.8699999999999992</v>
      </c>
      <c r="AS87" s="201">
        <v>0</v>
      </c>
      <c r="AT87" s="201">
        <v>0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16</v>
      </c>
      <c r="H88" s="201">
        <v>0</v>
      </c>
      <c r="I88" s="201">
        <v>0</v>
      </c>
      <c r="J88" s="201">
        <v>14.75</v>
      </c>
      <c r="K88" s="201">
        <v>5.62</v>
      </c>
      <c r="L88" s="201">
        <v>2.2400000000000002</v>
      </c>
      <c r="M88" s="201">
        <v>0</v>
      </c>
      <c r="N88" s="201">
        <v>1.03</v>
      </c>
      <c r="O88" s="201">
        <v>1.73</v>
      </c>
      <c r="P88" s="201">
        <v>3.35</v>
      </c>
      <c r="Q88" s="201">
        <v>0.19</v>
      </c>
      <c r="R88" s="201">
        <v>0.37</v>
      </c>
      <c r="S88" s="201">
        <v>0.23</v>
      </c>
      <c r="T88" s="201">
        <v>0</v>
      </c>
      <c r="U88" s="201">
        <v>9.76</v>
      </c>
      <c r="V88" s="201">
        <v>0.18</v>
      </c>
      <c r="W88" s="201">
        <v>0.39</v>
      </c>
      <c r="X88" s="201">
        <v>1.29</v>
      </c>
      <c r="Y88" s="201">
        <v>0</v>
      </c>
      <c r="Z88" s="201">
        <v>2.4300000000000002</v>
      </c>
      <c r="AA88" s="201">
        <v>0.78</v>
      </c>
      <c r="AB88" s="201">
        <v>0</v>
      </c>
      <c r="AC88" s="201">
        <v>9.06</v>
      </c>
      <c r="AD88" s="201">
        <v>0</v>
      </c>
      <c r="AE88" s="201">
        <v>0</v>
      </c>
      <c r="AF88" s="201">
        <v>0</v>
      </c>
      <c r="AG88" s="201">
        <v>0</v>
      </c>
      <c r="AH88" s="201">
        <v>0</v>
      </c>
      <c r="AI88" s="201">
        <v>0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 s="201">
        <v>45.8</v>
      </c>
      <c r="AP88" s="201">
        <v>0</v>
      </c>
      <c r="AQ88" s="201">
        <v>0</v>
      </c>
      <c r="AR88" s="201">
        <v>9.8699999999999992</v>
      </c>
      <c r="AS88" s="201">
        <v>0</v>
      </c>
      <c r="AT88" s="201">
        <v>0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16</v>
      </c>
      <c r="H89" s="201">
        <v>0</v>
      </c>
      <c r="I89" s="201">
        <v>0</v>
      </c>
      <c r="J89" s="201">
        <v>14.75</v>
      </c>
      <c r="K89" s="201">
        <v>5.62</v>
      </c>
      <c r="L89" s="201">
        <v>2.2400000000000002</v>
      </c>
      <c r="M89" s="201">
        <v>0</v>
      </c>
      <c r="N89" s="201">
        <v>1.03</v>
      </c>
      <c r="O89" s="201">
        <v>1.73</v>
      </c>
      <c r="P89" s="201">
        <v>3.35</v>
      </c>
      <c r="Q89" s="201">
        <v>0.19</v>
      </c>
      <c r="R89" s="201">
        <v>0.37</v>
      </c>
      <c r="S89" s="201">
        <v>0.23</v>
      </c>
      <c r="T89" s="201">
        <v>0</v>
      </c>
      <c r="U89" s="201">
        <v>9.76</v>
      </c>
      <c r="V89" s="201">
        <v>0.18</v>
      </c>
      <c r="W89" s="201">
        <v>0.39</v>
      </c>
      <c r="X89" s="201">
        <v>1.29</v>
      </c>
      <c r="Y89" s="201">
        <v>0</v>
      </c>
      <c r="Z89" s="201">
        <v>2.4300000000000002</v>
      </c>
      <c r="AA89" s="201">
        <v>0.78</v>
      </c>
      <c r="AB89" s="201">
        <v>0</v>
      </c>
      <c r="AC89" s="201">
        <v>9.06</v>
      </c>
      <c r="AD89" s="201">
        <v>0</v>
      </c>
      <c r="AE89" s="201">
        <v>0</v>
      </c>
      <c r="AF89" s="201">
        <v>0</v>
      </c>
      <c r="AG89" s="201">
        <v>0</v>
      </c>
      <c r="AH89" s="201">
        <v>0</v>
      </c>
      <c r="AI89" s="201">
        <v>0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 s="201">
        <v>45.8</v>
      </c>
      <c r="AP89" s="201">
        <v>0</v>
      </c>
      <c r="AQ89" s="201">
        <v>0</v>
      </c>
      <c r="AR89" s="201">
        <v>9.8699999999999992</v>
      </c>
      <c r="AS89" s="201">
        <v>0</v>
      </c>
      <c r="AT89" s="201">
        <v>0</v>
      </c>
      <c r="AU89" s="201">
        <v>0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16</v>
      </c>
      <c r="H90" s="201">
        <v>0</v>
      </c>
      <c r="I90" s="201">
        <v>0</v>
      </c>
      <c r="J90" s="201">
        <v>14.75</v>
      </c>
      <c r="K90" s="201">
        <v>5.62</v>
      </c>
      <c r="L90" s="201">
        <v>2.2400000000000002</v>
      </c>
      <c r="M90" s="201">
        <v>0</v>
      </c>
      <c r="N90" s="201">
        <v>1.03</v>
      </c>
      <c r="O90" s="201">
        <v>1.73</v>
      </c>
      <c r="P90" s="201">
        <v>3.35</v>
      </c>
      <c r="Q90" s="201">
        <v>0.19</v>
      </c>
      <c r="R90" s="201">
        <v>0.37</v>
      </c>
      <c r="S90" s="201">
        <v>0.23</v>
      </c>
      <c r="T90" s="201">
        <v>0</v>
      </c>
      <c r="U90" s="201">
        <v>9.76</v>
      </c>
      <c r="V90" s="201">
        <v>0.18</v>
      </c>
      <c r="W90" s="201">
        <v>0.39</v>
      </c>
      <c r="X90" s="201">
        <v>1.29</v>
      </c>
      <c r="Y90" s="201">
        <v>0</v>
      </c>
      <c r="Z90" s="201">
        <v>2.4300000000000002</v>
      </c>
      <c r="AA90" s="201">
        <v>0.78</v>
      </c>
      <c r="AB90" s="201">
        <v>0</v>
      </c>
      <c r="AC90" s="201">
        <v>9.06</v>
      </c>
      <c r="AD90" s="201">
        <v>0</v>
      </c>
      <c r="AE90" s="201">
        <v>0</v>
      </c>
      <c r="AF90" s="201">
        <v>0</v>
      </c>
      <c r="AG90" s="201">
        <v>0</v>
      </c>
      <c r="AH90" s="201">
        <v>0</v>
      </c>
      <c r="AI90" s="201">
        <v>0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 s="201">
        <v>45.8</v>
      </c>
      <c r="AP90" s="201">
        <v>0</v>
      </c>
      <c r="AQ90" s="201">
        <v>0</v>
      </c>
      <c r="AR90" s="201">
        <v>9.8699999999999992</v>
      </c>
      <c r="AS90" s="201">
        <v>0</v>
      </c>
      <c r="AT90" s="201">
        <v>0</v>
      </c>
      <c r="AU90" s="201">
        <v>0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16</v>
      </c>
      <c r="H91" s="201">
        <v>0</v>
      </c>
      <c r="I91" s="201">
        <v>0</v>
      </c>
      <c r="J91" s="201">
        <v>14.75</v>
      </c>
      <c r="K91" s="201">
        <v>5.62</v>
      </c>
      <c r="L91" s="201">
        <v>2.2400000000000002</v>
      </c>
      <c r="M91" s="201">
        <v>0</v>
      </c>
      <c r="N91" s="201">
        <v>1.03</v>
      </c>
      <c r="O91" s="201">
        <v>1.73</v>
      </c>
      <c r="P91" s="201">
        <v>3.35</v>
      </c>
      <c r="Q91" s="201">
        <v>0.19</v>
      </c>
      <c r="R91" s="201">
        <v>0.37</v>
      </c>
      <c r="S91" s="201">
        <v>0.23</v>
      </c>
      <c r="T91" s="201">
        <v>0</v>
      </c>
      <c r="U91" s="201">
        <v>9.76</v>
      </c>
      <c r="V91" s="201">
        <v>0.18</v>
      </c>
      <c r="W91" s="201">
        <v>0.39</v>
      </c>
      <c r="X91" s="201">
        <v>1.29</v>
      </c>
      <c r="Y91" s="201">
        <v>0</v>
      </c>
      <c r="Z91" s="201">
        <v>2.4300000000000002</v>
      </c>
      <c r="AA91" s="201">
        <v>0.78</v>
      </c>
      <c r="AB91" s="201">
        <v>0</v>
      </c>
      <c r="AC91" s="201">
        <v>9.06</v>
      </c>
      <c r="AD91" s="201">
        <v>0</v>
      </c>
      <c r="AE91" s="201">
        <v>0</v>
      </c>
      <c r="AF91" s="201">
        <v>0</v>
      </c>
      <c r="AG91" s="201">
        <v>0</v>
      </c>
      <c r="AH91" s="201">
        <v>0</v>
      </c>
      <c r="AI91" s="201">
        <v>0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 s="201">
        <v>45.8</v>
      </c>
      <c r="AP91" s="201">
        <v>0</v>
      </c>
      <c r="AQ91" s="201">
        <v>0</v>
      </c>
      <c r="AR91" s="201">
        <v>9.8699999999999992</v>
      </c>
      <c r="AS91" s="201">
        <v>0</v>
      </c>
      <c r="AT91" s="201">
        <v>0</v>
      </c>
      <c r="AU91" s="201">
        <v>0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16</v>
      </c>
      <c r="H92" s="201">
        <v>0</v>
      </c>
      <c r="I92" s="201">
        <v>0</v>
      </c>
      <c r="J92" s="201">
        <v>14.75</v>
      </c>
      <c r="K92" s="201">
        <v>5.62</v>
      </c>
      <c r="L92" s="201">
        <v>2.2400000000000002</v>
      </c>
      <c r="M92" s="201">
        <v>0</v>
      </c>
      <c r="N92" s="201">
        <v>1.03</v>
      </c>
      <c r="O92" s="201">
        <v>1.73</v>
      </c>
      <c r="P92" s="201">
        <v>3.35</v>
      </c>
      <c r="Q92" s="201">
        <v>0.19</v>
      </c>
      <c r="R92" s="201">
        <v>0.37</v>
      </c>
      <c r="S92" s="201">
        <v>0.23</v>
      </c>
      <c r="T92" s="201">
        <v>0</v>
      </c>
      <c r="U92" s="201">
        <v>9.76</v>
      </c>
      <c r="V92" s="201">
        <v>0.18</v>
      </c>
      <c r="W92" s="201">
        <v>0.39</v>
      </c>
      <c r="X92" s="201">
        <v>1.29</v>
      </c>
      <c r="Y92" s="201">
        <v>0</v>
      </c>
      <c r="Z92" s="201">
        <v>2.4300000000000002</v>
      </c>
      <c r="AA92" s="201">
        <v>0.78</v>
      </c>
      <c r="AB92" s="201">
        <v>0</v>
      </c>
      <c r="AC92" s="201">
        <v>9.06</v>
      </c>
      <c r="AD92" s="201">
        <v>0</v>
      </c>
      <c r="AE92" s="201">
        <v>0</v>
      </c>
      <c r="AF92" s="201">
        <v>0</v>
      </c>
      <c r="AG92" s="201">
        <v>0</v>
      </c>
      <c r="AH92" s="201">
        <v>0</v>
      </c>
      <c r="AI92" s="201">
        <v>0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 s="201">
        <v>0</v>
      </c>
      <c r="AP92" s="201">
        <v>0</v>
      </c>
      <c r="AQ92" s="201">
        <v>0</v>
      </c>
      <c r="AR92" s="201">
        <v>9.8699999999999992</v>
      </c>
      <c r="AS92" s="201">
        <v>0</v>
      </c>
      <c r="AT92" s="201">
        <v>0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16</v>
      </c>
      <c r="H93" s="201">
        <v>0</v>
      </c>
      <c r="I93" s="201">
        <v>0</v>
      </c>
      <c r="J93" s="201">
        <v>14.75</v>
      </c>
      <c r="K93" s="201">
        <v>5.62</v>
      </c>
      <c r="L93" s="201">
        <v>2.2400000000000002</v>
      </c>
      <c r="M93" s="201">
        <v>0</v>
      </c>
      <c r="N93" s="201">
        <v>1.03</v>
      </c>
      <c r="O93" s="201">
        <v>1.73</v>
      </c>
      <c r="P93" s="201">
        <v>3.35</v>
      </c>
      <c r="Q93" s="201">
        <v>0.19</v>
      </c>
      <c r="R93" s="201">
        <v>0.37</v>
      </c>
      <c r="S93" s="201">
        <v>0.23</v>
      </c>
      <c r="T93" s="201">
        <v>0</v>
      </c>
      <c r="U93" s="201">
        <v>9.76</v>
      </c>
      <c r="V93" s="201">
        <v>0.18</v>
      </c>
      <c r="W93" s="201">
        <v>0.39</v>
      </c>
      <c r="X93" s="201">
        <v>1.29</v>
      </c>
      <c r="Y93" s="201">
        <v>0</v>
      </c>
      <c r="Z93" s="201">
        <v>2.4300000000000002</v>
      </c>
      <c r="AA93" s="201">
        <v>0.78</v>
      </c>
      <c r="AB93" s="201">
        <v>0</v>
      </c>
      <c r="AC93" s="201">
        <v>9.06</v>
      </c>
      <c r="AD93" s="201">
        <v>0</v>
      </c>
      <c r="AE93" s="201">
        <v>0</v>
      </c>
      <c r="AF93" s="201">
        <v>0</v>
      </c>
      <c r="AG93" s="201">
        <v>0</v>
      </c>
      <c r="AH93" s="201">
        <v>0</v>
      </c>
      <c r="AI93" s="201">
        <v>0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 s="201">
        <v>0</v>
      </c>
      <c r="AP93" s="201">
        <v>0</v>
      </c>
      <c r="AQ93" s="201">
        <v>0</v>
      </c>
      <c r="AR93" s="201">
        <v>9.8699999999999992</v>
      </c>
      <c r="AS93" s="201">
        <v>0</v>
      </c>
      <c r="AT93" s="201">
        <v>0</v>
      </c>
      <c r="AU93" s="201">
        <v>0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16</v>
      </c>
      <c r="H94" s="201">
        <v>0</v>
      </c>
      <c r="I94" s="201">
        <v>0</v>
      </c>
      <c r="J94" s="201">
        <v>14.75</v>
      </c>
      <c r="K94" s="201">
        <v>5.62</v>
      </c>
      <c r="L94" s="201">
        <v>2.2400000000000002</v>
      </c>
      <c r="M94" s="201">
        <v>0</v>
      </c>
      <c r="N94" s="201">
        <v>1.03</v>
      </c>
      <c r="O94" s="201">
        <v>1.73</v>
      </c>
      <c r="P94" s="201">
        <v>3.35</v>
      </c>
      <c r="Q94" s="201">
        <v>0.19</v>
      </c>
      <c r="R94" s="201">
        <v>0.37</v>
      </c>
      <c r="S94" s="201">
        <v>0.23</v>
      </c>
      <c r="T94" s="201">
        <v>0</v>
      </c>
      <c r="U94" s="201">
        <v>9.76</v>
      </c>
      <c r="V94" s="201">
        <v>0.18</v>
      </c>
      <c r="W94" s="201">
        <v>0.39</v>
      </c>
      <c r="X94" s="201">
        <v>1.29</v>
      </c>
      <c r="Y94" s="201">
        <v>0</v>
      </c>
      <c r="Z94" s="201">
        <v>2.4300000000000002</v>
      </c>
      <c r="AA94" s="201">
        <v>0.78</v>
      </c>
      <c r="AB94" s="201">
        <v>0</v>
      </c>
      <c r="AC94" s="201">
        <v>9.06</v>
      </c>
      <c r="AD94" s="201">
        <v>0</v>
      </c>
      <c r="AE94" s="201">
        <v>0</v>
      </c>
      <c r="AF94" s="201">
        <v>0</v>
      </c>
      <c r="AG94" s="201">
        <v>0</v>
      </c>
      <c r="AH94" s="201">
        <v>0</v>
      </c>
      <c r="AI94" s="201">
        <v>0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 s="201">
        <v>0</v>
      </c>
      <c r="AP94" s="201">
        <v>0</v>
      </c>
      <c r="AQ94" s="201">
        <v>0</v>
      </c>
      <c r="AR94" s="201">
        <v>9.8699999999999992</v>
      </c>
      <c r="AS94" s="201">
        <v>0</v>
      </c>
      <c r="AT94" s="201">
        <v>0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15.17</v>
      </c>
      <c r="H95" s="201">
        <v>0</v>
      </c>
      <c r="I95" s="201">
        <v>0</v>
      </c>
      <c r="J95" s="201">
        <v>9.0399999999999991</v>
      </c>
      <c r="K95" s="201">
        <v>74.89</v>
      </c>
      <c r="L95" s="201">
        <v>32.520000000000003</v>
      </c>
      <c r="M95" s="201">
        <v>0</v>
      </c>
      <c r="N95" s="201">
        <v>1.03</v>
      </c>
      <c r="O95" s="201">
        <v>1.73</v>
      </c>
      <c r="P95" s="201">
        <v>3.35</v>
      </c>
      <c r="Q95" s="201">
        <v>2.54</v>
      </c>
      <c r="R95" s="201">
        <v>5.28</v>
      </c>
      <c r="S95" s="201">
        <v>2.79</v>
      </c>
      <c r="T95" s="201">
        <v>0</v>
      </c>
      <c r="U95" s="201">
        <v>9.76</v>
      </c>
      <c r="V95" s="201">
        <v>0.18</v>
      </c>
      <c r="W95" s="201">
        <v>0.39</v>
      </c>
      <c r="X95" s="201">
        <v>1.29</v>
      </c>
      <c r="Y95" s="201">
        <v>0</v>
      </c>
      <c r="Z95" s="201">
        <v>2.4300000000000002</v>
      </c>
      <c r="AA95" s="201">
        <v>0.78</v>
      </c>
      <c r="AB95" s="201">
        <v>0</v>
      </c>
      <c r="AC95" s="201">
        <v>9.06</v>
      </c>
      <c r="AD95" s="201">
        <v>0</v>
      </c>
      <c r="AE95" s="201">
        <v>0</v>
      </c>
      <c r="AF95" s="201">
        <v>0</v>
      </c>
      <c r="AG95" s="201">
        <v>0</v>
      </c>
      <c r="AH95" s="201">
        <v>0</v>
      </c>
      <c r="AI95" s="201">
        <v>0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 s="201">
        <v>77.8</v>
      </c>
      <c r="AP95" s="201">
        <v>0</v>
      </c>
      <c r="AQ95" s="201">
        <v>0</v>
      </c>
      <c r="AR95" s="201">
        <v>9.8699999999999992</v>
      </c>
      <c r="AS95" s="201">
        <v>0</v>
      </c>
      <c r="AT95" s="201">
        <v>0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16</v>
      </c>
      <c r="H96" s="201">
        <v>0</v>
      </c>
      <c r="I96" s="201">
        <v>0</v>
      </c>
      <c r="J96" s="201">
        <v>13.95</v>
      </c>
      <c r="K96" s="201">
        <v>77.27</v>
      </c>
      <c r="L96" s="201">
        <v>32.520000000000003</v>
      </c>
      <c r="M96" s="201">
        <v>0</v>
      </c>
      <c r="N96" s="201">
        <v>1.03</v>
      </c>
      <c r="O96" s="201">
        <v>1.73</v>
      </c>
      <c r="P96" s="201">
        <v>3.35</v>
      </c>
      <c r="Q96" s="201">
        <v>2.64</v>
      </c>
      <c r="R96" s="201">
        <v>5.94</v>
      </c>
      <c r="S96" s="201">
        <v>2.85</v>
      </c>
      <c r="T96" s="201">
        <v>0</v>
      </c>
      <c r="U96" s="201">
        <v>9.76</v>
      </c>
      <c r="V96" s="201">
        <v>0.18</v>
      </c>
      <c r="W96" s="201">
        <v>0.39</v>
      </c>
      <c r="X96" s="201">
        <v>1.29</v>
      </c>
      <c r="Y96" s="201">
        <v>0</v>
      </c>
      <c r="Z96" s="201">
        <v>2.4300000000000002</v>
      </c>
      <c r="AA96" s="201">
        <v>0.78</v>
      </c>
      <c r="AB96" s="201">
        <v>0</v>
      </c>
      <c r="AC96" s="201">
        <v>9.06</v>
      </c>
      <c r="AD96" s="201">
        <v>0</v>
      </c>
      <c r="AE96" s="201">
        <v>0</v>
      </c>
      <c r="AF96" s="201">
        <v>0</v>
      </c>
      <c r="AG96" s="201">
        <v>0</v>
      </c>
      <c r="AH96" s="201">
        <v>0</v>
      </c>
      <c r="AI96" s="201">
        <v>0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 s="201">
        <v>77.8</v>
      </c>
      <c r="AP96" s="201">
        <v>0</v>
      </c>
      <c r="AQ96" s="201">
        <v>0</v>
      </c>
      <c r="AR96" s="201">
        <v>9.8699999999999992</v>
      </c>
      <c r="AS96" s="201">
        <v>0</v>
      </c>
      <c r="AT96" s="201">
        <v>0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16</v>
      </c>
      <c r="H97" s="201">
        <v>0</v>
      </c>
      <c r="I97" s="201">
        <v>0</v>
      </c>
      <c r="J97" s="201">
        <v>14.75</v>
      </c>
      <c r="K97" s="201">
        <v>17.91</v>
      </c>
      <c r="L97" s="201">
        <v>2.2400000000000002</v>
      </c>
      <c r="M97" s="201">
        <v>0</v>
      </c>
      <c r="N97" s="201">
        <v>1.03</v>
      </c>
      <c r="O97" s="201">
        <v>1.73</v>
      </c>
      <c r="P97" s="201">
        <v>3.35</v>
      </c>
      <c r="Q97" s="201">
        <v>0.19</v>
      </c>
      <c r="R97" s="201">
        <v>1.71</v>
      </c>
      <c r="S97" s="201">
        <v>0.86</v>
      </c>
      <c r="T97" s="201">
        <v>0</v>
      </c>
      <c r="U97" s="201">
        <v>9.76</v>
      </c>
      <c r="V97" s="201">
        <v>0.18</v>
      </c>
      <c r="W97" s="201">
        <v>0.39</v>
      </c>
      <c r="X97" s="201">
        <v>1.29</v>
      </c>
      <c r="Y97" s="201">
        <v>0</v>
      </c>
      <c r="Z97" s="201">
        <v>2.4300000000000002</v>
      </c>
      <c r="AA97" s="201">
        <v>0.78</v>
      </c>
      <c r="AB97" s="201">
        <v>0</v>
      </c>
      <c r="AC97" s="201">
        <v>9.06</v>
      </c>
      <c r="AD97" s="201">
        <v>0</v>
      </c>
      <c r="AE97" s="201">
        <v>0</v>
      </c>
      <c r="AF97" s="201">
        <v>0</v>
      </c>
      <c r="AG97" s="201">
        <v>0</v>
      </c>
      <c r="AH97" s="201">
        <v>0</v>
      </c>
      <c r="AI97" s="201">
        <v>0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 s="201">
        <v>77.8</v>
      </c>
      <c r="AP97" s="201">
        <v>0</v>
      </c>
      <c r="AQ97" s="201">
        <v>0</v>
      </c>
      <c r="AR97" s="201">
        <v>9.8699999999999992</v>
      </c>
      <c r="AS97" s="201">
        <v>0</v>
      </c>
      <c r="AT97" s="201">
        <v>0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16</v>
      </c>
      <c r="H98" s="201">
        <v>0</v>
      </c>
      <c r="I98" s="201">
        <v>0</v>
      </c>
      <c r="J98" s="201">
        <v>14.75</v>
      </c>
      <c r="K98" s="201">
        <v>5.62</v>
      </c>
      <c r="L98" s="201">
        <v>2.2400000000000002</v>
      </c>
      <c r="M98" s="201">
        <v>0</v>
      </c>
      <c r="N98" s="201">
        <v>1.03</v>
      </c>
      <c r="O98" s="201">
        <v>1.73</v>
      </c>
      <c r="P98" s="201">
        <v>3.35</v>
      </c>
      <c r="Q98" s="201">
        <v>0.19</v>
      </c>
      <c r="R98" s="201">
        <v>0.37</v>
      </c>
      <c r="S98" s="201">
        <v>0.23</v>
      </c>
      <c r="T98" s="201">
        <v>0</v>
      </c>
      <c r="U98" s="201">
        <v>9.76</v>
      </c>
      <c r="V98" s="201">
        <v>0.18</v>
      </c>
      <c r="W98" s="201">
        <v>0.39</v>
      </c>
      <c r="X98" s="201">
        <v>1.29</v>
      </c>
      <c r="Y98" s="201">
        <v>0</v>
      </c>
      <c r="Z98" s="201">
        <v>2.4300000000000002</v>
      </c>
      <c r="AA98" s="201">
        <v>0.78</v>
      </c>
      <c r="AB98" s="201">
        <v>0</v>
      </c>
      <c r="AC98" s="201">
        <v>9.06</v>
      </c>
      <c r="AD98" s="201">
        <v>0</v>
      </c>
      <c r="AE98" s="201">
        <v>0</v>
      </c>
      <c r="AF98" s="201">
        <v>0</v>
      </c>
      <c r="AG98" s="201">
        <v>0</v>
      </c>
      <c r="AH98" s="201">
        <v>0</v>
      </c>
      <c r="AI98" s="201">
        <v>0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 s="201">
        <v>77.8</v>
      </c>
      <c r="AP98" s="201">
        <v>0</v>
      </c>
      <c r="AQ98" s="201">
        <v>0</v>
      </c>
      <c r="AR98" s="201">
        <v>9.8699999999999992</v>
      </c>
      <c r="AS98" s="201">
        <v>0</v>
      </c>
      <c r="AT98" s="201">
        <v>0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5.8497500000000022E-2</v>
      </c>
      <c r="E99">
        <f t="shared" si="0"/>
        <v>0</v>
      </c>
      <c r="F99">
        <f t="shared" si="0"/>
        <v>0</v>
      </c>
      <c r="G99">
        <f t="shared" si="0"/>
        <v>0.39447999999999983</v>
      </c>
      <c r="H99">
        <f t="shared" si="0"/>
        <v>0</v>
      </c>
      <c r="I99">
        <f t="shared" si="0"/>
        <v>0</v>
      </c>
      <c r="J99">
        <f t="shared" si="0"/>
        <v>0.35023999999999988</v>
      </c>
      <c r="K99">
        <f t="shared" si="0"/>
        <v>0.78473249999999906</v>
      </c>
      <c r="L99">
        <f t="shared" si="0"/>
        <v>0.39388749999999989</v>
      </c>
      <c r="M99">
        <f t="shared" si="0"/>
        <v>0</v>
      </c>
      <c r="N99">
        <f t="shared" si="0"/>
        <v>2.246250000000001E-2</v>
      </c>
      <c r="O99">
        <f t="shared" si="0"/>
        <v>3.7739999999999975E-2</v>
      </c>
      <c r="P99">
        <f t="shared" si="0"/>
        <v>5.2000000000000011E-2</v>
      </c>
      <c r="Q99">
        <f t="shared" si="0"/>
        <v>2.3532499999999991E-2</v>
      </c>
      <c r="R99">
        <f t="shared" si="0"/>
        <v>4.0410000000000022E-2</v>
      </c>
      <c r="S99">
        <f t="shared" si="0"/>
        <v>2.6255000000000025E-2</v>
      </c>
      <c r="T99">
        <f t="shared" si="0"/>
        <v>0</v>
      </c>
      <c r="U99">
        <f t="shared" si="0"/>
        <v>0.23683999999999975</v>
      </c>
      <c r="V99">
        <f t="shared" si="0"/>
        <v>4.2949999999999959E-3</v>
      </c>
      <c r="W99">
        <f t="shared" si="0"/>
        <v>9.4175000000000092E-3</v>
      </c>
      <c r="X99">
        <f t="shared" si="0"/>
        <v>3.0960000000000064E-2</v>
      </c>
      <c r="Y99">
        <f t="shared" si="0"/>
        <v>0</v>
      </c>
      <c r="Z99">
        <f t="shared" si="0"/>
        <v>0.16139749999999939</v>
      </c>
      <c r="AA99">
        <f t="shared" si="0"/>
        <v>7.187249999999977E-2</v>
      </c>
      <c r="AB99">
        <f t="shared" si="0"/>
        <v>0</v>
      </c>
      <c r="AC99">
        <f t="shared" si="0"/>
        <v>0.21743999999999949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0.12980000000000011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1.4868500000000029</v>
      </c>
      <c r="AP99">
        <f t="shared" si="0"/>
        <v>0</v>
      </c>
      <c r="AQ99">
        <f t="shared" si="0"/>
        <v>0</v>
      </c>
      <c r="AR99">
        <f t="shared" si="0"/>
        <v>0.17732000000000017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0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  <c r="Q3" s="201">
        <v>0</v>
      </c>
      <c r="R3" s="201">
        <v>0</v>
      </c>
      <c r="S3" s="201">
        <v>0</v>
      </c>
      <c r="T3" s="201">
        <v>0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 s="201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0</v>
      </c>
      <c r="AF3" s="201">
        <v>0</v>
      </c>
      <c r="AG3" s="201">
        <v>-7.0000000000000007E-2</v>
      </c>
      <c r="AH3" s="201">
        <v>0</v>
      </c>
      <c r="AI3" s="201">
        <v>0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 s="201">
        <v>10.210000000000001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0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  <c r="Q4" s="201">
        <v>0</v>
      </c>
      <c r="R4" s="201">
        <v>0</v>
      </c>
      <c r="S4" s="201">
        <v>0</v>
      </c>
      <c r="T4" s="201">
        <v>0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 s="201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0</v>
      </c>
      <c r="AF4" s="201">
        <v>0</v>
      </c>
      <c r="AG4" s="201">
        <v>-7.0000000000000007E-2</v>
      </c>
      <c r="AH4" s="201">
        <v>0</v>
      </c>
      <c r="AI4" s="201">
        <v>0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 s="201">
        <v>10.210000000000001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0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  <c r="Q5" s="201">
        <v>0</v>
      </c>
      <c r="R5" s="201">
        <v>0</v>
      </c>
      <c r="S5" s="201">
        <v>0</v>
      </c>
      <c r="T5" s="201">
        <v>0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 s="201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0</v>
      </c>
      <c r="AF5" s="201">
        <v>0</v>
      </c>
      <c r="AG5" s="201">
        <v>-7.0000000000000007E-2</v>
      </c>
      <c r="AH5" s="201">
        <v>0</v>
      </c>
      <c r="AI5" s="201">
        <v>0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 s="201">
        <v>10.210000000000001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</v>
      </c>
      <c r="AV5" s="201">
        <v>0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0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  <c r="Q6" s="201">
        <v>0</v>
      </c>
      <c r="R6" s="201">
        <v>0</v>
      </c>
      <c r="S6" s="201">
        <v>0</v>
      </c>
      <c r="T6" s="201">
        <v>0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 s="201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0</v>
      </c>
      <c r="AF6" s="201">
        <v>0</v>
      </c>
      <c r="AG6" s="201">
        <v>-7.0000000000000007E-2</v>
      </c>
      <c r="AH6" s="201">
        <v>0</v>
      </c>
      <c r="AI6" s="201">
        <v>0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 s="201">
        <v>10.210000000000001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</v>
      </c>
      <c r="AV6" s="201">
        <v>0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0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  <c r="Q7" s="201">
        <v>0</v>
      </c>
      <c r="R7" s="201">
        <v>0</v>
      </c>
      <c r="S7" s="201">
        <v>0</v>
      </c>
      <c r="T7" s="201">
        <v>0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 s="201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0</v>
      </c>
      <c r="AF7" s="201">
        <v>0</v>
      </c>
      <c r="AG7" s="201">
        <v>-7.0000000000000007E-2</v>
      </c>
      <c r="AH7" s="201">
        <v>0</v>
      </c>
      <c r="AI7" s="201">
        <v>0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 s="201">
        <v>10.210000000000001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0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  <c r="Q8" s="201">
        <v>0</v>
      </c>
      <c r="R8" s="201">
        <v>0</v>
      </c>
      <c r="S8" s="201">
        <v>0</v>
      </c>
      <c r="T8" s="201">
        <v>0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 s="201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0</v>
      </c>
      <c r="AF8" s="201">
        <v>0</v>
      </c>
      <c r="AG8" s="201">
        <v>-7.0000000000000007E-2</v>
      </c>
      <c r="AH8" s="201">
        <v>0</v>
      </c>
      <c r="AI8" s="201">
        <v>0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 s="201">
        <v>10.210000000000001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</v>
      </c>
      <c r="AV8" s="201">
        <v>0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0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  <c r="Q9" s="201">
        <v>0</v>
      </c>
      <c r="R9" s="201">
        <v>0</v>
      </c>
      <c r="S9" s="201">
        <v>0</v>
      </c>
      <c r="T9" s="201">
        <v>0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 s="201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0</v>
      </c>
      <c r="AF9" s="201">
        <v>0</v>
      </c>
      <c r="AG9" s="201">
        <v>-7.0000000000000007E-2</v>
      </c>
      <c r="AH9" s="201">
        <v>0</v>
      </c>
      <c r="AI9" s="201">
        <v>0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 s="201">
        <v>10.210000000000001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0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 s="201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0</v>
      </c>
      <c r="AF10" s="201">
        <v>0</v>
      </c>
      <c r="AG10" s="201">
        <v>-7.0000000000000007E-2</v>
      </c>
      <c r="AH10" s="201">
        <v>0</v>
      </c>
      <c r="AI10" s="201">
        <v>0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 s="201">
        <v>10.210000000000001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  <c r="Q11" s="201">
        <v>0</v>
      </c>
      <c r="R11" s="201">
        <v>0</v>
      </c>
      <c r="S11" s="201">
        <v>0</v>
      </c>
      <c r="T11" s="201">
        <v>0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 s="20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0</v>
      </c>
      <c r="AF11" s="201">
        <v>0</v>
      </c>
      <c r="AG11" s="201">
        <v>-7.0000000000000007E-2</v>
      </c>
      <c r="AH11" s="201">
        <v>0</v>
      </c>
      <c r="AI11" s="201">
        <v>0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 s="201">
        <v>10.58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  <c r="Q12" s="201">
        <v>0</v>
      </c>
      <c r="R12" s="201">
        <v>0</v>
      </c>
      <c r="S12" s="201">
        <v>0</v>
      </c>
      <c r="T12" s="201">
        <v>0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 s="201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0</v>
      </c>
      <c r="AF12" s="201">
        <v>0</v>
      </c>
      <c r="AG12" s="201">
        <v>-7.0000000000000007E-2</v>
      </c>
      <c r="AH12" s="201">
        <v>0</v>
      </c>
      <c r="AI12" s="201">
        <v>0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 s="201">
        <v>10.58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  <c r="Q13" s="201">
        <v>0</v>
      </c>
      <c r="R13" s="201">
        <v>0</v>
      </c>
      <c r="S13" s="201">
        <v>0</v>
      </c>
      <c r="T13" s="201">
        <v>0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 s="201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0</v>
      </c>
      <c r="AF13" s="201">
        <v>0</v>
      </c>
      <c r="AG13" s="201">
        <v>-7.0000000000000007E-2</v>
      </c>
      <c r="AH13" s="201">
        <v>0</v>
      </c>
      <c r="AI13" s="201">
        <v>0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 s="201">
        <v>10.58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  <c r="Q14" s="201">
        <v>0</v>
      </c>
      <c r="R14" s="201">
        <v>0</v>
      </c>
      <c r="S14" s="201">
        <v>0</v>
      </c>
      <c r="T14" s="201">
        <v>0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 s="201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0</v>
      </c>
      <c r="AF14" s="201">
        <v>0</v>
      </c>
      <c r="AG14" s="201">
        <v>-7.0000000000000007E-2</v>
      </c>
      <c r="AH14" s="201">
        <v>0</v>
      </c>
      <c r="AI14" s="201">
        <v>0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 s="201">
        <v>10.58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 s="201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0</v>
      </c>
      <c r="AF15" s="201">
        <v>0</v>
      </c>
      <c r="AG15" s="201">
        <v>-7.0000000000000007E-2</v>
      </c>
      <c r="AH15" s="201">
        <v>0</v>
      </c>
      <c r="AI15" s="201">
        <v>0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 s="201">
        <v>10.58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 s="201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0</v>
      </c>
      <c r="AF16" s="201">
        <v>0</v>
      </c>
      <c r="AG16" s="201">
        <v>-7.0000000000000007E-2</v>
      </c>
      <c r="AH16" s="201">
        <v>0</v>
      </c>
      <c r="AI16" s="201">
        <v>0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 s="201">
        <v>10.58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 s="201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0</v>
      </c>
      <c r="AF17" s="201">
        <v>0</v>
      </c>
      <c r="AG17" s="201">
        <v>-7.0000000000000007E-2</v>
      </c>
      <c r="AH17" s="201">
        <v>0</v>
      </c>
      <c r="AI17" s="201">
        <v>0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 s="201">
        <v>10.58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  <c r="Q18" s="201">
        <v>0</v>
      </c>
      <c r="R18" s="201">
        <v>0</v>
      </c>
      <c r="S18" s="201">
        <v>0</v>
      </c>
      <c r="T18" s="201">
        <v>0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 s="201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0</v>
      </c>
      <c r="AF18" s="201">
        <v>0</v>
      </c>
      <c r="AG18" s="201">
        <v>-7.0000000000000007E-2</v>
      </c>
      <c r="AH18" s="201">
        <v>0</v>
      </c>
      <c r="AI18" s="201">
        <v>0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 s="201">
        <v>10.58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  <c r="Q19" s="201">
        <v>0</v>
      </c>
      <c r="R19" s="201">
        <v>0</v>
      </c>
      <c r="S19" s="201">
        <v>0</v>
      </c>
      <c r="T19" s="201">
        <v>0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 s="201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0</v>
      </c>
      <c r="AF19" s="201">
        <v>0</v>
      </c>
      <c r="AG19" s="201">
        <v>-7.0000000000000007E-2</v>
      </c>
      <c r="AH19" s="201">
        <v>0</v>
      </c>
      <c r="AI19" s="201">
        <v>0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 s="201">
        <v>10.58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  <c r="Q20" s="201">
        <v>0</v>
      </c>
      <c r="R20" s="201">
        <v>0</v>
      </c>
      <c r="S20" s="201">
        <v>0</v>
      </c>
      <c r="T20" s="201">
        <v>0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 s="201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0</v>
      </c>
      <c r="AF20" s="201">
        <v>0</v>
      </c>
      <c r="AG20" s="201">
        <v>-7.0000000000000007E-2</v>
      </c>
      <c r="AH20" s="201">
        <v>0</v>
      </c>
      <c r="AI20" s="201">
        <v>0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 s="201">
        <v>10.58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  <c r="Q21" s="201">
        <v>0</v>
      </c>
      <c r="R21" s="201">
        <v>0</v>
      </c>
      <c r="S21" s="201">
        <v>0</v>
      </c>
      <c r="T21" s="201">
        <v>0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 s="20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0</v>
      </c>
      <c r="AF21" s="201">
        <v>0</v>
      </c>
      <c r="AG21" s="201">
        <v>-7.0000000000000007E-2</v>
      </c>
      <c r="AH21" s="201">
        <v>0</v>
      </c>
      <c r="AI21" s="201">
        <v>0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 s="201">
        <v>10.58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  <c r="Q22" s="201">
        <v>0</v>
      </c>
      <c r="R22" s="201">
        <v>0</v>
      </c>
      <c r="S22" s="201">
        <v>0</v>
      </c>
      <c r="T22" s="201">
        <v>0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 s="201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0</v>
      </c>
      <c r="AF22" s="201">
        <v>0</v>
      </c>
      <c r="AG22" s="201">
        <v>-7.0000000000000007E-2</v>
      </c>
      <c r="AH22" s="201">
        <v>0</v>
      </c>
      <c r="AI22" s="201">
        <v>0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 s="201">
        <v>10.58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  <c r="Q23" s="201">
        <v>0</v>
      </c>
      <c r="R23" s="201">
        <v>0</v>
      </c>
      <c r="S23" s="201">
        <v>0</v>
      </c>
      <c r="T23" s="201">
        <v>0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 s="201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0</v>
      </c>
      <c r="AF23" s="201">
        <v>0</v>
      </c>
      <c r="AG23" s="201">
        <v>-7.0000000000000007E-2</v>
      </c>
      <c r="AH23" s="201">
        <v>0</v>
      </c>
      <c r="AI23" s="201">
        <v>0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 s="201">
        <v>10.58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  <c r="Q24" s="201">
        <v>0</v>
      </c>
      <c r="R24" s="201">
        <v>0</v>
      </c>
      <c r="S24" s="201">
        <v>0</v>
      </c>
      <c r="T24" s="201">
        <v>0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 s="201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0</v>
      </c>
      <c r="AF24" s="201">
        <v>0</v>
      </c>
      <c r="AG24" s="201">
        <v>-7.0000000000000007E-2</v>
      </c>
      <c r="AH24" s="201">
        <v>0</v>
      </c>
      <c r="AI24" s="201">
        <v>0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 s="201">
        <v>10.58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  <c r="Q25" s="201">
        <v>0</v>
      </c>
      <c r="R25" s="201">
        <v>0</v>
      </c>
      <c r="S25" s="201">
        <v>0</v>
      </c>
      <c r="T25" s="201">
        <v>0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 s="201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0</v>
      </c>
      <c r="AF25" s="201">
        <v>0</v>
      </c>
      <c r="AG25" s="201">
        <v>-7.0000000000000007E-2</v>
      </c>
      <c r="AH25" s="201">
        <v>0</v>
      </c>
      <c r="AI25" s="201">
        <v>0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 s="201">
        <v>10.58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  <c r="Q26" s="201">
        <v>0</v>
      </c>
      <c r="R26" s="201">
        <v>0</v>
      </c>
      <c r="S26" s="201">
        <v>0</v>
      </c>
      <c r="T26" s="201">
        <v>0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 s="201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0</v>
      </c>
      <c r="AF26" s="201">
        <v>0</v>
      </c>
      <c r="AG26" s="201">
        <v>-7.0000000000000007E-2</v>
      </c>
      <c r="AH26" s="201">
        <v>0</v>
      </c>
      <c r="AI26" s="201">
        <v>0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 s="201">
        <v>10.58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  <c r="Q27" s="201">
        <v>0</v>
      </c>
      <c r="R27" s="201">
        <v>0</v>
      </c>
      <c r="S27" s="201">
        <v>0</v>
      </c>
      <c r="T27" s="201">
        <v>0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 s="201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0</v>
      </c>
      <c r="AF27" s="201">
        <v>0</v>
      </c>
      <c r="AG27" s="201">
        <v>-7.0000000000000007E-2</v>
      </c>
      <c r="AH27" s="201">
        <v>0</v>
      </c>
      <c r="AI27" s="201">
        <v>0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 s="201">
        <v>10.58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  <c r="Q28" s="201">
        <v>0</v>
      </c>
      <c r="R28" s="201">
        <v>0</v>
      </c>
      <c r="S28" s="201">
        <v>0</v>
      </c>
      <c r="T28" s="201">
        <v>0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 s="201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0</v>
      </c>
      <c r="AF28" s="201">
        <v>0</v>
      </c>
      <c r="AG28" s="201">
        <v>-7.0000000000000007E-2</v>
      </c>
      <c r="AH28" s="201">
        <v>0</v>
      </c>
      <c r="AI28" s="201">
        <v>0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 s="201">
        <v>10.58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  <c r="Q29" s="201">
        <v>0</v>
      </c>
      <c r="R29" s="201">
        <v>0</v>
      </c>
      <c r="S29" s="201">
        <v>0</v>
      </c>
      <c r="T29" s="201">
        <v>0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 s="201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0</v>
      </c>
      <c r="AF29" s="201">
        <v>0</v>
      </c>
      <c r="AG29" s="201">
        <v>-7.0000000000000007E-2</v>
      </c>
      <c r="AH29" s="201">
        <v>0</v>
      </c>
      <c r="AI29" s="201">
        <v>0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 s="201">
        <v>10.58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  <c r="Q30" s="201">
        <v>0</v>
      </c>
      <c r="R30" s="201">
        <v>0</v>
      </c>
      <c r="S30" s="201">
        <v>0</v>
      </c>
      <c r="T30" s="201">
        <v>0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 s="201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0</v>
      </c>
      <c r="AF30" s="201">
        <v>0</v>
      </c>
      <c r="AG30" s="201">
        <v>-7.0000000000000007E-2</v>
      </c>
      <c r="AH30" s="201">
        <v>0</v>
      </c>
      <c r="AI30" s="201">
        <v>0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 s="201">
        <v>10.58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  <c r="Q31" s="201">
        <v>0</v>
      </c>
      <c r="R31" s="201">
        <v>0</v>
      </c>
      <c r="S31" s="201">
        <v>0</v>
      </c>
      <c r="T31" s="201">
        <v>0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 s="20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0</v>
      </c>
      <c r="AF31" s="201">
        <v>0</v>
      </c>
      <c r="AG31" s="201">
        <v>-7.0000000000000007E-2</v>
      </c>
      <c r="AH31" s="201">
        <v>0</v>
      </c>
      <c r="AI31" s="201">
        <v>0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 s="201">
        <v>10.58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  <c r="Q32" s="201">
        <v>0</v>
      </c>
      <c r="R32" s="201">
        <v>0</v>
      </c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 s="201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0</v>
      </c>
      <c r="AF32" s="201">
        <v>0</v>
      </c>
      <c r="AG32" s="201">
        <v>-7.0000000000000007E-2</v>
      </c>
      <c r="AH32" s="201">
        <v>0</v>
      </c>
      <c r="AI32" s="201">
        <v>0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 s="201">
        <v>10.58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  <c r="Q33" s="201">
        <v>0</v>
      </c>
      <c r="R33" s="201">
        <v>0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 s="201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0</v>
      </c>
      <c r="AF33" s="201">
        <v>0</v>
      </c>
      <c r="AG33" s="201">
        <v>-7.0000000000000007E-2</v>
      </c>
      <c r="AH33" s="201">
        <v>0</v>
      </c>
      <c r="AI33" s="201">
        <v>0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 s="201">
        <v>10.58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 s="201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0</v>
      </c>
      <c r="AF34" s="201">
        <v>0</v>
      </c>
      <c r="AG34" s="201">
        <v>-7.0000000000000007E-2</v>
      </c>
      <c r="AH34" s="201">
        <v>0</v>
      </c>
      <c r="AI34" s="201">
        <v>0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 s="201">
        <v>10.58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 s="201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0</v>
      </c>
      <c r="AF35" s="201">
        <v>0</v>
      </c>
      <c r="AG35" s="201">
        <v>-7.0000000000000007E-2</v>
      </c>
      <c r="AH35" s="201">
        <v>0</v>
      </c>
      <c r="AI35" s="201">
        <v>0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 s="201">
        <v>10.58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  <c r="Q36" s="201">
        <v>0</v>
      </c>
      <c r="R36" s="201">
        <v>0</v>
      </c>
      <c r="S36" s="201">
        <v>0</v>
      </c>
      <c r="T36" s="201">
        <v>0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 s="201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0</v>
      </c>
      <c r="AF36" s="201">
        <v>0</v>
      </c>
      <c r="AG36" s="201">
        <v>-7.0000000000000007E-2</v>
      </c>
      <c r="AH36" s="201">
        <v>0</v>
      </c>
      <c r="AI36" s="201">
        <v>0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 s="201">
        <v>10.58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  <c r="Q37" s="201">
        <v>0</v>
      </c>
      <c r="R37" s="201">
        <v>0</v>
      </c>
      <c r="S37" s="201">
        <v>0</v>
      </c>
      <c r="T37" s="201">
        <v>0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 s="201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0</v>
      </c>
      <c r="AF37" s="201">
        <v>0</v>
      </c>
      <c r="AG37" s="201">
        <v>-7.0000000000000007E-2</v>
      </c>
      <c r="AH37" s="201">
        <v>0</v>
      </c>
      <c r="AI37" s="201">
        <v>0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 s="201">
        <v>10.58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  <c r="Q38" s="201">
        <v>0</v>
      </c>
      <c r="R38" s="201">
        <v>0</v>
      </c>
      <c r="S38" s="201">
        <v>0</v>
      </c>
      <c r="T38" s="201">
        <v>0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 s="201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0</v>
      </c>
      <c r="AF38" s="201">
        <v>0</v>
      </c>
      <c r="AG38" s="201">
        <v>-7.0000000000000007E-2</v>
      </c>
      <c r="AH38" s="201">
        <v>0</v>
      </c>
      <c r="AI38" s="201">
        <v>0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 s="201">
        <v>10.58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  <c r="Q39" s="201">
        <v>0</v>
      </c>
      <c r="R39" s="201">
        <v>0</v>
      </c>
      <c r="S39" s="201">
        <v>0</v>
      </c>
      <c r="T39" s="201">
        <v>0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 s="201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0</v>
      </c>
      <c r="AF39" s="201">
        <v>0</v>
      </c>
      <c r="AG39" s="201">
        <v>-7.0000000000000007E-2</v>
      </c>
      <c r="AH39" s="201">
        <v>0</v>
      </c>
      <c r="AI39" s="201">
        <v>0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 s="201">
        <v>10.210000000000001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0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  <c r="Q40" s="201">
        <v>0</v>
      </c>
      <c r="R40" s="201">
        <v>0</v>
      </c>
      <c r="S40" s="201">
        <v>0</v>
      </c>
      <c r="T40" s="201">
        <v>0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 s="201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0</v>
      </c>
      <c r="AF40" s="201">
        <v>0</v>
      </c>
      <c r="AG40" s="201">
        <v>-7.0000000000000007E-2</v>
      </c>
      <c r="AH40" s="201">
        <v>0</v>
      </c>
      <c r="AI40" s="201">
        <v>0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 s="201">
        <v>10.210000000000001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0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  <c r="Q41" s="201">
        <v>0</v>
      </c>
      <c r="R41" s="201">
        <v>0</v>
      </c>
      <c r="S41" s="201">
        <v>0</v>
      </c>
      <c r="T41" s="201">
        <v>0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 s="20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0</v>
      </c>
      <c r="AF41" s="201">
        <v>0</v>
      </c>
      <c r="AG41" s="201">
        <v>-7.0000000000000007E-2</v>
      </c>
      <c r="AH41" s="201">
        <v>0</v>
      </c>
      <c r="AI41" s="201">
        <v>0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 s="201">
        <v>10.210000000000001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0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  <c r="Q42" s="201">
        <v>0</v>
      </c>
      <c r="R42" s="201">
        <v>0</v>
      </c>
      <c r="S42" s="201">
        <v>0</v>
      </c>
      <c r="T42" s="201">
        <v>0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 s="201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0</v>
      </c>
      <c r="AF42" s="201">
        <v>0</v>
      </c>
      <c r="AG42" s="201">
        <v>-7.0000000000000007E-2</v>
      </c>
      <c r="AH42" s="201">
        <v>0</v>
      </c>
      <c r="AI42" s="201">
        <v>0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 s="201">
        <v>10.210000000000001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 s="201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0</v>
      </c>
      <c r="AF43" s="201">
        <v>0</v>
      </c>
      <c r="AG43" s="201">
        <v>-7.0000000000000007E-2</v>
      </c>
      <c r="AH43" s="201">
        <v>0</v>
      </c>
      <c r="AI43" s="201">
        <v>0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 s="201">
        <v>10.210000000000001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 s="201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0</v>
      </c>
      <c r="AF44" s="201">
        <v>0</v>
      </c>
      <c r="AG44" s="201">
        <v>-7.0000000000000007E-2</v>
      </c>
      <c r="AH44" s="201">
        <v>0</v>
      </c>
      <c r="AI44" s="201">
        <v>0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 s="201">
        <v>10.210000000000001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  <c r="Q45" s="201">
        <v>0</v>
      </c>
      <c r="R45" s="201">
        <v>0</v>
      </c>
      <c r="S45" s="201">
        <v>0</v>
      </c>
      <c r="T45" s="201">
        <v>0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 s="201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0</v>
      </c>
      <c r="AF45" s="201">
        <v>0</v>
      </c>
      <c r="AG45" s="201">
        <v>-7.0000000000000007E-2</v>
      </c>
      <c r="AH45" s="201">
        <v>0</v>
      </c>
      <c r="AI45" s="201">
        <v>0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 s="201">
        <v>10.210000000000001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 s="201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0</v>
      </c>
      <c r="AF46" s="201">
        <v>0</v>
      </c>
      <c r="AG46" s="201">
        <v>-7.0000000000000007E-2</v>
      </c>
      <c r="AH46" s="201">
        <v>0</v>
      </c>
      <c r="AI46" s="201">
        <v>0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 s="201">
        <v>10.210000000000001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 s="201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0</v>
      </c>
      <c r="AF47" s="201">
        <v>0</v>
      </c>
      <c r="AG47" s="201">
        <v>-7.0000000000000007E-2</v>
      </c>
      <c r="AH47" s="201">
        <v>0</v>
      </c>
      <c r="AI47" s="201">
        <v>0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 s="201">
        <v>10.210000000000001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 s="201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0</v>
      </c>
      <c r="AF48" s="201">
        <v>0</v>
      </c>
      <c r="AG48" s="201">
        <v>-7.0000000000000007E-2</v>
      </c>
      <c r="AH48" s="201">
        <v>0</v>
      </c>
      <c r="AI48" s="201">
        <v>0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 s="201">
        <v>10.210000000000001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 s="201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0</v>
      </c>
      <c r="AF49" s="201">
        <v>0</v>
      </c>
      <c r="AG49" s="201">
        <v>-7.0000000000000007E-2</v>
      </c>
      <c r="AH49" s="201">
        <v>0</v>
      </c>
      <c r="AI49" s="201">
        <v>0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 s="201">
        <v>10.210000000000001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 s="201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0</v>
      </c>
      <c r="AF50" s="201">
        <v>0</v>
      </c>
      <c r="AG50" s="201">
        <v>-7.0000000000000007E-2</v>
      </c>
      <c r="AH50" s="201">
        <v>0</v>
      </c>
      <c r="AI50" s="201">
        <v>0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 s="201">
        <v>10.210000000000001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 s="20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0</v>
      </c>
      <c r="AF51" s="201">
        <v>0</v>
      </c>
      <c r="AG51" s="201">
        <v>-7.0000000000000007E-2</v>
      </c>
      <c r="AH51" s="201">
        <v>0</v>
      </c>
      <c r="AI51" s="201">
        <v>0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 s="201">
        <v>10.210000000000001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  <c r="Q52" s="201">
        <v>0</v>
      </c>
      <c r="R52" s="201">
        <v>0</v>
      </c>
      <c r="S52" s="201">
        <v>0</v>
      </c>
      <c r="T52" s="201">
        <v>0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 s="201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0</v>
      </c>
      <c r="AF52" s="201">
        <v>0</v>
      </c>
      <c r="AG52" s="201">
        <v>-7.0000000000000007E-2</v>
      </c>
      <c r="AH52" s="201">
        <v>0</v>
      </c>
      <c r="AI52" s="201">
        <v>0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 s="201">
        <v>10.210000000000001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  <c r="Q53" s="201">
        <v>0</v>
      </c>
      <c r="R53" s="201">
        <v>0</v>
      </c>
      <c r="S53" s="201">
        <v>0</v>
      </c>
      <c r="T53" s="201">
        <v>0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 s="201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0</v>
      </c>
      <c r="AF53" s="201">
        <v>0</v>
      </c>
      <c r="AG53" s="201">
        <v>-7.0000000000000007E-2</v>
      </c>
      <c r="AH53" s="201">
        <v>0</v>
      </c>
      <c r="AI53" s="201">
        <v>0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 s="201">
        <v>10.210000000000001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  <c r="Q54" s="201">
        <v>0</v>
      </c>
      <c r="R54" s="201">
        <v>0</v>
      </c>
      <c r="S54" s="201">
        <v>0</v>
      </c>
      <c r="T54" s="201">
        <v>0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 s="201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0</v>
      </c>
      <c r="AF54" s="201">
        <v>0</v>
      </c>
      <c r="AG54" s="201">
        <v>-7.0000000000000007E-2</v>
      </c>
      <c r="AH54" s="201">
        <v>0</v>
      </c>
      <c r="AI54" s="201">
        <v>0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 s="201">
        <v>10.210000000000001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  <c r="Q55" s="201">
        <v>0</v>
      </c>
      <c r="R55" s="201">
        <v>0</v>
      </c>
      <c r="S55" s="201">
        <v>0</v>
      </c>
      <c r="T55" s="201">
        <v>0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 s="201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0</v>
      </c>
      <c r="AF55" s="201">
        <v>0</v>
      </c>
      <c r="AG55" s="201">
        <v>-7.0000000000000007E-2</v>
      </c>
      <c r="AH55" s="201">
        <v>0</v>
      </c>
      <c r="AI55" s="201">
        <v>0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 s="201">
        <v>10.210000000000001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  <c r="Q56" s="201">
        <v>0</v>
      </c>
      <c r="R56" s="201">
        <v>0</v>
      </c>
      <c r="S56" s="201">
        <v>0</v>
      </c>
      <c r="T56" s="201">
        <v>0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 s="201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0</v>
      </c>
      <c r="AF56" s="201">
        <v>0</v>
      </c>
      <c r="AG56" s="201">
        <v>-7.0000000000000007E-2</v>
      </c>
      <c r="AH56" s="201">
        <v>0</v>
      </c>
      <c r="AI56" s="201">
        <v>0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 s="201">
        <v>10.210000000000001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  <c r="Q57" s="201">
        <v>0</v>
      </c>
      <c r="R57" s="201">
        <v>0</v>
      </c>
      <c r="S57" s="201">
        <v>0</v>
      </c>
      <c r="T57" s="201">
        <v>0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 s="201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0</v>
      </c>
      <c r="AF57" s="201">
        <v>0</v>
      </c>
      <c r="AG57" s="201">
        <v>-7.0000000000000007E-2</v>
      </c>
      <c r="AH57" s="201">
        <v>0</v>
      </c>
      <c r="AI57" s="201">
        <v>0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 s="201">
        <v>10.210000000000001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  <c r="Q58" s="201">
        <v>0</v>
      </c>
      <c r="R58" s="201">
        <v>0</v>
      </c>
      <c r="S58" s="201">
        <v>0</v>
      </c>
      <c r="T58" s="201">
        <v>0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 s="201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0</v>
      </c>
      <c r="AF58" s="201">
        <v>0</v>
      </c>
      <c r="AG58" s="201">
        <v>-7.0000000000000007E-2</v>
      </c>
      <c r="AH58" s="201">
        <v>0</v>
      </c>
      <c r="AI58" s="201">
        <v>0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 s="201">
        <v>10.210000000000001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  <c r="Q59" s="201">
        <v>0</v>
      </c>
      <c r="R59" s="201">
        <v>0</v>
      </c>
      <c r="S59" s="201">
        <v>0</v>
      </c>
      <c r="T59" s="201">
        <v>0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 s="201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0</v>
      </c>
      <c r="AF59" s="201">
        <v>0</v>
      </c>
      <c r="AG59" s="201">
        <v>-7.0000000000000007E-2</v>
      </c>
      <c r="AH59" s="201">
        <v>0</v>
      </c>
      <c r="AI59" s="201">
        <v>0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 s="201">
        <v>10.210000000000001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 s="201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0</v>
      </c>
      <c r="AF60" s="201">
        <v>0</v>
      </c>
      <c r="AG60" s="201">
        <v>-7.0000000000000007E-2</v>
      </c>
      <c r="AH60" s="201">
        <v>0</v>
      </c>
      <c r="AI60" s="201">
        <v>0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 s="201">
        <v>10.210000000000001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 s="20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0</v>
      </c>
      <c r="AF61" s="201">
        <v>0</v>
      </c>
      <c r="AG61" s="201">
        <v>-7.0000000000000007E-2</v>
      </c>
      <c r="AH61" s="201">
        <v>0</v>
      </c>
      <c r="AI61" s="201">
        <v>0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 s="201">
        <v>10.210000000000001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 s="201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0</v>
      </c>
      <c r="AF62" s="201">
        <v>0</v>
      </c>
      <c r="AG62" s="201">
        <v>-7.0000000000000007E-2</v>
      </c>
      <c r="AH62" s="201">
        <v>0</v>
      </c>
      <c r="AI62" s="201">
        <v>0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 s="201">
        <v>10.210000000000001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 s="201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0</v>
      </c>
      <c r="AF63" s="201">
        <v>0</v>
      </c>
      <c r="AG63" s="201">
        <v>-7.0000000000000007E-2</v>
      </c>
      <c r="AH63" s="201">
        <v>0</v>
      </c>
      <c r="AI63" s="201">
        <v>0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 s="201">
        <v>10.210000000000001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 s="201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0</v>
      </c>
      <c r="AF64" s="201">
        <v>0</v>
      </c>
      <c r="AG64" s="201">
        <v>-7.0000000000000007E-2</v>
      </c>
      <c r="AH64" s="201">
        <v>0</v>
      </c>
      <c r="AI64" s="201">
        <v>0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 s="201">
        <v>10.210000000000001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 s="201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0</v>
      </c>
      <c r="AF65" s="201">
        <v>0</v>
      </c>
      <c r="AG65" s="201">
        <v>-0.13</v>
      </c>
      <c r="AH65" s="201">
        <v>0</v>
      </c>
      <c r="AI65" s="201">
        <v>0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 s="201">
        <v>10.210000000000001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  <c r="Q66" s="201">
        <v>0</v>
      </c>
      <c r="R66" s="201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 s="201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0</v>
      </c>
      <c r="AF66" s="201">
        <v>0</v>
      </c>
      <c r="AG66" s="201">
        <v>-0.13</v>
      </c>
      <c r="AH66" s="201">
        <v>0</v>
      </c>
      <c r="AI66" s="201">
        <v>0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 s="201">
        <v>10.210000000000001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 s="201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0</v>
      </c>
      <c r="AF67" s="201">
        <v>0</v>
      </c>
      <c r="AG67" s="201">
        <v>-0.13</v>
      </c>
      <c r="AH67" s="201">
        <v>0</v>
      </c>
      <c r="AI67" s="201">
        <v>0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 s="201">
        <v>10.210000000000001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 s="201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0</v>
      </c>
      <c r="AF68" s="201">
        <v>0</v>
      </c>
      <c r="AG68" s="201">
        <v>-0.13</v>
      </c>
      <c r="AH68" s="201">
        <v>0</v>
      </c>
      <c r="AI68" s="201">
        <v>0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 s="201">
        <v>10.210000000000001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 s="201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0</v>
      </c>
      <c r="AF69" s="201">
        <v>0</v>
      </c>
      <c r="AG69" s="201">
        <v>-0.13</v>
      </c>
      <c r="AH69" s="201">
        <v>0</v>
      </c>
      <c r="AI69" s="201">
        <v>0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 s="201">
        <v>10.210000000000001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  <c r="Q70" s="201">
        <v>0</v>
      </c>
      <c r="R70" s="201">
        <v>0</v>
      </c>
      <c r="S70" s="201">
        <v>0</v>
      </c>
      <c r="T70" s="201">
        <v>0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 s="201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0</v>
      </c>
      <c r="AF70" s="201">
        <v>0</v>
      </c>
      <c r="AG70" s="201">
        <v>-0.13</v>
      </c>
      <c r="AH70" s="201">
        <v>0</v>
      </c>
      <c r="AI70" s="201">
        <v>0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 s="201">
        <v>10.210000000000001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0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  <c r="Q71" s="201">
        <v>0</v>
      </c>
      <c r="R71" s="201">
        <v>0</v>
      </c>
      <c r="S71" s="201">
        <v>0</v>
      </c>
      <c r="T71" s="201">
        <v>0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 s="20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0</v>
      </c>
      <c r="AF71" s="201">
        <v>0</v>
      </c>
      <c r="AG71" s="201">
        <v>-0.13</v>
      </c>
      <c r="AH71" s="201">
        <v>0</v>
      </c>
      <c r="AI71" s="201">
        <v>0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 s="201">
        <v>10.210000000000001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0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  <c r="Q72" s="201">
        <v>0</v>
      </c>
      <c r="R72" s="201">
        <v>0</v>
      </c>
      <c r="S72" s="201">
        <v>0</v>
      </c>
      <c r="T72" s="201">
        <v>0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 s="201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0</v>
      </c>
      <c r="AF72" s="201">
        <v>0</v>
      </c>
      <c r="AG72" s="201">
        <v>-0.13</v>
      </c>
      <c r="AH72" s="201">
        <v>0</v>
      </c>
      <c r="AI72" s="201">
        <v>0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 s="201">
        <v>10.210000000000001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  <c r="Q73" s="201">
        <v>0</v>
      </c>
      <c r="R73" s="201">
        <v>0</v>
      </c>
      <c r="S73" s="201">
        <v>0</v>
      </c>
      <c r="T73" s="201">
        <v>0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 s="201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0</v>
      </c>
      <c r="AF73" s="201">
        <v>0</v>
      </c>
      <c r="AG73" s="201">
        <v>-0.13</v>
      </c>
      <c r="AH73" s="201">
        <v>0</v>
      </c>
      <c r="AI73" s="201">
        <v>0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 s="201">
        <v>10.210000000000001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0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  <c r="Q74" s="201">
        <v>0</v>
      </c>
      <c r="R74" s="201">
        <v>0</v>
      </c>
      <c r="S74" s="201">
        <v>0</v>
      </c>
      <c r="T74" s="201">
        <v>0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 s="201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0</v>
      </c>
      <c r="AF74" s="201">
        <v>0</v>
      </c>
      <c r="AG74" s="201">
        <v>-0.13</v>
      </c>
      <c r="AH74" s="201">
        <v>0</v>
      </c>
      <c r="AI74" s="201">
        <v>0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 s="201">
        <v>10.210000000000001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0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  <c r="Q75" s="201">
        <v>0</v>
      </c>
      <c r="R75" s="201">
        <v>0</v>
      </c>
      <c r="S75" s="201">
        <v>0</v>
      </c>
      <c r="T75" s="201">
        <v>0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 s="201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0</v>
      </c>
      <c r="AF75" s="201">
        <v>0</v>
      </c>
      <c r="AG75" s="201">
        <v>-0.13</v>
      </c>
      <c r="AH75" s="201">
        <v>0</v>
      </c>
      <c r="AI75" s="201">
        <v>0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 s="201">
        <v>10.210000000000001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0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  <c r="Q76" s="201">
        <v>0</v>
      </c>
      <c r="R76" s="201">
        <v>0</v>
      </c>
      <c r="S76" s="201">
        <v>0</v>
      </c>
      <c r="T76" s="201">
        <v>0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 s="201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0</v>
      </c>
      <c r="AF76" s="201">
        <v>0</v>
      </c>
      <c r="AG76" s="201">
        <v>-0.13</v>
      </c>
      <c r="AH76" s="201">
        <v>0</v>
      </c>
      <c r="AI76" s="201">
        <v>0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 s="201">
        <v>10.210000000000001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0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  <c r="Q77" s="201">
        <v>0</v>
      </c>
      <c r="R77" s="201">
        <v>0</v>
      </c>
      <c r="S77" s="201">
        <v>0</v>
      </c>
      <c r="T77" s="201">
        <v>0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 s="201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0</v>
      </c>
      <c r="AF77" s="201">
        <v>0</v>
      </c>
      <c r="AG77" s="201">
        <v>-0.13</v>
      </c>
      <c r="AH77" s="201">
        <v>0</v>
      </c>
      <c r="AI77" s="201">
        <v>0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 s="201">
        <v>10.210000000000001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0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 s="201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0</v>
      </c>
      <c r="AF78" s="201">
        <v>0</v>
      </c>
      <c r="AG78" s="201">
        <v>-0.13</v>
      </c>
      <c r="AH78" s="201">
        <v>0</v>
      </c>
      <c r="AI78" s="201">
        <v>0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 s="201">
        <v>10.210000000000001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0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  <c r="Q79" s="201">
        <v>0</v>
      </c>
      <c r="R79" s="201">
        <v>0</v>
      </c>
      <c r="S79" s="201">
        <v>0</v>
      </c>
      <c r="T79" s="201">
        <v>0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 s="201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0</v>
      </c>
      <c r="AF79" s="201">
        <v>0</v>
      </c>
      <c r="AG79" s="201">
        <v>-0.13</v>
      </c>
      <c r="AH79" s="201">
        <v>0</v>
      </c>
      <c r="AI79" s="201">
        <v>0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 s="201">
        <v>10.210000000000001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0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  <c r="Q80" s="201">
        <v>0</v>
      </c>
      <c r="R80" s="201">
        <v>0</v>
      </c>
      <c r="S80" s="201">
        <v>0</v>
      </c>
      <c r="T80" s="201">
        <v>0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 s="201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0</v>
      </c>
      <c r="AF80" s="201">
        <v>0</v>
      </c>
      <c r="AG80" s="201">
        <v>-0.13</v>
      </c>
      <c r="AH80" s="201">
        <v>0</v>
      </c>
      <c r="AI80" s="201">
        <v>0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 s="201">
        <v>10.210000000000001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0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  <c r="Q81" s="201">
        <v>0</v>
      </c>
      <c r="R81" s="201">
        <v>0</v>
      </c>
      <c r="S81" s="201">
        <v>0</v>
      </c>
      <c r="T81" s="201">
        <v>0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 s="20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0</v>
      </c>
      <c r="AF81" s="201">
        <v>0</v>
      </c>
      <c r="AG81" s="201">
        <v>-0.13</v>
      </c>
      <c r="AH81" s="201">
        <v>0</v>
      </c>
      <c r="AI81" s="201">
        <v>0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 s="201">
        <v>10.210000000000001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0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  <c r="Q82" s="201">
        <v>0</v>
      </c>
      <c r="R82" s="201">
        <v>0</v>
      </c>
      <c r="S82" s="201">
        <v>0</v>
      </c>
      <c r="T82" s="201">
        <v>0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 s="201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0</v>
      </c>
      <c r="AF82" s="201">
        <v>0</v>
      </c>
      <c r="AG82" s="201">
        <v>-0.13</v>
      </c>
      <c r="AH82" s="201">
        <v>0</v>
      </c>
      <c r="AI82" s="201">
        <v>0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 s="201">
        <v>10.210000000000001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0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  <c r="Q83" s="201">
        <v>0</v>
      </c>
      <c r="R83" s="201">
        <v>0</v>
      </c>
      <c r="S83" s="201">
        <v>0</v>
      </c>
      <c r="T83" s="201">
        <v>0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 s="201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0</v>
      </c>
      <c r="AF83" s="201">
        <v>0</v>
      </c>
      <c r="AG83" s="201">
        <v>-7.0000000000000007E-2</v>
      </c>
      <c r="AH83" s="201">
        <v>0</v>
      </c>
      <c r="AI83" s="201">
        <v>0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 s="201">
        <v>10.210000000000001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0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  <c r="Q84" s="201">
        <v>0</v>
      </c>
      <c r="R84" s="201">
        <v>0</v>
      </c>
      <c r="S84" s="201">
        <v>0</v>
      </c>
      <c r="T84" s="201">
        <v>0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 s="201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0</v>
      </c>
      <c r="AF84" s="201">
        <v>0</v>
      </c>
      <c r="AG84" s="201">
        <v>-7.0000000000000007E-2</v>
      </c>
      <c r="AH84" s="201">
        <v>0</v>
      </c>
      <c r="AI84" s="201">
        <v>0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 s="201">
        <v>10.210000000000001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 s="201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0</v>
      </c>
      <c r="AF85" s="201">
        <v>0</v>
      </c>
      <c r="AG85" s="201">
        <v>-0.13</v>
      </c>
      <c r="AH85" s="201">
        <v>0</v>
      </c>
      <c r="AI85" s="201">
        <v>0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 s="201">
        <v>10.210000000000001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 s="201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0</v>
      </c>
      <c r="AF86" s="201">
        <v>0</v>
      </c>
      <c r="AG86" s="201">
        <v>-7.0000000000000007E-2</v>
      </c>
      <c r="AH86" s="201">
        <v>0</v>
      </c>
      <c r="AI86" s="201">
        <v>0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 s="201">
        <v>10.210000000000001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0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  <c r="Q87" s="201">
        <v>0</v>
      </c>
      <c r="R87" s="201">
        <v>0</v>
      </c>
      <c r="S87" s="201">
        <v>0</v>
      </c>
      <c r="T87" s="201">
        <v>0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 s="201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0</v>
      </c>
      <c r="AF87" s="201">
        <v>0</v>
      </c>
      <c r="AG87" s="201">
        <v>-7.0000000000000007E-2</v>
      </c>
      <c r="AH87" s="201">
        <v>0</v>
      </c>
      <c r="AI87" s="201">
        <v>0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 s="201">
        <v>10.210000000000001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0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  <c r="Q88" s="201">
        <v>0</v>
      </c>
      <c r="R88" s="201">
        <v>0</v>
      </c>
      <c r="S88" s="201">
        <v>0</v>
      </c>
      <c r="T88" s="201">
        <v>0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 s="201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0</v>
      </c>
      <c r="AF88" s="201">
        <v>0</v>
      </c>
      <c r="AG88" s="201">
        <v>-7.0000000000000007E-2</v>
      </c>
      <c r="AH88" s="201">
        <v>0</v>
      </c>
      <c r="AI88" s="201">
        <v>0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 s="201">
        <v>10.210000000000001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0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  <c r="Q89" s="201">
        <v>0</v>
      </c>
      <c r="R89" s="201">
        <v>0</v>
      </c>
      <c r="S89" s="201">
        <v>0</v>
      </c>
      <c r="T89" s="201">
        <v>0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 s="201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0</v>
      </c>
      <c r="AF89" s="201">
        <v>0</v>
      </c>
      <c r="AG89" s="201">
        <v>-7.0000000000000007E-2</v>
      </c>
      <c r="AH89" s="201">
        <v>0</v>
      </c>
      <c r="AI89" s="201">
        <v>0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 s="201">
        <v>10.210000000000001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0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  <c r="Q90" s="201">
        <v>0</v>
      </c>
      <c r="R90" s="201">
        <v>0</v>
      </c>
      <c r="S90" s="201">
        <v>0</v>
      </c>
      <c r="T90" s="201">
        <v>0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 s="201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0</v>
      </c>
      <c r="AF90" s="201">
        <v>0</v>
      </c>
      <c r="AG90" s="201">
        <v>-7.0000000000000007E-2</v>
      </c>
      <c r="AH90" s="201">
        <v>0</v>
      </c>
      <c r="AI90" s="201">
        <v>0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 s="201">
        <v>10.210000000000001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0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  <c r="Q91" s="201">
        <v>0</v>
      </c>
      <c r="R91" s="201">
        <v>0</v>
      </c>
      <c r="S91" s="201">
        <v>0</v>
      </c>
      <c r="T91" s="201">
        <v>0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 s="20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0</v>
      </c>
      <c r="AF91" s="201">
        <v>0</v>
      </c>
      <c r="AG91" s="201">
        <v>-7.0000000000000007E-2</v>
      </c>
      <c r="AH91" s="201">
        <v>0</v>
      </c>
      <c r="AI91" s="201">
        <v>0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 s="201">
        <v>10.210000000000001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0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  <c r="Q92" s="201">
        <v>0</v>
      </c>
      <c r="R92" s="201">
        <v>0</v>
      </c>
      <c r="S92" s="201">
        <v>0</v>
      </c>
      <c r="T92" s="201">
        <v>0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 s="201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0</v>
      </c>
      <c r="AF92" s="201">
        <v>0</v>
      </c>
      <c r="AG92" s="201">
        <v>-7.0000000000000007E-2</v>
      </c>
      <c r="AH92" s="201">
        <v>0</v>
      </c>
      <c r="AI92" s="201">
        <v>0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 s="201">
        <v>10.210000000000001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0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  <c r="Q93" s="201">
        <v>0</v>
      </c>
      <c r="R93" s="201">
        <v>0</v>
      </c>
      <c r="S93" s="201">
        <v>0</v>
      </c>
      <c r="T93" s="201">
        <v>0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 s="201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0</v>
      </c>
      <c r="AF93" s="201">
        <v>0</v>
      </c>
      <c r="AG93" s="201">
        <v>-7.0000000000000007E-2</v>
      </c>
      <c r="AH93" s="201">
        <v>0</v>
      </c>
      <c r="AI93" s="201">
        <v>0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 s="201">
        <v>10.210000000000001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0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 s="201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0</v>
      </c>
      <c r="AF94" s="201">
        <v>0</v>
      </c>
      <c r="AG94" s="201">
        <v>-7.0000000000000007E-2</v>
      </c>
      <c r="AH94" s="201">
        <v>0</v>
      </c>
      <c r="AI94" s="201">
        <v>0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 s="201">
        <v>10.210000000000001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0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 s="201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0</v>
      </c>
      <c r="AF95" s="201">
        <v>0</v>
      </c>
      <c r="AG95" s="201">
        <v>-7.0000000000000007E-2</v>
      </c>
      <c r="AH95" s="201">
        <v>0</v>
      </c>
      <c r="AI95" s="201">
        <v>0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 s="201">
        <v>10.210000000000001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0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 s="201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0</v>
      </c>
      <c r="AF96" s="201">
        <v>0</v>
      </c>
      <c r="AG96" s="201">
        <v>-7.0000000000000007E-2</v>
      </c>
      <c r="AH96" s="201">
        <v>0</v>
      </c>
      <c r="AI96" s="201">
        <v>0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 s="201">
        <v>10.210000000000001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0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 s="201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0</v>
      </c>
      <c r="AF97" s="201">
        <v>0</v>
      </c>
      <c r="AG97" s="201">
        <v>-7.0000000000000007E-2</v>
      </c>
      <c r="AH97" s="201">
        <v>0</v>
      </c>
      <c r="AI97" s="201">
        <v>0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 s="201">
        <v>10.210000000000001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0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 s="201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0</v>
      </c>
      <c r="AF98" s="201">
        <v>0</v>
      </c>
      <c r="AG98" s="201">
        <v>-7.0000000000000007E-2</v>
      </c>
      <c r="AH98" s="201">
        <v>0</v>
      </c>
      <c r="AI98" s="201">
        <v>0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 s="201">
        <v>10.210000000000001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-1.9650000000000002E-3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0.24763000000000035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0.42</v>
      </c>
      <c r="E3" s="201">
        <v>0</v>
      </c>
      <c r="F3" s="201">
        <v>0</v>
      </c>
      <c r="G3" s="201">
        <v>7.9</v>
      </c>
      <c r="H3" s="201">
        <v>0</v>
      </c>
      <c r="I3" s="201">
        <v>0</v>
      </c>
      <c r="J3" s="201">
        <v>2.97</v>
      </c>
      <c r="K3" s="201">
        <v>2.89</v>
      </c>
      <c r="L3" s="201">
        <v>9.48</v>
      </c>
      <c r="M3" s="201">
        <v>7.0000000000000007E-2</v>
      </c>
      <c r="N3" s="201">
        <v>0.1</v>
      </c>
      <c r="O3" s="201">
        <v>0.11</v>
      </c>
      <c r="P3" s="201">
        <v>0.19</v>
      </c>
      <c r="Q3" s="201">
        <v>0.42</v>
      </c>
      <c r="R3" s="201">
        <v>1.32</v>
      </c>
      <c r="S3" s="201">
        <v>0.65</v>
      </c>
      <c r="T3" s="201">
        <v>1.44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 s="201">
        <v>0</v>
      </c>
      <c r="AA3" s="201">
        <v>0</v>
      </c>
      <c r="AB3" s="201">
        <v>0</v>
      </c>
      <c r="AC3" s="201">
        <v>1.63</v>
      </c>
      <c r="AD3" s="201">
        <v>0</v>
      </c>
      <c r="AE3" s="201">
        <v>0</v>
      </c>
      <c r="AF3" s="201">
        <v>0</v>
      </c>
      <c r="AG3" s="201">
        <v>-0.37</v>
      </c>
      <c r="AH3" s="201">
        <v>0</v>
      </c>
      <c r="AI3" s="201">
        <v>0</v>
      </c>
      <c r="AJ3" s="201">
        <v>0</v>
      </c>
      <c r="AK3" s="201">
        <v>13.35</v>
      </c>
      <c r="AL3" s="201">
        <v>0</v>
      </c>
      <c r="AM3" s="201">
        <v>0</v>
      </c>
      <c r="AN3" s="201">
        <v>0</v>
      </c>
      <c r="AO3" s="201">
        <v>40.86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8.74</v>
      </c>
      <c r="AV3" s="201">
        <v>0</v>
      </c>
      <c r="AW3" s="201">
        <v>0</v>
      </c>
      <c r="AX3" s="201">
        <v>0.13</v>
      </c>
      <c r="AY3" s="201">
        <v>0.36</v>
      </c>
    </row>
    <row r="4" spans="1:51">
      <c r="A4" t="s">
        <v>46</v>
      </c>
      <c r="B4" s="201">
        <v>0</v>
      </c>
      <c r="C4" s="201">
        <v>0</v>
      </c>
      <c r="D4" s="201">
        <v>4.9800000000000004</v>
      </c>
      <c r="E4" s="201">
        <v>0</v>
      </c>
      <c r="F4" s="201">
        <v>0</v>
      </c>
      <c r="G4" s="201">
        <v>7.9</v>
      </c>
      <c r="H4" s="201">
        <v>0</v>
      </c>
      <c r="I4" s="201">
        <v>0</v>
      </c>
      <c r="J4" s="201">
        <v>4.59</v>
      </c>
      <c r="K4" s="201">
        <v>2.89</v>
      </c>
      <c r="L4" s="201">
        <v>9.48</v>
      </c>
      <c r="M4" s="201">
        <v>0.06</v>
      </c>
      <c r="N4" s="201">
        <v>0.1</v>
      </c>
      <c r="O4" s="201">
        <v>0.11</v>
      </c>
      <c r="P4" s="201">
        <v>0.19</v>
      </c>
      <c r="Q4" s="201">
        <v>0.42</v>
      </c>
      <c r="R4" s="201">
        <v>1.32</v>
      </c>
      <c r="S4" s="201">
        <v>0.65</v>
      </c>
      <c r="T4" s="201">
        <v>1.44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 s="201">
        <v>0</v>
      </c>
      <c r="AA4" s="201">
        <v>0</v>
      </c>
      <c r="AB4" s="201">
        <v>0</v>
      </c>
      <c r="AC4" s="201">
        <v>1.63</v>
      </c>
      <c r="AD4" s="201">
        <v>0</v>
      </c>
      <c r="AE4" s="201">
        <v>0</v>
      </c>
      <c r="AF4" s="201">
        <v>0</v>
      </c>
      <c r="AG4" s="201">
        <v>-0.37</v>
      </c>
      <c r="AH4" s="201">
        <v>0</v>
      </c>
      <c r="AI4" s="201">
        <v>0</v>
      </c>
      <c r="AJ4" s="201">
        <v>0</v>
      </c>
      <c r="AK4" s="201">
        <v>13.35</v>
      </c>
      <c r="AL4" s="201">
        <v>0</v>
      </c>
      <c r="AM4" s="201">
        <v>0</v>
      </c>
      <c r="AN4" s="201">
        <v>0</v>
      </c>
      <c r="AO4" s="201">
        <v>40.86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8.74</v>
      </c>
      <c r="AV4" s="201">
        <v>0</v>
      </c>
      <c r="AW4" s="201">
        <v>0</v>
      </c>
      <c r="AX4" s="201">
        <v>0.13</v>
      </c>
      <c r="AY4" s="201">
        <v>0.36</v>
      </c>
    </row>
    <row r="5" spans="1:51">
      <c r="A5" t="s">
        <v>47</v>
      </c>
      <c r="B5" s="201">
        <v>0</v>
      </c>
      <c r="C5" s="201">
        <v>0</v>
      </c>
      <c r="D5" s="201">
        <v>4.9800000000000004</v>
      </c>
      <c r="E5" s="201">
        <v>0</v>
      </c>
      <c r="F5" s="201">
        <v>0</v>
      </c>
      <c r="G5" s="201">
        <v>7.9</v>
      </c>
      <c r="H5" s="201">
        <v>0</v>
      </c>
      <c r="I5" s="201">
        <v>0</v>
      </c>
      <c r="J5" s="201">
        <v>5.78</v>
      </c>
      <c r="K5" s="201">
        <v>2.89</v>
      </c>
      <c r="L5" s="201">
        <v>9.48</v>
      </c>
      <c r="M5" s="201">
        <v>0.06</v>
      </c>
      <c r="N5" s="201">
        <v>0.1</v>
      </c>
      <c r="O5" s="201">
        <v>0.11</v>
      </c>
      <c r="P5" s="201">
        <v>0.19</v>
      </c>
      <c r="Q5" s="201">
        <v>0.42</v>
      </c>
      <c r="R5" s="201">
        <v>1.32</v>
      </c>
      <c r="S5" s="201">
        <v>0.65</v>
      </c>
      <c r="T5" s="201">
        <v>1.44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 s="201">
        <v>0</v>
      </c>
      <c r="AA5" s="201">
        <v>0</v>
      </c>
      <c r="AB5" s="201">
        <v>0</v>
      </c>
      <c r="AC5" s="201">
        <v>1.63</v>
      </c>
      <c r="AD5" s="201">
        <v>0</v>
      </c>
      <c r="AE5" s="201">
        <v>0</v>
      </c>
      <c r="AF5" s="201">
        <v>0</v>
      </c>
      <c r="AG5" s="201">
        <v>-0.37</v>
      </c>
      <c r="AH5" s="201">
        <v>0</v>
      </c>
      <c r="AI5" s="201">
        <v>0</v>
      </c>
      <c r="AJ5" s="201">
        <v>0</v>
      </c>
      <c r="AK5" s="201">
        <v>13.35</v>
      </c>
      <c r="AL5" s="201">
        <v>0</v>
      </c>
      <c r="AM5" s="201">
        <v>0</v>
      </c>
      <c r="AN5" s="201">
        <v>0</v>
      </c>
      <c r="AO5" s="201">
        <v>40.86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8.74</v>
      </c>
      <c r="AV5" s="201">
        <v>0</v>
      </c>
      <c r="AW5" s="201">
        <v>0</v>
      </c>
      <c r="AX5" s="201">
        <v>0.13</v>
      </c>
      <c r="AY5" s="201">
        <v>0.36</v>
      </c>
    </row>
    <row r="6" spans="1:51">
      <c r="A6" t="s">
        <v>48</v>
      </c>
      <c r="B6" s="201">
        <v>0</v>
      </c>
      <c r="C6" s="201">
        <v>0</v>
      </c>
      <c r="D6" s="201">
        <v>4.9800000000000004</v>
      </c>
      <c r="E6" s="201">
        <v>0</v>
      </c>
      <c r="F6" s="201">
        <v>0</v>
      </c>
      <c r="G6" s="201">
        <v>7.9</v>
      </c>
      <c r="H6" s="201">
        <v>0</v>
      </c>
      <c r="I6" s="201">
        <v>0</v>
      </c>
      <c r="J6" s="201">
        <v>7.37</v>
      </c>
      <c r="K6" s="201">
        <v>2.89</v>
      </c>
      <c r="L6" s="201">
        <v>9.48</v>
      </c>
      <c r="M6" s="201">
        <v>0.06</v>
      </c>
      <c r="N6" s="201">
        <v>0.1</v>
      </c>
      <c r="O6" s="201">
        <v>0.11</v>
      </c>
      <c r="P6" s="201">
        <v>0.19</v>
      </c>
      <c r="Q6" s="201">
        <v>0.42</v>
      </c>
      <c r="R6" s="201">
        <v>1.32</v>
      </c>
      <c r="S6" s="201">
        <v>0.65</v>
      </c>
      <c r="T6" s="201">
        <v>1.44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 s="201">
        <v>0</v>
      </c>
      <c r="AA6" s="201">
        <v>0</v>
      </c>
      <c r="AB6" s="201">
        <v>0</v>
      </c>
      <c r="AC6" s="201">
        <v>1.63</v>
      </c>
      <c r="AD6" s="201">
        <v>0</v>
      </c>
      <c r="AE6" s="201">
        <v>0</v>
      </c>
      <c r="AF6" s="201">
        <v>0</v>
      </c>
      <c r="AG6" s="201">
        <v>-0.37</v>
      </c>
      <c r="AH6" s="201">
        <v>0</v>
      </c>
      <c r="AI6" s="201">
        <v>0</v>
      </c>
      <c r="AJ6" s="201">
        <v>0</v>
      </c>
      <c r="AK6" s="201">
        <v>13.35</v>
      </c>
      <c r="AL6" s="201">
        <v>0</v>
      </c>
      <c r="AM6" s="201">
        <v>0</v>
      </c>
      <c r="AN6" s="201">
        <v>0</v>
      </c>
      <c r="AO6" s="201">
        <v>40.86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8.74</v>
      </c>
      <c r="AV6" s="201">
        <v>0</v>
      </c>
      <c r="AW6" s="201">
        <v>0</v>
      </c>
      <c r="AX6" s="201">
        <v>0.13</v>
      </c>
      <c r="AY6" s="201">
        <v>0.36</v>
      </c>
    </row>
    <row r="7" spans="1:51">
      <c r="A7" t="s">
        <v>49</v>
      </c>
      <c r="B7" s="201">
        <v>0</v>
      </c>
      <c r="C7" s="201">
        <v>0</v>
      </c>
      <c r="D7" s="201">
        <v>4.9800000000000004</v>
      </c>
      <c r="E7" s="201">
        <v>0</v>
      </c>
      <c r="F7" s="201">
        <v>0</v>
      </c>
      <c r="G7" s="201">
        <v>8.0399999999999991</v>
      </c>
      <c r="H7" s="201">
        <v>0</v>
      </c>
      <c r="I7" s="201">
        <v>0</v>
      </c>
      <c r="J7" s="201">
        <v>7.37</v>
      </c>
      <c r="K7" s="201">
        <v>2.89</v>
      </c>
      <c r="L7" s="201">
        <v>9.48</v>
      </c>
      <c r="M7" s="201">
        <v>0.06</v>
      </c>
      <c r="N7" s="201">
        <v>0.1</v>
      </c>
      <c r="O7" s="201">
        <v>0.11</v>
      </c>
      <c r="P7" s="201">
        <v>0.19</v>
      </c>
      <c r="Q7" s="201">
        <v>0.42</v>
      </c>
      <c r="R7" s="201">
        <v>1.32</v>
      </c>
      <c r="S7" s="201">
        <v>0.65</v>
      </c>
      <c r="T7" s="201">
        <v>1.44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 s="201">
        <v>0</v>
      </c>
      <c r="AA7" s="201">
        <v>0</v>
      </c>
      <c r="AB7" s="201">
        <v>0</v>
      </c>
      <c r="AC7" s="201">
        <v>1.63</v>
      </c>
      <c r="AD7" s="201">
        <v>0</v>
      </c>
      <c r="AE7" s="201">
        <v>0</v>
      </c>
      <c r="AF7" s="201">
        <v>0</v>
      </c>
      <c r="AG7" s="201">
        <v>-0.37</v>
      </c>
      <c r="AH7" s="201">
        <v>0</v>
      </c>
      <c r="AI7" s="201">
        <v>0</v>
      </c>
      <c r="AJ7" s="201">
        <v>0</v>
      </c>
      <c r="AK7" s="201">
        <v>13.35</v>
      </c>
      <c r="AL7" s="201">
        <v>0</v>
      </c>
      <c r="AM7" s="201">
        <v>0</v>
      </c>
      <c r="AN7" s="201">
        <v>0</v>
      </c>
      <c r="AO7" s="201">
        <v>40.86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8.74</v>
      </c>
      <c r="AV7" s="201">
        <v>0</v>
      </c>
      <c r="AW7" s="201">
        <v>0</v>
      </c>
      <c r="AX7" s="201">
        <v>0.13</v>
      </c>
      <c r="AY7" s="201">
        <v>0.36</v>
      </c>
    </row>
    <row r="8" spans="1:51">
      <c r="A8" t="s">
        <v>50</v>
      </c>
      <c r="B8" s="201">
        <v>0</v>
      </c>
      <c r="C8" s="201">
        <v>0</v>
      </c>
      <c r="D8" s="201">
        <v>4.9800000000000004</v>
      </c>
      <c r="E8" s="201">
        <v>0</v>
      </c>
      <c r="F8" s="201">
        <v>0</v>
      </c>
      <c r="G8" s="201">
        <v>8.0399999999999991</v>
      </c>
      <c r="H8" s="201">
        <v>0</v>
      </c>
      <c r="I8" s="201">
        <v>0</v>
      </c>
      <c r="J8" s="201">
        <v>7.21</v>
      </c>
      <c r="K8" s="201">
        <v>2.89</v>
      </c>
      <c r="L8" s="201">
        <v>9.48</v>
      </c>
      <c r="M8" s="201">
        <v>0.06</v>
      </c>
      <c r="N8" s="201">
        <v>0.1</v>
      </c>
      <c r="O8" s="201">
        <v>0.11</v>
      </c>
      <c r="P8" s="201">
        <v>0.19</v>
      </c>
      <c r="Q8" s="201">
        <v>0.42</v>
      </c>
      <c r="R8" s="201">
        <v>1.32</v>
      </c>
      <c r="S8" s="201">
        <v>0.65</v>
      </c>
      <c r="T8" s="201">
        <v>1.44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 s="201">
        <v>0</v>
      </c>
      <c r="AA8" s="201">
        <v>0</v>
      </c>
      <c r="AB8" s="201">
        <v>0</v>
      </c>
      <c r="AC8" s="201">
        <v>1.63</v>
      </c>
      <c r="AD8" s="201">
        <v>0</v>
      </c>
      <c r="AE8" s="201">
        <v>0</v>
      </c>
      <c r="AF8" s="201">
        <v>0</v>
      </c>
      <c r="AG8" s="201">
        <v>-0.37</v>
      </c>
      <c r="AH8" s="201">
        <v>0</v>
      </c>
      <c r="AI8" s="201">
        <v>0</v>
      </c>
      <c r="AJ8" s="201">
        <v>0</v>
      </c>
      <c r="AK8" s="201">
        <v>13.35</v>
      </c>
      <c r="AL8" s="201">
        <v>0</v>
      </c>
      <c r="AM8" s="201">
        <v>0</v>
      </c>
      <c r="AN8" s="201">
        <v>0</v>
      </c>
      <c r="AO8" s="201">
        <v>40.86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8.74</v>
      </c>
      <c r="AV8" s="201">
        <v>0</v>
      </c>
      <c r="AW8" s="201">
        <v>0</v>
      </c>
      <c r="AX8" s="201">
        <v>0.13</v>
      </c>
      <c r="AY8" s="201">
        <v>0.36</v>
      </c>
    </row>
    <row r="9" spans="1:51">
      <c r="A9" t="s">
        <v>51</v>
      </c>
      <c r="B9" s="201">
        <v>0</v>
      </c>
      <c r="C9" s="201">
        <v>0</v>
      </c>
      <c r="D9" s="201">
        <v>4.3899999999999997</v>
      </c>
      <c r="E9" s="201">
        <v>0</v>
      </c>
      <c r="F9" s="201">
        <v>0</v>
      </c>
      <c r="G9" s="201">
        <v>7.08</v>
      </c>
      <c r="H9" s="201">
        <v>0</v>
      </c>
      <c r="I9" s="201">
        <v>0</v>
      </c>
      <c r="J9" s="201">
        <v>7.41</v>
      </c>
      <c r="K9" s="201">
        <v>2.89</v>
      </c>
      <c r="L9" s="201">
        <v>9.48</v>
      </c>
      <c r="M9" s="201">
        <v>0.06</v>
      </c>
      <c r="N9" s="201">
        <v>0.1</v>
      </c>
      <c r="O9" s="201">
        <v>0.11</v>
      </c>
      <c r="P9" s="201">
        <v>0.19</v>
      </c>
      <c r="Q9" s="201">
        <v>0.42</v>
      </c>
      <c r="R9" s="201">
        <v>1.32</v>
      </c>
      <c r="S9" s="201">
        <v>0.65</v>
      </c>
      <c r="T9" s="201">
        <v>1.44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 s="201">
        <v>0</v>
      </c>
      <c r="AA9" s="201">
        <v>0</v>
      </c>
      <c r="AB9" s="201">
        <v>0</v>
      </c>
      <c r="AC9" s="201">
        <v>1.63</v>
      </c>
      <c r="AD9" s="201">
        <v>0</v>
      </c>
      <c r="AE9" s="201">
        <v>0</v>
      </c>
      <c r="AF9" s="201">
        <v>0</v>
      </c>
      <c r="AG9" s="201">
        <v>-0.37</v>
      </c>
      <c r="AH9" s="201">
        <v>0</v>
      </c>
      <c r="AI9" s="201">
        <v>0</v>
      </c>
      <c r="AJ9" s="201">
        <v>0</v>
      </c>
      <c r="AK9" s="201">
        <v>13.35</v>
      </c>
      <c r="AL9" s="201">
        <v>0</v>
      </c>
      <c r="AM9" s="201">
        <v>0</v>
      </c>
      <c r="AN9" s="201">
        <v>0</v>
      </c>
      <c r="AO9" s="201">
        <v>40.86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8.74</v>
      </c>
      <c r="AV9" s="201">
        <v>0</v>
      </c>
      <c r="AW9" s="201">
        <v>0</v>
      </c>
      <c r="AX9" s="201">
        <v>0.13</v>
      </c>
      <c r="AY9" s="201">
        <v>0.36</v>
      </c>
    </row>
    <row r="10" spans="1:51">
      <c r="A10" t="s">
        <v>52</v>
      </c>
      <c r="B10" s="201">
        <v>0</v>
      </c>
      <c r="C10" s="201">
        <v>0</v>
      </c>
      <c r="D10" s="201">
        <v>4.9800000000000004</v>
      </c>
      <c r="E10" s="201">
        <v>0</v>
      </c>
      <c r="F10" s="201">
        <v>0</v>
      </c>
      <c r="G10" s="201">
        <v>8.0399999999999991</v>
      </c>
      <c r="H10" s="201">
        <v>0</v>
      </c>
      <c r="I10" s="201">
        <v>0</v>
      </c>
      <c r="J10" s="201">
        <v>7.41</v>
      </c>
      <c r="K10" s="201">
        <v>2.89</v>
      </c>
      <c r="L10" s="201">
        <v>9.48</v>
      </c>
      <c r="M10" s="201">
        <v>0.06</v>
      </c>
      <c r="N10" s="201">
        <v>0.1</v>
      </c>
      <c r="O10" s="201">
        <v>0.11</v>
      </c>
      <c r="P10" s="201">
        <v>0.19</v>
      </c>
      <c r="Q10" s="201">
        <v>0.42</v>
      </c>
      <c r="R10" s="201">
        <v>1.32</v>
      </c>
      <c r="S10" s="201">
        <v>0.65</v>
      </c>
      <c r="T10" s="201">
        <v>1.44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 s="201">
        <v>0</v>
      </c>
      <c r="AA10" s="201">
        <v>0</v>
      </c>
      <c r="AB10" s="201">
        <v>0</v>
      </c>
      <c r="AC10" s="201">
        <v>1.63</v>
      </c>
      <c r="AD10" s="201">
        <v>0</v>
      </c>
      <c r="AE10" s="201">
        <v>0</v>
      </c>
      <c r="AF10" s="201">
        <v>0</v>
      </c>
      <c r="AG10" s="201">
        <v>-0.37</v>
      </c>
      <c r="AH10" s="201">
        <v>0</v>
      </c>
      <c r="AI10" s="201">
        <v>0</v>
      </c>
      <c r="AJ10" s="201">
        <v>0</v>
      </c>
      <c r="AK10" s="201">
        <v>13.35</v>
      </c>
      <c r="AL10" s="201">
        <v>0</v>
      </c>
      <c r="AM10" s="201">
        <v>0</v>
      </c>
      <c r="AN10" s="201">
        <v>0</v>
      </c>
      <c r="AO10" s="201">
        <v>40.86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8.74</v>
      </c>
      <c r="AV10" s="201">
        <v>0</v>
      </c>
      <c r="AW10" s="201">
        <v>0</v>
      </c>
      <c r="AX10" s="201">
        <v>0.13</v>
      </c>
      <c r="AY10" s="201">
        <v>0.36</v>
      </c>
    </row>
    <row r="11" spans="1:51">
      <c r="A11" t="s">
        <v>53</v>
      </c>
      <c r="B11" s="201">
        <v>0</v>
      </c>
      <c r="C11" s="201">
        <v>0</v>
      </c>
      <c r="D11" s="201">
        <v>5.1100000000000003</v>
      </c>
      <c r="E11" s="201">
        <v>0</v>
      </c>
      <c r="F11" s="201">
        <v>0</v>
      </c>
      <c r="G11" s="201">
        <v>8.0399999999999991</v>
      </c>
      <c r="H11" s="201">
        <v>0</v>
      </c>
      <c r="I11" s="201">
        <v>0</v>
      </c>
      <c r="J11" s="201">
        <v>7.41</v>
      </c>
      <c r="K11" s="201">
        <v>2.89</v>
      </c>
      <c r="L11" s="201">
        <v>9.48</v>
      </c>
      <c r="M11" s="201">
        <v>0.06</v>
      </c>
      <c r="N11" s="201">
        <v>0.1</v>
      </c>
      <c r="O11" s="201">
        <v>0.11</v>
      </c>
      <c r="P11" s="201">
        <v>0.19</v>
      </c>
      <c r="Q11" s="201">
        <v>0.42</v>
      </c>
      <c r="R11" s="201">
        <v>1.32</v>
      </c>
      <c r="S11" s="201">
        <v>0.65</v>
      </c>
      <c r="T11" s="201">
        <v>1.44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 s="201">
        <v>0</v>
      </c>
      <c r="AA11" s="201">
        <v>0</v>
      </c>
      <c r="AB11" s="201">
        <v>0</v>
      </c>
      <c r="AC11" s="201">
        <v>1.63</v>
      </c>
      <c r="AD11" s="201">
        <v>0</v>
      </c>
      <c r="AE11" s="201">
        <v>0</v>
      </c>
      <c r="AF11" s="201">
        <v>0</v>
      </c>
      <c r="AG11" s="201">
        <v>-0.37</v>
      </c>
      <c r="AH11" s="201">
        <v>0</v>
      </c>
      <c r="AI11" s="201">
        <v>0</v>
      </c>
      <c r="AJ11" s="201">
        <v>0</v>
      </c>
      <c r="AK11" s="201">
        <v>13.35</v>
      </c>
      <c r="AL11" s="201">
        <v>0</v>
      </c>
      <c r="AM11" s="201">
        <v>0</v>
      </c>
      <c r="AN11" s="201">
        <v>0</v>
      </c>
      <c r="AO11" s="201">
        <v>42.32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8.74</v>
      </c>
      <c r="AV11" s="201">
        <v>0</v>
      </c>
      <c r="AW11" s="201">
        <v>0</v>
      </c>
      <c r="AX11" s="201">
        <v>0.13</v>
      </c>
      <c r="AY11" s="201">
        <v>0.36</v>
      </c>
    </row>
    <row r="12" spans="1:51">
      <c r="A12" t="s">
        <v>54</v>
      </c>
      <c r="B12" s="201">
        <v>0</v>
      </c>
      <c r="C12" s="201">
        <v>0</v>
      </c>
      <c r="D12" s="201">
        <v>5.1100000000000003</v>
      </c>
      <c r="E12" s="201">
        <v>0</v>
      </c>
      <c r="F12" s="201">
        <v>0</v>
      </c>
      <c r="G12" s="201">
        <v>8.0399999999999991</v>
      </c>
      <c r="H12" s="201">
        <v>0</v>
      </c>
      <c r="I12" s="201">
        <v>0</v>
      </c>
      <c r="J12" s="201">
        <v>7.41</v>
      </c>
      <c r="K12" s="201">
        <v>2.89</v>
      </c>
      <c r="L12" s="201">
        <v>9.48</v>
      </c>
      <c r="M12" s="201">
        <v>0.06</v>
      </c>
      <c r="N12" s="201">
        <v>0.1</v>
      </c>
      <c r="O12" s="201">
        <v>0.11</v>
      </c>
      <c r="P12" s="201">
        <v>0.19</v>
      </c>
      <c r="Q12" s="201">
        <v>0.42</v>
      </c>
      <c r="R12" s="201">
        <v>1.32</v>
      </c>
      <c r="S12" s="201">
        <v>0.65</v>
      </c>
      <c r="T12" s="201">
        <v>1.44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 s="201">
        <v>0</v>
      </c>
      <c r="AA12" s="201">
        <v>0</v>
      </c>
      <c r="AB12" s="201">
        <v>0</v>
      </c>
      <c r="AC12" s="201">
        <v>1.63</v>
      </c>
      <c r="AD12" s="201">
        <v>0</v>
      </c>
      <c r="AE12" s="201">
        <v>0</v>
      </c>
      <c r="AF12" s="201">
        <v>0</v>
      </c>
      <c r="AG12" s="201">
        <v>-0.37</v>
      </c>
      <c r="AH12" s="201">
        <v>0</v>
      </c>
      <c r="AI12" s="201">
        <v>0</v>
      </c>
      <c r="AJ12" s="201">
        <v>0</v>
      </c>
      <c r="AK12" s="201">
        <v>13.35</v>
      </c>
      <c r="AL12" s="201">
        <v>0</v>
      </c>
      <c r="AM12" s="201">
        <v>0</v>
      </c>
      <c r="AN12" s="201">
        <v>0</v>
      </c>
      <c r="AO12" s="201">
        <v>42.32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8.74</v>
      </c>
      <c r="AV12" s="201">
        <v>0</v>
      </c>
      <c r="AW12" s="201">
        <v>0</v>
      </c>
      <c r="AX12" s="201">
        <v>0.13</v>
      </c>
      <c r="AY12" s="201">
        <v>0.36</v>
      </c>
    </row>
    <row r="13" spans="1:51">
      <c r="A13" t="s">
        <v>55</v>
      </c>
      <c r="B13" s="201">
        <v>0</v>
      </c>
      <c r="C13" s="201">
        <v>0</v>
      </c>
      <c r="D13" s="201">
        <v>5.1100000000000003</v>
      </c>
      <c r="E13" s="201">
        <v>0</v>
      </c>
      <c r="F13" s="201">
        <v>0</v>
      </c>
      <c r="G13" s="201">
        <v>8.0399999999999991</v>
      </c>
      <c r="H13" s="201">
        <v>0</v>
      </c>
      <c r="I13" s="201">
        <v>0</v>
      </c>
      <c r="J13" s="201">
        <v>7.41</v>
      </c>
      <c r="K13" s="201">
        <v>2.89</v>
      </c>
      <c r="L13" s="201">
        <v>9.48</v>
      </c>
      <c r="M13" s="201">
        <v>0.06</v>
      </c>
      <c r="N13" s="201">
        <v>0.1</v>
      </c>
      <c r="O13" s="201">
        <v>0.11</v>
      </c>
      <c r="P13" s="201">
        <v>0.19</v>
      </c>
      <c r="Q13" s="201">
        <v>0.42</v>
      </c>
      <c r="R13" s="201">
        <v>1.32</v>
      </c>
      <c r="S13" s="201">
        <v>0.65</v>
      </c>
      <c r="T13" s="201">
        <v>1.44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 s="201">
        <v>0</v>
      </c>
      <c r="AA13" s="201">
        <v>0</v>
      </c>
      <c r="AB13" s="201">
        <v>0</v>
      </c>
      <c r="AC13" s="201">
        <v>1.63</v>
      </c>
      <c r="AD13" s="201">
        <v>0</v>
      </c>
      <c r="AE13" s="201">
        <v>0</v>
      </c>
      <c r="AF13" s="201">
        <v>0</v>
      </c>
      <c r="AG13" s="201">
        <v>-0.37</v>
      </c>
      <c r="AH13" s="201">
        <v>0</v>
      </c>
      <c r="AI13" s="201">
        <v>0</v>
      </c>
      <c r="AJ13" s="201">
        <v>0</v>
      </c>
      <c r="AK13" s="201">
        <v>13.35</v>
      </c>
      <c r="AL13" s="201">
        <v>0</v>
      </c>
      <c r="AM13" s="201">
        <v>0</v>
      </c>
      <c r="AN13" s="201">
        <v>0</v>
      </c>
      <c r="AO13" s="201">
        <v>42.32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8.74</v>
      </c>
      <c r="AV13" s="201">
        <v>0</v>
      </c>
      <c r="AW13" s="201">
        <v>0</v>
      </c>
      <c r="AX13" s="201">
        <v>0.13</v>
      </c>
      <c r="AY13" s="201">
        <v>0.36</v>
      </c>
    </row>
    <row r="14" spans="1:51">
      <c r="A14" t="s">
        <v>56</v>
      </c>
      <c r="B14" s="201">
        <v>0</v>
      </c>
      <c r="C14" s="201">
        <v>0</v>
      </c>
      <c r="D14" s="201">
        <v>5.1100000000000003</v>
      </c>
      <c r="E14" s="201">
        <v>0</v>
      </c>
      <c r="F14" s="201">
        <v>0</v>
      </c>
      <c r="G14" s="201">
        <v>8.0399999999999991</v>
      </c>
      <c r="H14" s="201">
        <v>0</v>
      </c>
      <c r="I14" s="201">
        <v>0</v>
      </c>
      <c r="J14" s="201">
        <v>7.41</v>
      </c>
      <c r="K14" s="201">
        <v>2.89</v>
      </c>
      <c r="L14" s="201">
        <v>9.48</v>
      </c>
      <c r="M14" s="201">
        <v>0.06</v>
      </c>
      <c r="N14" s="201">
        <v>0.1</v>
      </c>
      <c r="O14" s="201">
        <v>0.11</v>
      </c>
      <c r="P14" s="201">
        <v>0.19</v>
      </c>
      <c r="Q14" s="201">
        <v>0.42</v>
      </c>
      <c r="R14" s="201">
        <v>1.32</v>
      </c>
      <c r="S14" s="201">
        <v>0.65</v>
      </c>
      <c r="T14" s="201">
        <v>1.44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 s="201">
        <v>0</v>
      </c>
      <c r="AA14" s="201">
        <v>0</v>
      </c>
      <c r="AB14" s="201">
        <v>0</v>
      </c>
      <c r="AC14" s="201">
        <v>1.63</v>
      </c>
      <c r="AD14" s="201">
        <v>0</v>
      </c>
      <c r="AE14" s="201">
        <v>0</v>
      </c>
      <c r="AF14" s="201">
        <v>0</v>
      </c>
      <c r="AG14" s="201">
        <v>-0.37</v>
      </c>
      <c r="AH14" s="201">
        <v>0</v>
      </c>
      <c r="AI14" s="201">
        <v>0</v>
      </c>
      <c r="AJ14" s="201">
        <v>0</v>
      </c>
      <c r="AK14" s="201">
        <v>13.35</v>
      </c>
      <c r="AL14" s="201">
        <v>0</v>
      </c>
      <c r="AM14" s="201">
        <v>0</v>
      </c>
      <c r="AN14" s="201">
        <v>0</v>
      </c>
      <c r="AO14" s="201">
        <v>42.32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8.74</v>
      </c>
      <c r="AV14" s="201">
        <v>0</v>
      </c>
      <c r="AW14" s="201">
        <v>0</v>
      </c>
      <c r="AX14" s="201">
        <v>0.13</v>
      </c>
      <c r="AY14" s="201">
        <v>0.36</v>
      </c>
    </row>
    <row r="15" spans="1:51">
      <c r="A15" t="s">
        <v>57</v>
      </c>
      <c r="B15" s="201">
        <v>0</v>
      </c>
      <c r="C15" s="201">
        <v>0</v>
      </c>
      <c r="D15" s="201">
        <v>5.1100000000000003</v>
      </c>
      <c r="E15" s="201">
        <v>0</v>
      </c>
      <c r="F15" s="201">
        <v>0</v>
      </c>
      <c r="G15" s="201">
        <v>8.1199999999999992</v>
      </c>
      <c r="H15" s="201">
        <v>0</v>
      </c>
      <c r="I15" s="201">
        <v>0</v>
      </c>
      <c r="J15" s="201">
        <v>7.41</v>
      </c>
      <c r="K15" s="201">
        <v>2.89</v>
      </c>
      <c r="L15" s="201">
        <v>9.48</v>
      </c>
      <c r="M15" s="201">
        <v>0.06</v>
      </c>
      <c r="N15" s="201">
        <v>0.1</v>
      </c>
      <c r="O15" s="201">
        <v>0.11</v>
      </c>
      <c r="P15" s="201">
        <v>0.19</v>
      </c>
      <c r="Q15" s="201">
        <v>0.42</v>
      </c>
      <c r="R15" s="201">
        <v>1.32</v>
      </c>
      <c r="S15" s="201">
        <v>0.65</v>
      </c>
      <c r="T15" s="201">
        <v>1.44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 s="201">
        <v>0</v>
      </c>
      <c r="AA15" s="201">
        <v>0</v>
      </c>
      <c r="AB15" s="201">
        <v>0</v>
      </c>
      <c r="AC15" s="201">
        <v>1.63</v>
      </c>
      <c r="AD15" s="201">
        <v>0</v>
      </c>
      <c r="AE15" s="201">
        <v>0</v>
      </c>
      <c r="AF15" s="201">
        <v>0</v>
      </c>
      <c r="AG15" s="201">
        <v>-0.37</v>
      </c>
      <c r="AH15" s="201">
        <v>0</v>
      </c>
      <c r="AI15" s="201">
        <v>0</v>
      </c>
      <c r="AJ15" s="201">
        <v>0</v>
      </c>
      <c r="AK15" s="201">
        <v>13.35</v>
      </c>
      <c r="AL15" s="201">
        <v>0</v>
      </c>
      <c r="AM15" s="201">
        <v>0</v>
      </c>
      <c r="AN15" s="201">
        <v>0</v>
      </c>
      <c r="AO15" s="201">
        <v>42.32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8.74</v>
      </c>
      <c r="AV15" s="201">
        <v>0</v>
      </c>
      <c r="AW15" s="201">
        <v>0</v>
      </c>
      <c r="AX15" s="201">
        <v>0.13</v>
      </c>
      <c r="AY15" s="201">
        <v>0.36</v>
      </c>
    </row>
    <row r="16" spans="1:51">
      <c r="A16" t="s">
        <v>58</v>
      </c>
      <c r="B16" s="201">
        <v>0</v>
      </c>
      <c r="C16" s="201">
        <v>0</v>
      </c>
      <c r="D16" s="201">
        <v>5.1100000000000003</v>
      </c>
      <c r="E16" s="201">
        <v>0</v>
      </c>
      <c r="F16" s="201">
        <v>0</v>
      </c>
      <c r="G16" s="201">
        <v>8.1199999999999992</v>
      </c>
      <c r="H16" s="201">
        <v>0</v>
      </c>
      <c r="I16" s="201">
        <v>0</v>
      </c>
      <c r="J16" s="201">
        <v>7.41</v>
      </c>
      <c r="K16" s="201">
        <v>2.89</v>
      </c>
      <c r="L16" s="201">
        <v>9.48</v>
      </c>
      <c r="M16" s="201">
        <v>1.67</v>
      </c>
      <c r="N16" s="201">
        <v>2.95</v>
      </c>
      <c r="O16" s="201">
        <v>3.28</v>
      </c>
      <c r="P16" s="201">
        <v>5.4</v>
      </c>
      <c r="Q16" s="201">
        <v>0.42</v>
      </c>
      <c r="R16" s="201">
        <v>1.32</v>
      </c>
      <c r="S16" s="201">
        <v>0.65</v>
      </c>
      <c r="T16" s="201">
        <v>1.44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 s="201">
        <v>0</v>
      </c>
      <c r="AA16" s="201">
        <v>0</v>
      </c>
      <c r="AB16" s="201">
        <v>0</v>
      </c>
      <c r="AC16" s="201">
        <v>1.63</v>
      </c>
      <c r="AD16" s="201">
        <v>0</v>
      </c>
      <c r="AE16" s="201">
        <v>0</v>
      </c>
      <c r="AF16" s="201">
        <v>0</v>
      </c>
      <c r="AG16" s="201">
        <v>-0.37</v>
      </c>
      <c r="AH16" s="201">
        <v>0</v>
      </c>
      <c r="AI16" s="201">
        <v>0</v>
      </c>
      <c r="AJ16" s="201">
        <v>0</v>
      </c>
      <c r="AK16" s="201">
        <v>13.35</v>
      </c>
      <c r="AL16" s="201">
        <v>0</v>
      </c>
      <c r="AM16" s="201">
        <v>0</v>
      </c>
      <c r="AN16" s="201">
        <v>0</v>
      </c>
      <c r="AO16" s="201">
        <v>42.32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8.74</v>
      </c>
      <c r="AV16" s="201">
        <v>0</v>
      </c>
      <c r="AW16" s="201">
        <v>0</v>
      </c>
      <c r="AX16" s="201">
        <v>0.13</v>
      </c>
      <c r="AY16" s="201">
        <v>0.36</v>
      </c>
    </row>
    <row r="17" spans="1:51">
      <c r="A17" t="s">
        <v>59</v>
      </c>
      <c r="B17" s="201">
        <v>0</v>
      </c>
      <c r="C17" s="201">
        <v>0</v>
      </c>
      <c r="D17" s="201">
        <v>5.1100000000000003</v>
      </c>
      <c r="E17" s="201">
        <v>0</v>
      </c>
      <c r="F17" s="201">
        <v>0</v>
      </c>
      <c r="G17" s="201">
        <v>8.1199999999999992</v>
      </c>
      <c r="H17" s="201">
        <v>0</v>
      </c>
      <c r="I17" s="201">
        <v>0</v>
      </c>
      <c r="J17" s="201">
        <v>7.41</v>
      </c>
      <c r="K17" s="201">
        <v>2.89</v>
      </c>
      <c r="L17" s="201">
        <v>9.48</v>
      </c>
      <c r="M17" s="201">
        <v>1.67</v>
      </c>
      <c r="N17" s="201">
        <v>2.95</v>
      </c>
      <c r="O17" s="201">
        <v>3.28</v>
      </c>
      <c r="P17" s="201">
        <v>5.4</v>
      </c>
      <c r="Q17" s="201">
        <v>0.42</v>
      </c>
      <c r="R17" s="201">
        <v>1.32</v>
      </c>
      <c r="S17" s="201">
        <v>0.65</v>
      </c>
      <c r="T17" s="201">
        <v>1.44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 s="201">
        <v>0</v>
      </c>
      <c r="AA17" s="201">
        <v>0</v>
      </c>
      <c r="AB17" s="201">
        <v>0</v>
      </c>
      <c r="AC17" s="201">
        <v>1.63</v>
      </c>
      <c r="AD17" s="201">
        <v>0</v>
      </c>
      <c r="AE17" s="201">
        <v>0</v>
      </c>
      <c r="AF17" s="201">
        <v>0</v>
      </c>
      <c r="AG17" s="201">
        <v>-0.37</v>
      </c>
      <c r="AH17" s="201">
        <v>0</v>
      </c>
      <c r="AI17" s="201">
        <v>0</v>
      </c>
      <c r="AJ17" s="201">
        <v>0</v>
      </c>
      <c r="AK17" s="201">
        <v>13.35</v>
      </c>
      <c r="AL17" s="201">
        <v>0</v>
      </c>
      <c r="AM17" s="201">
        <v>0</v>
      </c>
      <c r="AN17" s="201">
        <v>0</v>
      </c>
      <c r="AO17" s="201">
        <v>42.32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8.74</v>
      </c>
      <c r="AV17" s="201">
        <v>0</v>
      </c>
      <c r="AW17" s="201">
        <v>0</v>
      </c>
      <c r="AX17" s="201">
        <v>0.13</v>
      </c>
      <c r="AY17" s="201">
        <v>0.36</v>
      </c>
    </row>
    <row r="18" spans="1:51">
      <c r="A18" t="s">
        <v>60</v>
      </c>
      <c r="B18" s="201">
        <v>0</v>
      </c>
      <c r="C18" s="201">
        <v>0</v>
      </c>
      <c r="D18" s="201">
        <v>5.1100000000000003</v>
      </c>
      <c r="E18" s="201">
        <v>0</v>
      </c>
      <c r="F18" s="201">
        <v>0</v>
      </c>
      <c r="G18" s="201">
        <v>8.1199999999999992</v>
      </c>
      <c r="H18" s="201">
        <v>0</v>
      </c>
      <c r="I18" s="201">
        <v>0</v>
      </c>
      <c r="J18" s="201">
        <v>7.41</v>
      </c>
      <c r="K18" s="201">
        <v>2.89</v>
      </c>
      <c r="L18" s="201">
        <v>9.48</v>
      </c>
      <c r="M18" s="201">
        <v>1.67</v>
      </c>
      <c r="N18" s="201">
        <v>2.95</v>
      </c>
      <c r="O18" s="201">
        <v>3.28</v>
      </c>
      <c r="P18" s="201">
        <v>5.4</v>
      </c>
      <c r="Q18" s="201">
        <v>0.42</v>
      </c>
      <c r="R18" s="201">
        <v>1.32</v>
      </c>
      <c r="S18" s="201">
        <v>0.65</v>
      </c>
      <c r="T18" s="201">
        <v>1.44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 s="201">
        <v>0</v>
      </c>
      <c r="AA18" s="201">
        <v>0</v>
      </c>
      <c r="AB18" s="201">
        <v>0</v>
      </c>
      <c r="AC18" s="201">
        <v>1.63</v>
      </c>
      <c r="AD18" s="201">
        <v>0</v>
      </c>
      <c r="AE18" s="201">
        <v>0</v>
      </c>
      <c r="AF18" s="201">
        <v>0</v>
      </c>
      <c r="AG18" s="201">
        <v>-0.37</v>
      </c>
      <c r="AH18" s="201">
        <v>0</v>
      </c>
      <c r="AI18" s="201">
        <v>0</v>
      </c>
      <c r="AJ18" s="201">
        <v>0</v>
      </c>
      <c r="AK18" s="201">
        <v>13.35</v>
      </c>
      <c r="AL18" s="201">
        <v>0</v>
      </c>
      <c r="AM18" s="201">
        <v>0</v>
      </c>
      <c r="AN18" s="201">
        <v>0</v>
      </c>
      <c r="AO18" s="201">
        <v>42.32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8.74</v>
      </c>
      <c r="AV18" s="201">
        <v>0</v>
      </c>
      <c r="AW18" s="201">
        <v>0</v>
      </c>
      <c r="AX18" s="201">
        <v>0.13</v>
      </c>
      <c r="AY18" s="201">
        <v>0.36</v>
      </c>
    </row>
    <row r="19" spans="1:51">
      <c r="A19" t="s">
        <v>61</v>
      </c>
      <c r="B19" s="201">
        <v>0</v>
      </c>
      <c r="C19" s="201">
        <v>0</v>
      </c>
      <c r="D19" s="201">
        <v>5.1100000000000003</v>
      </c>
      <c r="E19" s="201">
        <v>0</v>
      </c>
      <c r="F19" s="201">
        <v>0</v>
      </c>
      <c r="G19" s="201">
        <v>8.1199999999999992</v>
      </c>
      <c r="H19" s="201">
        <v>0</v>
      </c>
      <c r="I19" s="201">
        <v>0</v>
      </c>
      <c r="J19" s="201">
        <v>7.41</v>
      </c>
      <c r="K19" s="201">
        <v>2.89</v>
      </c>
      <c r="L19" s="201">
        <v>9.48</v>
      </c>
      <c r="M19" s="201">
        <v>1.67</v>
      </c>
      <c r="N19" s="201">
        <v>2.95</v>
      </c>
      <c r="O19" s="201">
        <v>3.28</v>
      </c>
      <c r="P19" s="201">
        <v>5.4</v>
      </c>
      <c r="Q19" s="201">
        <v>0.42</v>
      </c>
      <c r="R19" s="201">
        <v>1.32</v>
      </c>
      <c r="S19" s="201">
        <v>0.65</v>
      </c>
      <c r="T19" s="201">
        <v>1.44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 s="201">
        <v>0</v>
      </c>
      <c r="AA19" s="201">
        <v>0</v>
      </c>
      <c r="AB19" s="201">
        <v>0</v>
      </c>
      <c r="AC19" s="201">
        <v>1.63</v>
      </c>
      <c r="AD19" s="201">
        <v>0</v>
      </c>
      <c r="AE19" s="201">
        <v>0</v>
      </c>
      <c r="AF19" s="201">
        <v>0</v>
      </c>
      <c r="AG19" s="201">
        <v>-0.37</v>
      </c>
      <c r="AH19" s="201">
        <v>0</v>
      </c>
      <c r="AI19" s="201">
        <v>0</v>
      </c>
      <c r="AJ19" s="201">
        <v>0</v>
      </c>
      <c r="AK19" s="201">
        <v>13.35</v>
      </c>
      <c r="AL19" s="201">
        <v>0</v>
      </c>
      <c r="AM19" s="201">
        <v>0</v>
      </c>
      <c r="AN19" s="201">
        <v>0</v>
      </c>
      <c r="AO19" s="201">
        <v>42.32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8.74</v>
      </c>
      <c r="AV19" s="201">
        <v>0</v>
      </c>
      <c r="AW19" s="201">
        <v>0</v>
      </c>
      <c r="AX19" s="201">
        <v>0.13</v>
      </c>
      <c r="AY19" s="201">
        <v>0.36</v>
      </c>
    </row>
    <row r="20" spans="1:51">
      <c r="A20" t="s">
        <v>62</v>
      </c>
      <c r="B20" s="201">
        <v>0</v>
      </c>
      <c r="C20" s="201">
        <v>0</v>
      </c>
      <c r="D20" s="201">
        <v>5.1100000000000003</v>
      </c>
      <c r="E20" s="201">
        <v>0</v>
      </c>
      <c r="F20" s="201">
        <v>0</v>
      </c>
      <c r="G20" s="201">
        <v>8.1199999999999992</v>
      </c>
      <c r="H20" s="201">
        <v>0</v>
      </c>
      <c r="I20" s="201">
        <v>0</v>
      </c>
      <c r="J20" s="201">
        <v>7.41</v>
      </c>
      <c r="K20" s="201">
        <v>2.89</v>
      </c>
      <c r="L20" s="201">
        <v>9.48</v>
      </c>
      <c r="M20" s="201">
        <v>1.67</v>
      </c>
      <c r="N20" s="201">
        <v>2.95</v>
      </c>
      <c r="O20" s="201">
        <v>3.28</v>
      </c>
      <c r="P20" s="201">
        <v>5.4</v>
      </c>
      <c r="Q20" s="201">
        <v>0.42</v>
      </c>
      <c r="R20" s="201">
        <v>1.32</v>
      </c>
      <c r="S20" s="201">
        <v>0.65</v>
      </c>
      <c r="T20" s="201">
        <v>1.44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 s="201">
        <v>0</v>
      </c>
      <c r="AA20" s="201">
        <v>0</v>
      </c>
      <c r="AB20" s="201">
        <v>0</v>
      </c>
      <c r="AC20" s="201">
        <v>1.63</v>
      </c>
      <c r="AD20" s="201">
        <v>0</v>
      </c>
      <c r="AE20" s="201">
        <v>0</v>
      </c>
      <c r="AF20" s="201">
        <v>0</v>
      </c>
      <c r="AG20" s="201">
        <v>-0.37</v>
      </c>
      <c r="AH20" s="201">
        <v>0</v>
      </c>
      <c r="AI20" s="201">
        <v>0</v>
      </c>
      <c r="AJ20" s="201">
        <v>0</v>
      </c>
      <c r="AK20" s="201">
        <v>13.35</v>
      </c>
      <c r="AL20" s="201">
        <v>0</v>
      </c>
      <c r="AM20" s="201">
        <v>0</v>
      </c>
      <c r="AN20" s="201">
        <v>0</v>
      </c>
      <c r="AO20" s="201">
        <v>42.32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8.74</v>
      </c>
      <c r="AV20" s="201">
        <v>0</v>
      </c>
      <c r="AW20" s="201">
        <v>0.17</v>
      </c>
      <c r="AX20" s="201">
        <v>0.13</v>
      </c>
      <c r="AY20" s="201">
        <v>0.36</v>
      </c>
    </row>
    <row r="21" spans="1:51">
      <c r="A21" t="s">
        <v>63</v>
      </c>
      <c r="B21" s="201">
        <v>0</v>
      </c>
      <c r="C21" s="201">
        <v>0</v>
      </c>
      <c r="D21" s="201">
        <v>5.1100000000000003</v>
      </c>
      <c r="E21" s="201">
        <v>0</v>
      </c>
      <c r="F21" s="201">
        <v>0</v>
      </c>
      <c r="G21" s="201">
        <v>8.1199999999999992</v>
      </c>
      <c r="H21" s="201">
        <v>0</v>
      </c>
      <c r="I21" s="201">
        <v>0</v>
      </c>
      <c r="J21" s="201">
        <v>7.41</v>
      </c>
      <c r="K21" s="201">
        <v>2.89</v>
      </c>
      <c r="L21" s="201">
        <v>9.48</v>
      </c>
      <c r="M21" s="201">
        <v>1.67</v>
      </c>
      <c r="N21" s="201">
        <v>2.95</v>
      </c>
      <c r="O21" s="201">
        <v>3.28</v>
      </c>
      <c r="P21" s="201">
        <v>5.4</v>
      </c>
      <c r="Q21" s="201">
        <v>0.42</v>
      </c>
      <c r="R21" s="201">
        <v>1.32</v>
      </c>
      <c r="S21" s="201">
        <v>0.65</v>
      </c>
      <c r="T21" s="201">
        <v>1.44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 s="201">
        <v>0</v>
      </c>
      <c r="AA21" s="201">
        <v>0</v>
      </c>
      <c r="AB21" s="201">
        <v>0</v>
      </c>
      <c r="AC21" s="201">
        <v>1.63</v>
      </c>
      <c r="AD21" s="201">
        <v>0</v>
      </c>
      <c r="AE21" s="201">
        <v>0</v>
      </c>
      <c r="AF21" s="201">
        <v>0</v>
      </c>
      <c r="AG21" s="201">
        <v>-0.37</v>
      </c>
      <c r="AH21" s="201">
        <v>0</v>
      </c>
      <c r="AI21" s="201">
        <v>0</v>
      </c>
      <c r="AJ21" s="201">
        <v>0</v>
      </c>
      <c r="AK21" s="201">
        <v>9.0299999999999994</v>
      </c>
      <c r="AL21" s="201">
        <v>0</v>
      </c>
      <c r="AM21" s="201">
        <v>0</v>
      </c>
      <c r="AN21" s="201">
        <v>0</v>
      </c>
      <c r="AO21" s="201">
        <v>42.32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8.74</v>
      </c>
      <c r="AV21" s="201">
        <v>0</v>
      </c>
      <c r="AW21" s="201">
        <v>0.17</v>
      </c>
      <c r="AX21" s="201">
        <v>0.13</v>
      </c>
      <c r="AY21" s="201">
        <v>0.36</v>
      </c>
    </row>
    <row r="22" spans="1:51">
      <c r="A22" t="s">
        <v>64</v>
      </c>
      <c r="B22" s="201">
        <v>0</v>
      </c>
      <c r="C22" s="201">
        <v>0</v>
      </c>
      <c r="D22" s="201">
        <v>5.1100000000000003</v>
      </c>
      <c r="E22" s="201">
        <v>0</v>
      </c>
      <c r="F22" s="201">
        <v>0</v>
      </c>
      <c r="G22" s="201">
        <v>8.1199999999999992</v>
      </c>
      <c r="H22" s="201">
        <v>0</v>
      </c>
      <c r="I22" s="201">
        <v>0</v>
      </c>
      <c r="J22" s="201">
        <v>7.41</v>
      </c>
      <c r="K22" s="201">
        <v>2.89</v>
      </c>
      <c r="L22" s="201">
        <v>9.48</v>
      </c>
      <c r="M22" s="201">
        <v>1.67</v>
      </c>
      <c r="N22" s="201">
        <v>2.95</v>
      </c>
      <c r="O22" s="201">
        <v>3.28</v>
      </c>
      <c r="P22" s="201">
        <v>5.4</v>
      </c>
      <c r="Q22" s="201">
        <v>0.42</v>
      </c>
      <c r="R22" s="201">
        <v>1.32</v>
      </c>
      <c r="S22" s="201">
        <v>0.65</v>
      </c>
      <c r="T22" s="201">
        <v>1.44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 s="201">
        <v>0</v>
      </c>
      <c r="AA22" s="201">
        <v>0</v>
      </c>
      <c r="AB22" s="201">
        <v>0</v>
      </c>
      <c r="AC22" s="201">
        <v>1.63</v>
      </c>
      <c r="AD22" s="201">
        <v>0</v>
      </c>
      <c r="AE22" s="201">
        <v>0</v>
      </c>
      <c r="AF22" s="201">
        <v>0</v>
      </c>
      <c r="AG22" s="201">
        <v>-0.37</v>
      </c>
      <c r="AH22" s="201">
        <v>0</v>
      </c>
      <c r="AI22" s="201">
        <v>0</v>
      </c>
      <c r="AJ22" s="201">
        <v>0</v>
      </c>
      <c r="AK22" s="201">
        <v>9.0299999999999994</v>
      </c>
      <c r="AL22" s="201">
        <v>0</v>
      </c>
      <c r="AM22" s="201">
        <v>0</v>
      </c>
      <c r="AN22" s="201">
        <v>0</v>
      </c>
      <c r="AO22" s="201">
        <v>42.32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8.74</v>
      </c>
      <c r="AV22" s="201">
        <v>0</v>
      </c>
      <c r="AW22" s="201">
        <v>0.17</v>
      </c>
      <c r="AX22" s="201">
        <v>0.13</v>
      </c>
      <c r="AY22" s="201">
        <v>0.36</v>
      </c>
    </row>
    <row r="23" spans="1:51">
      <c r="A23" t="s">
        <v>65</v>
      </c>
      <c r="B23" s="201">
        <v>0</v>
      </c>
      <c r="C23" s="201">
        <v>0</v>
      </c>
      <c r="D23" s="201">
        <v>5.1100000000000003</v>
      </c>
      <c r="E23" s="201">
        <v>0</v>
      </c>
      <c r="F23" s="201">
        <v>0</v>
      </c>
      <c r="G23" s="201">
        <v>8.1199999999999992</v>
      </c>
      <c r="H23" s="201">
        <v>0</v>
      </c>
      <c r="I23" s="201">
        <v>0</v>
      </c>
      <c r="J23" s="201">
        <v>7.41</v>
      </c>
      <c r="K23" s="201">
        <v>2.89</v>
      </c>
      <c r="L23" s="201">
        <v>9.48</v>
      </c>
      <c r="M23" s="201">
        <v>1.67</v>
      </c>
      <c r="N23" s="201">
        <v>2.95</v>
      </c>
      <c r="O23" s="201">
        <v>3.28</v>
      </c>
      <c r="P23" s="201">
        <v>5.4</v>
      </c>
      <c r="Q23" s="201">
        <v>0.42</v>
      </c>
      <c r="R23" s="201">
        <v>1.32</v>
      </c>
      <c r="S23" s="201">
        <v>0.65</v>
      </c>
      <c r="T23" s="201">
        <v>1.44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 s="201">
        <v>0</v>
      </c>
      <c r="AA23" s="201">
        <v>0</v>
      </c>
      <c r="AB23" s="201">
        <v>0</v>
      </c>
      <c r="AC23" s="201">
        <v>1.63</v>
      </c>
      <c r="AD23" s="201">
        <v>0</v>
      </c>
      <c r="AE23" s="201">
        <v>0</v>
      </c>
      <c r="AF23" s="201">
        <v>0</v>
      </c>
      <c r="AG23" s="201">
        <v>-0.37</v>
      </c>
      <c r="AH23" s="201">
        <v>0</v>
      </c>
      <c r="AI23" s="201">
        <v>0</v>
      </c>
      <c r="AJ23" s="201">
        <v>0</v>
      </c>
      <c r="AK23" s="201">
        <v>9.0299999999999994</v>
      </c>
      <c r="AL23" s="201">
        <v>0</v>
      </c>
      <c r="AM23" s="201">
        <v>0</v>
      </c>
      <c r="AN23" s="201">
        <v>0</v>
      </c>
      <c r="AO23" s="201">
        <v>42.32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8.74</v>
      </c>
      <c r="AV23" s="201">
        <v>0</v>
      </c>
      <c r="AW23" s="201">
        <v>0.17</v>
      </c>
      <c r="AX23" s="201">
        <v>0.13</v>
      </c>
      <c r="AY23" s="201">
        <v>0.36</v>
      </c>
    </row>
    <row r="24" spans="1:51">
      <c r="A24" t="s">
        <v>66</v>
      </c>
      <c r="B24" s="201">
        <v>0</v>
      </c>
      <c r="C24" s="201">
        <v>0</v>
      </c>
      <c r="D24" s="201">
        <v>5.1100000000000003</v>
      </c>
      <c r="E24" s="201">
        <v>0</v>
      </c>
      <c r="F24" s="201">
        <v>0</v>
      </c>
      <c r="G24" s="201">
        <v>8.1199999999999992</v>
      </c>
      <c r="H24" s="201">
        <v>0</v>
      </c>
      <c r="I24" s="201">
        <v>0</v>
      </c>
      <c r="J24" s="201">
        <v>7.41</v>
      </c>
      <c r="K24" s="201">
        <v>2.89</v>
      </c>
      <c r="L24" s="201">
        <v>9.48</v>
      </c>
      <c r="M24" s="201">
        <v>1.67</v>
      </c>
      <c r="N24" s="201">
        <v>2.95</v>
      </c>
      <c r="O24" s="201">
        <v>3.28</v>
      </c>
      <c r="P24" s="201">
        <v>5.4</v>
      </c>
      <c r="Q24" s="201">
        <v>0.42</v>
      </c>
      <c r="R24" s="201">
        <v>1.32</v>
      </c>
      <c r="S24" s="201">
        <v>0.65</v>
      </c>
      <c r="T24" s="201">
        <v>1.44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 s="201">
        <v>0</v>
      </c>
      <c r="AA24" s="201">
        <v>0</v>
      </c>
      <c r="AB24" s="201">
        <v>0</v>
      </c>
      <c r="AC24" s="201">
        <v>1.63</v>
      </c>
      <c r="AD24" s="201">
        <v>0</v>
      </c>
      <c r="AE24" s="201">
        <v>0</v>
      </c>
      <c r="AF24" s="201">
        <v>0</v>
      </c>
      <c r="AG24" s="201">
        <v>-0.37</v>
      </c>
      <c r="AH24" s="201">
        <v>0</v>
      </c>
      <c r="AI24" s="201">
        <v>0</v>
      </c>
      <c r="AJ24" s="201">
        <v>0</v>
      </c>
      <c r="AK24" s="201">
        <v>9.0299999999999994</v>
      </c>
      <c r="AL24" s="201">
        <v>0</v>
      </c>
      <c r="AM24" s="201">
        <v>0</v>
      </c>
      <c r="AN24" s="201">
        <v>0</v>
      </c>
      <c r="AO24" s="201">
        <v>42.32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8.74</v>
      </c>
      <c r="AV24" s="201">
        <v>0</v>
      </c>
      <c r="AW24" s="201">
        <v>0.17</v>
      </c>
      <c r="AX24" s="201">
        <v>0.13</v>
      </c>
      <c r="AY24" s="201">
        <v>0.36</v>
      </c>
    </row>
    <row r="25" spans="1:51">
      <c r="A25" t="s">
        <v>67</v>
      </c>
      <c r="B25" s="201">
        <v>0</v>
      </c>
      <c r="C25" s="201">
        <v>0</v>
      </c>
      <c r="D25" s="201">
        <v>5.1100000000000003</v>
      </c>
      <c r="E25" s="201">
        <v>0</v>
      </c>
      <c r="F25" s="201">
        <v>0</v>
      </c>
      <c r="G25" s="201">
        <v>8.1199999999999992</v>
      </c>
      <c r="H25" s="201">
        <v>0</v>
      </c>
      <c r="I25" s="201">
        <v>0</v>
      </c>
      <c r="J25" s="201">
        <v>7.41</v>
      </c>
      <c r="K25" s="201">
        <v>2.89</v>
      </c>
      <c r="L25" s="201">
        <v>9.48</v>
      </c>
      <c r="M25" s="201">
        <v>1.67</v>
      </c>
      <c r="N25" s="201">
        <v>2.95</v>
      </c>
      <c r="O25" s="201">
        <v>3.28</v>
      </c>
      <c r="P25" s="201">
        <v>5.4</v>
      </c>
      <c r="Q25" s="201">
        <v>0.42</v>
      </c>
      <c r="R25" s="201">
        <v>1.32</v>
      </c>
      <c r="S25" s="201">
        <v>0.65</v>
      </c>
      <c r="T25" s="201">
        <v>1.44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 s="201">
        <v>0</v>
      </c>
      <c r="AA25" s="201">
        <v>0</v>
      </c>
      <c r="AB25" s="201">
        <v>0</v>
      </c>
      <c r="AC25" s="201">
        <v>1.63</v>
      </c>
      <c r="AD25" s="201">
        <v>0</v>
      </c>
      <c r="AE25" s="201">
        <v>0</v>
      </c>
      <c r="AF25" s="201">
        <v>0</v>
      </c>
      <c r="AG25" s="201">
        <v>-0.37</v>
      </c>
      <c r="AH25" s="201">
        <v>0</v>
      </c>
      <c r="AI25" s="201">
        <v>0</v>
      </c>
      <c r="AJ25" s="201">
        <v>0</v>
      </c>
      <c r="AK25" s="201">
        <v>9.0299999999999994</v>
      </c>
      <c r="AL25" s="201">
        <v>0</v>
      </c>
      <c r="AM25" s="201">
        <v>0</v>
      </c>
      <c r="AN25" s="201">
        <v>0</v>
      </c>
      <c r="AO25" s="201">
        <v>42.32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8.74</v>
      </c>
      <c r="AV25" s="201">
        <v>0</v>
      </c>
      <c r="AW25" s="201">
        <v>0.17</v>
      </c>
      <c r="AX25" s="201">
        <v>0.13</v>
      </c>
      <c r="AY25" s="201">
        <v>0.36</v>
      </c>
    </row>
    <row r="26" spans="1:51">
      <c r="A26" t="s">
        <v>68</v>
      </c>
      <c r="B26" s="201">
        <v>0</v>
      </c>
      <c r="C26" s="201">
        <v>0</v>
      </c>
      <c r="D26" s="201">
        <v>5.1100000000000003</v>
      </c>
      <c r="E26" s="201">
        <v>0</v>
      </c>
      <c r="F26" s="201">
        <v>0</v>
      </c>
      <c r="G26" s="201">
        <v>8.1199999999999992</v>
      </c>
      <c r="H26" s="201">
        <v>0</v>
      </c>
      <c r="I26" s="201">
        <v>0</v>
      </c>
      <c r="J26" s="201">
        <v>7.41</v>
      </c>
      <c r="K26" s="201">
        <v>2.89</v>
      </c>
      <c r="L26" s="201">
        <v>9.48</v>
      </c>
      <c r="M26" s="201">
        <v>2.16</v>
      </c>
      <c r="N26" s="201">
        <v>2.95</v>
      </c>
      <c r="O26" s="201">
        <v>3.28</v>
      </c>
      <c r="P26" s="201">
        <v>5.4</v>
      </c>
      <c r="Q26" s="201">
        <v>0.42</v>
      </c>
      <c r="R26" s="201">
        <v>1.32</v>
      </c>
      <c r="S26" s="201">
        <v>0.65</v>
      </c>
      <c r="T26" s="201">
        <v>1.44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 s="201">
        <v>0</v>
      </c>
      <c r="AA26" s="201">
        <v>0</v>
      </c>
      <c r="AB26" s="201">
        <v>0</v>
      </c>
      <c r="AC26" s="201">
        <v>1.63</v>
      </c>
      <c r="AD26" s="201">
        <v>0</v>
      </c>
      <c r="AE26" s="201">
        <v>0</v>
      </c>
      <c r="AF26" s="201">
        <v>0</v>
      </c>
      <c r="AG26" s="201">
        <v>-0.37</v>
      </c>
      <c r="AH26" s="201">
        <v>0</v>
      </c>
      <c r="AI26" s="201">
        <v>0</v>
      </c>
      <c r="AJ26" s="201">
        <v>0</v>
      </c>
      <c r="AK26" s="201">
        <v>9.0299999999999994</v>
      </c>
      <c r="AL26" s="201">
        <v>0</v>
      </c>
      <c r="AM26" s="201">
        <v>0</v>
      </c>
      <c r="AN26" s="201">
        <v>0</v>
      </c>
      <c r="AO26" s="201">
        <v>42.32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8.74</v>
      </c>
      <c r="AV26" s="201">
        <v>0</v>
      </c>
      <c r="AW26" s="201">
        <v>0.17</v>
      </c>
      <c r="AX26" s="201">
        <v>0.13</v>
      </c>
      <c r="AY26" s="201">
        <v>0.36</v>
      </c>
    </row>
    <row r="27" spans="1:51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8.1199999999999992</v>
      </c>
      <c r="H27" s="201">
        <v>0</v>
      </c>
      <c r="I27" s="201">
        <v>0</v>
      </c>
      <c r="J27" s="201">
        <v>7.41</v>
      </c>
      <c r="K27" s="201">
        <v>2.89</v>
      </c>
      <c r="L27" s="201">
        <v>9.48</v>
      </c>
      <c r="M27" s="201">
        <v>2.65</v>
      </c>
      <c r="N27" s="201">
        <v>2.95</v>
      </c>
      <c r="O27" s="201">
        <v>3.28</v>
      </c>
      <c r="P27" s="201">
        <v>5.4</v>
      </c>
      <c r="Q27" s="201">
        <v>0.42</v>
      </c>
      <c r="R27" s="201">
        <v>1.32</v>
      </c>
      <c r="S27" s="201">
        <v>0.65</v>
      </c>
      <c r="T27" s="201">
        <v>1.44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 s="201">
        <v>0</v>
      </c>
      <c r="AA27" s="201">
        <v>0</v>
      </c>
      <c r="AB27" s="201">
        <v>0</v>
      </c>
      <c r="AC27" s="201">
        <v>1.63</v>
      </c>
      <c r="AD27" s="201">
        <v>0</v>
      </c>
      <c r="AE27" s="201">
        <v>0</v>
      </c>
      <c r="AF27" s="201">
        <v>0</v>
      </c>
      <c r="AG27" s="201">
        <v>-0.37</v>
      </c>
      <c r="AH27" s="201">
        <v>0</v>
      </c>
      <c r="AI27" s="201">
        <v>0</v>
      </c>
      <c r="AJ27" s="201">
        <v>0</v>
      </c>
      <c r="AK27" s="201">
        <v>9.0299999999999994</v>
      </c>
      <c r="AL27" s="201">
        <v>0</v>
      </c>
      <c r="AM27" s="201">
        <v>0</v>
      </c>
      <c r="AN27" s="201">
        <v>0</v>
      </c>
      <c r="AO27" s="201">
        <v>42.32</v>
      </c>
      <c r="AP27" s="201">
        <v>0</v>
      </c>
      <c r="AQ27" s="201">
        <v>0</v>
      </c>
      <c r="AR27" s="201">
        <v>5.05</v>
      </c>
      <c r="AS27" s="201">
        <v>0</v>
      </c>
      <c r="AT27" s="201">
        <v>0</v>
      </c>
      <c r="AU27" s="201">
        <v>8.74</v>
      </c>
      <c r="AV27" s="201">
        <v>0</v>
      </c>
      <c r="AW27" s="201">
        <v>0.17</v>
      </c>
      <c r="AX27" s="201">
        <v>0.13</v>
      </c>
      <c r="AY27" s="201">
        <v>0.36</v>
      </c>
    </row>
    <row r="28" spans="1:51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8.1199999999999992</v>
      </c>
      <c r="H28" s="201">
        <v>0</v>
      </c>
      <c r="I28" s="201">
        <v>0</v>
      </c>
      <c r="J28" s="201">
        <v>7.41</v>
      </c>
      <c r="K28" s="201">
        <v>2.89</v>
      </c>
      <c r="L28" s="201">
        <v>9.48</v>
      </c>
      <c r="M28" s="201">
        <v>2.65</v>
      </c>
      <c r="N28" s="201">
        <v>2.95</v>
      </c>
      <c r="O28" s="201">
        <v>3.28</v>
      </c>
      <c r="P28" s="201">
        <v>5.4</v>
      </c>
      <c r="Q28" s="201">
        <v>0.42</v>
      </c>
      <c r="R28" s="201">
        <v>1.32</v>
      </c>
      <c r="S28" s="201">
        <v>0.65</v>
      </c>
      <c r="T28" s="201">
        <v>1.44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 s="201">
        <v>0</v>
      </c>
      <c r="AA28" s="201">
        <v>0</v>
      </c>
      <c r="AB28" s="201">
        <v>0</v>
      </c>
      <c r="AC28" s="201">
        <v>1.63</v>
      </c>
      <c r="AD28" s="201">
        <v>0</v>
      </c>
      <c r="AE28" s="201">
        <v>0</v>
      </c>
      <c r="AF28" s="201">
        <v>0</v>
      </c>
      <c r="AG28" s="201">
        <v>-0.37</v>
      </c>
      <c r="AH28" s="201">
        <v>0</v>
      </c>
      <c r="AI28" s="201">
        <v>0</v>
      </c>
      <c r="AJ28" s="201">
        <v>0</v>
      </c>
      <c r="AK28" s="201">
        <v>9.0299999999999994</v>
      </c>
      <c r="AL28" s="201">
        <v>0</v>
      </c>
      <c r="AM28" s="201">
        <v>0</v>
      </c>
      <c r="AN28" s="201">
        <v>0</v>
      </c>
      <c r="AO28" s="201">
        <v>42.32</v>
      </c>
      <c r="AP28" s="201">
        <v>0</v>
      </c>
      <c r="AQ28" s="201">
        <v>0</v>
      </c>
      <c r="AR28" s="201">
        <v>5.05</v>
      </c>
      <c r="AS28" s="201">
        <v>0</v>
      </c>
      <c r="AT28" s="201">
        <v>0</v>
      </c>
      <c r="AU28" s="201">
        <v>8.74</v>
      </c>
      <c r="AV28" s="201">
        <v>0</v>
      </c>
      <c r="AW28" s="201">
        <v>0.17</v>
      </c>
      <c r="AX28" s="201">
        <v>0.13</v>
      </c>
      <c r="AY28" s="201">
        <v>0.36</v>
      </c>
    </row>
    <row r="29" spans="1:51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8.1199999999999992</v>
      </c>
      <c r="H29" s="201">
        <v>0</v>
      </c>
      <c r="I29" s="201">
        <v>0</v>
      </c>
      <c r="J29" s="201">
        <v>7.41</v>
      </c>
      <c r="K29" s="201">
        <v>2.89</v>
      </c>
      <c r="L29" s="201">
        <v>9.48</v>
      </c>
      <c r="M29" s="201">
        <v>2.65</v>
      </c>
      <c r="N29" s="201">
        <v>2.95</v>
      </c>
      <c r="O29" s="201">
        <v>3.28</v>
      </c>
      <c r="P29" s="201">
        <v>5.4</v>
      </c>
      <c r="Q29" s="201">
        <v>0.42</v>
      </c>
      <c r="R29" s="201">
        <v>1.32</v>
      </c>
      <c r="S29" s="201">
        <v>0.65</v>
      </c>
      <c r="T29" s="201">
        <v>1.44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 s="201">
        <v>0</v>
      </c>
      <c r="AA29" s="201">
        <v>0</v>
      </c>
      <c r="AB29" s="201">
        <v>0</v>
      </c>
      <c r="AC29" s="201">
        <v>1.63</v>
      </c>
      <c r="AD29" s="201">
        <v>0</v>
      </c>
      <c r="AE29" s="201">
        <v>0</v>
      </c>
      <c r="AF29" s="201">
        <v>0</v>
      </c>
      <c r="AG29" s="201">
        <v>-0.37</v>
      </c>
      <c r="AH29" s="201">
        <v>0</v>
      </c>
      <c r="AI29" s="201">
        <v>0</v>
      </c>
      <c r="AJ29" s="201">
        <v>0</v>
      </c>
      <c r="AK29" s="201">
        <v>13.25</v>
      </c>
      <c r="AL29" s="201">
        <v>0</v>
      </c>
      <c r="AM29" s="201">
        <v>0</v>
      </c>
      <c r="AN29" s="201">
        <v>0</v>
      </c>
      <c r="AO29" s="201">
        <v>42.32</v>
      </c>
      <c r="AP29" s="201">
        <v>0</v>
      </c>
      <c r="AQ29" s="201">
        <v>0</v>
      </c>
      <c r="AR29" s="201">
        <v>5.05</v>
      </c>
      <c r="AS29" s="201">
        <v>0</v>
      </c>
      <c r="AT29" s="201">
        <v>0</v>
      </c>
      <c r="AU29" s="201">
        <v>8.74</v>
      </c>
      <c r="AV29" s="201">
        <v>0</v>
      </c>
      <c r="AW29" s="201">
        <v>0.17</v>
      </c>
      <c r="AX29" s="201">
        <v>0.13</v>
      </c>
      <c r="AY29" s="201">
        <v>0.36</v>
      </c>
    </row>
    <row r="30" spans="1:51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8.1199999999999992</v>
      </c>
      <c r="H30" s="201">
        <v>0</v>
      </c>
      <c r="I30" s="201">
        <v>0</v>
      </c>
      <c r="J30" s="201">
        <v>7.41</v>
      </c>
      <c r="K30" s="201">
        <v>2.89</v>
      </c>
      <c r="L30" s="201">
        <v>9.48</v>
      </c>
      <c r="M30" s="201">
        <v>2.65</v>
      </c>
      <c r="N30" s="201">
        <v>2.95</v>
      </c>
      <c r="O30" s="201">
        <v>3.28</v>
      </c>
      <c r="P30" s="201">
        <v>5.4</v>
      </c>
      <c r="Q30" s="201">
        <v>0.42</v>
      </c>
      <c r="R30" s="201">
        <v>1.32</v>
      </c>
      <c r="S30" s="201">
        <v>0.65</v>
      </c>
      <c r="T30" s="201">
        <v>1.44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 s="201">
        <v>0</v>
      </c>
      <c r="AA30" s="201">
        <v>0</v>
      </c>
      <c r="AB30" s="201">
        <v>0</v>
      </c>
      <c r="AC30" s="201">
        <v>1.63</v>
      </c>
      <c r="AD30" s="201">
        <v>0</v>
      </c>
      <c r="AE30" s="201">
        <v>0</v>
      </c>
      <c r="AF30" s="201">
        <v>0</v>
      </c>
      <c r="AG30" s="201">
        <v>-0.37</v>
      </c>
      <c r="AH30" s="201">
        <v>0</v>
      </c>
      <c r="AI30" s="201">
        <v>0</v>
      </c>
      <c r="AJ30" s="201">
        <v>0</v>
      </c>
      <c r="AK30" s="201">
        <v>9.0299999999999994</v>
      </c>
      <c r="AL30" s="201">
        <v>0</v>
      </c>
      <c r="AM30" s="201">
        <v>0</v>
      </c>
      <c r="AN30" s="201">
        <v>0</v>
      </c>
      <c r="AO30" s="201">
        <v>42.32</v>
      </c>
      <c r="AP30" s="201">
        <v>0</v>
      </c>
      <c r="AQ30" s="201">
        <v>0</v>
      </c>
      <c r="AR30" s="201">
        <v>5.05</v>
      </c>
      <c r="AS30" s="201">
        <v>0</v>
      </c>
      <c r="AT30" s="201">
        <v>0</v>
      </c>
      <c r="AU30" s="201">
        <v>8.74</v>
      </c>
      <c r="AV30" s="201">
        <v>0</v>
      </c>
      <c r="AW30" s="201">
        <v>0.17</v>
      </c>
      <c r="AX30" s="201">
        <v>0.13</v>
      </c>
      <c r="AY30" s="201">
        <v>0.36</v>
      </c>
    </row>
    <row r="31" spans="1:51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8.1199999999999992</v>
      </c>
      <c r="H31" s="201">
        <v>0</v>
      </c>
      <c r="I31" s="201">
        <v>0</v>
      </c>
      <c r="J31" s="201">
        <v>7.41</v>
      </c>
      <c r="K31" s="201">
        <v>2.89</v>
      </c>
      <c r="L31" s="201">
        <v>9.48</v>
      </c>
      <c r="M31" s="201">
        <v>2.65</v>
      </c>
      <c r="N31" s="201">
        <v>2.95</v>
      </c>
      <c r="O31" s="201">
        <v>3.28</v>
      </c>
      <c r="P31" s="201">
        <v>5.4</v>
      </c>
      <c r="Q31" s="201">
        <v>0.42</v>
      </c>
      <c r="R31" s="201">
        <v>1.32</v>
      </c>
      <c r="S31" s="201">
        <v>0.65</v>
      </c>
      <c r="T31" s="201">
        <v>0.78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 s="201">
        <v>0</v>
      </c>
      <c r="AA31" s="201">
        <v>0</v>
      </c>
      <c r="AB31" s="201">
        <v>0</v>
      </c>
      <c r="AC31" s="201">
        <v>1.63</v>
      </c>
      <c r="AD31" s="201">
        <v>0</v>
      </c>
      <c r="AE31" s="201">
        <v>0</v>
      </c>
      <c r="AF31" s="201">
        <v>0</v>
      </c>
      <c r="AG31" s="201">
        <v>-0.37</v>
      </c>
      <c r="AH31" s="201">
        <v>0</v>
      </c>
      <c r="AI31" s="201">
        <v>0</v>
      </c>
      <c r="AJ31" s="201">
        <v>0</v>
      </c>
      <c r="AK31" s="201">
        <v>9.0299999999999994</v>
      </c>
      <c r="AL31" s="201">
        <v>0</v>
      </c>
      <c r="AM31" s="201">
        <v>0</v>
      </c>
      <c r="AN31" s="201">
        <v>0</v>
      </c>
      <c r="AO31" s="201">
        <v>42.32</v>
      </c>
      <c r="AP31" s="201">
        <v>0</v>
      </c>
      <c r="AQ31" s="201">
        <v>0</v>
      </c>
      <c r="AR31" s="201">
        <v>5.05</v>
      </c>
      <c r="AS31" s="201">
        <v>0</v>
      </c>
      <c r="AT31" s="201">
        <v>0</v>
      </c>
      <c r="AU31" s="201">
        <v>8.74</v>
      </c>
      <c r="AV31" s="201">
        <v>0</v>
      </c>
      <c r="AW31" s="201">
        <v>0.17</v>
      </c>
      <c r="AX31" s="201">
        <v>0.13</v>
      </c>
      <c r="AY31" s="201">
        <v>0.36</v>
      </c>
    </row>
    <row r="32" spans="1:51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8.1199999999999992</v>
      </c>
      <c r="H32" s="201">
        <v>0</v>
      </c>
      <c r="I32" s="201">
        <v>0</v>
      </c>
      <c r="J32" s="201">
        <v>7.41</v>
      </c>
      <c r="K32" s="201">
        <v>2.89</v>
      </c>
      <c r="L32" s="201">
        <v>9.48</v>
      </c>
      <c r="M32" s="201">
        <v>2.65</v>
      </c>
      <c r="N32" s="201">
        <v>2.95</v>
      </c>
      <c r="O32" s="201">
        <v>3.28</v>
      </c>
      <c r="P32" s="201">
        <v>5.4</v>
      </c>
      <c r="Q32" s="201">
        <v>0.42</v>
      </c>
      <c r="R32" s="201">
        <v>1.32</v>
      </c>
      <c r="S32" s="201">
        <v>0.65</v>
      </c>
      <c r="T32" s="201">
        <v>0.78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 s="201">
        <v>0</v>
      </c>
      <c r="AA32" s="201">
        <v>0</v>
      </c>
      <c r="AB32" s="201">
        <v>0</v>
      </c>
      <c r="AC32" s="201">
        <v>1.63</v>
      </c>
      <c r="AD32" s="201">
        <v>0</v>
      </c>
      <c r="AE32" s="201">
        <v>0</v>
      </c>
      <c r="AF32" s="201">
        <v>0</v>
      </c>
      <c r="AG32" s="201">
        <v>-0.37</v>
      </c>
      <c r="AH32" s="201">
        <v>0</v>
      </c>
      <c r="AI32" s="201">
        <v>0</v>
      </c>
      <c r="AJ32" s="201">
        <v>0</v>
      </c>
      <c r="AK32" s="201">
        <v>9.0299999999999994</v>
      </c>
      <c r="AL32" s="201">
        <v>0</v>
      </c>
      <c r="AM32" s="201">
        <v>0</v>
      </c>
      <c r="AN32" s="201">
        <v>0</v>
      </c>
      <c r="AO32" s="201">
        <v>42.32</v>
      </c>
      <c r="AP32" s="201">
        <v>0</v>
      </c>
      <c r="AQ32" s="201">
        <v>0</v>
      </c>
      <c r="AR32" s="201">
        <v>5.05</v>
      </c>
      <c r="AS32" s="201">
        <v>0</v>
      </c>
      <c r="AT32" s="201">
        <v>0</v>
      </c>
      <c r="AU32" s="201">
        <v>8.74</v>
      </c>
      <c r="AV32" s="201">
        <v>0</v>
      </c>
      <c r="AW32" s="201">
        <v>0.17</v>
      </c>
      <c r="AX32" s="201">
        <v>0.13</v>
      </c>
      <c r="AY32" s="201">
        <v>0.36</v>
      </c>
    </row>
    <row r="33" spans="1:51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8.1199999999999992</v>
      </c>
      <c r="H33" s="201">
        <v>0</v>
      </c>
      <c r="I33" s="201">
        <v>0</v>
      </c>
      <c r="J33" s="201">
        <v>7.41</v>
      </c>
      <c r="K33" s="201">
        <v>2.89</v>
      </c>
      <c r="L33" s="201">
        <v>9.48</v>
      </c>
      <c r="M33" s="201">
        <v>2.63</v>
      </c>
      <c r="N33" s="201">
        <v>2.92</v>
      </c>
      <c r="O33" s="201">
        <v>3.25</v>
      </c>
      <c r="P33" s="201">
        <v>5.36</v>
      </c>
      <c r="Q33" s="201">
        <v>0.42</v>
      </c>
      <c r="R33" s="201">
        <v>1.32</v>
      </c>
      <c r="S33" s="201">
        <v>0.65</v>
      </c>
      <c r="T33" s="201">
        <v>0.78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 s="201">
        <v>0</v>
      </c>
      <c r="AA33" s="201">
        <v>0</v>
      </c>
      <c r="AB33" s="201">
        <v>0</v>
      </c>
      <c r="AC33" s="201">
        <v>1.63</v>
      </c>
      <c r="AD33" s="201">
        <v>0</v>
      </c>
      <c r="AE33" s="201">
        <v>0</v>
      </c>
      <c r="AF33" s="201">
        <v>0</v>
      </c>
      <c r="AG33" s="201">
        <v>-0.37</v>
      </c>
      <c r="AH33" s="201">
        <v>0</v>
      </c>
      <c r="AI33" s="201">
        <v>0</v>
      </c>
      <c r="AJ33" s="201">
        <v>0</v>
      </c>
      <c r="AK33" s="201">
        <v>5.72</v>
      </c>
      <c r="AL33" s="201">
        <v>0</v>
      </c>
      <c r="AM33" s="201">
        <v>0</v>
      </c>
      <c r="AN33" s="201">
        <v>0</v>
      </c>
      <c r="AO33" s="201">
        <v>42.32</v>
      </c>
      <c r="AP33" s="201">
        <v>0</v>
      </c>
      <c r="AQ33" s="201">
        <v>0</v>
      </c>
      <c r="AR33" s="201">
        <v>5.05</v>
      </c>
      <c r="AS33" s="201">
        <v>0</v>
      </c>
      <c r="AT33" s="201">
        <v>0</v>
      </c>
      <c r="AU33" s="201">
        <v>8.74</v>
      </c>
      <c r="AV33" s="201">
        <v>0</v>
      </c>
      <c r="AW33" s="201">
        <v>0.17</v>
      </c>
      <c r="AX33" s="201">
        <v>0.13</v>
      </c>
      <c r="AY33" s="201">
        <v>0.4</v>
      </c>
    </row>
    <row r="34" spans="1:51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8.0399999999999991</v>
      </c>
      <c r="H34" s="201">
        <v>0</v>
      </c>
      <c r="I34" s="201">
        <v>0</v>
      </c>
      <c r="J34" s="201">
        <v>7.41</v>
      </c>
      <c r="K34" s="201">
        <v>2.89</v>
      </c>
      <c r="L34" s="201">
        <v>9.48</v>
      </c>
      <c r="M34" s="201">
        <v>2.52</v>
      </c>
      <c r="N34" s="201">
        <v>2.81</v>
      </c>
      <c r="O34" s="201">
        <v>3.12</v>
      </c>
      <c r="P34" s="201">
        <v>5.14</v>
      </c>
      <c r="Q34" s="201">
        <v>0.42</v>
      </c>
      <c r="R34" s="201">
        <v>0.69</v>
      </c>
      <c r="S34" s="201">
        <v>0.65</v>
      </c>
      <c r="T34" s="201">
        <v>0.78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 s="201">
        <v>0</v>
      </c>
      <c r="AA34" s="201">
        <v>0</v>
      </c>
      <c r="AB34" s="201">
        <v>0</v>
      </c>
      <c r="AC34" s="201">
        <v>1.63</v>
      </c>
      <c r="AD34" s="201">
        <v>0</v>
      </c>
      <c r="AE34" s="201">
        <v>0</v>
      </c>
      <c r="AF34" s="201">
        <v>0</v>
      </c>
      <c r="AG34" s="201">
        <v>-0.37</v>
      </c>
      <c r="AH34" s="201">
        <v>0</v>
      </c>
      <c r="AI34" s="201">
        <v>0</v>
      </c>
      <c r="AJ34" s="201">
        <v>0</v>
      </c>
      <c r="AK34" s="201">
        <v>5.72</v>
      </c>
      <c r="AL34" s="201">
        <v>0</v>
      </c>
      <c r="AM34" s="201">
        <v>0</v>
      </c>
      <c r="AN34" s="201">
        <v>0</v>
      </c>
      <c r="AO34" s="201">
        <v>42.32</v>
      </c>
      <c r="AP34" s="201">
        <v>0</v>
      </c>
      <c r="AQ34" s="201">
        <v>0</v>
      </c>
      <c r="AR34" s="201">
        <v>5.05</v>
      </c>
      <c r="AS34" s="201">
        <v>0</v>
      </c>
      <c r="AT34" s="201">
        <v>0</v>
      </c>
      <c r="AU34" s="201">
        <v>8.74</v>
      </c>
      <c r="AV34" s="201">
        <v>0</v>
      </c>
      <c r="AW34" s="201">
        <v>0.17</v>
      </c>
      <c r="AX34" s="201">
        <v>0.13</v>
      </c>
      <c r="AY34" s="201">
        <v>0.6</v>
      </c>
    </row>
    <row r="35" spans="1:51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8.0399999999999991</v>
      </c>
      <c r="H35" s="201">
        <v>0</v>
      </c>
      <c r="I35" s="201">
        <v>0</v>
      </c>
      <c r="J35" s="201">
        <v>7.41</v>
      </c>
      <c r="K35" s="201">
        <v>2.89</v>
      </c>
      <c r="L35" s="201">
        <v>9.48</v>
      </c>
      <c r="M35" s="201">
        <v>2.4700000000000002</v>
      </c>
      <c r="N35" s="201">
        <v>2.75</v>
      </c>
      <c r="O35" s="201">
        <v>3.06</v>
      </c>
      <c r="P35" s="201">
        <v>5.04</v>
      </c>
      <c r="Q35" s="201">
        <v>0.42</v>
      </c>
      <c r="R35" s="201">
        <v>0.69</v>
      </c>
      <c r="S35" s="201">
        <v>0.65</v>
      </c>
      <c r="T35" s="201">
        <v>0.78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 s="201">
        <v>0</v>
      </c>
      <c r="AA35" s="201">
        <v>0</v>
      </c>
      <c r="AB35" s="201">
        <v>0</v>
      </c>
      <c r="AC35" s="201">
        <v>1.63</v>
      </c>
      <c r="AD35" s="201">
        <v>0</v>
      </c>
      <c r="AE35" s="201">
        <v>0</v>
      </c>
      <c r="AF35" s="201">
        <v>0</v>
      </c>
      <c r="AG35" s="201">
        <v>-0.37</v>
      </c>
      <c r="AH35" s="201">
        <v>0</v>
      </c>
      <c r="AI35" s="201">
        <v>0</v>
      </c>
      <c r="AJ35" s="201">
        <v>0</v>
      </c>
      <c r="AK35" s="201">
        <v>5.72</v>
      </c>
      <c r="AL35" s="201">
        <v>0</v>
      </c>
      <c r="AM35" s="201">
        <v>0</v>
      </c>
      <c r="AN35" s="201">
        <v>0</v>
      </c>
      <c r="AO35" s="201">
        <v>42.32</v>
      </c>
      <c r="AP35" s="201">
        <v>0</v>
      </c>
      <c r="AQ35" s="201">
        <v>0</v>
      </c>
      <c r="AR35" s="201">
        <v>4.9800000000000004</v>
      </c>
      <c r="AS35" s="201">
        <v>0</v>
      </c>
      <c r="AT35" s="201">
        <v>0</v>
      </c>
      <c r="AU35" s="201">
        <v>8.74</v>
      </c>
      <c r="AV35" s="201">
        <v>0</v>
      </c>
      <c r="AW35" s="201">
        <v>0.17</v>
      </c>
      <c r="AX35" s="201">
        <v>0.13</v>
      </c>
      <c r="AY35" s="201">
        <v>0.37</v>
      </c>
    </row>
    <row r="36" spans="1:51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8.0399999999999991</v>
      </c>
      <c r="H36" s="201">
        <v>0</v>
      </c>
      <c r="I36" s="201">
        <v>0</v>
      </c>
      <c r="J36" s="201">
        <v>7.41</v>
      </c>
      <c r="K36" s="201">
        <v>2.89</v>
      </c>
      <c r="L36" s="201">
        <v>9.48</v>
      </c>
      <c r="M36" s="201">
        <v>2.38</v>
      </c>
      <c r="N36" s="201">
        <v>2.65</v>
      </c>
      <c r="O36" s="201">
        <v>2.94</v>
      </c>
      <c r="P36" s="201">
        <v>4.8499999999999996</v>
      </c>
      <c r="Q36" s="201">
        <v>0.42</v>
      </c>
      <c r="R36" s="201">
        <v>0.69</v>
      </c>
      <c r="S36" s="201">
        <v>0.65</v>
      </c>
      <c r="T36" s="201">
        <v>0.78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 s="201">
        <v>0</v>
      </c>
      <c r="AA36" s="201">
        <v>0</v>
      </c>
      <c r="AB36" s="201">
        <v>0</v>
      </c>
      <c r="AC36" s="201">
        <v>1.63</v>
      </c>
      <c r="AD36" s="201">
        <v>0</v>
      </c>
      <c r="AE36" s="201">
        <v>0</v>
      </c>
      <c r="AF36" s="201">
        <v>0</v>
      </c>
      <c r="AG36" s="201">
        <v>-0.37</v>
      </c>
      <c r="AH36" s="201">
        <v>0</v>
      </c>
      <c r="AI36" s="201">
        <v>0</v>
      </c>
      <c r="AJ36" s="201">
        <v>0</v>
      </c>
      <c r="AK36" s="201">
        <v>5.72</v>
      </c>
      <c r="AL36" s="201">
        <v>0</v>
      </c>
      <c r="AM36" s="201">
        <v>0</v>
      </c>
      <c r="AN36" s="201">
        <v>0</v>
      </c>
      <c r="AO36" s="201">
        <v>42.32</v>
      </c>
      <c r="AP36" s="201">
        <v>0</v>
      </c>
      <c r="AQ36" s="201">
        <v>0</v>
      </c>
      <c r="AR36" s="201">
        <v>4.9800000000000004</v>
      </c>
      <c r="AS36" s="201">
        <v>0</v>
      </c>
      <c r="AT36" s="201">
        <v>0</v>
      </c>
      <c r="AU36" s="201">
        <v>8.74</v>
      </c>
      <c r="AV36" s="201">
        <v>0</v>
      </c>
      <c r="AW36" s="201">
        <v>0.17</v>
      </c>
      <c r="AX36" s="201">
        <v>0.13</v>
      </c>
      <c r="AY36" s="201">
        <v>0.47</v>
      </c>
    </row>
    <row r="37" spans="1:51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8.0399999999999991</v>
      </c>
      <c r="H37" s="201">
        <v>0</v>
      </c>
      <c r="I37" s="201">
        <v>0</v>
      </c>
      <c r="J37" s="201">
        <v>7.41</v>
      </c>
      <c r="K37" s="201">
        <v>2.89</v>
      </c>
      <c r="L37" s="201">
        <v>9.48</v>
      </c>
      <c r="M37" s="201">
        <v>2.2999999999999998</v>
      </c>
      <c r="N37" s="201">
        <v>2.56</v>
      </c>
      <c r="O37" s="201">
        <v>2.85</v>
      </c>
      <c r="P37" s="201">
        <v>4.6900000000000004</v>
      </c>
      <c r="Q37" s="201">
        <v>0.42</v>
      </c>
      <c r="R37" s="201">
        <v>1.32</v>
      </c>
      <c r="S37" s="201">
        <v>0.56000000000000005</v>
      </c>
      <c r="T37" s="201">
        <v>0.78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 s="201">
        <v>0</v>
      </c>
      <c r="AA37" s="201">
        <v>0</v>
      </c>
      <c r="AB37" s="201">
        <v>0</v>
      </c>
      <c r="AC37" s="201">
        <v>1.63</v>
      </c>
      <c r="AD37" s="201">
        <v>0</v>
      </c>
      <c r="AE37" s="201">
        <v>0</v>
      </c>
      <c r="AF37" s="201">
        <v>0</v>
      </c>
      <c r="AG37" s="201">
        <v>-0.37</v>
      </c>
      <c r="AH37" s="201">
        <v>0</v>
      </c>
      <c r="AI37" s="201">
        <v>0</v>
      </c>
      <c r="AJ37" s="201">
        <v>0</v>
      </c>
      <c r="AK37" s="201">
        <v>5.72</v>
      </c>
      <c r="AL37" s="201">
        <v>0</v>
      </c>
      <c r="AM37" s="201">
        <v>0</v>
      </c>
      <c r="AN37" s="201">
        <v>0</v>
      </c>
      <c r="AO37" s="201">
        <v>42.32</v>
      </c>
      <c r="AP37" s="201">
        <v>0</v>
      </c>
      <c r="AQ37" s="201">
        <v>0</v>
      </c>
      <c r="AR37" s="201">
        <v>4.9800000000000004</v>
      </c>
      <c r="AS37" s="201">
        <v>0</v>
      </c>
      <c r="AT37" s="201">
        <v>0</v>
      </c>
      <c r="AU37" s="201">
        <v>8.74</v>
      </c>
      <c r="AV37" s="201">
        <v>0</v>
      </c>
      <c r="AW37" s="201">
        <v>0.17</v>
      </c>
      <c r="AX37" s="201">
        <v>0.13</v>
      </c>
      <c r="AY37" s="201">
        <v>0.55000000000000004</v>
      </c>
    </row>
    <row r="38" spans="1:51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8.0399999999999991</v>
      </c>
      <c r="H38" s="201">
        <v>0</v>
      </c>
      <c r="I38" s="201">
        <v>0</v>
      </c>
      <c r="J38" s="201">
        <v>7.41</v>
      </c>
      <c r="K38" s="201">
        <v>2.89</v>
      </c>
      <c r="L38" s="201">
        <v>9.48</v>
      </c>
      <c r="M38" s="201">
        <v>2.19</v>
      </c>
      <c r="N38" s="201">
        <v>2.44</v>
      </c>
      <c r="O38" s="201">
        <v>2.71</v>
      </c>
      <c r="P38" s="201">
        <v>4.47</v>
      </c>
      <c r="Q38" s="201">
        <v>0.42</v>
      </c>
      <c r="R38" s="201">
        <v>1.32</v>
      </c>
      <c r="S38" s="201">
        <v>0.56000000000000005</v>
      </c>
      <c r="T38" s="201">
        <v>0.78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 s="201">
        <v>0</v>
      </c>
      <c r="AA38" s="201">
        <v>0</v>
      </c>
      <c r="AB38" s="201">
        <v>0</v>
      </c>
      <c r="AC38" s="201">
        <v>1.63</v>
      </c>
      <c r="AD38" s="201">
        <v>0</v>
      </c>
      <c r="AE38" s="201">
        <v>0</v>
      </c>
      <c r="AF38" s="201">
        <v>0</v>
      </c>
      <c r="AG38" s="201">
        <v>-0.37</v>
      </c>
      <c r="AH38" s="201">
        <v>0</v>
      </c>
      <c r="AI38" s="201">
        <v>0</v>
      </c>
      <c r="AJ38" s="201">
        <v>0</v>
      </c>
      <c r="AK38" s="201">
        <v>5.72</v>
      </c>
      <c r="AL38" s="201">
        <v>0</v>
      </c>
      <c r="AM38" s="201">
        <v>0</v>
      </c>
      <c r="AN38" s="201">
        <v>0</v>
      </c>
      <c r="AO38" s="201">
        <v>42.32</v>
      </c>
      <c r="AP38" s="201">
        <v>0</v>
      </c>
      <c r="AQ38" s="201">
        <v>0</v>
      </c>
      <c r="AR38" s="201">
        <v>4.9800000000000004</v>
      </c>
      <c r="AS38" s="201">
        <v>0</v>
      </c>
      <c r="AT38" s="201">
        <v>0</v>
      </c>
      <c r="AU38" s="201">
        <v>8.74</v>
      </c>
      <c r="AV38" s="201">
        <v>0</v>
      </c>
      <c r="AW38" s="201">
        <v>0.17</v>
      </c>
      <c r="AX38" s="201">
        <v>0.13</v>
      </c>
      <c r="AY38" s="201">
        <v>0.66</v>
      </c>
    </row>
    <row r="39" spans="1:51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7.9</v>
      </c>
      <c r="H39" s="201">
        <v>0</v>
      </c>
      <c r="I39" s="201">
        <v>0</v>
      </c>
      <c r="J39" s="201">
        <v>7.27</v>
      </c>
      <c r="K39" s="201">
        <v>2.89</v>
      </c>
      <c r="L39" s="201">
        <v>9.48</v>
      </c>
      <c r="M39" s="201">
        <v>2.31</v>
      </c>
      <c r="N39" s="201">
        <v>2.57</v>
      </c>
      <c r="O39" s="201">
        <v>2.86</v>
      </c>
      <c r="P39" s="201">
        <v>4.25</v>
      </c>
      <c r="Q39" s="201">
        <v>0.42</v>
      </c>
      <c r="R39" s="201">
        <v>0.69</v>
      </c>
      <c r="S39" s="201">
        <v>0.65</v>
      </c>
      <c r="T39" s="201">
        <v>0.78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 s="201">
        <v>0</v>
      </c>
      <c r="AA39" s="201">
        <v>0</v>
      </c>
      <c r="AB39" s="201">
        <v>0</v>
      </c>
      <c r="AC39" s="201">
        <v>1.63</v>
      </c>
      <c r="AD39" s="201">
        <v>0</v>
      </c>
      <c r="AE39" s="201">
        <v>0</v>
      </c>
      <c r="AF39" s="201">
        <v>0</v>
      </c>
      <c r="AG39" s="201">
        <v>-0.37</v>
      </c>
      <c r="AH39" s="201">
        <v>0</v>
      </c>
      <c r="AI39" s="201">
        <v>0</v>
      </c>
      <c r="AJ39" s="201">
        <v>0</v>
      </c>
      <c r="AK39" s="201">
        <v>5.72</v>
      </c>
      <c r="AL39" s="201">
        <v>0</v>
      </c>
      <c r="AM39" s="201">
        <v>0</v>
      </c>
      <c r="AN39" s="201">
        <v>0</v>
      </c>
      <c r="AO39" s="201">
        <v>40.86</v>
      </c>
      <c r="AP39" s="201">
        <v>0</v>
      </c>
      <c r="AQ39" s="201">
        <v>0</v>
      </c>
      <c r="AR39" s="201">
        <v>4.9800000000000004</v>
      </c>
      <c r="AS39" s="201">
        <v>0</v>
      </c>
      <c r="AT39" s="201">
        <v>0</v>
      </c>
      <c r="AU39" s="201">
        <v>8.74</v>
      </c>
      <c r="AV39" s="201">
        <v>0</v>
      </c>
      <c r="AW39" s="201">
        <v>0.17</v>
      </c>
      <c r="AX39" s="201">
        <v>0.13</v>
      </c>
      <c r="AY39" s="201">
        <v>0.54</v>
      </c>
    </row>
    <row r="40" spans="1:51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7.9</v>
      </c>
      <c r="H40" s="201">
        <v>0</v>
      </c>
      <c r="I40" s="201">
        <v>0</v>
      </c>
      <c r="J40" s="201">
        <v>7.27</v>
      </c>
      <c r="K40" s="201">
        <v>2.89</v>
      </c>
      <c r="L40" s="201">
        <v>9.48</v>
      </c>
      <c r="M40" s="201">
        <v>2.2200000000000002</v>
      </c>
      <c r="N40" s="201">
        <v>2.4700000000000002</v>
      </c>
      <c r="O40" s="201">
        <v>2.75</v>
      </c>
      <c r="P40" s="201">
        <v>4.08</v>
      </c>
      <c r="Q40" s="201">
        <v>0.42</v>
      </c>
      <c r="R40" s="201">
        <v>0.69</v>
      </c>
      <c r="S40" s="201">
        <v>0.65</v>
      </c>
      <c r="T40" s="201">
        <v>0.78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 s="201">
        <v>0</v>
      </c>
      <c r="AA40" s="201">
        <v>0</v>
      </c>
      <c r="AB40" s="201">
        <v>0</v>
      </c>
      <c r="AC40" s="201">
        <v>1.63</v>
      </c>
      <c r="AD40" s="201">
        <v>0</v>
      </c>
      <c r="AE40" s="201">
        <v>0</v>
      </c>
      <c r="AF40" s="201">
        <v>0</v>
      </c>
      <c r="AG40" s="201">
        <v>-0.37</v>
      </c>
      <c r="AH40" s="201">
        <v>0</v>
      </c>
      <c r="AI40" s="201">
        <v>0</v>
      </c>
      <c r="AJ40" s="201">
        <v>0</v>
      </c>
      <c r="AK40" s="201">
        <v>5.72</v>
      </c>
      <c r="AL40" s="201">
        <v>0</v>
      </c>
      <c r="AM40" s="201">
        <v>0</v>
      </c>
      <c r="AN40" s="201">
        <v>0</v>
      </c>
      <c r="AO40" s="201">
        <v>40.86</v>
      </c>
      <c r="AP40" s="201">
        <v>0</v>
      </c>
      <c r="AQ40" s="201">
        <v>0</v>
      </c>
      <c r="AR40" s="201">
        <v>4.9800000000000004</v>
      </c>
      <c r="AS40" s="201">
        <v>0</v>
      </c>
      <c r="AT40" s="201">
        <v>0</v>
      </c>
      <c r="AU40" s="201">
        <v>8.74</v>
      </c>
      <c r="AV40" s="201">
        <v>0</v>
      </c>
      <c r="AW40" s="201">
        <v>0.17</v>
      </c>
      <c r="AX40" s="201">
        <v>0.13</v>
      </c>
      <c r="AY40" s="201">
        <v>0.63</v>
      </c>
    </row>
    <row r="41" spans="1:51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7.9</v>
      </c>
      <c r="H41" s="201">
        <v>0</v>
      </c>
      <c r="I41" s="201">
        <v>0</v>
      </c>
      <c r="J41" s="201">
        <v>7.27</v>
      </c>
      <c r="K41" s="201">
        <v>2.89</v>
      </c>
      <c r="L41" s="201">
        <v>9.48</v>
      </c>
      <c r="M41" s="201">
        <v>2.14</v>
      </c>
      <c r="N41" s="201">
        <v>2.38</v>
      </c>
      <c r="O41" s="201">
        <v>2.65</v>
      </c>
      <c r="P41" s="201">
        <v>3.92</v>
      </c>
      <c r="Q41" s="201">
        <v>0.42</v>
      </c>
      <c r="R41" s="201">
        <v>1.32</v>
      </c>
      <c r="S41" s="201">
        <v>0.56000000000000005</v>
      </c>
      <c r="T41" s="201">
        <v>0.78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 s="201">
        <v>0</v>
      </c>
      <c r="AA41" s="201">
        <v>0</v>
      </c>
      <c r="AB41" s="201">
        <v>0</v>
      </c>
      <c r="AC41" s="201">
        <v>1.63</v>
      </c>
      <c r="AD41" s="201">
        <v>0</v>
      </c>
      <c r="AE41" s="201">
        <v>0</v>
      </c>
      <c r="AF41" s="201">
        <v>0</v>
      </c>
      <c r="AG41" s="201">
        <v>-0.37</v>
      </c>
      <c r="AH41" s="201">
        <v>0</v>
      </c>
      <c r="AI41" s="201">
        <v>0</v>
      </c>
      <c r="AJ41" s="201">
        <v>0</v>
      </c>
      <c r="AK41" s="201">
        <v>5.72</v>
      </c>
      <c r="AL41" s="201">
        <v>0</v>
      </c>
      <c r="AM41" s="201">
        <v>0</v>
      </c>
      <c r="AN41" s="201">
        <v>0</v>
      </c>
      <c r="AO41" s="201">
        <v>40.86</v>
      </c>
      <c r="AP41" s="201">
        <v>0</v>
      </c>
      <c r="AQ41" s="201">
        <v>0</v>
      </c>
      <c r="AR41" s="201">
        <v>4.9800000000000004</v>
      </c>
      <c r="AS41" s="201">
        <v>0</v>
      </c>
      <c r="AT41" s="201">
        <v>0</v>
      </c>
      <c r="AU41" s="201">
        <v>8.74</v>
      </c>
      <c r="AV41" s="201">
        <v>0</v>
      </c>
      <c r="AW41" s="201">
        <v>0.17</v>
      </c>
      <c r="AX41" s="201">
        <v>0.13</v>
      </c>
      <c r="AY41" s="201">
        <v>0.72</v>
      </c>
    </row>
    <row r="42" spans="1:51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7.9</v>
      </c>
      <c r="H42" s="201">
        <v>0</v>
      </c>
      <c r="I42" s="201">
        <v>0</v>
      </c>
      <c r="J42" s="201">
        <v>7.27</v>
      </c>
      <c r="K42" s="201">
        <v>2.89</v>
      </c>
      <c r="L42" s="201">
        <v>9.48</v>
      </c>
      <c r="M42" s="201">
        <v>2.0499999999999998</v>
      </c>
      <c r="N42" s="201">
        <v>2.2799999999999998</v>
      </c>
      <c r="O42" s="201">
        <v>2.5299999999999998</v>
      </c>
      <c r="P42" s="201">
        <v>3.74</v>
      </c>
      <c r="Q42" s="201">
        <v>0.42</v>
      </c>
      <c r="R42" s="201">
        <v>1.32</v>
      </c>
      <c r="S42" s="201">
        <v>0.56000000000000005</v>
      </c>
      <c r="T42" s="201">
        <v>0.78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 s="201">
        <v>0</v>
      </c>
      <c r="AA42" s="201">
        <v>0</v>
      </c>
      <c r="AB42" s="201">
        <v>0</v>
      </c>
      <c r="AC42" s="201">
        <v>1.63</v>
      </c>
      <c r="AD42" s="201">
        <v>0</v>
      </c>
      <c r="AE42" s="201">
        <v>0</v>
      </c>
      <c r="AF42" s="201">
        <v>0</v>
      </c>
      <c r="AG42" s="201">
        <v>-0.37</v>
      </c>
      <c r="AH42" s="201">
        <v>0</v>
      </c>
      <c r="AI42" s="201">
        <v>0</v>
      </c>
      <c r="AJ42" s="201">
        <v>0</v>
      </c>
      <c r="AK42" s="201">
        <v>5.72</v>
      </c>
      <c r="AL42" s="201">
        <v>0</v>
      </c>
      <c r="AM42" s="201">
        <v>0</v>
      </c>
      <c r="AN42" s="201">
        <v>0</v>
      </c>
      <c r="AO42" s="201">
        <v>40.86</v>
      </c>
      <c r="AP42" s="201">
        <v>0</v>
      </c>
      <c r="AQ42" s="201">
        <v>0</v>
      </c>
      <c r="AR42" s="201">
        <v>4.9800000000000004</v>
      </c>
      <c r="AS42" s="201">
        <v>0</v>
      </c>
      <c r="AT42" s="201">
        <v>0</v>
      </c>
      <c r="AU42" s="201">
        <v>8.74</v>
      </c>
      <c r="AV42" s="201">
        <v>0</v>
      </c>
      <c r="AW42" s="201">
        <v>0.17</v>
      </c>
      <c r="AX42" s="201">
        <v>0.13</v>
      </c>
      <c r="AY42" s="201">
        <v>0.8</v>
      </c>
    </row>
    <row r="43" spans="1:51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7.9</v>
      </c>
      <c r="H43" s="201">
        <v>0</v>
      </c>
      <c r="I43" s="201">
        <v>0</v>
      </c>
      <c r="J43" s="201">
        <v>7.27</v>
      </c>
      <c r="K43" s="201">
        <v>0.1</v>
      </c>
      <c r="L43" s="201">
        <v>9.48</v>
      </c>
      <c r="M43" s="201">
        <v>7.0000000000000007E-2</v>
      </c>
      <c r="N43" s="201">
        <v>0.08</v>
      </c>
      <c r="O43" s="201">
        <v>0.08</v>
      </c>
      <c r="P43" s="201">
        <v>0.13</v>
      </c>
      <c r="Q43" s="201">
        <v>0</v>
      </c>
      <c r="R43" s="201">
        <v>0.05</v>
      </c>
      <c r="S43" s="201">
        <v>0.02</v>
      </c>
      <c r="T43" s="201">
        <v>0.14000000000000001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 s="201">
        <v>0</v>
      </c>
      <c r="AA43" s="201">
        <v>0</v>
      </c>
      <c r="AB43" s="201">
        <v>0</v>
      </c>
      <c r="AC43" s="201">
        <v>1.63</v>
      </c>
      <c r="AD43" s="201">
        <v>0</v>
      </c>
      <c r="AE43" s="201">
        <v>0</v>
      </c>
      <c r="AF43" s="201">
        <v>0</v>
      </c>
      <c r="AG43" s="201">
        <v>-0.37</v>
      </c>
      <c r="AH43" s="201">
        <v>0</v>
      </c>
      <c r="AI43" s="201">
        <v>0</v>
      </c>
      <c r="AJ43" s="201">
        <v>0</v>
      </c>
      <c r="AK43" s="201">
        <v>9.0299999999999994</v>
      </c>
      <c r="AL43" s="201">
        <v>0</v>
      </c>
      <c r="AM43" s="201">
        <v>0</v>
      </c>
      <c r="AN43" s="201">
        <v>0</v>
      </c>
      <c r="AO43" s="201">
        <v>40.86</v>
      </c>
      <c r="AP43" s="201">
        <v>0</v>
      </c>
      <c r="AQ43" s="201">
        <v>0</v>
      </c>
      <c r="AR43" s="201">
        <v>4.91</v>
      </c>
      <c r="AS43" s="201">
        <v>0</v>
      </c>
      <c r="AT43" s="201">
        <v>0</v>
      </c>
      <c r="AU43" s="201">
        <v>8.74</v>
      </c>
      <c r="AV43" s="201">
        <v>0</v>
      </c>
      <c r="AW43" s="201">
        <v>0.17</v>
      </c>
      <c r="AX43" s="201">
        <v>0.13</v>
      </c>
      <c r="AY43" s="201">
        <v>0.33</v>
      </c>
    </row>
    <row r="44" spans="1:51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7.9</v>
      </c>
      <c r="H44" s="201">
        <v>0</v>
      </c>
      <c r="I44" s="201">
        <v>0</v>
      </c>
      <c r="J44" s="201">
        <v>7.27</v>
      </c>
      <c r="K44" s="201">
        <v>0.1</v>
      </c>
      <c r="L44" s="201">
        <v>9.48</v>
      </c>
      <c r="M44" s="201">
        <v>7.0000000000000007E-2</v>
      </c>
      <c r="N44" s="201">
        <v>7.0000000000000007E-2</v>
      </c>
      <c r="O44" s="201">
        <v>0.08</v>
      </c>
      <c r="P44" s="201">
        <v>0.12</v>
      </c>
      <c r="Q44" s="201">
        <v>0</v>
      </c>
      <c r="R44" s="201">
        <v>0.05</v>
      </c>
      <c r="S44" s="201">
        <v>0.02</v>
      </c>
      <c r="T44" s="201">
        <v>0.19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 s="201">
        <v>0</v>
      </c>
      <c r="AA44" s="201">
        <v>0</v>
      </c>
      <c r="AB44" s="201">
        <v>0</v>
      </c>
      <c r="AC44" s="201">
        <v>1.63</v>
      </c>
      <c r="AD44" s="201">
        <v>0</v>
      </c>
      <c r="AE44" s="201">
        <v>0</v>
      </c>
      <c r="AF44" s="201">
        <v>0</v>
      </c>
      <c r="AG44" s="201">
        <v>-0.37</v>
      </c>
      <c r="AH44" s="201">
        <v>0</v>
      </c>
      <c r="AI44" s="201">
        <v>0</v>
      </c>
      <c r="AJ44" s="201">
        <v>0</v>
      </c>
      <c r="AK44" s="201">
        <v>9.0299999999999994</v>
      </c>
      <c r="AL44" s="201">
        <v>0</v>
      </c>
      <c r="AM44" s="201">
        <v>0</v>
      </c>
      <c r="AN44" s="201">
        <v>0</v>
      </c>
      <c r="AO44" s="201">
        <v>40.86</v>
      </c>
      <c r="AP44" s="201">
        <v>0</v>
      </c>
      <c r="AQ44" s="201">
        <v>0</v>
      </c>
      <c r="AR44" s="201">
        <v>4.91</v>
      </c>
      <c r="AS44" s="201">
        <v>0</v>
      </c>
      <c r="AT44" s="201">
        <v>0</v>
      </c>
      <c r="AU44" s="201">
        <v>8.74</v>
      </c>
      <c r="AV44" s="201">
        <v>0</v>
      </c>
      <c r="AW44" s="201">
        <v>0.13</v>
      </c>
      <c r="AX44" s="201">
        <v>0.13</v>
      </c>
      <c r="AY44" s="201">
        <v>0.95</v>
      </c>
    </row>
    <row r="45" spans="1:51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7.9</v>
      </c>
      <c r="H45" s="201">
        <v>0</v>
      </c>
      <c r="I45" s="201">
        <v>0</v>
      </c>
      <c r="J45" s="201">
        <v>7.27</v>
      </c>
      <c r="K45" s="201">
        <v>0.1</v>
      </c>
      <c r="L45" s="201">
        <v>0.32</v>
      </c>
      <c r="M45" s="201">
        <v>7.0000000000000007E-2</v>
      </c>
      <c r="N45" s="201">
        <v>7.0000000000000007E-2</v>
      </c>
      <c r="O45" s="201">
        <v>0.08</v>
      </c>
      <c r="P45" s="201">
        <v>0.12</v>
      </c>
      <c r="Q45" s="201">
        <v>0.04</v>
      </c>
      <c r="R45" s="201">
        <v>0.13</v>
      </c>
      <c r="S45" s="201">
        <v>0.06</v>
      </c>
      <c r="T45" s="201">
        <v>0.5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 s="201">
        <v>0</v>
      </c>
      <c r="AA45" s="201">
        <v>0</v>
      </c>
      <c r="AB45" s="201">
        <v>0</v>
      </c>
      <c r="AC45" s="201">
        <v>1.63</v>
      </c>
      <c r="AD45" s="201">
        <v>0</v>
      </c>
      <c r="AE45" s="201">
        <v>0</v>
      </c>
      <c r="AF45" s="201">
        <v>0</v>
      </c>
      <c r="AG45" s="201">
        <v>-0.37</v>
      </c>
      <c r="AH45" s="201">
        <v>0</v>
      </c>
      <c r="AI45" s="201">
        <v>0</v>
      </c>
      <c r="AJ45" s="201">
        <v>0</v>
      </c>
      <c r="AK45" s="201">
        <v>9.0299999999999994</v>
      </c>
      <c r="AL45" s="201">
        <v>0</v>
      </c>
      <c r="AM45" s="201">
        <v>0</v>
      </c>
      <c r="AN45" s="201">
        <v>0</v>
      </c>
      <c r="AO45" s="201">
        <v>40.86</v>
      </c>
      <c r="AP45" s="201">
        <v>0</v>
      </c>
      <c r="AQ45" s="201">
        <v>0</v>
      </c>
      <c r="AR45" s="201">
        <v>4.91</v>
      </c>
      <c r="AS45" s="201">
        <v>0</v>
      </c>
      <c r="AT45" s="201">
        <v>0</v>
      </c>
      <c r="AU45" s="201">
        <v>0.3</v>
      </c>
      <c r="AV45" s="201">
        <v>0</v>
      </c>
      <c r="AW45" s="201">
        <v>0.08</v>
      </c>
      <c r="AX45" s="201">
        <v>0.13</v>
      </c>
      <c r="AY45" s="201">
        <v>0.97</v>
      </c>
    </row>
    <row r="46" spans="1:51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7.9</v>
      </c>
      <c r="H46" s="201">
        <v>0</v>
      </c>
      <c r="I46" s="201">
        <v>0</v>
      </c>
      <c r="J46" s="201">
        <v>7.27</v>
      </c>
      <c r="K46" s="201">
        <v>0.1</v>
      </c>
      <c r="L46" s="201">
        <v>0.32</v>
      </c>
      <c r="M46" s="201">
        <v>7.0000000000000007E-2</v>
      </c>
      <c r="N46" s="201">
        <v>7.0000000000000007E-2</v>
      </c>
      <c r="O46" s="201">
        <v>0.08</v>
      </c>
      <c r="P46" s="201">
        <v>0.12</v>
      </c>
      <c r="Q46" s="201">
        <v>0.05</v>
      </c>
      <c r="R46" s="201">
        <v>0.14000000000000001</v>
      </c>
      <c r="S46" s="201">
        <v>0.06</v>
      </c>
      <c r="T46" s="201">
        <v>0.51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 s="201">
        <v>0</v>
      </c>
      <c r="AA46" s="201">
        <v>0</v>
      </c>
      <c r="AB46" s="201">
        <v>0</v>
      </c>
      <c r="AC46" s="201">
        <v>1.63</v>
      </c>
      <c r="AD46" s="201">
        <v>0</v>
      </c>
      <c r="AE46" s="201">
        <v>0</v>
      </c>
      <c r="AF46" s="201">
        <v>0</v>
      </c>
      <c r="AG46" s="201">
        <v>-0.37</v>
      </c>
      <c r="AH46" s="201">
        <v>0</v>
      </c>
      <c r="AI46" s="201">
        <v>0</v>
      </c>
      <c r="AJ46" s="201">
        <v>0</v>
      </c>
      <c r="AK46" s="201">
        <v>9.0299999999999994</v>
      </c>
      <c r="AL46" s="201">
        <v>0</v>
      </c>
      <c r="AM46" s="201">
        <v>0</v>
      </c>
      <c r="AN46" s="201">
        <v>0</v>
      </c>
      <c r="AO46" s="201">
        <v>40.86</v>
      </c>
      <c r="AP46" s="201">
        <v>0</v>
      </c>
      <c r="AQ46" s="201">
        <v>0</v>
      </c>
      <c r="AR46" s="201">
        <v>4.91</v>
      </c>
      <c r="AS46" s="201">
        <v>0</v>
      </c>
      <c r="AT46" s="201">
        <v>0</v>
      </c>
      <c r="AU46" s="201">
        <v>0.3</v>
      </c>
      <c r="AV46" s="201">
        <v>0</v>
      </c>
      <c r="AW46" s="201">
        <v>0.08</v>
      </c>
      <c r="AX46" s="201">
        <v>0.13</v>
      </c>
      <c r="AY46" s="201">
        <v>0.99</v>
      </c>
    </row>
    <row r="47" spans="1:51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7.9</v>
      </c>
      <c r="H47" s="201">
        <v>0</v>
      </c>
      <c r="I47" s="201">
        <v>0</v>
      </c>
      <c r="J47" s="201">
        <v>7.27</v>
      </c>
      <c r="K47" s="201">
        <v>0.1</v>
      </c>
      <c r="L47" s="201">
        <v>0.32</v>
      </c>
      <c r="M47" s="201">
        <v>0.06</v>
      </c>
      <c r="N47" s="201">
        <v>7.0000000000000007E-2</v>
      </c>
      <c r="O47" s="201">
        <v>0.08</v>
      </c>
      <c r="P47" s="201">
        <v>0.12</v>
      </c>
      <c r="Q47" s="201">
        <v>0.05</v>
      </c>
      <c r="R47" s="201">
        <v>0.15</v>
      </c>
      <c r="S47" s="201">
        <v>7.0000000000000007E-2</v>
      </c>
      <c r="T47" s="201">
        <v>0.53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 s="201">
        <v>0</v>
      </c>
      <c r="AA47" s="201">
        <v>0</v>
      </c>
      <c r="AB47" s="201">
        <v>0</v>
      </c>
      <c r="AC47" s="201">
        <v>1.63</v>
      </c>
      <c r="AD47" s="201">
        <v>0</v>
      </c>
      <c r="AE47" s="201">
        <v>0</v>
      </c>
      <c r="AF47" s="201">
        <v>0</v>
      </c>
      <c r="AG47" s="201">
        <v>-0.37</v>
      </c>
      <c r="AH47" s="201">
        <v>0</v>
      </c>
      <c r="AI47" s="201">
        <v>0</v>
      </c>
      <c r="AJ47" s="201">
        <v>0</v>
      </c>
      <c r="AK47" s="201">
        <v>0.35</v>
      </c>
      <c r="AL47" s="201">
        <v>0</v>
      </c>
      <c r="AM47" s="201">
        <v>0</v>
      </c>
      <c r="AN47" s="201">
        <v>0</v>
      </c>
      <c r="AO47" s="201">
        <v>40.86</v>
      </c>
      <c r="AP47" s="201">
        <v>0</v>
      </c>
      <c r="AQ47" s="201">
        <v>0</v>
      </c>
      <c r="AR47" s="201">
        <v>4.91</v>
      </c>
      <c r="AS47" s="201">
        <v>0</v>
      </c>
      <c r="AT47" s="201">
        <v>0</v>
      </c>
      <c r="AU47" s="201">
        <v>0.3</v>
      </c>
      <c r="AV47" s="201">
        <v>0</v>
      </c>
      <c r="AW47" s="201">
        <v>0.05</v>
      </c>
      <c r="AX47" s="201">
        <v>0</v>
      </c>
      <c r="AY47" s="201">
        <v>1.01</v>
      </c>
    </row>
    <row r="48" spans="1:51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7.9</v>
      </c>
      <c r="H48" s="201">
        <v>0</v>
      </c>
      <c r="I48" s="201">
        <v>0</v>
      </c>
      <c r="J48" s="201">
        <v>7.27</v>
      </c>
      <c r="K48" s="201">
        <v>0.1</v>
      </c>
      <c r="L48" s="201">
        <v>0.32</v>
      </c>
      <c r="M48" s="201">
        <v>0.06</v>
      </c>
      <c r="N48" s="201">
        <v>7.0000000000000007E-2</v>
      </c>
      <c r="O48" s="201">
        <v>0.08</v>
      </c>
      <c r="P48" s="201">
        <v>0.12</v>
      </c>
      <c r="Q48" s="201">
        <v>0.05</v>
      </c>
      <c r="R48" s="201">
        <v>0.16</v>
      </c>
      <c r="S48" s="201">
        <v>7.0000000000000007E-2</v>
      </c>
      <c r="T48" s="201">
        <v>0.53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 s="201">
        <v>0</v>
      </c>
      <c r="AA48" s="201">
        <v>0</v>
      </c>
      <c r="AB48" s="201">
        <v>0</v>
      </c>
      <c r="AC48" s="201">
        <v>1.63</v>
      </c>
      <c r="AD48" s="201">
        <v>0</v>
      </c>
      <c r="AE48" s="201">
        <v>0</v>
      </c>
      <c r="AF48" s="201">
        <v>0</v>
      </c>
      <c r="AG48" s="201">
        <v>-0.37</v>
      </c>
      <c r="AH48" s="201">
        <v>0</v>
      </c>
      <c r="AI48" s="201">
        <v>0</v>
      </c>
      <c r="AJ48" s="201">
        <v>0</v>
      </c>
      <c r="AK48" s="201">
        <v>0.35</v>
      </c>
      <c r="AL48" s="201">
        <v>0</v>
      </c>
      <c r="AM48" s="201">
        <v>0</v>
      </c>
      <c r="AN48" s="201">
        <v>0</v>
      </c>
      <c r="AO48" s="201">
        <v>40.86</v>
      </c>
      <c r="AP48" s="201">
        <v>0</v>
      </c>
      <c r="AQ48" s="201">
        <v>0</v>
      </c>
      <c r="AR48" s="201">
        <v>4.91</v>
      </c>
      <c r="AS48" s="201">
        <v>0</v>
      </c>
      <c r="AT48" s="201">
        <v>0</v>
      </c>
      <c r="AU48" s="201">
        <v>0.3</v>
      </c>
      <c r="AV48" s="201">
        <v>0</v>
      </c>
      <c r="AW48" s="201">
        <v>0</v>
      </c>
      <c r="AX48" s="201">
        <v>0</v>
      </c>
      <c r="AY48" s="201">
        <v>1.02</v>
      </c>
    </row>
    <row r="49" spans="1:51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7.9</v>
      </c>
      <c r="H49" s="201">
        <v>0</v>
      </c>
      <c r="I49" s="201">
        <v>0</v>
      </c>
      <c r="J49" s="201">
        <v>7.27</v>
      </c>
      <c r="K49" s="201">
        <v>0.1</v>
      </c>
      <c r="L49" s="201">
        <v>0.32</v>
      </c>
      <c r="M49" s="201">
        <v>0.06</v>
      </c>
      <c r="N49" s="201">
        <v>7.0000000000000007E-2</v>
      </c>
      <c r="O49" s="201">
        <v>0.08</v>
      </c>
      <c r="P49" s="201">
        <v>0.12</v>
      </c>
      <c r="Q49" s="201">
        <v>0.06</v>
      </c>
      <c r="R49" s="201">
        <v>0.16</v>
      </c>
      <c r="S49" s="201">
        <v>0.08</v>
      </c>
      <c r="T49" s="201">
        <v>0.54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 s="201">
        <v>0</v>
      </c>
      <c r="AA49" s="201">
        <v>0</v>
      </c>
      <c r="AB49" s="201">
        <v>0</v>
      </c>
      <c r="AC49" s="201">
        <v>1.63</v>
      </c>
      <c r="AD49" s="201">
        <v>0</v>
      </c>
      <c r="AE49" s="201">
        <v>0</v>
      </c>
      <c r="AF49" s="201">
        <v>0</v>
      </c>
      <c r="AG49" s="201">
        <v>-0.37</v>
      </c>
      <c r="AH49" s="201">
        <v>0</v>
      </c>
      <c r="AI49" s="201">
        <v>0</v>
      </c>
      <c r="AJ49" s="201">
        <v>0</v>
      </c>
      <c r="AK49" s="201">
        <v>0.35</v>
      </c>
      <c r="AL49" s="201">
        <v>0</v>
      </c>
      <c r="AM49" s="201">
        <v>0</v>
      </c>
      <c r="AN49" s="201">
        <v>0</v>
      </c>
      <c r="AO49" s="201">
        <v>40.86</v>
      </c>
      <c r="AP49" s="201">
        <v>0</v>
      </c>
      <c r="AQ49" s="201">
        <v>0</v>
      </c>
      <c r="AR49" s="201">
        <v>4.91</v>
      </c>
      <c r="AS49" s="201">
        <v>0</v>
      </c>
      <c r="AT49" s="201">
        <v>0</v>
      </c>
      <c r="AU49" s="201">
        <v>0.3</v>
      </c>
      <c r="AV49" s="201">
        <v>0</v>
      </c>
      <c r="AW49" s="201">
        <v>0</v>
      </c>
      <c r="AX49" s="201">
        <v>0</v>
      </c>
      <c r="AY49" s="201">
        <v>1.03</v>
      </c>
    </row>
    <row r="50" spans="1:51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7.9</v>
      </c>
      <c r="H50" s="201">
        <v>0</v>
      </c>
      <c r="I50" s="201">
        <v>0</v>
      </c>
      <c r="J50" s="201">
        <v>7.27</v>
      </c>
      <c r="K50" s="201">
        <v>0.1</v>
      </c>
      <c r="L50" s="201">
        <v>0.32</v>
      </c>
      <c r="M50" s="201">
        <v>0.06</v>
      </c>
      <c r="N50" s="201">
        <v>7.0000000000000007E-2</v>
      </c>
      <c r="O50" s="201">
        <v>0.08</v>
      </c>
      <c r="P50" s="201">
        <v>0.12</v>
      </c>
      <c r="Q50" s="201">
        <v>0.06</v>
      </c>
      <c r="R50" s="201">
        <v>0.17</v>
      </c>
      <c r="S50" s="201">
        <v>0.08</v>
      </c>
      <c r="T50" s="201">
        <v>0.55000000000000004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 s="201">
        <v>0</v>
      </c>
      <c r="AA50" s="201">
        <v>0</v>
      </c>
      <c r="AB50" s="201">
        <v>0</v>
      </c>
      <c r="AC50" s="201">
        <v>1.63</v>
      </c>
      <c r="AD50" s="201">
        <v>0</v>
      </c>
      <c r="AE50" s="201">
        <v>0</v>
      </c>
      <c r="AF50" s="201">
        <v>0</v>
      </c>
      <c r="AG50" s="201">
        <v>-0.37</v>
      </c>
      <c r="AH50" s="201">
        <v>0</v>
      </c>
      <c r="AI50" s="201">
        <v>0</v>
      </c>
      <c r="AJ50" s="201">
        <v>0</v>
      </c>
      <c r="AK50" s="201">
        <v>0.35</v>
      </c>
      <c r="AL50" s="201">
        <v>0</v>
      </c>
      <c r="AM50" s="201">
        <v>0</v>
      </c>
      <c r="AN50" s="201">
        <v>0</v>
      </c>
      <c r="AO50" s="201">
        <v>40.86</v>
      </c>
      <c r="AP50" s="201">
        <v>0</v>
      </c>
      <c r="AQ50" s="201">
        <v>0</v>
      </c>
      <c r="AR50" s="201">
        <v>4.91</v>
      </c>
      <c r="AS50" s="201">
        <v>0</v>
      </c>
      <c r="AT50" s="201">
        <v>0</v>
      </c>
      <c r="AU50" s="201">
        <v>0.3</v>
      </c>
      <c r="AV50" s="201">
        <v>0</v>
      </c>
      <c r="AW50" s="201">
        <v>0</v>
      </c>
      <c r="AX50" s="201">
        <v>0</v>
      </c>
      <c r="AY50" s="201">
        <v>1.04</v>
      </c>
    </row>
    <row r="51" spans="1:51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7.77</v>
      </c>
      <c r="H51" s="201">
        <v>0</v>
      </c>
      <c r="I51" s="201">
        <v>0</v>
      </c>
      <c r="J51" s="201">
        <v>7.27</v>
      </c>
      <c r="K51" s="201">
        <v>0.12</v>
      </c>
      <c r="L51" s="201">
        <v>0.32</v>
      </c>
      <c r="M51" s="201">
        <v>0.06</v>
      </c>
      <c r="N51" s="201">
        <v>7.0000000000000007E-2</v>
      </c>
      <c r="O51" s="201">
        <v>0.08</v>
      </c>
      <c r="P51" s="201">
        <v>0.12</v>
      </c>
      <c r="Q51" s="201">
        <v>0.11</v>
      </c>
      <c r="R51" s="201">
        <v>0.34</v>
      </c>
      <c r="S51" s="201">
        <v>0.17</v>
      </c>
      <c r="T51" s="201">
        <v>0.54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 s="201">
        <v>0</v>
      </c>
      <c r="AA51" s="201">
        <v>0</v>
      </c>
      <c r="AB51" s="201">
        <v>0</v>
      </c>
      <c r="AC51" s="201">
        <v>1.63</v>
      </c>
      <c r="AD51" s="201">
        <v>0</v>
      </c>
      <c r="AE51" s="201">
        <v>0</v>
      </c>
      <c r="AF51" s="201">
        <v>0</v>
      </c>
      <c r="AG51" s="201">
        <v>-0.37</v>
      </c>
      <c r="AH51" s="201">
        <v>0</v>
      </c>
      <c r="AI51" s="201">
        <v>0</v>
      </c>
      <c r="AJ51" s="201">
        <v>0</v>
      </c>
      <c r="AK51" s="201">
        <v>0.35</v>
      </c>
      <c r="AL51" s="201">
        <v>0</v>
      </c>
      <c r="AM51" s="201">
        <v>0</v>
      </c>
      <c r="AN51" s="201">
        <v>0</v>
      </c>
      <c r="AO51" s="201">
        <v>40.86</v>
      </c>
      <c r="AP51" s="201">
        <v>0</v>
      </c>
      <c r="AQ51" s="201">
        <v>0</v>
      </c>
      <c r="AR51" s="201">
        <v>4.8499999999999996</v>
      </c>
      <c r="AS51" s="201">
        <v>0</v>
      </c>
      <c r="AT51" s="201">
        <v>0</v>
      </c>
      <c r="AU51" s="201">
        <v>0.3</v>
      </c>
      <c r="AV51" s="201">
        <v>0</v>
      </c>
      <c r="AW51" s="201">
        <v>0</v>
      </c>
      <c r="AX51" s="201">
        <v>0</v>
      </c>
      <c r="AY51" s="201">
        <v>1.03</v>
      </c>
    </row>
    <row r="52" spans="1:51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7.77</v>
      </c>
      <c r="H52" s="201">
        <v>0</v>
      </c>
      <c r="I52" s="201">
        <v>0</v>
      </c>
      <c r="J52" s="201">
        <v>7.27</v>
      </c>
      <c r="K52" s="201">
        <v>0.16</v>
      </c>
      <c r="L52" s="201">
        <v>0.32</v>
      </c>
      <c r="M52" s="201">
        <v>0.06</v>
      </c>
      <c r="N52" s="201">
        <v>7.0000000000000007E-2</v>
      </c>
      <c r="O52" s="201">
        <v>0.08</v>
      </c>
      <c r="P52" s="201">
        <v>0.12</v>
      </c>
      <c r="Q52" s="201">
        <v>0.1</v>
      </c>
      <c r="R52" s="201">
        <v>0.33</v>
      </c>
      <c r="S52" s="201">
        <v>0.17</v>
      </c>
      <c r="T52" s="201">
        <v>0.53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 s="201">
        <v>0</v>
      </c>
      <c r="AA52" s="201">
        <v>0</v>
      </c>
      <c r="AB52" s="201">
        <v>0</v>
      </c>
      <c r="AC52" s="201">
        <v>1.63</v>
      </c>
      <c r="AD52" s="201">
        <v>0</v>
      </c>
      <c r="AE52" s="201">
        <v>0</v>
      </c>
      <c r="AF52" s="201">
        <v>0</v>
      </c>
      <c r="AG52" s="201">
        <v>-0.37</v>
      </c>
      <c r="AH52" s="201">
        <v>0</v>
      </c>
      <c r="AI52" s="201">
        <v>0</v>
      </c>
      <c r="AJ52" s="201">
        <v>0</v>
      </c>
      <c r="AK52" s="201">
        <v>0.35</v>
      </c>
      <c r="AL52" s="201">
        <v>0</v>
      </c>
      <c r="AM52" s="201">
        <v>0</v>
      </c>
      <c r="AN52" s="201">
        <v>0</v>
      </c>
      <c r="AO52" s="201">
        <v>40.86</v>
      </c>
      <c r="AP52" s="201">
        <v>0</v>
      </c>
      <c r="AQ52" s="201">
        <v>0</v>
      </c>
      <c r="AR52" s="201">
        <v>4.8499999999999996</v>
      </c>
      <c r="AS52" s="201">
        <v>0</v>
      </c>
      <c r="AT52" s="201">
        <v>0</v>
      </c>
      <c r="AU52" s="201">
        <v>0.3</v>
      </c>
      <c r="AV52" s="201">
        <v>0</v>
      </c>
      <c r="AW52" s="201">
        <v>0</v>
      </c>
      <c r="AX52" s="201">
        <v>0</v>
      </c>
      <c r="AY52" s="201">
        <v>1.02</v>
      </c>
    </row>
    <row r="53" spans="1:51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7.77</v>
      </c>
      <c r="H53" s="201">
        <v>0</v>
      </c>
      <c r="I53" s="201">
        <v>0</v>
      </c>
      <c r="J53" s="201">
        <v>7.27</v>
      </c>
      <c r="K53" s="201">
        <v>0.26</v>
      </c>
      <c r="L53" s="201">
        <v>0.23</v>
      </c>
      <c r="M53" s="201">
        <v>0.06</v>
      </c>
      <c r="N53" s="201">
        <v>7.0000000000000007E-2</v>
      </c>
      <c r="O53" s="201">
        <v>0.08</v>
      </c>
      <c r="P53" s="201">
        <v>0.12</v>
      </c>
      <c r="Q53" s="201">
        <v>0.14000000000000001</v>
      </c>
      <c r="R53" s="201">
        <v>0.44</v>
      </c>
      <c r="S53" s="201">
        <v>0.22</v>
      </c>
      <c r="T53" s="201">
        <v>0.53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 s="201">
        <v>0</v>
      </c>
      <c r="AA53" s="201">
        <v>0</v>
      </c>
      <c r="AB53" s="201">
        <v>0</v>
      </c>
      <c r="AC53" s="201">
        <v>1.63</v>
      </c>
      <c r="AD53" s="201">
        <v>0</v>
      </c>
      <c r="AE53" s="201">
        <v>0</v>
      </c>
      <c r="AF53" s="201">
        <v>0</v>
      </c>
      <c r="AG53" s="201">
        <v>-0.37</v>
      </c>
      <c r="AH53" s="201">
        <v>0</v>
      </c>
      <c r="AI53" s="201">
        <v>0</v>
      </c>
      <c r="AJ53" s="201">
        <v>0</v>
      </c>
      <c r="AK53" s="201">
        <v>0.35</v>
      </c>
      <c r="AL53" s="201">
        <v>0</v>
      </c>
      <c r="AM53" s="201">
        <v>0</v>
      </c>
      <c r="AN53" s="201">
        <v>0</v>
      </c>
      <c r="AO53" s="201">
        <v>40.86</v>
      </c>
      <c r="AP53" s="201">
        <v>0</v>
      </c>
      <c r="AQ53" s="201">
        <v>0</v>
      </c>
      <c r="AR53" s="201">
        <v>4.8499999999999996</v>
      </c>
      <c r="AS53" s="201">
        <v>0</v>
      </c>
      <c r="AT53" s="201">
        <v>0</v>
      </c>
      <c r="AU53" s="201">
        <v>0.3</v>
      </c>
      <c r="AV53" s="201">
        <v>0</v>
      </c>
      <c r="AW53" s="201">
        <v>0</v>
      </c>
      <c r="AX53" s="201">
        <v>0</v>
      </c>
      <c r="AY53" s="201">
        <v>1.02</v>
      </c>
    </row>
    <row r="54" spans="1:51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7.77</v>
      </c>
      <c r="H54" s="201">
        <v>0</v>
      </c>
      <c r="I54" s="201">
        <v>0</v>
      </c>
      <c r="J54" s="201">
        <v>7.27</v>
      </c>
      <c r="K54" s="201">
        <v>0.28999999999999998</v>
      </c>
      <c r="L54" s="201">
        <v>0.23</v>
      </c>
      <c r="M54" s="201">
        <v>0.06</v>
      </c>
      <c r="N54" s="201">
        <v>7.0000000000000007E-2</v>
      </c>
      <c r="O54" s="201">
        <v>0.08</v>
      </c>
      <c r="P54" s="201">
        <v>0.12</v>
      </c>
      <c r="Q54" s="201">
        <v>0.14000000000000001</v>
      </c>
      <c r="R54" s="201">
        <v>0.44</v>
      </c>
      <c r="S54" s="201">
        <v>0.22</v>
      </c>
      <c r="T54" s="201">
        <v>0.53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 s="201">
        <v>0</v>
      </c>
      <c r="AA54" s="201">
        <v>0</v>
      </c>
      <c r="AB54" s="201">
        <v>0</v>
      </c>
      <c r="AC54" s="201">
        <v>1.63</v>
      </c>
      <c r="AD54" s="201">
        <v>0</v>
      </c>
      <c r="AE54" s="201">
        <v>0</v>
      </c>
      <c r="AF54" s="201">
        <v>0</v>
      </c>
      <c r="AG54" s="201">
        <v>-0.37</v>
      </c>
      <c r="AH54" s="201">
        <v>0</v>
      </c>
      <c r="AI54" s="201">
        <v>0</v>
      </c>
      <c r="AJ54" s="201">
        <v>0</v>
      </c>
      <c r="AK54" s="201">
        <v>0.35</v>
      </c>
      <c r="AL54" s="201">
        <v>0</v>
      </c>
      <c r="AM54" s="201">
        <v>0</v>
      </c>
      <c r="AN54" s="201">
        <v>0</v>
      </c>
      <c r="AO54" s="201">
        <v>40.86</v>
      </c>
      <c r="AP54" s="201">
        <v>0</v>
      </c>
      <c r="AQ54" s="201">
        <v>0</v>
      </c>
      <c r="AR54" s="201">
        <v>4.8499999999999996</v>
      </c>
      <c r="AS54" s="201">
        <v>0</v>
      </c>
      <c r="AT54" s="201">
        <v>0</v>
      </c>
      <c r="AU54" s="201">
        <v>0.3</v>
      </c>
      <c r="AV54" s="201">
        <v>0</v>
      </c>
      <c r="AW54" s="201">
        <v>0</v>
      </c>
      <c r="AX54" s="201">
        <v>0</v>
      </c>
      <c r="AY54" s="201">
        <v>1.02</v>
      </c>
    </row>
    <row r="55" spans="1:51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7.77</v>
      </c>
      <c r="H55" s="201">
        <v>0</v>
      </c>
      <c r="I55" s="201">
        <v>0</v>
      </c>
      <c r="J55" s="201">
        <v>7.27</v>
      </c>
      <c r="K55" s="201">
        <v>0.23</v>
      </c>
      <c r="L55" s="201">
        <v>0.23</v>
      </c>
      <c r="M55" s="201">
        <v>0.06</v>
      </c>
      <c r="N55" s="201">
        <v>7.0000000000000007E-2</v>
      </c>
      <c r="O55" s="201">
        <v>0.08</v>
      </c>
      <c r="P55" s="201">
        <v>0.12</v>
      </c>
      <c r="Q55" s="201">
        <v>0.04</v>
      </c>
      <c r="R55" s="201">
        <v>0.31</v>
      </c>
      <c r="S55" s="201">
        <v>0.08</v>
      </c>
      <c r="T55" s="201">
        <v>0.55000000000000004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 s="201">
        <v>0</v>
      </c>
      <c r="AA55" s="201">
        <v>0</v>
      </c>
      <c r="AB55" s="201">
        <v>0</v>
      </c>
      <c r="AC55" s="201">
        <v>1.63</v>
      </c>
      <c r="AD55" s="201">
        <v>0</v>
      </c>
      <c r="AE55" s="201">
        <v>0</v>
      </c>
      <c r="AF55" s="201">
        <v>0</v>
      </c>
      <c r="AG55" s="201">
        <v>-0.37</v>
      </c>
      <c r="AH55" s="201">
        <v>0</v>
      </c>
      <c r="AI55" s="201">
        <v>0</v>
      </c>
      <c r="AJ55" s="201">
        <v>0</v>
      </c>
      <c r="AK55" s="201">
        <v>0.35</v>
      </c>
      <c r="AL55" s="201">
        <v>0</v>
      </c>
      <c r="AM55" s="201">
        <v>0</v>
      </c>
      <c r="AN55" s="201">
        <v>0</v>
      </c>
      <c r="AO55" s="201">
        <v>40.86</v>
      </c>
      <c r="AP55" s="201">
        <v>0</v>
      </c>
      <c r="AQ55" s="201">
        <v>0</v>
      </c>
      <c r="AR55" s="201">
        <v>4.8499999999999996</v>
      </c>
      <c r="AS55" s="201">
        <v>0</v>
      </c>
      <c r="AT55" s="201">
        <v>0</v>
      </c>
      <c r="AU55" s="201">
        <v>0.3</v>
      </c>
      <c r="AV55" s="201">
        <v>0</v>
      </c>
      <c r="AW55" s="201">
        <v>0</v>
      </c>
      <c r="AX55" s="201">
        <v>0</v>
      </c>
      <c r="AY55" s="201">
        <v>1.04</v>
      </c>
    </row>
    <row r="56" spans="1:51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7.77</v>
      </c>
      <c r="H56" s="201">
        <v>0</v>
      </c>
      <c r="I56" s="201">
        <v>0</v>
      </c>
      <c r="J56" s="201">
        <v>7.27</v>
      </c>
      <c r="K56" s="201">
        <v>0.23</v>
      </c>
      <c r="L56" s="201">
        <v>0.23</v>
      </c>
      <c r="M56" s="201">
        <v>0.06</v>
      </c>
      <c r="N56" s="201">
        <v>7.0000000000000007E-2</v>
      </c>
      <c r="O56" s="201">
        <v>0.08</v>
      </c>
      <c r="P56" s="201">
        <v>0.12</v>
      </c>
      <c r="Q56" s="201">
        <v>0.04</v>
      </c>
      <c r="R56" s="201">
        <v>0.32</v>
      </c>
      <c r="S56" s="201">
        <v>0.08</v>
      </c>
      <c r="T56" s="201">
        <v>0.55000000000000004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 s="201">
        <v>0</v>
      </c>
      <c r="AA56" s="201">
        <v>0</v>
      </c>
      <c r="AB56" s="201">
        <v>0</v>
      </c>
      <c r="AC56" s="201">
        <v>1.63</v>
      </c>
      <c r="AD56" s="201">
        <v>0</v>
      </c>
      <c r="AE56" s="201">
        <v>0</v>
      </c>
      <c r="AF56" s="201">
        <v>0</v>
      </c>
      <c r="AG56" s="201">
        <v>-0.37</v>
      </c>
      <c r="AH56" s="201">
        <v>0</v>
      </c>
      <c r="AI56" s="201">
        <v>0</v>
      </c>
      <c r="AJ56" s="201">
        <v>0</v>
      </c>
      <c r="AK56" s="201">
        <v>0.35</v>
      </c>
      <c r="AL56" s="201">
        <v>0</v>
      </c>
      <c r="AM56" s="201">
        <v>0</v>
      </c>
      <c r="AN56" s="201">
        <v>0</v>
      </c>
      <c r="AO56" s="201">
        <v>40.86</v>
      </c>
      <c r="AP56" s="201">
        <v>0</v>
      </c>
      <c r="AQ56" s="201">
        <v>0</v>
      </c>
      <c r="AR56" s="201">
        <v>4.8499999999999996</v>
      </c>
      <c r="AS56" s="201">
        <v>0</v>
      </c>
      <c r="AT56" s="201">
        <v>0</v>
      </c>
      <c r="AU56" s="201">
        <v>0.3</v>
      </c>
      <c r="AV56" s="201">
        <v>0</v>
      </c>
      <c r="AW56" s="201">
        <v>0</v>
      </c>
      <c r="AX56" s="201">
        <v>0</v>
      </c>
      <c r="AY56" s="201">
        <v>1.05</v>
      </c>
    </row>
    <row r="57" spans="1:51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7.77</v>
      </c>
      <c r="H57" s="201">
        <v>0</v>
      </c>
      <c r="I57" s="201">
        <v>0</v>
      </c>
      <c r="J57" s="201">
        <v>7.27</v>
      </c>
      <c r="K57" s="201">
        <v>0.41</v>
      </c>
      <c r="L57" s="201">
        <v>0.23</v>
      </c>
      <c r="M57" s="201">
        <v>0.06</v>
      </c>
      <c r="N57" s="201">
        <v>7.0000000000000007E-2</v>
      </c>
      <c r="O57" s="201">
        <v>0.08</v>
      </c>
      <c r="P57" s="201">
        <v>0.12</v>
      </c>
      <c r="Q57" s="201">
        <v>0.14000000000000001</v>
      </c>
      <c r="R57" s="201">
        <v>0.45</v>
      </c>
      <c r="S57" s="201">
        <v>0.22</v>
      </c>
      <c r="T57" s="201">
        <v>0.55000000000000004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 s="201">
        <v>0</v>
      </c>
      <c r="AA57" s="201">
        <v>0</v>
      </c>
      <c r="AB57" s="201">
        <v>0</v>
      </c>
      <c r="AC57" s="201">
        <v>1.63</v>
      </c>
      <c r="AD57" s="201">
        <v>0</v>
      </c>
      <c r="AE57" s="201">
        <v>0</v>
      </c>
      <c r="AF57" s="201">
        <v>0</v>
      </c>
      <c r="AG57" s="201">
        <v>-0.37</v>
      </c>
      <c r="AH57" s="201">
        <v>0</v>
      </c>
      <c r="AI57" s="201">
        <v>0</v>
      </c>
      <c r="AJ57" s="201">
        <v>0</v>
      </c>
      <c r="AK57" s="201">
        <v>0.35</v>
      </c>
      <c r="AL57" s="201">
        <v>0</v>
      </c>
      <c r="AM57" s="201">
        <v>0</v>
      </c>
      <c r="AN57" s="201">
        <v>0</v>
      </c>
      <c r="AO57" s="201">
        <v>40.86</v>
      </c>
      <c r="AP57" s="201">
        <v>0</v>
      </c>
      <c r="AQ57" s="201">
        <v>0</v>
      </c>
      <c r="AR57" s="201">
        <v>4.8499999999999996</v>
      </c>
      <c r="AS57" s="201">
        <v>0</v>
      </c>
      <c r="AT57" s="201">
        <v>0</v>
      </c>
      <c r="AU57" s="201">
        <v>0.3</v>
      </c>
      <c r="AV57" s="201">
        <v>0</v>
      </c>
      <c r="AW57" s="201">
        <v>0</v>
      </c>
      <c r="AX57" s="201">
        <v>0</v>
      </c>
      <c r="AY57" s="201">
        <v>1.04</v>
      </c>
    </row>
    <row r="58" spans="1:51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7.77</v>
      </c>
      <c r="H58" s="201">
        <v>0</v>
      </c>
      <c r="I58" s="201">
        <v>0</v>
      </c>
      <c r="J58" s="201">
        <v>7.27</v>
      </c>
      <c r="K58" s="201">
        <v>0.46</v>
      </c>
      <c r="L58" s="201">
        <v>0.32</v>
      </c>
      <c r="M58" s="201">
        <v>0.06</v>
      </c>
      <c r="N58" s="201">
        <v>7.0000000000000007E-2</v>
      </c>
      <c r="O58" s="201">
        <v>0.08</v>
      </c>
      <c r="P58" s="201">
        <v>0.12</v>
      </c>
      <c r="Q58" s="201">
        <v>0.14000000000000001</v>
      </c>
      <c r="R58" s="201">
        <v>0.45</v>
      </c>
      <c r="S58" s="201">
        <v>0.22</v>
      </c>
      <c r="T58" s="201">
        <v>0.55000000000000004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 s="201">
        <v>0</v>
      </c>
      <c r="AA58" s="201">
        <v>0</v>
      </c>
      <c r="AB58" s="201">
        <v>0</v>
      </c>
      <c r="AC58" s="201">
        <v>1.63</v>
      </c>
      <c r="AD58" s="201">
        <v>0</v>
      </c>
      <c r="AE58" s="201">
        <v>0</v>
      </c>
      <c r="AF58" s="201">
        <v>0</v>
      </c>
      <c r="AG58" s="201">
        <v>-0.37</v>
      </c>
      <c r="AH58" s="201">
        <v>0</v>
      </c>
      <c r="AI58" s="201">
        <v>0</v>
      </c>
      <c r="AJ58" s="201">
        <v>0</v>
      </c>
      <c r="AK58" s="201">
        <v>0.35</v>
      </c>
      <c r="AL58" s="201">
        <v>0</v>
      </c>
      <c r="AM58" s="201">
        <v>0</v>
      </c>
      <c r="AN58" s="201">
        <v>0</v>
      </c>
      <c r="AO58" s="201">
        <v>40.86</v>
      </c>
      <c r="AP58" s="201">
        <v>0</v>
      </c>
      <c r="AQ58" s="201">
        <v>0</v>
      </c>
      <c r="AR58" s="201">
        <v>4.8499999999999996</v>
      </c>
      <c r="AS58" s="201">
        <v>0</v>
      </c>
      <c r="AT58" s="201">
        <v>0</v>
      </c>
      <c r="AU58" s="201">
        <v>0.3</v>
      </c>
      <c r="AV58" s="201">
        <v>0</v>
      </c>
      <c r="AW58" s="201">
        <v>0</v>
      </c>
      <c r="AX58" s="201">
        <v>0</v>
      </c>
      <c r="AY58" s="201">
        <v>1.05</v>
      </c>
    </row>
    <row r="59" spans="1:51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7.77</v>
      </c>
      <c r="H59" s="201">
        <v>0</v>
      </c>
      <c r="I59" s="201">
        <v>0</v>
      </c>
      <c r="J59" s="201">
        <v>7.27</v>
      </c>
      <c r="K59" s="201">
        <v>0.39</v>
      </c>
      <c r="L59" s="201">
        <v>0.32</v>
      </c>
      <c r="M59" s="201">
        <v>7.0000000000000007E-2</v>
      </c>
      <c r="N59" s="201">
        <v>7.0000000000000007E-2</v>
      </c>
      <c r="O59" s="201">
        <v>0.08</v>
      </c>
      <c r="P59" s="201">
        <v>0.12</v>
      </c>
      <c r="Q59" s="201">
        <v>0.14000000000000001</v>
      </c>
      <c r="R59" s="201">
        <v>0.44</v>
      </c>
      <c r="S59" s="201">
        <v>0.22</v>
      </c>
      <c r="T59" s="201">
        <v>0.54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 s="201">
        <v>0</v>
      </c>
      <c r="AA59" s="201">
        <v>0</v>
      </c>
      <c r="AB59" s="201">
        <v>0</v>
      </c>
      <c r="AC59" s="201">
        <v>1.63</v>
      </c>
      <c r="AD59" s="201">
        <v>0</v>
      </c>
      <c r="AE59" s="201">
        <v>0</v>
      </c>
      <c r="AF59" s="201">
        <v>0</v>
      </c>
      <c r="AG59" s="201">
        <v>-0.37</v>
      </c>
      <c r="AH59" s="201">
        <v>0</v>
      </c>
      <c r="AI59" s="201">
        <v>0</v>
      </c>
      <c r="AJ59" s="201">
        <v>0</v>
      </c>
      <c r="AK59" s="201">
        <v>0.35</v>
      </c>
      <c r="AL59" s="201">
        <v>0</v>
      </c>
      <c r="AM59" s="201">
        <v>0</v>
      </c>
      <c r="AN59" s="201">
        <v>0</v>
      </c>
      <c r="AO59" s="201">
        <v>40.86</v>
      </c>
      <c r="AP59" s="201">
        <v>0</v>
      </c>
      <c r="AQ59" s="201">
        <v>0</v>
      </c>
      <c r="AR59" s="201">
        <v>4.8499999999999996</v>
      </c>
      <c r="AS59" s="201">
        <v>0</v>
      </c>
      <c r="AT59" s="201">
        <v>0</v>
      </c>
      <c r="AU59" s="201">
        <v>0.3</v>
      </c>
      <c r="AV59" s="201">
        <v>0</v>
      </c>
      <c r="AW59" s="201">
        <v>0</v>
      </c>
      <c r="AX59" s="201">
        <v>0.13</v>
      </c>
      <c r="AY59" s="201">
        <v>1.03</v>
      </c>
    </row>
    <row r="60" spans="1:51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7.77</v>
      </c>
      <c r="H60" s="201">
        <v>0</v>
      </c>
      <c r="I60" s="201">
        <v>0</v>
      </c>
      <c r="J60" s="201">
        <v>7.27</v>
      </c>
      <c r="K60" s="201">
        <v>0.38</v>
      </c>
      <c r="L60" s="201">
        <v>0.32</v>
      </c>
      <c r="M60" s="201">
        <v>7.0000000000000007E-2</v>
      </c>
      <c r="N60" s="201">
        <v>7.0000000000000007E-2</v>
      </c>
      <c r="O60" s="201">
        <v>0.08</v>
      </c>
      <c r="P60" s="201">
        <v>0.12</v>
      </c>
      <c r="Q60" s="201">
        <v>0.14000000000000001</v>
      </c>
      <c r="R60" s="201">
        <v>0.43</v>
      </c>
      <c r="S60" s="201">
        <v>0.21</v>
      </c>
      <c r="T60" s="201">
        <v>0.52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 s="201">
        <v>0</v>
      </c>
      <c r="AA60" s="201">
        <v>0</v>
      </c>
      <c r="AB60" s="201">
        <v>0</v>
      </c>
      <c r="AC60" s="201">
        <v>1.63</v>
      </c>
      <c r="AD60" s="201">
        <v>0</v>
      </c>
      <c r="AE60" s="201">
        <v>0</v>
      </c>
      <c r="AF60" s="201">
        <v>0</v>
      </c>
      <c r="AG60" s="201">
        <v>-0.37</v>
      </c>
      <c r="AH60" s="201">
        <v>0</v>
      </c>
      <c r="AI60" s="201">
        <v>0</v>
      </c>
      <c r="AJ60" s="201">
        <v>0</v>
      </c>
      <c r="AK60" s="201">
        <v>0.35</v>
      </c>
      <c r="AL60" s="201">
        <v>0</v>
      </c>
      <c r="AM60" s="201">
        <v>0</v>
      </c>
      <c r="AN60" s="201">
        <v>0</v>
      </c>
      <c r="AO60" s="201">
        <v>40.86</v>
      </c>
      <c r="AP60" s="201">
        <v>0</v>
      </c>
      <c r="AQ60" s="201">
        <v>0</v>
      </c>
      <c r="AR60" s="201">
        <v>4.8499999999999996</v>
      </c>
      <c r="AS60" s="201">
        <v>0</v>
      </c>
      <c r="AT60" s="201">
        <v>0</v>
      </c>
      <c r="AU60" s="201">
        <v>0.3</v>
      </c>
      <c r="AV60" s="201">
        <v>0</v>
      </c>
      <c r="AW60" s="201">
        <v>0</v>
      </c>
      <c r="AX60" s="201">
        <v>0.13</v>
      </c>
      <c r="AY60" s="201">
        <v>1.01</v>
      </c>
    </row>
    <row r="61" spans="1:51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7.77</v>
      </c>
      <c r="H61" s="201">
        <v>0</v>
      </c>
      <c r="I61" s="201">
        <v>0</v>
      </c>
      <c r="J61" s="201">
        <v>7.27</v>
      </c>
      <c r="K61" s="201">
        <v>0.51</v>
      </c>
      <c r="L61" s="201">
        <v>0.32</v>
      </c>
      <c r="M61" s="201">
        <v>7.0000000000000007E-2</v>
      </c>
      <c r="N61" s="201">
        <v>7.0000000000000007E-2</v>
      </c>
      <c r="O61" s="201">
        <v>0.08</v>
      </c>
      <c r="P61" s="201">
        <v>0.12</v>
      </c>
      <c r="Q61" s="201">
        <v>0.13</v>
      </c>
      <c r="R61" s="201">
        <v>0.04</v>
      </c>
      <c r="S61" s="201">
        <v>0.21</v>
      </c>
      <c r="T61" s="201">
        <v>0.51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 s="201">
        <v>0</v>
      </c>
      <c r="AA61" s="201">
        <v>0</v>
      </c>
      <c r="AB61" s="201">
        <v>0</v>
      </c>
      <c r="AC61" s="201">
        <v>1.63</v>
      </c>
      <c r="AD61" s="201">
        <v>0</v>
      </c>
      <c r="AE61" s="201">
        <v>0</v>
      </c>
      <c r="AF61" s="201">
        <v>0</v>
      </c>
      <c r="AG61" s="201">
        <v>-0.37</v>
      </c>
      <c r="AH61" s="201">
        <v>0</v>
      </c>
      <c r="AI61" s="201">
        <v>0</v>
      </c>
      <c r="AJ61" s="201">
        <v>0</v>
      </c>
      <c r="AK61" s="201">
        <v>0.35</v>
      </c>
      <c r="AL61" s="201">
        <v>0</v>
      </c>
      <c r="AM61" s="201">
        <v>0</v>
      </c>
      <c r="AN61" s="201">
        <v>0</v>
      </c>
      <c r="AO61" s="201">
        <v>40.86</v>
      </c>
      <c r="AP61" s="201">
        <v>0</v>
      </c>
      <c r="AQ61" s="201">
        <v>0</v>
      </c>
      <c r="AR61" s="201">
        <v>4.8499999999999996</v>
      </c>
      <c r="AS61" s="201">
        <v>0</v>
      </c>
      <c r="AT61" s="201">
        <v>0</v>
      </c>
      <c r="AU61" s="201">
        <v>0.3</v>
      </c>
      <c r="AV61" s="201">
        <v>0</v>
      </c>
      <c r="AW61" s="201">
        <v>0</v>
      </c>
      <c r="AX61" s="201">
        <v>0.13</v>
      </c>
      <c r="AY61" s="201">
        <v>0.16</v>
      </c>
    </row>
    <row r="62" spans="1:51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7.77</v>
      </c>
      <c r="H62" s="201">
        <v>0</v>
      </c>
      <c r="I62" s="201">
        <v>0</v>
      </c>
      <c r="J62" s="201">
        <v>7.27</v>
      </c>
      <c r="K62" s="201">
        <v>0.74</v>
      </c>
      <c r="L62" s="201">
        <v>0.32</v>
      </c>
      <c r="M62" s="201">
        <v>7.0000000000000007E-2</v>
      </c>
      <c r="N62" s="201">
        <v>7.0000000000000007E-2</v>
      </c>
      <c r="O62" s="201">
        <v>0.08</v>
      </c>
      <c r="P62" s="201">
        <v>0.12</v>
      </c>
      <c r="Q62" s="201">
        <v>0.14000000000000001</v>
      </c>
      <c r="R62" s="201">
        <v>0.03</v>
      </c>
      <c r="S62" s="201">
        <v>0.21</v>
      </c>
      <c r="T62" s="201">
        <v>0.06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 s="201">
        <v>0</v>
      </c>
      <c r="AA62" s="201">
        <v>0</v>
      </c>
      <c r="AB62" s="201">
        <v>0</v>
      </c>
      <c r="AC62" s="201">
        <v>1.63</v>
      </c>
      <c r="AD62" s="201">
        <v>0</v>
      </c>
      <c r="AE62" s="201">
        <v>0</v>
      </c>
      <c r="AF62" s="201">
        <v>0</v>
      </c>
      <c r="AG62" s="201">
        <v>-0.37</v>
      </c>
      <c r="AH62" s="201">
        <v>0</v>
      </c>
      <c r="AI62" s="201">
        <v>0</v>
      </c>
      <c r="AJ62" s="201">
        <v>0</v>
      </c>
      <c r="AK62" s="201">
        <v>0.35</v>
      </c>
      <c r="AL62" s="201">
        <v>0</v>
      </c>
      <c r="AM62" s="201">
        <v>0</v>
      </c>
      <c r="AN62" s="201">
        <v>0</v>
      </c>
      <c r="AO62" s="201">
        <v>40.86</v>
      </c>
      <c r="AP62" s="201">
        <v>0</v>
      </c>
      <c r="AQ62" s="201">
        <v>0</v>
      </c>
      <c r="AR62" s="201">
        <v>4.8499999999999996</v>
      </c>
      <c r="AS62" s="201">
        <v>0</v>
      </c>
      <c r="AT62" s="201">
        <v>0</v>
      </c>
      <c r="AU62" s="201">
        <v>0.3</v>
      </c>
      <c r="AV62" s="201">
        <v>0</v>
      </c>
      <c r="AW62" s="201">
        <v>0</v>
      </c>
      <c r="AX62" s="201">
        <v>0.13</v>
      </c>
      <c r="AY62" s="201">
        <v>0.2</v>
      </c>
    </row>
    <row r="63" spans="1:51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7.77</v>
      </c>
      <c r="H63" s="201">
        <v>0</v>
      </c>
      <c r="I63" s="201">
        <v>0</v>
      </c>
      <c r="J63" s="201">
        <v>7.27</v>
      </c>
      <c r="K63" s="201">
        <v>0.8</v>
      </c>
      <c r="L63" s="201">
        <v>0.32</v>
      </c>
      <c r="M63" s="201">
        <v>7.0000000000000007E-2</v>
      </c>
      <c r="N63" s="201">
        <v>0.08</v>
      </c>
      <c r="O63" s="201">
        <v>0.09</v>
      </c>
      <c r="P63" s="201">
        <v>0.13</v>
      </c>
      <c r="Q63" s="201">
        <v>0.12</v>
      </c>
      <c r="R63" s="201">
        <v>0.03</v>
      </c>
      <c r="S63" s="201">
        <v>0.18</v>
      </c>
      <c r="T63" s="201">
        <v>0.08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 s="201">
        <v>0</v>
      </c>
      <c r="AA63" s="201">
        <v>0</v>
      </c>
      <c r="AB63" s="201">
        <v>0</v>
      </c>
      <c r="AC63" s="201">
        <v>1.63</v>
      </c>
      <c r="AD63" s="201">
        <v>0</v>
      </c>
      <c r="AE63" s="201">
        <v>0</v>
      </c>
      <c r="AF63" s="201">
        <v>0</v>
      </c>
      <c r="AG63" s="201">
        <v>-0.37</v>
      </c>
      <c r="AH63" s="201">
        <v>0</v>
      </c>
      <c r="AI63" s="201">
        <v>0</v>
      </c>
      <c r="AJ63" s="201">
        <v>0</v>
      </c>
      <c r="AK63" s="201">
        <v>0.35</v>
      </c>
      <c r="AL63" s="201">
        <v>0</v>
      </c>
      <c r="AM63" s="201">
        <v>0</v>
      </c>
      <c r="AN63" s="201">
        <v>0</v>
      </c>
      <c r="AO63" s="201">
        <v>40.86</v>
      </c>
      <c r="AP63" s="201">
        <v>0</v>
      </c>
      <c r="AQ63" s="201">
        <v>0</v>
      </c>
      <c r="AR63" s="201">
        <v>4.8499999999999996</v>
      </c>
      <c r="AS63" s="201">
        <v>0</v>
      </c>
      <c r="AT63" s="201">
        <v>0</v>
      </c>
      <c r="AU63" s="201">
        <v>0.3</v>
      </c>
      <c r="AV63" s="201">
        <v>0</v>
      </c>
      <c r="AW63" s="201">
        <v>0</v>
      </c>
      <c r="AX63" s="201">
        <v>0.13</v>
      </c>
      <c r="AY63" s="201">
        <v>0.22</v>
      </c>
    </row>
    <row r="64" spans="1:51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7.77</v>
      </c>
      <c r="H64" s="201">
        <v>0</v>
      </c>
      <c r="I64" s="201">
        <v>0</v>
      </c>
      <c r="J64" s="201">
        <v>7.27</v>
      </c>
      <c r="K64" s="201">
        <v>0.73</v>
      </c>
      <c r="L64" s="201">
        <v>0.32</v>
      </c>
      <c r="M64" s="201">
        <v>7.0000000000000007E-2</v>
      </c>
      <c r="N64" s="201">
        <v>0.08</v>
      </c>
      <c r="O64" s="201">
        <v>0.09</v>
      </c>
      <c r="P64" s="201">
        <v>0.13</v>
      </c>
      <c r="Q64" s="201">
        <v>0.11</v>
      </c>
      <c r="R64" s="201">
        <v>0.04</v>
      </c>
      <c r="S64" s="201">
        <v>0</v>
      </c>
      <c r="T64" s="201">
        <v>0.09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 s="201">
        <v>0</v>
      </c>
      <c r="AA64" s="201">
        <v>0</v>
      </c>
      <c r="AB64" s="201">
        <v>0</v>
      </c>
      <c r="AC64" s="201">
        <v>1.63</v>
      </c>
      <c r="AD64" s="201">
        <v>0</v>
      </c>
      <c r="AE64" s="201">
        <v>0</v>
      </c>
      <c r="AF64" s="201">
        <v>0</v>
      </c>
      <c r="AG64" s="201">
        <v>-0.37</v>
      </c>
      <c r="AH64" s="201">
        <v>0</v>
      </c>
      <c r="AI64" s="201">
        <v>0</v>
      </c>
      <c r="AJ64" s="201">
        <v>0</v>
      </c>
      <c r="AK64" s="201">
        <v>0.35</v>
      </c>
      <c r="AL64" s="201">
        <v>0</v>
      </c>
      <c r="AM64" s="201">
        <v>0</v>
      </c>
      <c r="AN64" s="201">
        <v>0</v>
      </c>
      <c r="AO64" s="201">
        <v>40.86</v>
      </c>
      <c r="AP64" s="201">
        <v>0</v>
      </c>
      <c r="AQ64" s="201">
        <v>0</v>
      </c>
      <c r="AR64" s="201">
        <v>4.8499999999999996</v>
      </c>
      <c r="AS64" s="201">
        <v>0</v>
      </c>
      <c r="AT64" s="201">
        <v>0</v>
      </c>
      <c r="AU64" s="201">
        <v>0.3</v>
      </c>
      <c r="AV64" s="201">
        <v>0</v>
      </c>
      <c r="AW64" s="201">
        <v>0.05</v>
      </c>
      <c r="AX64" s="201">
        <v>0.13</v>
      </c>
      <c r="AY64" s="201">
        <v>0.2</v>
      </c>
    </row>
    <row r="65" spans="1:51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7.77</v>
      </c>
      <c r="H65" s="201">
        <v>0</v>
      </c>
      <c r="I65" s="201">
        <v>0</v>
      </c>
      <c r="J65" s="201">
        <v>7.27</v>
      </c>
      <c r="K65" s="201">
        <v>0.66</v>
      </c>
      <c r="L65" s="201">
        <v>0.32</v>
      </c>
      <c r="M65" s="201">
        <v>7.0000000000000007E-2</v>
      </c>
      <c r="N65" s="201">
        <v>0.08</v>
      </c>
      <c r="O65" s="201">
        <v>0.09</v>
      </c>
      <c r="P65" s="201">
        <v>0.14000000000000001</v>
      </c>
      <c r="Q65" s="201">
        <v>0</v>
      </c>
      <c r="R65" s="201">
        <v>0.04</v>
      </c>
      <c r="S65" s="201">
        <v>0.02</v>
      </c>
      <c r="T65" s="201">
        <v>0.05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 s="201">
        <v>0</v>
      </c>
      <c r="AA65" s="201">
        <v>0</v>
      </c>
      <c r="AB65" s="201">
        <v>0</v>
      </c>
      <c r="AC65" s="201">
        <v>1.63</v>
      </c>
      <c r="AD65" s="201">
        <v>0</v>
      </c>
      <c r="AE65" s="201">
        <v>0</v>
      </c>
      <c r="AF65" s="201">
        <v>0</v>
      </c>
      <c r="AG65" s="201">
        <v>-0.63</v>
      </c>
      <c r="AH65" s="201">
        <v>0</v>
      </c>
      <c r="AI65" s="201">
        <v>0</v>
      </c>
      <c r="AJ65" s="201">
        <v>0</v>
      </c>
      <c r="AK65" s="201">
        <v>0.35</v>
      </c>
      <c r="AL65" s="201">
        <v>0</v>
      </c>
      <c r="AM65" s="201">
        <v>0</v>
      </c>
      <c r="AN65" s="201">
        <v>0</v>
      </c>
      <c r="AO65" s="201">
        <v>40.86</v>
      </c>
      <c r="AP65" s="201">
        <v>0</v>
      </c>
      <c r="AQ65" s="201">
        <v>0</v>
      </c>
      <c r="AR65" s="201">
        <v>4.8499999999999996</v>
      </c>
      <c r="AS65" s="201">
        <v>0</v>
      </c>
      <c r="AT65" s="201">
        <v>0</v>
      </c>
      <c r="AU65" s="201">
        <v>0.3</v>
      </c>
      <c r="AV65" s="201">
        <v>0</v>
      </c>
      <c r="AW65" s="201">
        <v>0.08</v>
      </c>
      <c r="AX65" s="201">
        <v>0.13</v>
      </c>
      <c r="AY65" s="201">
        <v>0.19</v>
      </c>
    </row>
    <row r="66" spans="1:51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7.77</v>
      </c>
      <c r="H66" s="201">
        <v>0</v>
      </c>
      <c r="I66" s="201">
        <v>0</v>
      </c>
      <c r="J66" s="201">
        <v>7.27</v>
      </c>
      <c r="K66" s="201">
        <v>0.57999999999999996</v>
      </c>
      <c r="L66" s="201">
        <v>0.32</v>
      </c>
      <c r="M66" s="201">
        <v>0.08</v>
      </c>
      <c r="N66" s="201">
        <v>0.08</v>
      </c>
      <c r="O66" s="201">
        <v>0.09</v>
      </c>
      <c r="P66" s="201">
        <v>0.14000000000000001</v>
      </c>
      <c r="Q66" s="201">
        <v>0</v>
      </c>
      <c r="R66" s="201">
        <v>0.04</v>
      </c>
      <c r="S66" s="201">
        <v>0</v>
      </c>
      <c r="T66" s="201">
        <v>7.0000000000000007E-2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 s="201">
        <v>0</v>
      </c>
      <c r="AA66" s="201">
        <v>0</v>
      </c>
      <c r="AB66" s="201">
        <v>0</v>
      </c>
      <c r="AC66" s="201">
        <v>1.63</v>
      </c>
      <c r="AD66" s="201">
        <v>0</v>
      </c>
      <c r="AE66" s="201">
        <v>0</v>
      </c>
      <c r="AF66" s="201">
        <v>0</v>
      </c>
      <c r="AG66" s="201">
        <v>-0.63</v>
      </c>
      <c r="AH66" s="201">
        <v>0</v>
      </c>
      <c r="AI66" s="201">
        <v>0</v>
      </c>
      <c r="AJ66" s="201">
        <v>0</v>
      </c>
      <c r="AK66" s="201">
        <v>0.35</v>
      </c>
      <c r="AL66" s="201">
        <v>0</v>
      </c>
      <c r="AM66" s="201">
        <v>0</v>
      </c>
      <c r="AN66" s="201">
        <v>0</v>
      </c>
      <c r="AO66" s="201">
        <v>40.86</v>
      </c>
      <c r="AP66" s="201">
        <v>0</v>
      </c>
      <c r="AQ66" s="201">
        <v>0</v>
      </c>
      <c r="AR66" s="201">
        <v>4.8499999999999996</v>
      </c>
      <c r="AS66" s="201">
        <v>0</v>
      </c>
      <c r="AT66" s="201">
        <v>0</v>
      </c>
      <c r="AU66" s="201">
        <v>0.3</v>
      </c>
      <c r="AV66" s="201">
        <v>0</v>
      </c>
      <c r="AW66" s="201">
        <v>0.13</v>
      </c>
      <c r="AX66" s="201">
        <v>0.13</v>
      </c>
      <c r="AY66" s="201">
        <v>0.24</v>
      </c>
    </row>
    <row r="67" spans="1:51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7.77</v>
      </c>
      <c r="H67" s="201">
        <v>0</v>
      </c>
      <c r="I67" s="201">
        <v>0</v>
      </c>
      <c r="J67" s="201">
        <v>7.27</v>
      </c>
      <c r="K67" s="201">
        <v>0.78</v>
      </c>
      <c r="L67" s="201">
        <v>1.93</v>
      </c>
      <c r="M67" s="201">
        <v>7.0000000000000007E-2</v>
      </c>
      <c r="N67" s="201">
        <v>0.08</v>
      </c>
      <c r="O67" s="201">
        <v>0.09</v>
      </c>
      <c r="P67" s="201">
        <v>0.13</v>
      </c>
      <c r="Q67" s="201">
        <v>0</v>
      </c>
      <c r="R67" s="201">
        <v>0.04</v>
      </c>
      <c r="S67" s="201">
        <v>0.02</v>
      </c>
      <c r="T67" s="201">
        <v>7.0000000000000007E-2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 s="201">
        <v>0</v>
      </c>
      <c r="AA67" s="201">
        <v>0</v>
      </c>
      <c r="AB67" s="201">
        <v>0</v>
      </c>
      <c r="AC67" s="201">
        <v>1.63</v>
      </c>
      <c r="AD67" s="201">
        <v>0</v>
      </c>
      <c r="AE67" s="201">
        <v>0</v>
      </c>
      <c r="AF67" s="201">
        <v>0</v>
      </c>
      <c r="AG67" s="201">
        <v>-0.63</v>
      </c>
      <c r="AH67" s="201">
        <v>0</v>
      </c>
      <c r="AI67" s="201">
        <v>0</v>
      </c>
      <c r="AJ67" s="201">
        <v>0</v>
      </c>
      <c r="AK67" s="201">
        <v>0.35</v>
      </c>
      <c r="AL67" s="201">
        <v>0</v>
      </c>
      <c r="AM67" s="201">
        <v>0</v>
      </c>
      <c r="AN67" s="201">
        <v>0</v>
      </c>
      <c r="AO67" s="201">
        <v>40.86</v>
      </c>
      <c r="AP67" s="201">
        <v>0</v>
      </c>
      <c r="AQ67" s="201">
        <v>0</v>
      </c>
      <c r="AR67" s="201">
        <v>4.8499999999999996</v>
      </c>
      <c r="AS67" s="201">
        <v>0</v>
      </c>
      <c r="AT67" s="201">
        <v>0</v>
      </c>
      <c r="AU67" s="201">
        <v>0.3</v>
      </c>
      <c r="AV67" s="201">
        <v>0</v>
      </c>
      <c r="AW67" s="201">
        <v>0.13</v>
      </c>
      <c r="AX67" s="201">
        <v>0.13</v>
      </c>
      <c r="AY67" s="201">
        <v>0.19</v>
      </c>
    </row>
    <row r="68" spans="1:51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7.77</v>
      </c>
      <c r="H68" s="201">
        <v>0</v>
      </c>
      <c r="I68" s="201">
        <v>0</v>
      </c>
      <c r="J68" s="201">
        <v>7.27</v>
      </c>
      <c r="K68" s="201">
        <v>0.69</v>
      </c>
      <c r="L68" s="201">
        <v>2.2599999999999998</v>
      </c>
      <c r="M68" s="201">
        <v>7.0000000000000007E-2</v>
      </c>
      <c r="N68" s="201">
        <v>0.08</v>
      </c>
      <c r="O68" s="201">
        <v>0.09</v>
      </c>
      <c r="P68" s="201">
        <v>0.14000000000000001</v>
      </c>
      <c r="Q68" s="201">
        <v>0</v>
      </c>
      <c r="R68" s="201">
        <v>0.04</v>
      </c>
      <c r="S68" s="201">
        <v>0</v>
      </c>
      <c r="T68" s="201">
        <v>7.0000000000000007E-2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 s="201">
        <v>0</v>
      </c>
      <c r="AA68" s="201">
        <v>0</v>
      </c>
      <c r="AB68" s="201">
        <v>0</v>
      </c>
      <c r="AC68" s="201">
        <v>1.63</v>
      </c>
      <c r="AD68" s="201">
        <v>0</v>
      </c>
      <c r="AE68" s="201">
        <v>0</v>
      </c>
      <c r="AF68" s="201">
        <v>0</v>
      </c>
      <c r="AG68" s="201">
        <v>-0.63</v>
      </c>
      <c r="AH68" s="201">
        <v>0</v>
      </c>
      <c r="AI68" s="201">
        <v>0</v>
      </c>
      <c r="AJ68" s="201">
        <v>0</v>
      </c>
      <c r="AK68" s="201">
        <v>13.35</v>
      </c>
      <c r="AL68" s="201">
        <v>0</v>
      </c>
      <c r="AM68" s="201">
        <v>0</v>
      </c>
      <c r="AN68" s="201">
        <v>0</v>
      </c>
      <c r="AO68" s="201">
        <v>40.86</v>
      </c>
      <c r="AP68" s="201">
        <v>0</v>
      </c>
      <c r="AQ68" s="201">
        <v>0</v>
      </c>
      <c r="AR68" s="201">
        <v>4.8499999999999996</v>
      </c>
      <c r="AS68" s="201">
        <v>0</v>
      </c>
      <c r="AT68" s="201">
        <v>0</v>
      </c>
      <c r="AU68" s="201">
        <v>0.3</v>
      </c>
      <c r="AV68" s="201">
        <v>0</v>
      </c>
      <c r="AW68" s="201">
        <v>0.13</v>
      </c>
      <c r="AX68" s="201">
        <v>0.13</v>
      </c>
      <c r="AY68" s="201">
        <v>0.22</v>
      </c>
    </row>
    <row r="69" spans="1:51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7.77</v>
      </c>
      <c r="H69" s="201">
        <v>0</v>
      </c>
      <c r="I69" s="201">
        <v>0</v>
      </c>
      <c r="J69" s="201">
        <v>7.27</v>
      </c>
      <c r="K69" s="201">
        <v>0.65</v>
      </c>
      <c r="L69" s="201">
        <v>2.13</v>
      </c>
      <c r="M69" s="201">
        <v>7.0000000000000007E-2</v>
      </c>
      <c r="N69" s="201">
        <v>0.08</v>
      </c>
      <c r="O69" s="201">
        <v>0.09</v>
      </c>
      <c r="P69" s="201">
        <v>0.14000000000000001</v>
      </c>
      <c r="Q69" s="201">
        <v>0</v>
      </c>
      <c r="R69" s="201">
        <v>0.04</v>
      </c>
      <c r="S69" s="201">
        <v>0.02</v>
      </c>
      <c r="T69" s="201">
        <v>0.05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 s="201">
        <v>0</v>
      </c>
      <c r="AA69" s="201">
        <v>0</v>
      </c>
      <c r="AB69" s="201">
        <v>0</v>
      </c>
      <c r="AC69" s="201">
        <v>1.63</v>
      </c>
      <c r="AD69" s="201">
        <v>0</v>
      </c>
      <c r="AE69" s="201">
        <v>0</v>
      </c>
      <c r="AF69" s="201">
        <v>0</v>
      </c>
      <c r="AG69" s="201">
        <v>-0.63</v>
      </c>
      <c r="AH69" s="201">
        <v>0</v>
      </c>
      <c r="AI69" s="201">
        <v>0</v>
      </c>
      <c r="AJ69" s="201">
        <v>0</v>
      </c>
      <c r="AK69" s="201">
        <v>14.34</v>
      </c>
      <c r="AL69" s="201">
        <v>0</v>
      </c>
      <c r="AM69" s="201">
        <v>0</v>
      </c>
      <c r="AN69" s="201">
        <v>0</v>
      </c>
      <c r="AO69" s="201">
        <v>40.86</v>
      </c>
      <c r="AP69" s="201">
        <v>0</v>
      </c>
      <c r="AQ69" s="201">
        <v>0</v>
      </c>
      <c r="AR69" s="201">
        <v>4.8499999999999996</v>
      </c>
      <c r="AS69" s="201">
        <v>0</v>
      </c>
      <c r="AT69" s="201">
        <v>0</v>
      </c>
      <c r="AU69" s="201">
        <v>0.3</v>
      </c>
      <c r="AV69" s="201">
        <v>0</v>
      </c>
      <c r="AW69" s="201">
        <v>0.04</v>
      </c>
      <c r="AX69" s="201">
        <v>0.13</v>
      </c>
      <c r="AY69" s="201">
        <v>0.23</v>
      </c>
    </row>
    <row r="70" spans="1:51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7.77</v>
      </c>
      <c r="H70" s="201">
        <v>0</v>
      </c>
      <c r="I70" s="201">
        <v>0</v>
      </c>
      <c r="J70" s="201">
        <v>7.27</v>
      </c>
      <c r="K70" s="201">
        <v>0.53</v>
      </c>
      <c r="L70" s="201">
        <v>1.74</v>
      </c>
      <c r="M70" s="201">
        <v>0.08</v>
      </c>
      <c r="N70" s="201">
        <v>0.09</v>
      </c>
      <c r="O70" s="201">
        <v>0.09</v>
      </c>
      <c r="P70" s="201">
        <v>0.15</v>
      </c>
      <c r="Q70" s="201">
        <v>0</v>
      </c>
      <c r="R70" s="201">
        <v>0.04</v>
      </c>
      <c r="S70" s="201">
        <v>0.02</v>
      </c>
      <c r="T70" s="201">
        <v>0.08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 s="201">
        <v>0</v>
      </c>
      <c r="AA70" s="201">
        <v>0</v>
      </c>
      <c r="AB70" s="201">
        <v>0</v>
      </c>
      <c r="AC70" s="201">
        <v>1.63</v>
      </c>
      <c r="AD70" s="201">
        <v>0</v>
      </c>
      <c r="AE70" s="201">
        <v>0</v>
      </c>
      <c r="AF70" s="201">
        <v>0</v>
      </c>
      <c r="AG70" s="201">
        <v>-0.63</v>
      </c>
      <c r="AH70" s="201">
        <v>0</v>
      </c>
      <c r="AI70" s="201">
        <v>0</v>
      </c>
      <c r="AJ70" s="201">
        <v>0</v>
      </c>
      <c r="AK70" s="201">
        <v>14.34</v>
      </c>
      <c r="AL70" s="201">
        <v>0</v>
      </c>
      <c r="AM70" s="201">
        <v>0</v>
      </c>
      <c r="AN70" s="201">
        <v>0</v>
      </c>
      <c r="AO70" s="201">
        <v>40.86</v>
      </c>
      <c r="AP70" s="201">
        <v>0</v>
      </c>
      <c r="AQ70" s="201">
        <v>0</v>
      </c>
      <c r="AR70" s="201">
        <v>4.8499999999999996</v>
      </c>
      <c r="AS70" s="201">
        <v>0</v>
      </c>
      <c r="AT70" s="201">
        <v>0</v>
      </c>
      <c r="AU70" s="201">
        <v>0.3</v>
      </c>
      <c r="AV70" s="201">
        <v>0</v>
      </c>
      <c r="AW70" s="201">
        <v>0.17</v>
      </c>
      <c r="AX70" s="201">
        <v>0.13</v>
      </c>
      <c r="AY70" s="201">
        <v>0.23</v>
      </c>
    </row>
    <row r="71" spans="1:51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7.77</v>
      </c>
      <c r="H71" s="201">
        <v>0</v>
      </c>
      <c r="I71" s="201">
        <v>0</v>
      </c>
      <c r="J71" s="201">
        <v>7.27</v>
      </c>
      <c r="K71" s="201">
        <v>0.09</v>
      </c>
      <c r="L71" s="201">
        <v>0.71</v>
      </c>
      <c r="M71" s="201">
        <v>0.08</v>
      </c>
      <c r="N71" s="201">
        <v>0.09</v>
      </c>
      <c r="O71" s="201">
        <v>0.1</v>
      </c>
      <c r="P71" s="201">
        <v>0.16</v>
      </c>
      <c r="Q71" s="201">
        <v>0</v>
      </c>
      <c r="R71" s="201">
        <v>0.04</v>
      </c>
      <c r="S71" s="201">
        <v>0</v>
      </c>
      <c r="T71" s="201">
        <v>0.08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 s="201">
        <v>0</v>
      </c>
      <c r="AA71" s="201">
        <v>0</v>
      </c>
      <c r="AB71" s="201">
        <v>0</v>
      </c>
      <c r="AC71" s="201">
        <v>1.63</v>
      </c>
      <c r="AD71" s="201">
        <v>0</v>
      </c>
      <c r="AE71" s="201">
        <v>0</v>
      </c>
      <c r="AF71" s="201">
        <v>0</v>
      </c>
      <c r="AG71" s="201">
        <v>-0.63</v>
      </c>
      <c r="AH71" s="201">
        <v>0</v>
      </c>
      <c r="AI71" s="201">
        <v>0</v>
      </c>
      <c r="AJ71" s="201">
        <v>0</v>
      </c>
      <c r="AK71" s="201">
        <v>0.35</v>
      </c>
      <c r="AL71" s="201">
        <v>0</v>
      </c>
      <c r="AM71" s="201">
        <v>0</v>
      </c>
      <c r="AN71" s="201">
        <v>0</v>
      </c>
      <c r="AO71" s="201">
        <v>40.86</v>
      </c>
      <c r="AP71" s="201">
        <v>0</v>
      </c>
      <c r="AQ71" s="201">
        <v>0</v>
      </c>
      <c r="AR71" s="201">
        <v>4.8499999999999996</v>
      </c>
      <c r="AS71" s="201">
        <v>0</v>
      </c>
      <c r="AT71" s="201">
        <v>0</v>
      </c>
      <c r="AU71" s="201">
        <v>0.3</v>
      </c>
      <c r="AV71" s="201">
        <v>0</v>
      </c>
      <c r="AW71" s="201">
        <v>0.17</v>
      </c>
      <c r="AX71" s="201">
        <v>0.13</v>
      </c>
      <c r="AY71" s="201">
        <v>0.23</v>
      </c>
    </row>
    <row r="72" spans="1:51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7.77</v>
      </c>
      <c r="H72" s="201">
        <v>0</v>
      </c>
      <c r="I72" s="201">
        <v>0</v>
      </c>
      <c r="J72" s="201">
        <v>7.27</v>
      </c>
      <c r="K72" s="201">
        <v>0.09</v>
      </c>
      <c r="L72" s="201">
        <v>0.31</v>
      </c>
      <c r="M72" s="201">
        <v>0.09</v>
      </c>
      <c r="N72" s="201">
        <v>0.09</v>
      </c>
      <c r="O72" s="201">
        <v>0.1</v>
      </c>
      <c r="P72" s="201">
        <v>0.16</v>
      </c>
      <c r="Q72" s="201">
        <v>0</v>
      </c>
      <c r="R72" s="201">
        <v>0.04</v>
      </c>
      <c r="S72" s="201">
        <v>0.03</v>
      </c>
      <c r="T72" s="201">
        <v>0.06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 s="201">
        <v>0</v>
      </c>
      <c r="AA72" s="201">
        <v>0</v>
      </c>
      <c r="AB72" s="201">
        <v>0</v>
      </c>
      <c r="AC72" s="201">
        <v>1.63</v>
      </c>
      <c r="AD72" s="201">
        <v>0</v>
      </c>
      <c r="AE72" s="201">
        <v>0</v>
      </c>
      <c r="AF72" s="201">
        <v>0</v>
      </c>
      <c r="AG72" s="201">
        <v>-0.63</v>
      </c>
      <c r="AH72" s="201">
        <v>0</v>
      </c>
      <c r="AI72" s="201">
        <v>0</v>
      </c>
      <c r="AJ72" s="201">
        <v>0</v>
      </c>
      <c r="AK72" s="201">
        <v>0.35</v>
      </c>
      <c r="AL72" s="201">
        <v>0</v>
      </c>
      <c r="AM72" s="201">
        <v>0</v>
      </c>
      <c r="AN72" s="201">
        <v>0</v>
      </c>
      <c r="AO72" s="201">
        <v>40.86</v>
      </c>
      <c r="AP72" s="201">
        <v>0</v>
      </c>
      <c r="AQ72" s="201">
        <v>0</v>
      </c>
      <c r="AR72" s="201">
        <v>4.8499999999999996</v>
      </c>
      <c r="AS72" s="201">
        <v>0</v>
      </c>
      <c r="AT72" s="201">
        <v>0</v>
      </c>
      <c r="AU72" s="201">
        <v>0.3</v>
      </c>
      <c r="AV72" s="201">
        <v>0</v>
      </c>
      <c r="AW72" s="201">
        <v>0.17</v>
      </c>
      <c r="AX72" s="201">
        <v>0.13</v>
      </c>
      <c r="AY72" s="201">
        <v>0.22</v>
      </c>
    </row>
    <row r="73" spans="1:51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7.77</v>
      </c>
      <c r="H73" s="201">
        <v>0</v>
      </c>
      <c r="I73" s="201">
        <v>0</v>
      </c>
      <c r="J73" s="201">
        <v>7.27</v>
      </c>
      <c r="K73" s="201">
        <v>0.1</v>
      </c>
      <c r="L73" s="201">
        <v>0.31</v>
      </c>
      <c r="M73" s="201">
        <v>0.09</v>
      </c>
      <c r="N73" s="201">
        <v>0.1</v>
      </c>
      <c r="O73" s="201">
        <v>0.11</v>
      </c>
      <c r="P73" s="201">
        <v>0.17</v>
      </c>
      <c r="Q73" s="201">
        <v>0</v>
      </c>
      <c r="R73" s="201">
        <v>0.04</v>
      </c>
      <c r="S73" s="201">
        <v>0</v>
      </c>
      <c r="T73" s="201">
        <v>0.06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 s="201">
        <v>0</v>
      </c>
      <c r="AA73" s="201">
        <v>0</v>
      </c>
      <c r="AB73" s="201">
        <v>0</v>
      </c>
      <c r="AC73" s="201">
        <v>1.63</v>
      </c>
      <c r="AD73" s="201">
        <v>0</v>
      </c>
      <c r="AE73" s="201">
        <v>0</v>
      </c>
      <c r="AF73" s="201">
        <v>0</v>
      </c>
      <c r="AG73" s="201">
        <v>-0.63</v>
      </c>
      <c r="AH73" s="201">
        <v>0</v>
      </c>
      <c r="AI73" s="201">
        <v>0</v>
      </c>
      <c r="AJ73" s="201">
        <v>0</v>
      </c>
      <c r="AK73" s="201">
        <v>0.35</v>
      </c>
      <c r="AL73" s="201">
        <v>0</v>
      </c>
      <c r="AM73" s="201">
        <v>0</v>
      </c>
      <c r="AN73" s="201">
        <v>0</v>
      </c>
      <c r="AO73" s="201">
        <v>40.86</v>
      </c>
      <c r="AP73" s="201">
        <v>0</v>
      </c>
      <c r="AQ73" s="201">
        <v>0</v>
      </c>
      <c r="AR73" s="201">
        <v>4.8499999999999996</v>
      </c>
      <c r="AS73" s="201">
        <v>0</v>
      </c>
      <c r="AT73" s="201">
        <v>0</v>
      </c>
      <c r="AU73" s="201">
        <v>0.3</v>
      </c>
      <c r="AV73" s="201">
        <v>0</v>
      </c>
      <c r="AW73" s="201">
        <v>0.17</v>
      </c>
      <c r="AX73" s="201">
        <v>0.13</v>
      </c>
      <c r="AY73" s="201">
        <v>0.25</v>
      </c>
    </row>
    <row r="74" spans="1:51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7.77</v>
      </c>
      <c r="H74" s="201">
        <v>0</v>
      </c>
      <c r="I74" s="201">
        <v>0</v>
      </c>
      <c r="J74" s="201">
        <v>7.27</v>
      </c>
      <c r="K74" s="201">
        <v>0.11</v>
      </c>
      <c r="L74" s="201">
        <v>0.32</v>
      </c>
      <c r="M74" s="201">
        <v>0.09</v>
      </c>
      <c r="N74" s="201">
        <v>0.1</v>
      </c>
      <c r="O74" s="201">
        <v>0.11</v>
      </c>
      <c r="P74" s="201">
        <v>0.18</v>
      </c>
      <c r="Q74" s="201">
        <v>0.02</v>
      </c>
      <c r="R74" s="201">
        <v>0.05</v>
      </c>
      <c r="S74" s="201">
        <v>0.02</v>
      </c>
      <c r="T74" s="201">
        <v>0.06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 s="201">
        <v>0</v>
      </c>
      <c r="AA74" s="201">
        <v>0</v>
      </c>
      <c r="AB74" s="201">
        <v>0</v>
      </c>
      <c r="AC74" s="201">
        <v>1.63</v>
      </c>
      <c r="AD74" s="201">
        <v>0</v>
      </c>
      <c r="AE74" s="201">
        <v>0</v>
      </c>
      <c r="AF74" s="201">
        <v>0</v>
      </c>
      <c r="AG74" s="201">
        <v>-0.63</v>
      </c>
      <c r="AH74" s="201">
        <v>0</v>
      </c>
      <c r="AI74" s="201">
        <v>0</v>
      </c>
      <c r="AJ74" s="201">
        <v>0</v>
      </c>
      <c r="AK74" s="201">
        <v>0.35</v>
      </c>
      <c r="AL74" s="201">
        <v>0</v>
      </c>
      <c r="AM74" s="201">
        <v>0</v>
      </c>
      <c r="AN74" s="201">
        <v>0</v>
      </c>
      <c r="AO74" s="201">
        <v>40.86</v>
      </c>
      <c r="AP74" s="201">
        <v>0</v>
      </c>
      <c r="AQ74" s="201">
        <v>0</v>
      </c>
      <c r="AR74" s="201">
        <v>4.8499999999999996</v>
      </c>
      <c r="AS74" s="201">
        <v>0</v>
      </c>
      <c r="AT74" s="201">
        <v>0</v>
      </c>
      <c r="AU74" s="201">
        <v>0.3</v>
      </c>
      <c r="AV74" s="201">
        <v>0</v>
      </c>
      <c r="AW74" s="201">
        <v>0.17</v>
      </c>
      <c r="AX74" s="201">
        <v>0.13</v>
      </c>
      <c r="AY74" s="201">
        <v>0.19</v>
      </c>
    </row>
    <row r="75" spans="1:51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7.64</v>
      </c>
      <c r="H75" s="201">
        <v>0</v>
      </c>
      <c r="I75" s="201">
        <v>0</v>
      </c>
      <c r="J75" s="201">
        <v>7.27</v>
      </c>
      <c r="K75" s="201">
        <v>0.1</v>
      </c>
      <c r="L75" s="201">
        <v>0.32</v>
      </c>
      <c r="M75" s="201">
        <v>0.09</v>
      </c>
      <c r="N75" s="201">
        <v>0.1</v>
      </c>
      <c r="O75" s="201">
        <v>0.11</v>
      </c>
      <c r="P75" s="201">
        <v>0.18</v>
      </c>
      <c r="Q75" s="201">
        <v>0</v>
      </c>
      <c r="R75" s="201">
        <v>0.05</v>
      </c>
      <c r="S75" s="201">
        <v>0.02</v>
      </c>
      <c r="T75" s="201">
        <v>0.06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 s="201">
        <v>0</v>
      </c>
      <c r="AA75" s="201">
        <v>0</v>
      </c>
      <c r="AB75" s="201">
        <v>0</v>
      </c>
      <c r="AC75" s="201">
        <v>1.63</v>
      </c>
      <c r="AD75" s="201">
        <v>0</v>
      </c>
      <c r="AE75" s="201">
        <v>0</v>
      </c>
      <c r="AF75" s="201">
        <v>0</v>
      </c>
      <c r="AG75" s="201">
        <v>-0.64</v>
      </c>
      <c r="AH75" s="201">
        <v>0</v>
      </c>
      <c r="AI75" s="201">
        <v>0</v>
      </c>
      <c r="AJ75" s="201">
        <v>0</v>
      </c>
      <c r="AK75" s="201">
        <v>17.350000000000001</v>
      </c>
      <c r="AL75" s="201">
        <v>0</v>
      </c>
      <c r="AM75" s="201">
        <v>0</v>
      </c>
      <c r="AN75" s="201">
        <v>0</v>
      </c>
      <c r="AO75" s="201">
        <v>40.86</v>
      </c>
      <c r="AP75" s="201">
        <v>0</v>
      </c>
      <c r="AQ75" s="201">
        <v>0</v>
      </c>
      <c r="AR75" s="201">
        <v>4.8499999999999996</v>
      </c>
      <c r="AS75" s="201">
        <v>0</v>
      </c>
      <c r="AT75" s="201">
        <v>0</v>
      </c>
      <c r="AU75" s="201">
        <v>0.3</v>
      </c>
      <c r="AV75" s="201">
        <v>0</v>
      </c>
      <c r="AW75" s="201">
        <v>0</v>
      </c>
      <c r="AX75" s="201">
        <v>0.13</v>
      </c>
      <c r="AY75" s="201">
        <v>0.19</v>
      </c>
    </row>
    <row r="76" spans="1:51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7.64</v>
      </c>
      <c r="H76" s="201">
        <v>0</v>
      </c>
      <c r="I76" s="201">
        <v>0</v>
      </c>
      <c r="J76" s="201">
        <v>7.27</v>
      </c>
      <c r="K76" s="201">
        <v>0.1</v>
      </c>
      <c r="L76" s="201">
        <v>0.32</v>
      </c>
      <c r="M76" s="201">
        <v>0.09</v>
      </c>
      <c r="N76" s="201">
        <v>0.1</v>
      </c>
      <c r="O76" s="201">
        <v>0.11</v>
      </c>
      <c r="P76" s="201">
        <v>0.18</v>
      </c>
      <c r="Q76" s="201">
        <v>0</v>
      </c>
      <c r="R76" s="201">
        <v>0.05</v>
      </c>
      <c r="S76" s="201">
        <v>0.02</v>
      </c>
      <c r="T76" s="201">
        <v>0.06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 s="201">
        <v>0</v>
      </c>
      <c r="AA76" s="201">
        <v>0</v>
      </c>
      <c r="AB76" s="201">
        <v>0</v>
      </c>
      <c r="AC76" s="201">
        <v>1.63</v>
      </c>
      <c r="AD76" s="201">
        <v>0</v>
      </c>
      <c r="AE76" s="201">
        <v>0</v>
      </c>
      <c r="AF76" s="201">
        <v>0</v>
      </c>
      <c r="AG76" s="201">
        <v>-0.64</v>
      </c>
      <c r="AH76" s="201">
        <v>0</v>
      </c>
      <c r="AI76" s="201">
        <v>0</v>
      </c>
      <c r="AJ76" s="201">
        <v>0</v>
      </c>
      <c r="AK76" s="201">
        <v>17.350000000000001</v>
      </c>
      <c r="AL76" s="201">
        <v>0</v>
      </c>
      <c r="AM76" s="201">
        <v>0</v>
      </c>
      <c r="AN76" s="201">
        <v>0</v>
      </c>
      <c r="AO76" s="201">
        <v>40.86</v>
      </c>
      <c r="AP76" s="201">
        <v>0</v>
      </c>
      <c r="AQ76" s="201">
        <v>0</v>
      </c>
      <c r="AR76" s="201">
        <v>4.8499999999999996</v>
      </c>
      <c r="AS76" s="201">
        <v>0</v>
      </c>
      <c r="AT76" s="201">
        <v>0</v>
      </c>
      <c r="AU76" s="201">
        <v>0.3</v>
      </c>
      <c r="AV76" s="201">
        <v>0</v>
      </c>
      <c r="AW76" s="201">
        <v>0</v>
      </c>
      <c r="AX76" s="201">
        <v>0.13</v>
      </c>
      <c r="AY76" s="201">
        <v>0.19</v>
      </c>
    </row>
    <row r="77" spans="1:51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7.64</v>
      </c>
      <c r="H77" s="201">
        <v>0</v>
      </c>
      <c r="I77" s="201">
        <v>0</v>
      </c>
      <c r="J77" s="201">
        <v>7.27</v>
      </c>
      <c r="K77" s="201">
        <v>0.1</v>
      </c>
      <c r="L77" s="201">
        <v>0.32</v>
      </c>
      <c r="M77" s="201">
        <v>0.09</v>
      </c>
      <c r="N77" s="201">
        <v>0.1</v>
      </c>
      <c r="O77" s="201">
        <v>0.11</v>
      </c>
      <c r="P77" s="201">
        <v>0.18</v>
      </c>
      <c r="Q77" s="201">
        <v>0</v>
      </c>
      <c r="R77" s="201">
        <v>0.05</v>
      </c>
      <c r="S77" s="201">
        <v>0.02</v>
      </c>
      <c r="T77" s="201">
        <v>0.06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 s="201">
        <v>0</v>
      </c>
      <c r="AA77" s="201">
        <v>0</v>
      </c>
      <c r="AB77" s="201">
        <v>0</v>
      </c>
      <c r="AC77" s="201">
        <v>1.63</v>
      </c>
      <c r="AD77" s="201">
        <v>0</v>
      </c>
      <c r="AE77" s="201">
        <v>0</v>
      </c>
      <c r="AF77" s="201">
        <v>0</v>
      </c>
      <c r="AG77" s="201">
        <v>-0.64</v>
      </c>
      <c r="AH77" s="201">
        <v>0</v>
      </c>
      <c r="AI77" s="201">
        <v>0</v>
      </c>
      <c r="AJ77" s="201">
        <v>0</v>
      </c>
      <c r="AK77" s="201">
        <v>9.09</v>
      </c>
      <c r="AL77" s="201">
        <v>0</v>
      </c>
      <c r="AM77" s="201">
        <v>0</v>
      </c>
      <c r="AN77" s="201">
        <v>0</v>
      </c>
      <c r="AO77" s="201">
        <v>40.86</v>
      </c>
      <c r="AP77" s="201">
        <v>0</v>
      </c>
      <c r="AQ77" s="201">
        <v>0</v>
      </c>
      <c r="AR77" s="201">
        <v>4.8499999999999996</v>
      </c>
      <c r="AS77" s="201">
        <v>0</v>
      </c>
      <c r="AT77" s="201">
        <v>0</v>
      </c>
      <c r="AU77" s="201">
        <v>0.3</v>
      </c>
      <c r="AV77" s="201">
        <v>0</v>
      </c>
      <c r="AW77" s="201">
        <v>0</v>
      </c>
      <c r="AX77" s="201">
        <v>0.13</v>
      </c>
      <c r="AY77" s="201">
        <v>0.19</v>
      </c>
    </row>
    <row r="78" spans="1:51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7.64</v>
      </c>
      <c r="H78" s="201">
        <v>0</v>
      </c>
      <c r="I78" s="201">
        <v>0</v>
      </c>
      <c r="J78" s="201">
        <v>7.27</v>
      </c>
      <c r="K78" s="201">
        <v>0.1</v>
      </c>
      <c r="L78" s="201">
        <v>0.32</v>
      </c>
      <c r="M78" s="201">
        <v>0.09</v>
      </c>
      <c r="N78" s="201">
        <v>0.1</v>
      </c>
      <c r="O78" s="201">
        <v>0.11</v>
      </c>
      <c r="P78" s="201">
        <v>0.18</v>
      </c>
      <c r="Q78" s="201">
        <v>0</v>
      </c>
      <c r="R78" s="201">
        <v>0.05</v>
      </c>
      <c r="S78" s="201">
        <v>0.02</v>
      </c>
      <c r="T78" s="201">
        <v>0.06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 s="201">
        <v>0</v>
      </c>
      <c r="AA78" s="201">
        <v>0</v>
      </c>
      <c r="AB78" s="201">
        <v>0</v>
      </c>
      <c r="AC78" s="201">
        <v>1.63</v>
      </c>
      <c r="AD78" s="201">
        <v>0</v>
      </c>
      <c r="AE78" s="201">
        <v>0</v>
      </c>
      <c r="AF78" s="201">
        <v>0</v>
      </c>
      <c r="AG78" s="201">
        <v>-0.64</v>
      </c>
      <c r="AH78" s="201">
        <v>0</v>
      </c>
      <c r="AI78" s="201">
        <v>0</v>
      </c>
      <c r="AJ78" s="201">
        <v>0</v>
      </c>
      <c r="AK78" s="201">
        <v>0.35</v>
      </c>
      <c r="AL78" s="201">
        <v>0</v>
      </c>
      <c r="AM78" s="201">
        <v>0</v>
      </c>
      <c r="AN78" s="201">
        <v>0</v>
      </c>
      <c r="AO78" s="201">
        <v>40.86</v>
      </c>
      <c r="AP78" s="201">
        <v>0</v>
      </c>
      <c r="AQ78" s="201">
        <v>0</v>
      </c>
      <c r="AR78" s="201">
        <v>4.8499999999999996</v>
      </c>
      <c r="AS78" s="201">
        <v>0</v>
      </c>
      <c r="AT78" s="201">
        <v>0</v>
      </c>
      <c r="AU78" s="201">
        <v>0.3</v>
      </c>
      <c r="AV78" s="201">
        <v>0.08</v>
      </c>
      <c r="AW78" s="201">
        <v>0</v>
      </c>
      <c r="AX78" s="201">
        <v>0.12</v>
      </c>
      <c r="AY78" s="201">
        <v>0.19</v>
      </c>
    </row>
    <row r="79" spans="1:51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7.64</v>
      </c>
      <c r="H79" s="201">
        <v>0</v>
      </c>
      <c r="I79" s="201">
        <v>0</v>
      </c>
      <c r="J79" s="201">
        <v>7.27</v>
      </c>
      <c r="K79" s="201">
        <v>0.1</v>
      </c>
      <c r="L79" s="201">
        <v>0.32</v>
      </c>
      <c r="M79" s="201">
        <v>0.09</v>
      </c>
      <c r="N79" s="201">
        <v>0.1</v>
      </c>
      <c r="O79" s="201">
        <v>0.11</v>
      </c>
      <c r="P79" s="201">
        <v>0.18</v>
      </c>
      <c r="Q79" s="201">
        <v>0</v>
      </c>
      <c r="R79" s="201">
        <v>0.05</v>
      </c>
      <c r="S79" s="201">
        <v>0.02</v>
      </c>
      <c r="T79" s="201">
        <v>0.06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 s="201">
        <v>0</v>
      </c>
      <c r="AA79" s="201">
        <v>0</v>
      </c>
      <c r="AB79" s="201">
        <v>0</v>
      </c>
      <c r="AC79" s="201">
        <v>1.63</v>
      </c>
      <c r="AD79" s="201">
        <v>0</v>
      </c>
      <c r="AE79" s="201">
        <v>0</v>
      </c>
      <c r="AF79" s="201">
        <v>0</v>
      </c>
      <c r="AG79" s="201">
        <v>-0.64</v>
      </c>
      <c r="AH79" s="201">
        <v>0</v>
      </c>
      <c r="AI79" s="201">
        <v>0</v>
      </c>
      <c r="AJ79" s="201">
        <v>0</v>
      </c>
      <c r="AK79" s="201">
        <v>0.35</v>
      </c>
      <c r="AL79" s="201">
        <v>0</v>
      </c>
      <c r="AM79" s="201">
        <v>0</v>
      </c>
      <c r="AN79" s="201">
        <v>0</v>
      </c>
      <c r="AO79" s="201">
        <v>40.86</v>
      </c>
      <c r="AP79" s="201">
        <v>0</v>
      </c>
      <c r="AQ79" s="201">
        <v>0</v>
      </c>
      <c r="AR79" s="201">
        <v>4.8499999999999996</v>
      </c>
      <c r="AS79" s="201">
        <v>0</v>
      </c>
      <c r="AT79" s="201">
        <v>0</v>
      </c>
      <c r="AU79" s="201">
        <v>0.3</v>
      </c>
      <c r="AV79" s="201">
        <v>0.08</v>
      </c>
      <c r="AW79" s="201">
        <v>0</v>
      </c>
      <c r="AX79" s="201">
        <v>0.12</v>
      </c>
      <c r="AY79" s="201">
        <v>0.19</v>
      </c>
    </row>
    <row r="80" spans="1:51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7.64</v>
      </c>
      <c r="H80" s="201">
        <v>0</v>
      </c>
      <c r="I80" s="201">
        <v>0</v>
      </c>
      <c r="J80" s="201">
        <v>7.27</v>
      </c>
      <c r="K80" s="201">
        <v>0.1</v>
      </c>
      <c r="L80" s="201">
        <v>0.32</v>
      </c>
      <c r="M80" s="201">
        <v>0.09</v>
      </c>
      <c r="N80" s="201">
        <v>0.1</v>
      </c>
      <c r="O80" s="201">
        <v>0.11</v>
      </c>
      <c r="P80" s="201">
        <v>0.18</v>
      </c>
      <c r="Q80" s="201">
        <v>0</v>
      </c>
      <c r="R80" s="201">
        <v>0.05</v>
      </c>
      <c r="S80" s="201">
        <v>0.02</v>
      </c>
      <c r="T80" s="201">
        <v>0.06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 s="201">
        <v>0</v>
      </c>
      <c r="AA80" s="201">
        <v>0</v>
      </c>
      <c r="AB80" s="201">
        <v>0</v>
      </c>
      <c r="AC80" s="201">
        <v>1.63</v>
      </c>
      <c r="AD80" s="201">
        <v>0</v>
      </c>
      <c r="AE80" s="201">
        <v>0</v>
      </c>
      <c r="AF80" s="201">
        <v>0</v>
      </c>
      <c r="AG80" s="201">
        <v>-0.64</v>
      </c>
      <c r="AH80" s="201">
        <v>0</v>
      </c>
      <c r="AI80" s="201">
        <v>0</v>
      </c>
      <c r="AJ80" s="201">
        <v>0</v>
      </c>
      <c r="AK80" s="201">
        <v>0.35</v>
      </c>
      <c r="AL80" s="201">
        <v>0</v>
      </c>
      <c r="AM80" s="201">
        <v>0</v>
      </c>
      <c r="AN80" s="201">
        <v>0</v>
      </c>
      <c r="AO80" s="201">
        <v>40.86</v>
      </c>
      <c r="AP80" s="201">
        <v>0</v>
      </c>
      <c r="AQ80" s="201">
        <v>0</v>
      </c>
      <c r="AR80" s="201">
        <v>4.8499999999999996</v>
      </c>
      <c r="AS80" s="201">
        <v>0</v>
      </c>
      <c r="AT80" s="201">
        <v>0</v>
      </c>
      <c r="AU80" s="201">
        <v>0.3</v>
      </c>
      <c r="AV80" s="201">
        <v>0.08</v>
      </c>
      <c r="AW80" s="201">
        <v>0</v>
      </c>
      <c r="AX80" s="201">
        <v>0.12</v>
      </c>
      <c r="AY80" s="201">
        <v>0.19</v>
      </c>
    </row>
    <row r="81" spans="1:51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7.64</v>
      </c>
      <c r="H81" s="201">
        <v>0</v>
      </c>
      <c r="I81" s="201">
        <v>0</v>
      </c>
      <c r="J81" s="201">
        <v>7.27</v>
      </c>
      <c r="K81" s="201">
        <v>0.1</v>
      </c>
      <c r="L81" s="201">
        <v>0.32</v>
      </c>
      <c r="M81" s="201">
        <v>0.09</v>
      </c>
      <c r="N81" s="201">
        <v>0.1</v>
      </c>
      <c r="O81" s="201">
        <v>0.11</v>
      </c>
      <c r="P81" s="201">
        <v>0.18</v>
      </c>
      <c r="Q81" s="201">
        <v>0</v>
      </c>
      <c r="R81" s="201">
        <v>0.05</v>
      </c>
      <c r="S81" s="201">
        <v>0.02</v>
      </c>
      <c r="T81" s="201">
        <v>0.06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 s="201">
        <v>0</v>
      </c>
      <c r="AA81" s="201">
        <v>0</v>
      </c>
      <c r="AB81" s="201">
        <v>0</v>
      </c>
      <c r="AC81" s="201">
        <v>1.63</v>
      </c>
      <c r="AD81" s="201">
        <v>0</v>
      </c>
      <c r="AE81" s="201">
        <v>0</v>
      </c>
      <c r="AF81" s="201">
        <v>0</v>
      </c>
      <c r="AG81" s="201">
        <v>-0.64</v>
      </c>
      <c r="AH81" s="201">
        <v>0</v>
      </c>
      <c r="AI81" s="201">
        <v>0</v>
      </c>
      <c r="AJ81" s="201">
        <v>0</v>
      </c>
      <c r="AK81" s="201">
        <v>0.35</v>
      </c>
      <c r="AL81" s="201">
        <v>0</v>
      </c>
      <c r="AM81" s="201">
        <v>0</v>
      </c>
      <c r="AN81" s="201">
        <v>0</v>
      </c>
      <c r="AO81" s="201">
        <v>40.86</v>
      </c>
      <c r="AP81" s="201">
        <v>0</v>
      </c>
      <c r="AQ81" s="201">
        <v>0</v>
      </c>
      <c r="AR81" s="201">
        <v>4.8499999999999996</v>
      </c>
      <c r="AS81" s="201">
        <v>0</v>
      </c>
      <c r="AT81" s="201">
        <v>0</v>
      </c>
      <c r="AU81" s="201">
        <v>0.3</v>
      </c>
      <c r="AV81" s="201">
        <v>0.08</v>
      </c>
      <c r="AW81" s="201">
        <v>0</v>
      </c>
      <c r="AX81" s="201">
        <v>0.12</v>
      </c>
      <c r="AY81" s="201">
        <v>0.19</v>
      </c>
    </row>
    <row r="82" spans="1:51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7.64</v>
      </c>
      <c r="H82" s="201">
        <v>0</v>
      </c>
      <c r="I82" s="201">
        <v>0</v>
      </c>
      <c r="J82" s="201">
        <v>7.27</v>
      </c>
      <c r="K82" s="201">
        <v>0.1</v>
      </c>
      <c r="L82" s="201">
        <v>0.32</v>
      </c>
      <c r="M82" s="201">
        <v>0.09</v>
      </c>
      <c r="N82" s="201">
        <v>0.1</v>
      </c>
      <c r="O82" s="201">
        <v>0.11</v>
      </c>
      <c r="P82" s="201">
        <v>0.18</v>
      </c>
      <c r="Q82" s="201">
        <v>0</v>
      </c>
      <c r="R82" s="201">
        <v>0.05</v>
      </c>
      <c r="S82" s="201">
        <v>0.02</v>
      </c>
      <c r="T82" s="201">
        <v>0.06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 s="201">
        <v>0</v>
      </c>
      <c r="AA82" s="201">
        <v>0</v>
      </c>
      <c r="AB82" s="201">
        <v>0</v>
      </c>
      <c r="AC82" s="201">
        <v>1.63</v>
      </c>
      <c r="AD82" s="201">
        <v>0</v>
      </c>
      <c r="AE82" s="201">
        <v>0</v>
      </c>
      <c r="AF82" s="201">
        <v>0</v>
      </c>
      <c r="AG82" s="201">
        <v>-0.64</v>
      </c>
      <c r="AH82" s="201">
        <v>0</v>
      </c>
      <c r="AI82" s="201">
        <v>0</v>
      </c>
      <c r="AJ82" s="201">
        <v>0</v>
      </c>
      <c r="AK82" s="201">
        <v>0.35</v>
      </c>
      <c r="AL82" s="201">
        <v>0</v>
      </c>
      <c r="AM82" s="201">
        <v>0</v>
      </c>
      <c r="AN82" s="201">
        <v>0</v>
      </c>
      <c r="AO82" s="201">
        <v>40.86</v>
      </c>
      <c r="AP82" s="201">
        <v>0</v>
      </c>
      <c r="AQ82" s="201">
        <v>0</v>
      </c>
      <c r="AR82" s="201">
        <v>4.8499999999999996</v>
      </c>
      <c r="AS82" s="201">
        <v>0</v>
      </c>
      <c r="AT82" s="201">
        <v>0</v>
      </c>
      <c r="AU82" s="201">
        <v>0.3</v>
      </c>
      <c r="AV82" s="201">
        <v>0.08</v>
      </c>
      <c r="AW82" s="201">
        <v>0</v>
      </c>
      <c r="AX82" s="201">
        <v>0.12</v>
      </c>
      <c r="AY82" s="201">
        <v>0.19</v>
      </c>
    </row>
    <row r="83" spans="1:51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7.64</v>
      </c>
      <c r="H83" s="201">
        <v>0</v>
      </c>
      <c r="I83" s="201">
        <v>0</v>
      </c>
      <c r="J83" s="201">
        <v>7.27</v>
      </c>
      <c r="K83" s="201">
        <v>0.1</v>
      </c>
      <c r="L83" s="201">
        <v>0.32</v>
      </c>
      <c r="M83" s="201">
        <v>0.09</v>
      </c>
      <c r="N83" s="201">
        <v>0.1</v>
      </c>
      <c r="O83" s="201">
        <v>0.11</v>
      </c>
      <c r="P83" s="201">
        <v>0.18</v>
      </c>
      <c r="Q83" s="201">
        <v>0</v>
      </c>
      <c r="R83" s="201">
        <v>0.05</v>
      </c>
      <c r="S83" s="201">
        <v>0.02</v>
      </c>
      <c r="T83" s="201">
        <v>0.06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 s="201">
        <v>0</v>
      </c>
      <c r="AA83" s="201">
        <v>0</v>
      </c>
      <c r="AB83" s="201">
        <v>0</v>
      </c>
      <c r="AC83" s="201">
        <v>1.63</v>
      </c>
      <c r="AD83" s="201">
        <v>0</v>
      </c>
      <c r="AE83" s="201">
        <v>0</v>
      </c>
      <c r="AF83" s="201">
        <v>0</v>
      </c>
      <c r="AG83" s="201">
        <v>-0.37</v>
      </c>
      <c r="AH83" s="201">
        <v>0</v>
      </c>
      <c r="AI83" s="201">
        <v>0</v>
      </c>
      <c r="AJ83" s="201">
        <v>0</v>
      </c>
      <c r="AK83" s="201">
        <v>4.3499999999999996</v>
      </c>
      <c r="AL83" s="201">
        <v>0</v>
      </c>
      <c r="AM83" s="201">
        <v>0</v>
      </c>
      <c r="AN83" s="201">
        <v>0</v>
      </c>
      <c r="AO83" s="201">
        <v>40.86</v>
      </c>
      <c r="AP83" s="201">
        <v>0</v>
      </c>
      <c r="AQ83" s="201">
        <v>0</v>
      </c>
      <c r="AR83" s="201">
        <v>4.91</v>
      </c>
      <c r="AS83" s="201">
        <v>0</v>
      </c>
      <c r="AT83" s="201">
        <v>0</v>
      </c>
      <c r="AU83" s="201">
        <v>0.3</v>
      </c>
      <c r="AV83" s="201">
        <v>0.08</v>
      </c>
      <c r="AW83" s="201">
        <v>0</v>
      </c>
      <c r="AX83" s="201">
        <v>0.12</v>
      </c>
      <c r="AY83" s="201">
        <v>0.19</v>
      </c>
    </row>
    <row r="84" spans="1:51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7.64</v>
      </c>
      <c r="H84" s="201">
        <v>0</v>
      </c>
      <c r="I84" s="201">
        <v>0</v>
      </c>
      <c r="J84" s="201">
        <v>7.27</v>
      </c>
      <c r="K84" s="201">
        <v>0.1</v>
      </c>
      <c r="L84" s="201">
        <v>0.32</v>
      </c>
      <c r="M84" s="201">
        <v>0.09</v>
      </c>
      <c r="N84" s="201">
        <v>0.1</v>
      </c>
      <c r="O84" s="201">
        <v>0.11</v>
      </c>
      <c r="P84" s="201">
        <v>0.18</v>
      </c>
      <c r="Q84" s="201">
        <v>0</v>
      </c>
      <c r="R84" s="201">
        <v>0.05</v>
      </c>
      <c r="S84" s="201">
        <v>0.02</v>
      </c>
      <c r="T84" s="201">
        <v>0.06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 s="201">
        <v>0</v>
      </c>
      <c r="AA84" s="201">
        <v>0</v>
      </c>
      <c r="AB84" s="201">
        <v>0</v>
      </c>
      <c r="AC84" s="201">
        <v>1.63</v>
      </c>
      <c r="AD84" s="201">
        <v>0</v>
      </c>
      <c r="AE84" s="201">
        <v>0</v>
      </c>
      <c r="AF84" s="201">
        <v>0</v>
      </c>
      <c r="AG84" s="201">
        <v>-0.37</v>
      </c>
      <c r="AH84" s="201">
        <v>0</v>
      </c>
      <c r="AI84" s="201">
        <v>0</v>
      </c>
      <c r="AJ84" s="201">
        <v>0</v>
      </c>
      <c r="AK84" s="201">
        <v>4.3499999999999996</v>
      </c>
      <c r="AL84" s="201">
        <v>0</v>
      </c>
      <c r="AM84" s="201">
        <v>0</v>
      </c>
      <c r="AN84" s="201">
        <v>0</v>
      </c>
      <c r="AO84" s="201">
        <v>40.86</v>
      </c>
      <c r="AP84" s="201">
        <v>0</v>
      </c>
      <c r="AQ84" s="201">
        <v>0</v>
      </c>
      <c r="AR84" s="201">
        <v>4.91</v>
      </c>
      <c r="AS84" s="201">
        <v>0</v>
      </c>
      <c r="AT84" s="201">
        <v>0</v>
      </c>
      <c r="AU84" s="201">
        <v>0.3</v>
      </c>
      <c r="AV84" s="201">
        <v>0.08</v>
      </c>
      <c r="AW84" s="201">
        <v>0</v>
      </c>
      <c r="AX84" s="201">
        <v>0.12</v>
      </c>
      <c r="AY84" s="201">
        <v>0.19</v>
      </c>
    </row>
    <row r="85" spans="1:51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7.64</v>
      </c>
      <c r="H85" s="201">
        <v>0</v>
      </c>
      <c r="I85" s="201">
        <v>0</v>
      </c>
      <c r="J85" s="201">
        <v>7.27</v>
      </c>
      <c r="K85" s="201">
        <v>0.1</v>
      </c>
      <c r="L85" s="201">
        <v>0.32</v>
      </c>
      <c r="M85" s="201">
        <v>0.09</v>
      </c>
      <c r="N85" s="201">
        <v>0.1</v>
      </c>
      <c r="O85" s="201">
        <v>0.11</v>
      </c>
      <c r="P85" s="201">
        <v>0.06</v>
      </c>
      <c r="Q85" s="201">
        <v>0</v>
      </c>
      <c r="R85" s="201">
        <v>0.05</v>
      </c>
      <c r="S85" s="201">
        <v>0.02</v>
      </c>
      <c r="T85" s="201">
        <v>0.06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 s="201">
        <v>0</v>
      </c>
      <c r="AA85" s="201">
        <v>0</v>
      </c>
      <c r="AB85" s="201">
        <v>0</v>
      </c>
      <c r="AC85" s="201">
        <v>1.63</v>
      </c>
      <c r="AD85" s="201">
        <v>0</v>
      </c>
      <c r="AE85" s="201">
        <v>0</v>
      </c>
      <c r="AF85" s="201">
        <v>0</v>
      </c>
      <c r="AG85" s="201">
        <v>-0.64</v>
      </c>
      <c r="AH85" s="201">
        <v>0</v>
      </c>
      <c r="AI85" s="201">
        <v>0</v>
      </c>
      <c r="AJ85" s="201">
        <v>0</v>
      </c>
      <c r="AK85" s="201">
        <v>4.3499999999999996</v>
      </c>
      <c r="AL85" s="201">
        <v>0</v>
      </c>
      <c r="AM85" s="201">
        <v>0</v>
      </c>
      <c r="AN85" s="201">
        <v>0</v>
      </c>
      <c r="AO85" s="201">
        <v>40.86</v>
      </c>
      <c r="AP85" s="201">
        <v>0</v>
      </c>
      <c r="AQ85" s="201">
        <v>0</v>
      </c>
      <c r="AR85" s="201">
        <v>4.91</v>
      </c>
      <c r="AS85" s="201">
        <v>0</v>
      </c>
      <c r="AT85" s="201">
        <v>0</v>
      </c>
      <c r="AU85" s="201">
        <v>0.3</v>
      </c>
      <c r="AV85" s="201">
        <v>0.08</v>
      </c>
      <c r="AW85" s="201">
        <v>0</v>
      </c>
      <c r="AX85" s="201">
        <v>0.12</v>
      </c>
      <c r="AY85" s="201">
        <v>0.19</v>
      </c>
    </row>
    <row r="86" spans="1:51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7.64</v>
      </c>
      <c r="H86" s="201">
        <v>0</v>
      </c>
      <c r="I86" s="201">
        <v>0</v>
      </c>
      <c r="J86" s="201">
        <v>7.27</v>
      </c>
      <c r="K86" s="201">
        <v>0.1</v>
      </c>
      <c r="L86" s="201">
        <v>0.32</v>
      </c>
      <c r="M86" s="201">
        <v>0.09</v>
      </c>
      <c r="N86" s="201">
        <v>0.1</v>
      </c>
      <c r="O86" s="201">
        <v>0.11</v>
      </c>
      <c r="P86" s="201">
        <v>0</v>
      </c>
      <c r="Q86" s="201">
        <v>0</v>
      </c>
      <c r="R86" s="201">
        <v>0.05</v>
      </c>
      <c r="S86" s="201">
        <v>0.02</v>
      </c>
      <c r="T86" s="201">
        <v>0.06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 s="201">
        <v>0</v>
      </c>
      <c r="AA86" s="201">
        <v>0</v>
      </c>
      <c r="AB86" s="201">
        <v>0</v>
      </c>
      <c r="AC86" s="201">
        <v>1.63</v>
      </c>
      <c r="AD86" s="201">
        <v>0</v>
      </c>
      <c r="AE86" s="201">
        <v>0</v>
      </c>
      <c r="AF86" s="201">
        <v>0</v>
      </c>
      <c r="AG86" s="201">
        <v>-0.37</v>
      </c>
      <c r="AH86" s="201">
        <v>0</v>
      </c>
      <c r="AI86" s="201">
        <v>0</v>
      </c>
      <c r="AJ86" s="201">
        <v>0</v>
      </c>
      <c r="AK86" s="201">
        <v>4.3499999999999996</v>
      </c>
      <c r="AL86" s="201">
        <v>0</v>
      </c>
      <c r="AM86" s="201">
        <v>0</v>
      </c>
      <c r="AN86" s="201">
        <v>0</v>
      </c>
      <c r="AO86" s="201">
        <v>40.86</v>
      </c>
      <c r="AP86" s="201">
        <v>0</v>
      </c>
      <c r="AQ86" s="201">
        <v>0</v>
      </c>
      <c r="AR86" s="201">
        <v>4.91</v>
      </c>
      <c r="AS86" s="201">
        <v>0</v>
      </c>
      <c r="AT86" s="201">
        <v>0</v>
      </c>
      <c r="AU86" s="201">
        <v>0.3</v>
      </c>
      <c r="AV86" s="201">
        <v>0</v>
      </c>
      <c r="AW86" s="201">
        <v>0</v>
      </c>
      <c r="AX86" s="201">
        <v>0.13</v>
      </c>
      <c r="AY86" s="201">
        <v>0.19</v>
      </c>
    </row>
    <row r="87" spans="1:51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7.64</v>
      </c>
      <c r="H87" s="201">
        <v>0</v>
      </c>
      <c r="I87" s="201">
        <v>0</v>
      </c>
      <c r="J87" s="201">
        <v>7.27</v>
      </c>
      <c r="K87" s="201">
        <v>0.1</v>
      </c>
      <c r="L87" s="201">
        <v>0.32</v>
      </c>
      <c r="M87" s="201">
        <v>0.09</v>
      </c>
      <c r="N87" s="201">
        <v>0.1</v>
      </c>
      <c r="O87" s="201">
        <v>0.11</v>
      </c>
      <c r="P87" s="201">
        <v>0</v>
      </c>
      <c r="Q87" s="201">
        <v>0</v>
      </c>
      <c r="R87" s="201">
        <v>0.05</v>
      </c>
      <c r="S87" s="201">
        <v>0.02</v>
      </c>
      <c r="T87" s="201">
        <v>0.06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 s="201">
        <v>0</v>
      </c>
      <c r="AA87" s="201">
        <v>0</v>
      </c>
      <c r="AB87" s="201">
        <v>0</v>
      </c>
      <c r="AC87" s="201">
        <v>1.63</v>
      </c>
      <c r="AD87" s="201">
        <v>0</v>
      </c>
      <c r="AE87" s="201">
        <v>0</v>
      </c>
      <c r="AF87" s="201">
        <v>0</v>
      </c>
      <c r="AG87" s="201">
        <v>-0.37</v>
      </c>
      <c r="AH87" s="201">
        <v>0</v>
      </c>
      <c r="AI87" s="201">
        <v>0</v>
      </c>
      <c r="AJ87" s="201">
        <v>0</v>
      </c>
      <c r="AK87" s="201">
        <v>4.3499999999999996</v>
      </c>
      <c r="AL87" s="201">
        <v>0</v>
      </c>
      <c r="AM87" s="201">
        <v>0</v>
      </c>
      <c r="AN87" s="201">
        <v>0</v>
      </c>
      <c r="AO87" s="201">
        <v>40.86</v>
      </c>
      <c r="AP87" s="201">
        <v>0</v>
      </c>
      <c r="AQ87" s="201">
        <v>0</v>
      </c>
      <c r="AR87" s="201">
        <v>4.91</v>
      </c>
      <c r="AS87" s="201">
        <v>0</v>
      </c>
      <c r="AT87" s="201">
        <v>0</v>
      </c>
      <c r="AU87" s="201">
        <v>0.3</v>
      </c>
      <c r="AV87" s="201">
        <v>0</v>
      </c>
      <c r="AW87" s="201">
        <v>0</v>
      </c>
      <c r="AX87" s="201">
        <v>0.13</v>
      </c>
      <c r="AY87" s="201">
        <v>0.19</v>
      </c>
    </row>
    <row r="88" spans="1:51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7.64</v>
      </c>
      <c r="H88" s="201">
        <v>0</v>
      </c>
      <c r="I88" s="201">
        <v>0</v>
      </c>
      <c r="J88" s="201">
        <v>7.27</v>
      </c>
      <c r="K88" s="201">
        <v>0.1</v>
      </c>
      <c r="L88" s="201">
        <v>0.32</v>
      </c>
      <c r="M88" s="201">
        <v>0.09</v>
      </c>
      <c r="N88" s="201">
        <v>0.1</v>
      </c>
      <c r="O88" s="201">
        <v>0.11</v>
      </c>
      <c r="P88" s="201">
        <v>0</v>
      </c>
      <c r="Q88" s="201">
        <v>0</v>
      </c>
      <c r="R88" s="201">
        <v>0.05</v>
      </c>
      <c r="S88" s="201">
        <v>0.02</v>
      </c>
      <c r="T88" s="201">
        <v>0.06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 s="201">
        <v>0</v>
      </c>
      <c r="AA88" s="201">
        <v>0</v>
      </c>
      <c r="AB88" s="201">
        <v>0</v>
      </c>
      <c r="AC88" s="201">
        <v>1.63</v>
      </c>
      <c r="AD88" s="201">
        <v>0</v>
      </c>
      <c r="AE88" s="201">
        <v>0</v>
      </c>
      <c r="AF88" s="201">
        <v>0</v>
      </c>
      <c r="AG88" s="201">
        <v>-0.37</v>
      </c>
      <c r="AH88" s="201">
        <v>0</v>
      </c>
      <c r="AI88" s="201">
        <v>0</v>
      </c>
      <c r="AJ88" s="201">
        <v>0</v>
      </c>
      <c r="AK88" s="201">
        <v>4.3499999999999996</v>
      </c>
      <c r="AL88" s="201">
        <v>0</v>
      </c>
      <c r="AM88" s="201">
        <v>0</v>
      </c>
      <c r="AN88" s="201">
        <v>0</v>
      </c>
      <c r="AO88" s="201">
        <v>40.86</v>
      </c>
      <c r="AP88" s="201">
        <v>0</v>
      </c>
      <c r="AQ88" s="201">
        <v>0</v>
      </c>
      <c r="AR88" s="201">
        <v>4.91</v>
      </c>
      <c r="AS88" s="201">
        <v>0</v>
      </c>
      <c r="AT88" s="201">
        <v>0</v>
      </c>
      <c r="AU88" s="201">
        <v>0.3</v>
      </c>
      <c r="AV88" s="201">
        <v>0</v>
      </c>
      <c r="AW88" s="201">
        <v>0</v>
      </c>
      <c r="AX88" s="201">
        <v>0.13</v>
      </c>
      <c r="AY88" s="201">
        <v>0.19</v>
      </c>
    </row>
    <row r="89" spans="1:51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7.64</v>
      </c>
      <c r="H89" s="201">
        <v>0</v>
      </c>
      <c r="I89" s="201">
        <v>0</v>
      </c>
      <c r="J89" s="201">
        <v>7.27</v>
      </c>
      <c r="K89" s="201">
        <v>0.1</v>
      </c>
      <c r="L89" s="201">
        <v>0.32</v>
      </c>
      <c r="M89" s="201">
        <v>0.09</v>
      </c>
      <c r="N89" s="201">
        <v>0.1</v>
      </c>
      <c r="O89" s="201">
        <v>0.11</v>
      </c>
      <c r="P89" s="201">
        <v>0</v>
      </c>
      <c r="Q89" s="201">
        <v>0</v>
      </c>
      <c r="R89" s="201">
        <v>0.05</v>
      </c>
      <c r="S89" s="201">
        <v>0.02</v>
      </c>
      <c r="T89" s="201">
        <v>0.06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 s="201">
        <v>0</v>
      </c>
      <c r="AA89" s="201">
        <v>0</v>
      </c>
      <c r="AB89" s="201">
        <v>0</v>
      </c>
      <c r="AC89" s="201">
        <v>1.63</v>
      </c>
      <c r="AD89" s="201">
        <v>0</v>
      </c>
      <c r="AE89" s="201">
        <v>0</v>
      </c>
      <c r="AF89" s="201">
        <v>0</v>
      </c>
      <c r="AG89" s="201">
        <v>-0.37</v>
      </c>
      <c r="AH89" s="201">
        <v>0</v>
      </c>
      <c r="AI89" s="201">
        <v>0</v>
      </c>
      <c r="AJ89" s="201">
        <v>0</v>
      </c>
      <c r="AK89" s="201">
        <v>4.3499999999999996</v>
      </c>
      <c r="AL89" s="201">
        <v>0</v>
      </c>
      <c r="AM89" s="201">
        <v>0</v>
      </c>
      <c r="AN89" s="201">
        <v>0</v>
      </c>
      <c r="AO89" s="201">
        <v>40.86</v>
      </c>
      <c r="AP89" s="201">
        <v>0</v>
      </c>
      <c r="AQ89" s="201">
        <v>0</v>
      </c>
      <c r="AR89" s="201">
        <v>4.91</v>
      </c>
      <c r="AS89" s="201">
        <v>0</v>
      </c>
      <c r="AT89" s="201">
        <v>0</v>
      </c>
      <c r="AU89" s="201">
        <v>0.3</v>
      </c>
      <c r="AV89" s="201">
        <v>0</v>
      </c>
      <c r="AW89" s="201">
        <v>0</v>
      </c>
      <c r="AX89" s="201">
        <v>0.13</v>
      </c>
      <c r="AY89" s="201">
        <v>0.19</v>
      </c>
    </row>
    <row r="90" spans="1:51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7.64</v>
      </c>
      <c r="H90" s="201">
        <v>0</v>
      </c>
      <c r="I90" s="201">
        <v>0</v>
      </c>
      <c r="J90" s="201">
        <v>7.27</v>
      </c>
      <c r="K90" s="201">
        <v>0.1</v>
      </c>
      <c r="L90" s="201">
        <v>0.32</v>
      </c>
      <c r="M90" s="201">
        <v>0.09</v>
      </c>
      <c r="N90" s="201">
        <v>0.1</v>
      </c>
      <c r="O90" s="201">
        <v>0.11</v>
      </c>
      <c r="P90" s="201">
        <v>0</v>
      </c>
      <c r="Q90" s="201">
        <v>0</v>
      </c>
      <c r="R90" s="201">
        <v>0.05</v>
      </c>
      <c r="S90" s="201">
        <v>0.02</v>
      </c>
      <c r="T90" s="201">
        <v>0.06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 s="201">
        <v>0</v>
      </c>
      <c r="AA90" s="201">
        <v>0</v>
      </c>
      <c r="AB90" s="201">
        <v>0</v>
      </c>
      <c r="AC90" s="201">
        <v>1.63</v>
      </c>
      <c r="AD90" s="201">
        <v>0</v>
      </c>
      <c r="AE90" s="201">
        <v>0</v>
      </c>
      <c r="AF90" s="201">
        <v>0</v>
      </c>
      <c r="AG90" s="201">
        <v>-0.37</v>
      </c>
      <c r="AH90" s="201">
        <v>0</v>
      </c>
      <c r="AI90" s="201">
        <v>0</v>
      </c>
      <c r="AJ90" s="201">
        <v>0</v>
      </c>
      <c r="AK90" s="201">
        <v>4.3499999999999996</v>
      </c>
      <c r="AL90" s="201">
        <v>0</v>
      </c>
      <c r="AM90" s="201">
        <v>0</v>
      </c>
      <c r="AN90" s="201">
        <v>0</v>
      </c>
      <c r="AO90" s="201">
        <v>40.86</v>
      </c>
      <c r="AP90" s="201">
        <v>0</v>
      </c>
      <c r="AQ90" s="201">
        <v>0</v>
      </c>
      <c r="AR90" s="201">
        <v>4.91</v>
      </c>
      <c r="AS90" s="201">
        <v>0</v>
      </c>
      <c r="AT90" s="201">
        <v>0</v>
      </c>
      <c r="AU90" s="201">
        <v>0.3</v>
      </c>
      <c r="AV90" s="201">
        <v>0.08</v>
      </c>
      <c r="AW90" s="201">
        <v>0</v>
      </c>
      <c r="AX90" s="201">
        <v>0.12</v>
      </c>
      <c r="AY90" s="201">
        <v>0.19</v>
      </c>
    </row>
    <row r="91" spans="1:51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7.64</v>
      </c>
      <c r="H91" s="201">
        <v>0</v>
      </c>
      <c r="I91" s="201">
        <v>0</v>
      </c>
      <c r="J91" s="201">
        <v>7.27</v>
      </c>
      <c r="K91" s="201">
        <v>0.1</v>
      </c>
      <c r="L91" s="201">
        <v>0.32</v>
      </c>
      <c r="M91" s="201">
        <v>0.09</v>
      </c>
      <c r="N91" s="201">
        <v>0.1</v>
      </c>
      <c r="O91" s="201">
        <v>0.11</v>
      </c>
      <c r="P91" s="201">
        <v>0</v>
      </c>
      <c r="Q91" s="201">
        <v>0</v>
      </c>
      <c r="R91" s="201">
        <v>0.05</v>
      </c>
      <c r="S91" s="201">
        <v>0.02</v>
      </c>
      <c r="T91" s="201">
        <v>0.06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 s="201">
        <v>0</v>
      </c>
      <c r="AA91" s="201">
        <v>0</v>
      </c>
      <c r="AB91" s="201">
        <v>0</v>
      </c>
      <c r="AC91" s="201">
        <v>1.63</v>
      </c>
      <c r="AD91" s="201">
        <v>0</v>
      </c>
      <c r="AE91" s="201">
        <v>0</v>
      </c>
      <c r="AF91" s="201">
        <v>0</v>
      </c>
      <c r="AG91" s="201">
        <v>-0.37</v>
      </c>
      <c r="AH91" s="201">
        <v>0</v>
      </c>
      <c r="AI91" s="201">
        <v>0</v>
      </c>
      <c r="AJ91" s="201">
        <v>0</v>
      </c>
      <c r="AK91" s="201">
        <v>4.3499999999999996</v>
      </c>
      <c r="AL91" s="201">
        <v>0</v>
      </c>
      <c r="AM91" s="201">
        <v>0</v>
      </c>
      <c r="AN91" s="201">
        <v>0</v>
      </c>
      <c r="AO91" s="201">
        <v>40.86</v>
      </c>
      <c r="AP91" s="201">
        <v>0</v>
      </c>
      <c r="AQ91" s="201">
        <v>0</v>
      </c>
      <c r="AR91" s="201">
        <v>4.91</v>
      </c>
      <c r="AS91" s="201">
        <v>0</v>
      </c>
      <c r="AT91" s="201">
        <v>0</v>
      </c>
      <c r="AU91" s="201">
        <v>0.3</v>
      </c>
      <c r="AV91" s="201">
        <v>0.08</v>
      </c>
      <c r="AW91" s="201">
        <v>0</v>
      </c>
      <c r="AX91" s="201">
        <v>0.12</v>
      </c>
      <c r="AY91" s="201">
        <v>0.19</v>
      </c>
    </row>
    <row r="92" spans="1:51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7.64</v>
      </c>
      <c r="H92" s="201">
        <v>0</v>
      </c>
      <c r="I92" s="201">
        <v>0</v>
      </c>
      <c r="J92" s="201">
        <v>7.27</v>
      </c>
      <c r="K92" s="201">
        <v>0.1</v>
      </c>
      <c r="L92" s="201">
        <v>0.32</v>
      </c>
      <c r="M92" s="201">
        <v>0.09</v>
      </c>
      <c r="N92" s="201">
        <v>0.1</v>
      </c>
      <c r="O92" s="201">
        <v>0.11</v>
      </c>
      <c r="P92" s="201">
        <v>0</v>
      </c>
      <c r="Q92" s="201">
        <v>0</v>
      </c>
      <c r="R92" s="201">
        <v>0.05</v>
      </c>
      <c r="S92" s="201">
        <v>0.02</v>
      </c>
      <c r="T92" s="201">
        <v>0.06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 s="201">
        <v>0</v>
      </c>
      <c r="AA92" s="201">
        <v>0</v>
      </c>
      <c r="AB92" s="201">
        <v>0</v>
      </c>
      <c r="AC92" s="201">
        <v>1.63</v>
      </c>
      <c r="AD92" s="201">
        <v>0</v>
      </c>
      <c r="AE92" s="201">
        <v>0</v>
      </c>
      <c r="AF92" s="201">
        <v>0</v>
      </c>
      <c r="AG92" s="201">
        <v>-0.37</v>
      </c>
      <c r="AH92" s="201">
        <v>0</v>
      </c>
      <c r="AI92" s="201">
        <v>0</v>
      </c>
      <c r="AJ92" s="201">
        <v>0</v>
      </c>
      <c r="AK92" s="201">
        <v>4.3499999999999996</v>
      </c>
      <c r="AL92" s="201">
        <v>0</v>
      </c>
      <c r="AM92" s="201">
        <v>0</v>
      </c>
      <c r="AN92" s="201">
        <v>0</v>
      </c>
      <c r="AO92" s="201">
        <v>40.86</v>
      </c>
      <c r="AP92" s="201">
        <v>0</v>
      </c>
      <c r="AQ92" s="201">
        <v>0</v>
      </c>
      <c r="AR92" s="201">
        <v>4.91</v>
      </c>
      <c r="AS92" s="201">
        <v>0</v>
      </c>
      <c r="AT92" s="201">
        <v>0</v>
      </c>
      <c r="AU92" s="201">
        <v>0.3</v>
      </c>
      <c r="AV92" s="201">
        <v>0.08</v>
      </c>
      <c r="AW92" s="201">
        <v>0</v>
      </c>
      <c r="AX92" s="201">
        <v>0.12</v>
      </c>
      <c r="AY92" s="201">
        <v>0.19</v>
      </c>
    </row>
    <row r="93" spans="1:51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7.64</v>
      </c>
      <c r="H93" s="201">
        <v>0</v>
      </c>
      <c r="I93" s="201">
        <v>0</v>
      </c>
      <c r="J93" s="201">
        <v>7.27</v>
      </c>
      <c r="K93" s="201">
        <v>0.1</v>
      </c>
      <c r="L93" s="201">
        <v>0.32</v>
      </c>
      <c r="M93" s="201">
        <v>0.09</v>
      </c>
      <c r="N93" s="201">
        <v>0.1</v>
      </c>
      <c r="O93" s="201">
        <v>0.11</v>
      </c>
      <c r="P93" s="201">
        <v>0</v>
      </c>
      <c r="Q93" s="201">
        <v>0</v>
      </c>
      <c r="R93" s="201">
        <v>0.05</v>
      </c>
      <c r="S93" s="201">
        <v>0.02</v>
      </c>
      <c r="T93" s="201">
        <v>0.06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 s="201">
        <v>0</v>
      </c>
      <c r="AA93" s="201">
        <v>0</v>
      </c>
      <c r="AB93" s="201">
        <v>0</v>
      </c>
      <c r="AC93" s="201">
        <v>1.63</v>
      </c>
      <c r="AD93" s="201">
        <v>0</v>
      </c>
      <c r="AE93" s="201">
        <v>0</v>
      </c>
      <c r="AF93" s="201">
        <v>0</v>
      </c>
      <c r="AG93" s="201">
        <v>-0.37</v>
      </c>
      <c r="AH93" s="201">
        <v>0</v>
      </c>
      <c r="AI93" s="201">
        <v>0</v>
      </c>
      <c r="AJ93" s="201">
        <v>0</v>
      </c>
      <c r="AK93" s="201">
        <v>4.3499999999999996</v>
      </c>
      <c r="AL93" s="201">
        <v>0</v>
      </c>
      <c r="AM93" s="201">
        <v>0</v>
      </c>
      <c r="AN93" s="201">
        <v>0</v>
      </c>
      <c r="AO93" s="201">
        <v>40.86</v>
      </c>
      <c r="AP93" s="201">
        <v>0</v>
      </c>
      <c r="AQ93" s="201">
        <v>0</v>
      </c>
      <c r="AR93" s="201">
        <v>4.91</v>
      </c>
      <c r="AS93" s="201">
        <v>0</v>
      </c>
      <c r="AT93" s="201">
        <v>0</v>
      </c>
      <c r="AU93" s="201">
        <v>0.3</v>
      </c>
      <c r="AV93" s="201">
        <v>0.08</v>
      </c>
      <c r="AW93" s="201">
        <v>0</v>
      </c>
      <c r="AX93" s="201">
        <v>0.12</v>
      </c>
      <c r="AY93" s="201">
        <v>0.19</v>
      </c>
    </row>
    <row r="94" spans="1:51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7.64</v>
      </c>
      <c r="H94" s="201">
        <v>0</v>
      </c>
      <c r="I94" s="201">
        <v>0</v>
      </c>
      <c r="J94" s="201">
        <v>7.27</v>
      </c>
      <c r="K94" s="201">
        <v>0.1</v>
      </c>
      <c r="L94" s="201">
        <v>0.32</v>
      </c>
      <c r="M94" s="201">
        <v>0.09</v>
      </c>
      <c r="N94" s="201">
        <v>0.1</v>
      </c>
      <c r="O94" s="201">
        <v>0.11</v>
      </c>
      <c r="P94" s="201">
        <v>0</v>
      </c>
      <c r="Q94" s="201">
        <v>0</v>
      </c>
      <c r="R94" s="201">
        <v>0.05</v>
      </c>
      <c r="S94" s="201">
        <v>0.02</v>
      </c>
      <c r="T94" s="201">
        <v>0.06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 s="201">
        <v>0</v>
      </c>
      <c r="AA94" s="201">
        <v>0</v>
      </c>
      <c r="AB94" s="201">
        <v>0</v>
      </c>
      <c r="AC94" s="201">
        <v>1.63</v>
      </c>
      <c r="AD94" s="201">
        <v>0</v>
      </c>
      <c r="AE94" s="201">
        <v>0</v>
      </c>
      <c r="AF94" s="201">
        <v>0</v>
      </c>
      <c r="AG94" s="201">
        <v>-0.37</v>
      </c>
      <c r="AH94" s="201">
        <v>0</v>
      </c>
      <c r="AI94" s="201">
        <v>0</v>
      </c>
      <c r="AJ94" s="201">
        <v>0</v>
      </c>
      <c r="AK94" s="201">
        <v>4.3499999999999996</v>
      </c>
      <c r="AL94" s="201">
        <v>0</v>
      </c>
      <c r="AM94" s="201">
        <v>0</v>
      </c>
      <c r="AN94" s="201">
        <v>0</v>
      </c>
      <c r="AO94" s="201">
        <v>40.86</v>
      </c>
      <c r="AP94" s="201">
        <v>0</v>
      </c>
      <c r="AQ94" s="201">
        <v>0</v>
      </c>
      <c r="AR94" s="201">
        <v>4.91</v>
      </c>
      <c r="AS94" s="201">
        <v>0</v>
      </c>
      <c r="AT94" s="201">
        <v>0</v>
      </c>
      <c r="AU94" s="201">
        <v>0.3</v>
      </c>
      <c r="AV94" s="201">
        <v>0</v>
      </c>
      <c r="AW94" s="201">
        <v>0</v>
      </c>
      <c r="AX94" s="201">
        <v>0.13</v>
      </c>
      <c r="AY94" s="201">
        <v>0.19</v>
      </c>
    </row>
    <row r="95" spans="1:51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7.25</v>
      </c>
      <c r="H95" s="201">
        <v>0</v>
      </c>
      <c r="I95" s="201">
        <v>0</v>
      </c>
      <c r="J95" s="201">
        <v>4.46</v>
      </c>
      <c r="K95" s="201">
        <v>0.02</v>
      </c>
      <c r="L95" s="201">
        <v>0.32</v>
      </c>
      <c r="M95" s="201">
        <v>0.09</v>
      </c>
      <c r="N95" s="201">
        <v>0.1</v>
      </c>
      <c r="O95" s="201">
        <v>0.11</v>
      </c>
      <c r="P95" s="201">
        <v>0</v>
      </c>
      <c r="Q95" s="201">
        <v>0</v>
      </c>
      <c r="R95" s="201">
        <v>0</v>
      </c>
      <c r="S95" s="201">
        <v>0</v>
      </c>
      <c r="T95" s="201">
        <v>0.06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 s="201">
        <v>0</v>
      </c>
      <c r="AA95" s="201">
        <v>0</v>
      </c>
      <c r="AB95" s="201">
        <v>0</v>
      </c>
      <c r="AC95" s="201">
        <v>1.63</v>
      </c>
      <c r="AD95" s="201">
        <v>0</v>
      </c>
      <c r="AE95" s="201">
        <v>0</v>
      </c>
      <c r="AF95" s="201">
        <v>0</v>
      </c>
      <c r="AG95" s="201">
        <v>-0.37</v>
      </c>
      <c r="AH95" s="201">
        <v>0</v>
      </c>
      <c r="AI95" s="201">
        <v>0</v>
      </c>
      <c r="AJ95" s="201">
        <v>0</v>
      </c>
      <c r="AK95" s="201">
        <v>4.3499999999999996</v>
      </c>
      <c r="AL95" s="201">
        <v>0</v>
      </c>
      <c r="AM95" s="201">
        <v>0</v>
      </c>
      <c r="AN95" s="201">
        <v>0</v>
      </c>
      <c r="AO95" s="201">
        <v>40.86</v>
      </c>
      <c r="AP95" s="201">
        <v>0</v>
      </c>
      <c r="AQ95" s="201">
        <v>0</v>
      </c>
      <c r="AR95" s="201">
        <v>4.91</v>
      </c>
      <c r="AS95" s="201">
        <v>0</v>
      </c>
      <c r="AT95" s="201">
        <v>0</v>
      </c>
      <c r="AU95" s="201">
        <v>0.3</v>
      </c>
      <c r="AV95" s="201">
        <v>0</v>
      </c>
      <c r="AW95" s="201">
        <v>0</v>
      </c>
      <c r="AX95" s="201">
        <v>0.13</v>
      </c>
      <c r="AY95" s="201">
        <v>0.19</v>
      </c>
    </row>
    <row r="96" spans="1:51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7.64</v>
      </c>
      <c r="H96" s="201">
        <v>0</v>
      </c>
      <c r="I96" s="201">
        <v>0</v>
      </c>
      <c r="J96" s="201">
        <v>6.88</v>
      </c>
      <c r="K96" s="201">
        <v>0.1</v>
      </c>
      <c r="L96" s="201">
        <v>0.32</v>
      </c>
      <c r="M96" s="201">
        <v>0.09</v>
      </c>
      <c r="N96" s="201">
        <v>0.1</v>
      </c>
      <c r="O96" s="201">
        <v>0.11</v>
      </c>
      <c r="P96" s="201">
        <v>0</v>
      </c>
      <c r="Q96" s="201">
        <v>0</v>
      </c>
      <c r="R96" s="201">
        <v>0.05</v>
      </c>
      <c r="S96" s="201">
        <v>0.02</v>
      </c>
      <c r="T96" s="201">
        <v>0.06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 s="201">
        <v>0</v>
      </c>
      <c r="AA96" s="201">
        <v>0</v>
      </c>
      <c r="AB96" s="201">
        <v>0</v>
      </c>
      <c r="AC96" s="201">
        <v>1.63</v>
      </c>
      <c r="AD96" s="201">
        <v>0</v>
      </c>
      <c r="AE96" s="201">
        <v>0</v>
      </c>
      <c r="AF96" s="201">
        <v>0</v>
      </c>
      <c r="AG96" s="201">
        <v>-0.37</v>
      </c>
      <c r="AH96" s="201">
        <v>0</v>
      </c>
      <c r="AI96" s="201">
        <v>0</v>
      </c>
      <c r="AJ96" s="201">
        <v>0</v>
      </c>
      <c r="AK96" s="201">
        <v>4.3499999999999996</v>
      </c>
      <c r="AL96" s="201">
        <v>0</v>
      </c>
      <c r="AM96" s="201">
        <v>0</v>
      </c>
      <c r="AN96" s="201">
        <v>0</v>
      </c>
      <c r="AO96" s="201">
        <v>40.86</v>
      </c>
      <c r="AP96" s="201">
        <v>0</v>
      </c>
      <c r="AQ96" s="201">
        <v>0</v>
      </c>
      <c r="AR96" s="201">
        <v>4.91</v>
      </c>
      <c r="AS96" s="201">
        <v>0</v>
      </c>
      <c r="AT96" s="201">
        <v>0</v>
      </c>
      <c r="AU96" s="201">
        <v>0.3</v>
      </c>
      <c r="AV96" s="201">
        <v>0</v>
      </c>
      <c r="AW96" s="201">
        <v>0</v>
      </c>
      <c r="AX96" s="201">
        <v>0.13</v>
      </c>
      <c r="AY96" s="201">
        <v>0.19</v>
      </c>
    </row>
    <row r="97" spans="1:51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7.64</v>
      </c>
      <c r="H97" s="201">
        <v>0</v>
      </c>
      <c r="I97" s="201">
        <v>0</v>
      </c>
      <c r="J97" s="201">
        <v>7.27</v>
      </c>
      <c r="K97" s="201">
        <v>0.32</v>
      </c>
      <c r="L97" s="201">
        <v>0.32</v>
      </c>
      <c r="M97" s="201">
        <v>0.09</v>
      </c>
      <c r="N97" s="201">
        <v>0.1</v>
      </c>
      <c r="O97" s="201">
        <v>0.11</v>
      </c>
      <c r="P97" s="201">
        <v>0</v>
      </c>
      <c r="Q97" s="201">
        <v>0</v>
      </c>
      <c r="R97" s="201">
        <v>0.21</v>
      </c>
      <c r="S97" s="201">
        <v>0.08</v>
      </c>
      <c r="T97" s="201">
        <v>0.06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 s="201">
        <v>0</v>
      </c>
      <c r="AA97" s="201">
        <v>0</v>
      </c>
      <c r="AB97" s="201">
        <v>0</v>
      </c>
      <c r="AC97" s="201">
        <v>1.63</v>
      </c>
      <c r="AD97" s="201">
        <v>0</v>
      </c>
      <c r="AE97" s="201">
        <v>0</v>
      </c>
      <c r="AF97" s="201">
        <v>0</v>
      </c>
      <c r="AG97" s="201">
        <v>-0.37</v>
      </c>
      <c r="AH97" s="201">
        <v>0</v>
      </c>
      <c r="AI97" s="201">
        <v>0</v>
      </c>
      <c r="AJ97" s="201">
        <v>0</v>
      </c>
      <c r="AK97" s="201">
        <v>4.3499999999999996</v>
      </c>
      <c r="AL97" s="201">
        <v>0</v>
      </c>
      <c r="AM97" s="201">
        <v>0</v>
      </c>
      <c r="AN97" s="201">
        <v>0</v>
      </c>
      <c r="AO97" s="201">
        <v>40.86</v>
      </c>
      <c r="AP97" s="201">
        <v>0</v>
      </c>
      <c r="AQ97" s="201">
        <v>0</v>
      </c>
      <c r="AR97" s="201">
        <v>4.91</v>
      </c>
      <c r="AS97" s="201">
        <v>0</v>
      </c>
      <c r="AT97" s="201">
        <v>0</v>
      </c>
      <c r="AU97" s="201">
        <v>0.3</v>
      </c>
      <c r="AV97" s="201">
        <v>0</v>
      </c>
      <c r="AW97" s="201">
        <v>0</v>
      </c>
      <c r="AX97" s="201">
        <v>0</v>
      </c>
      <c r="AY97" s="201">
        <v>0.19</v>
      </c>
    </row>
    <row r="98" spans="1:51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7.64</v>
      </c>
      <c r="H98" s="201">
        <v>0</v>
      </c>
      <c r="I98" s="201">
        <v>0</v>
      </c>
      <c r="J98" s="201">
        <v>7.27</v>
      </c>
      <c r="K98" s="201">
        <v>0.1</v>
      </c>
      <c r="L98" s="201">
        <v>0.32</v>
      </c>
      <c r="M98" s="201">
        <v>0.09</v>
      </c>
      <c r="N98" s="201">
        <v>0.1</v>
      </c>
      <c r="O98" s="201">
        <v>0.11</v>
      </c>
      <c r="P98" s="201">
        <v>0</v>
      </c>
      <c r="Q98" s="201">
        <v>0</v>
      </c>
      <c r="R98" s="201">
        <v>0.05</v>
      </c>
      <c r="S98" s="201">
        <v>0.02</v>
      </c>
      <c r="T98" s="201">
        <v>0.06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 s="201">
        <v>0</v>
      </c>
      <c r="AA98" s="201">
        <v>0</v>
      </c>
      <c r="AB98" s="201">
        <v>0</v>
      </c>
      <c r="AC98" s="201">
        <v>1.63</v>
      </c>
      <c r="AD98" s="201">
        <v>0</v>
      </c>
      <c r="AE98" s="201">
        <v>0</v>
      </c>
      <c r="AF98" s="201">
        <v>0</v>
      </c>
      <c r="AG98" s="201">
        <v>-0.37</v>
      </c>
      <c r="AH98" s="201">
        <v>0</v>
      </c>
      <c r="AI98" s="201">
        <v>0</v>
      </c>
      <c r="AJ98" s="201">
        <v>0</v>
      </c>
      <c r="AK98" s="201">
        <v>4.3499999999999996</v>
      </c>
      <c r="AL98" s="201">
        <v>0</v>
      </c>
      <c r="AM98" s="201">
        <v>0</v>
      </c>
      <c r="AN98" s="201">
        <v>0</v>
      </c>
      <c r="AO98" s="201">
        <v>40.86</v>
      </c>
      <c r="AP98" s="201">
        <v>0</v>
      </c>
      <c r="AQ98" s="201">
        <v>0</v>
      </c>
      <c r="AR98" s="201">
        <v>4.91</v>
      </c>
      <c r="AS98" s="201">
        <v>0</v>
      </c>
      <c r="AT98" s="201">
        <v>0</v>
      </c>
      <c r="AU98" s="201">
        <v>0.3</v>
      </c>
      <c r="AV98" s="201">
        <v>0</v>
      </c>
      <c r="AW98" s="201">
        <v>0</v>
      </c>
      <c r="AX98" s="201">
        <v>0</v>
      </c>
      <c r="AY98" s="201">
        <v>0.19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2.9112499999999999E-2</v>
      </c>
      <c r="E99">
        <f t="shared" si="0"/>
        <v>0</v>
      </c>
      <c r="F99">
        <f t="shared" si="0"/>
        <v>0</v>
      </c>
      <c r="G99">
        <f t="shared" si="0"/>
        <v>0.1884224999999998</v>
      </c>
      <c r="H99">
        <f t="shared" si="0"/>
        <v>0</v>
      </c>
      <c r="I99">
        <f t="shared" si="0"/>
        <v>0</v>
      </c>
      <c r="J99">
        <f t="shared" si="0"/>
        <v>0.17264749999999973</v>
      </c>
      <c r="K99">
        <f t="shared" si="0"/>
        <v>3.223249999999997E-2</v>
      </c>
      <c r="L99">
        <f t="shared" si="0"/>
        <v>0.10553499999999998</v>
      </c>
      <c r="M99">
        <f t="shared" si="0"/>
        <v>1.5782500000000029E-2</v>
      </c>
      <c r="N99">
        <f t="shared" si="0"/>
        <v>2.052999999999993E-2</v>
      </c>
      <c r="O99">
        <f t="shared" si="0"/>
        <v>2.2822499999999992E-2</v>
      </c>
      <c r="P99">
        <f t="shared" si="0"/>
        <v>3.646250000000003E-2</v>
      </c>
      <c r="Q99">
        <f t="shared" si="0"/>
        <v>4.6900000000000006E-3</v>
      </c>
      <c r="R99">
        <f t="shared" si="0"/>
        <v>1.4117499999999979E-2</v>
      </c>
      <c r="S99">
        <f t="shared" si="0"/>
        <v>7.2899999999999901E-3</v>
      </c>
      <c r="T99">
        <f t="shared" si="0"/>
        <v>1.5347500000000014E-2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3.9119999999999946E-2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-1.0137499999999989E-2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0.15303000000000022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0.99086000000000118</v>
      </c>
      <c r="AP99">
        <f t="shared" si="0"/>
        <v>0</v>
      </c>
      <c r="AQ99">
        <f t="shared" si="0"/>
        <v>0</v>
      </c>
      <c r="AR99">
        <f t="shared" si="0"/>
        <v>8.8320000000000079E-2</v>
      </c>
      <c r="AS99">
        <f t="shared" si="0"/>
        <v>0</v>
      </c>
      <c r="AT99">
        <f t="shared" si="0"/>
        <v>0</v>
      </c>
      <c r="AU99">
        <f t="shared" si="0"/>
        <v>9.5820000000000211E-2</v>
      </c>
      <c r="AV99">
        <f t="shared" si="0"/>
        <v>2.3999999999999995E-4</v>
      </c>
      <c r="AW99">
        <f t="shared" si="0"/>
        <v>1.4574999999999996E-3</v>
      </c>
      <c r="AX99">
        <f t="shared" si="0"/>
        <v>2.634999999999998E-3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1.03</v>
      </c>
      <c r="E3" s="201">
        <v>0</v>
      </c>
      <c r="F3" s="201">
        <v>0</v>
      </c>
      <c r="G3" s="201">
        <v>12.27</v>
      </c>
      <c r="H3" s="201">
        <v>0</v>
      </c>
      <c r="I3" s="201">
        <v>0</v>
      </c>
      <c r="J3" s="201">
        <v>0</v>
      </c>
      <c r="K3" s="201">
        <v>0.32</v>
      </c>
      <c r="L3" s="201">
        <v>11.27</v>
      </c>
      <c r="M3" s="201">
        <v>0.79</v>
      </c>
      <c r="N3" s="201">
        <v>1.24</v>
      </c>
      <c r="O3" s="201">
        <v>0</v>
      </c>
      <c r="P3" s="201">
        <v>1.47</v>
      </c>
      <c r="Q3" s="201">
        <v>0.23</v>
      </c>
      <c r="R3" s="201">
        <v>8.18</v>
      </c>
      <c r="S3" s="201">
        <v>0.28999999999999998</v>
      </c>
      <c r="T3" s="201">
        <v>0</v>
      </c>
      <c r="U3" s="201">
        <v>2.17</v>
      </c>
      <c r="V3" s="201">
        <v>0.22</v>
      </c>
      <c r="W3" s="201">
        <v>0.47</v>
      </c>
      <c r="X3" s="201">
        <v>1.56</v>
      </c>
      <c r="Y3" s="201">
        <v>0</v>
      </c>
      <c r="Z3" s="201">
        <v>2.67</v>
      </c>
      <c r="AA3" s="201">
        <v>0.94</v>
      </c>
      <c r="AB3" s="201">
        <v>0</v>
      </c>
      <c r="AC3" s="201">
        <v>12.21</v>
      </c>
      <c r="AD3" s="201">
        <v>0</v>
      </c>
      <c r="AE3" s="201">
        <v>0</v>
      </c>
      <c r="AF3" s="201">
        <v>0</v>
      </c>
      <c r="AG3" s="201">
        <v>0</v>
      </c>
      <c r="AH3" s="201">
        <v>0</v>
      </c>
      <c r="AI3" s="201">
        <v>0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 s="201">
        <v>51.81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0</v>
      </c>
      <c r="D4" s="201">
        <v>8.7899999999999991</v>
      </c>
      <c r="E4" s="201">
        <v>0</v>
      </c>
      <c r="F4" s="201">
        <v>0</v>
      </c>
      <c r="G4" s="201">
        <v>19.399999999999999</v>
      </c>
      <c r="H4" s="201">
        <v>0</v>
      </c>
      <c r="I4" s="201">
        <v>0</v>
      </c>
      <c r="J4" s="201">
        <v>8.16</v>
      </c>
      <c r="K4" s="201">
        <v>0.32</v>
      </c>
      <c r="L4" s="201">
        <v>11.27</v>
      </c>
      <c r="M4" s="201">
        <v>0.61</v>
      </c>
      <c r="N4" s="201">
        <v>1.24</v>
      </c>
      <c r="O4" s="201">
        <v>0</v>
      </c>
      <c r="P4" s="201">
        <v>1.47</v>
      </c>
      <c r="Q4" s="201">
        <v>0.23</v>
      </c>
      <c r="R4" s="201">
        <v>8.18</v>
      </c>
      <c r="S4" s="201">
        <v>0.28999999999999998</v>
      </c>
      <c r="T4" s="201">
        <v>0</v>
      </c>
      <c r="U4" s="201">
        <v>2.17</v>
      </c>
      <c r="V4" s="201">
        <v>0.22</v>
      </c>
      <c r="W4" s="201">
        <v>0.47</v>
      </c>
      <c r="X4" s="201">
        <v>1.56</v>
      </c>
      <c r="Y4" s="201">
        <v>0</v>
      </c>
      <c r="Z4" s="201">
        <v>2.67</v>
      </c>
      <c r="AA4" s="201">
        <v>0.94</v>
      </c>
      <c r="AB4" s="201">
        <v>0</v>
      </c>
      <c r="AC4" s="201">
        <v>12.21</v>
      </c>
      <c r="AD4" s="201">
        <v>0</v>
      </c>
      <c r="AE4" s="201">
        <v>0</v>
      </c>
      <c r="AF4" s="201">
        <v>0</v>
      </c>
      <c r="AG4" s="201">
        <v>0</v>
      </c>
      <c r="AH4" s="201">
        <v>0</v>
      </c>
      <c r="AI4" s="201">
        <v>0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 s="201">
        <v>51.81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0</v>
      </c>
      <c r="D5" s="201">
        <v>12.08</v>
      </c>
      <c r="E5" s="201">
        <v>0</v>
      </c>
      <c r="F5" s="201">
        <v>0</v>
      </c>
      <c r="G5" s="201">
        <v>19.989999999999998</v>
      </c>
      <c r="H5" s="201">
        <v>0</v>
      </c>
      <c r="I5" s="201">
        <v>0</v>
      </c>
      <c r="J5" s="201">
        <v>14.16</v>
      </c>
      <c r="K5" s="201">
        <v>0.32</v>
      </c>
      <c r="L5" s="201">
        <v>11.27</v>
      </c>
      <c r="M5" s="201">
        <v>0.61</v>
      </c>
      <c r="N5" s="201">
        <v>1.24</v>
      </c>
      <c r="O5" s="201">
        <v>0</v>
      </c>
      <c r="P5" s="201">
        <v>1.47</v>
      </c>
      <c r="Q5" s="201">
        <v>0.23</v>
      </c>
      <c r="R5" s="201">
        <v>8.18</v>
      </c>
      <c r="S5" s="201">
        <v>0.28999999999999998</v>
      </c>
      <c r="T5" s="201">
        <v>0</v>
      </c>
      <c r="U5" s="201">
        <v>2.17</v>
      </c>
      <c r="V5" s="201">
        <v>0.22</v>
      </c>
      <c r="W5" s="201">
        <v>0.47</v>
      </c>
      <c r="X5" s="201">
        <v>1.56</v>
      </c>
      <c r="Y5" s="201">
        <v>0</v>
      </c>
      <c r="Z5" s="201">
        <v>2.67</v>
      </c>
      <c r="AA5" s="201">
        <v>0.94</v>
      </c>
      <c r="AB5" s="201">
        <v>0</v>
      </c>
      <c r="AC5" s="201">
        <v>12.21</v>
      </c>
      <c r="AD5" s="201">
        <v>0</v>
      </c>
      <c r="AE5" s="201">
        <v>0</v>
      </c>
      <c r="AF5" s="201">
        <v>0</v>
      </c>
      <c r="AG5" s="201">
        <v>0</v>
      </c>
      <c r="AH5" s="201">
        <v>0</v>
      </c>
      <c r="AI5" s="201">
        <v>0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 s="201">
        <v>51.81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</v>
      </c>
      <c r="AV5" s="201">
        <v>0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0</v>
      </c>
      <c r="D6" s="201">
        <v>12.08</v>
      </c>
      <c r="E6" s="201">
        <v>0</v>
      </c>
      <c r="F6" s="201">
        <v>0</v>
      </c>
      <c r="G6" s="201">
        <v>19.989999999999998</v>
      </c>
      <c r="H6" s="201">
        <v>0</v>
      </c>
      <c r="I6" s="201">
        <v>0</v>
      </c>
      <c r="J6" s="201">
        <v>18.059999999999999</v>
      </c>
      <c r="K6" s="201">
        <v>0.32</v>
      </c>
      <c r="L6" s="201">
        <v>11.27</v>
      </c>
      <c r="M6" s="201">
        <v>0.61</v>
      </c>
      <c r="N6" s="201">
        <v>1.24</v>
      </c>
      <c r="O6" s="201">
        <v>0</v>
      </c>
      <c r="P6" s="201">
        <v>1.47</v>
      </c>
      <c r="Q6" s="201">
        <v>0.23</v>
      </c>
      <c r="R6" s="201">
        <v>8.18</v>
      </c>
      <c r="S6" s="201">
        <v>0.28999999999999998</v>
      </c>
      <c r="T6" s="201">
        <v>0</v>
      </c>
      <c r="U6" s="201">
        <v>2.17</v>
      </c>
      <c r="V6" s="201">
        <v>0.22</v>
      </c>
      <c r="W6" s="201">
        <v>0.47</v>
      </c>
      <c r="X6" s="201">
        <v>1.56</v>
      </c>
      <c r="Y6" s="201">
        <v>0</v>
      </c>
      <c r="Z6" s="201">
        <v>2.67</v>
      </c>
      <c r="AA6" s="201">
        <v>0.94</v>
      </c>
      <c r="AB6" s="201">
        <v>0</v>
      </c>
      <c r="AC6" s="201">
        <v>12.21</v>
      </c>
      <c r="AD6" s="201">
        <v>0</v>
      </c>
      <c r="AE6" s="201">
        <v>0</v>
      </c>
      <c r="AF6" s="201">
        <v>0</v>
      </c>
      <c r="AG6" s="201">
        <v>0</v>
      </c>
      <c r="AH6" s="201">
        <v>0</v>
      </c>
      <c r="AI6" s="201">
        <v>0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 s="201">
        <v>51.81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</v>
      </c>
      <c r="AV6" s="201">
        <v>0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0</v>
      </c>
      <c r="D7" s="201">
        <v>12.08</v>
      </c>
      <c r="E7" s="201">
        <v>0</v>
      </c>
      <c r="F7" s="201">
        <v>0</v>
      </c>
      <c r="G7" s="201">
        <v>20.32</v>
      </c>
      <c r="H7" s="201">
        <v>0</v>
      </c>
      <c r="I7" s="201">
        <v>0</v>
      </c>
      <c r="J7" s="201">
        <v>18.059999999999999</v>
      </c>
      <c r="K7" s="201">
        <v>0.32</v>
      </c>
      <c r="L7" s="201">
        <v>11.27</v>
      </c>
      <c r="M7" s="201">
        <v>0.61</v>
      </c>
      <c r="N7" s="201">
        <v>1.24</v>
      </c>
      <c r="O7" s="201">
        <v>0</v>
      </c>
      <c r="P7" s="201">
        <v>1.47</v>
      </c>
      <c r="Q7" s="201">
        <v>0.23</v>
      </c>
      <c r="R7" s="201">
        <v>8.18</v>
      </c>
      <c r="S7" s="201">
        <v>0.28999999999999998</v>
      </c>
      <c r="T7" s="201">
        <v>0</v>
      </c>
      <c r="U7" s="201">
        <v>2.17</v>
      </c>
      <c r="V7" s="201">
        <v>0.22</v>
      </c>
      <c r="W7" s="201">
        <v>0.47</v>
      </c>
      <c r="X7" s="201">
        <v>1.56</v>
      </c>
      <c r="Y7" s="201">
        <v>0</v>
      </c>
      <c r="Z7" s="201">
        <v>2.67</v>
      </c>
      <c r="AA7" s="201">
        <v>0.94</v>
      </c>
      <c r="AB7" s="201">
        <v>0</v>
      </c>
      <c r="AC7" s="201">
        <v>12.21</v>
      </c>
      <c r="AD7" s="201">
        <v>0</v>
      </c>
      <c r="AE7" s="201">
        <v>0</v>
      </c>
      <c r="AF7" s="201">
        <v>0</v>
      </c>
      <c r="AG7" s="201">
        <v>0</v>
      </c>
      <c r="AH7" s="201">
        <v>0</v>
      </c>
      <c r="AI7" s="201">
        <v>0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 s="201">
        <v>51.81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12.08</v>
      </c>
      <c r="E8" s="201">
        <v>0</v>
      </c>
      <c r="F8" s="201">
        <v>0</v>
      </c>
      <c r="G8" s="201">
        <v>20.32</v>
      </c>
      <c r="H8" s="201">
        <v>0</v>
      </c>
      <c r="I8" s="201">
        <v>0</v>
      </c>
      <c r="J8" s="201">
        <v>17.66</v>
      </c>
      <c r="K8" s="201">
        <v>0.32</v>
      </c>
      <c r="L8" s="201">
        <v>11.27</v>
      </c>
      <c r="M8" s="201">
        <v>0.61</v>
      </c>
      <c r="N8" s="201">
        <v>1.24</v>
      </c>
      <c r="O8" s="201">
        <v>0</v>
      </c>
      <c r="P8" s="201">
        <v>1.47</v>
      </c>
      <c r="Q8" s="201">
        <v>0.23</v>
      </c>
      <c r="R8" s="201">
        <v>8.18</v>
      </c>
      <c r="S8" s="201">
        <v>0.28999999999999998</v>
      </c>
      <c r="T8" s="201">
        <v>0</v>
      </c>
      <c r="U8" s="201">
        <v>2.17</v>
      </c>
      <c r="V8" s="201">
        <v>0.22</v>
      </c>
      <c r="W8" s="201">
        <v>0.47</v>
      </c>
      <c r="X8" s="201">
        <v>1.56</v>
      </c>
      <c r="Y8" s="201">
        <v>0</v>
      </c>
      <c r="Z8" s="201">
        <v>2.67</v>
      </c>
      <c r="AA8" s="201">
        <v>0.94</v>
      </c>
      <c r="AB8" s="201">
        <v>0</v>
      </c>
      <c r="AC8" s="201">
        <v>12.21</v>
      </c>
      <c r="AD8" s="201">
        <v>0</v>
      </c>
      <c r="AE8" s="201">
        <v>0</v>
      </c>
      <c r="AF8" s="201">
        <v>0</v>
      </c>
      <c r="AG8" s="201">
        <v>0</v>
      </c>
      <c r="AH8" s="201">
        <v>0</v>
      </c>
      <c r="AI8" s="201">
        <v>0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 s="201">
        <v>51.81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</v>
      </c>
      <c r="AV8" s="201">
        <v>0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10.66</v>
      </c>
      <c r="E9" s="201">
        <v>0</v>
      </c>
      <c r="F9" s="201">
        <v>0</v>
      </c>
      <c r="G9" s="201">
        <v>17.899999999999999</v>
      </c>
      <c r="H9" s="201">
        <v>0</v>
      </c>
      <c r="I9" s="201">
        <v>0</v>
      </c>
      <c r="J9" s="201">
        <v>18.16</v>
      </c>
      <c r="K9" s="201">
        <v>0.32</v>
      </c>
      <c r="L9" s="201">
        <v>11.27</v>
      </c>
      <c r="M9" s="201">
        <v>0.61</v>
      </c>
      <c r="N9" s="201">
        <v>1.24</v>
      </c>
      <c r="O9" s="201">
        <v>0</v>
      </c>
      <c r="P9" s="201">
        <v>1.47</v>
      </c>
      <c r="Q9" s="201">
        <v>0.23</v>
      </c>
      <c r="R9" s="201">
        <v>8.18</v>
      </c>
      <c r="S9" s="201">
        <v>0.28999999999999998</v>
      </c>
      <c r="T9" s="201">
        <v>0</v>
      </c>
      <c r="U9" s="201">
        <v>2.17</v>
      </c>
      <c r="V9" s="201">
        <v>0.22</v>
      </c>
      <c r="W9" s="201">
        <v>0.47</v>
      </c>
      <c r="X9" s="201">
        <v>1.56</v>
      </c>
      <c r="Y9" s="201">
        <v>0</v>
      </c>
      <c r="Z9" s="201">
        <v>2.67</v>
      </c>
      <c r="AA9" s="201">
        <v>0.94</v>
      </c>
      <c r="AB9" s="201">
        <v>0</v>
      </c>
      <c r="AC9" s="201">
        <v>12.21</v>
      </c>
      <c r="AD9" s="201">
        <v>0</v>
      </c>
      <c r="AE9" s="201">
        <v>0</v>
      </c>
      <c r="AF9" s="201">
        <v>0</v>
      </c>
      <c r="AG9" s="201">
        <v>0</v>
      </c>
      <c r="AH9" s="201">
        <v>0</v>
      </c>
      <c r="AI9" s="201">
        <v>0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 s="201">
        <v>91.81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12.08</v>
      </c>
      <c r="E10" s="201">
        <v>0</v>
      </c>
      <c r="F10" s="201">
        <v>0</v>
      </c>
      <c r="G10" s="201">
        <v>20.32</v>
      </c>
      <c r="H10" s="201">
        <v>0</v>
      </c>
      <c r="I10" s="201">
        <v>0</v>
      </c>
      <c r="J10" s="201">
        <v>18.16</v>
      </c>
      <c r="K10" s="201">
        <v>0.32</v>
      </c>
      <c r="L10" s="201">
        <v>11.27</v>
      </c>
      <c r="M10" s="201">
        <v>0.61</v>
      </c>
      <c r="N10" s="201">
        <v>1.24</v>
      </c>
      <c r="O10" s="201">
        <v>0</v>
      </c>
      <c r="P10" s="201">
        <v>1.47</v>
      </c>
      <c r="Q10" s="201">
        <v>0.23</v>
      </c>
      <c r="R10" s="201">
        <v>8.18</v>
      </c>
      <c r="S10" s="201">
        <v>0.28999999999999998</v>
      </c>
      <c r="T10" s="201">
        <v>0</v>
      </c>
      <c r="U10" s="201">
        <v>2.17</v>
      </c>
      <c r="V10" s="201">
        <v>0.22</v>
      </c>
      <c r="W10" s="201">
        <v>0.47</v>
      </c>
      <c r="X10" s="201">
        <v>1.56</v>
      </c>
      <c r="Y10" s="201">
        <v>0</v>
      </c>
      <c r="Z10" s="201">
        <v>2.67</v>
      </c>
      <c r="AA10" s="201">
        <v>0.94</v>
      </c>
      <c r="AB10" s="201">
        <v>0</v>
      </c>
      <c r="AC10" s="201">
        <v>12.21</v>
      </c>
      <c r="AD10" s="201">
        <v>0</v>
      </c>
      <c r="AE10" s="201">
        <v>0</v>
      </c>
      <c r="AF10" s="201">
        <v>0</v>
      </c>
      <c r="AG10" s="201">
        <v>0</v>
      </c>
      <c r="AH10" s="201">
        <v>0</v>
      </c>
      <c r="AI10" s="201">
        <v>0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 s="201">
        <v>91.81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12.4</v>
      </c>
      <c r="E11" s="201">
        <v>0</v>
      </c>
      <c r="F11" s="201">
        <v>0</v>
      </c>
      <c r="G11" s="201">
        <v>20.32</v>
      </c>
      <c r="H11" s="201">
        <v>0</v>
      </c>
      <c r="I11" s="201">
        <v>0</v>
      </c>
      <c r="J11" s="201">
        <v>18.16</v>
      </c>
      <c r="K11" s="201">
        <v>0.32</v>
      </c>
      <c r="L11" s="201">
        <v>11.27</v>
      </c>
      <c r="M11" s="201">
        <v>0.61</v>
      </c>
      <c r="N11" s="201">
        <v>1.24</v>
      </c>
      <c r="O11" s="201">
        <v>0</v>
      </c>
      <c r="P11" s="201">
        <v>1.47</v>
      </c>
      <c r="Q11" s="201">
        <v>0.23</v>
      </c>
      <c r="R11" s="201">
        <v>8.18</v>
      </c>
      <c r="S11" s="201">
        <v>0.28999999999999998</v>
      </c>
      <c r="T11" s="201">
        <v>0</v>
      </c>
      <c r="U11" s="201">
        <v>2.17</v>
      </c>
      <c r="V11" s="201">
        <v>0.22</v>
      </c>
      <c r="W11" s="201">
        <v>0.47</v>
      </c>
      <c r="X11" s="201">
        <v>1.56</v>
      </c>
      <c r="Y11" s="201">
        <v>0</v>
      </c>
      <c r="Z11" s="201">
        <v>2.67</v>
      </c>
      <c r="AA11" s="201">
        <v>0.94</v>
      </c>
      <c r="AB11" s="201">
        <v>0</v>
      </c>
      <c r="AC11" s="201">
        <v>12.21</v>
      </c>
      <c r="AD11" s="201">
        <v>0</v>
      </c>
      <c r="AE11" s="201">
        <v>0</v>
      </c>
      <c r="AF11" s="201">
        <v>0</v>
      </c>
      <c r="AG11" s="201">
        <v>0</v>
      </c>
      <c r="AH11" s="201">
        <v>0</v>
      </c>
      <c r="AI11" s="201">
        <v>0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 s="201">
        <v>96.16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12.4</v>
      </c>
      <c r="E12" s="201">
        <v>0</v>
      </c>
      <c r="F12" s="201">
        <v>0</v>
      </c>
      <c r="G12" s="201">
        <v>20.32</v>
      </c>
      <c r="H12" s="201">
        <v>0</v>
      </c>
      <c r="I12" s="201">
        <v>0</v>
      </c>
      <c r="J12" s="201">
        <v>18.16</v>
      </c>
      <c r="K12" s="201">
        <v>0.32</v>
      </c>
      <c r="L12" s="201">
        <v>11.27</v>
      </c>
      <c r="M12" s="201">
        <v>0.61</v>
      </c>
      <c r="N12" s="201">
        <v>1.24</v>
      </c>
      <c r="O12" s="201">
        <v>0</v>
      </c>
      <c r="P12" s="201">
        <v>1.47</v>
      </c>
      <c r="Q12" s="201">
        <v>0.23</v>
      </c>
      <c r="R12" s="201">
        <v>8.18</v>
      </c>
      <c r="S12" s="201">
        <v>0.28999999999999998</v>
      </c>
      <c r="T12" s="201">
        <v>0</v>
      </c>
      <c r="U12" s="201">
        <v>2.17</v>
      </c>
      <c r="V12" s="201">
        <v>0.22</v>
      </c>
      <c r="W12" s="201">
        <v>0.47</v>
      </c>
      <c r="X12" s="201">
        <v>1.56</v>
      </c>
      <c r="Y12" s="201">
        <v>0</v>
      </c>
      <c r="Z12" s="201">
        <v>2.67</v>
      </c>
      <c r="AA12" s="201">
        <v>0.94</v>
      </c>
      <c r="AB12" s="201">
        <v>0</v>
      </c>
      <c r="AC12" s="201">
        <v>12.21</v>
      </c>
      <c r="AD12" s="201">
        <v>0</v>
      </c>
      <c r="AE12" s="201">
        <v>0</v>
      </c>
      <c r="AF12" s="201">
        <v>0</v>
      </c>
      <c r="AG12" s="201">
        <v>0</v>
      </c>
      <c r="AH12" s="201">
        <v>0</v>
      </c>
      <c r="AI12" s="201">
        <v>0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 s="201">
        <v>96.16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12.4</v>
      </c>
      <c r="E13" s="201">
        <v>0</v>
      </c>
      <c r="F13" s="201">
        <v>0</v>
      </c>
      <c r="G13" s="201">
        <v>20.32</v>
      </c>
      <c r="H13" s="201">
        <v>0</v>
      </c>
      <c r="I13" s="201">
        <v>0</v>
      </c>
      <c r="J13" s="201">
        <v>18.16</v>
      </c>
      <c r="K13" s="201">
        <v>0.32</v>
      </c>
      <c r="L13" s="201">
        <v>101.09</v>
      </c>
      <c r="M13" s="201">
        <v>0.61</v>
      </c>
      <c r="N13" s="201">
        <v>1.24</v>
      </c>
      <c r="O13" s="201">
        <v>0</v>
      </c>
      <c r="P13" s="201">
        <v>1.47</v>
      </c>
      <c r="Q13" s="201">
        <v>0.23</v>
      </c>
      <c r="R13" s="201">
        <v>8.18</v>
      </c>
      <c r="S13" s="201">
        <v>0.28999999999999998</v>
      </c>
      <c r="T13" s="201">
        <v>0</v>
      </c>
      <c r="U13" s="201">
        <v>2.17</v>
      </c>
      <c r="V13" s="201">
        <v>0.22</v>
      </c>
      <c r="W13" s="201">
        <v>0.47</v>
      </c>
      <c r="X13" s="201">
        <v>1.56</v>
      </c>
      <c r="Y13" s="201">
        <v>0</v>
      </c>
      <c r="Z13" s="201">
        <v>2.67</v>
      </c>
      <c r="AA13" s="201">
        <v>0.94</v>
      </c>
      <c r="AB13" s="201">
        <v>0</v>
      </c>
      <c r="AC13" s="201">
        <v>12.21</v>
      </c>
      <c r="AD13" s="201">
        <v>0</v>
      </c>
      <c r="AE13" s="201">
        <v>0</v>
      </c>
      <c r="AF13" s="201">
        <v>0</v>
      </c>
      <c r="AG13" s="201">
        <v>0</v>
      </c>
      <c r="AH13" s="201">
        <v>0</v>
      </c>
      <c r="AI13" s="201">
        <v>0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 s="201">
        <v>96.16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12.4</v>
      </c>
      <c r="E14" s="201">
        <v>0</v>
      </c>
      <c r="F14" s="201">
        <v>0</v>
      </c>
      <c r="G14" s="201">
        <v>20.32</v>
      </c>
      <c r="H14" s="201">
        <v>0</v>
      </c>
      <c r="I14" s="201">
        <v>0</v>
      </c>
      <c r="J14" s="201">
        <v>18.16</v>
      </c>
      <c r="K14" s="201">
        <v>0.32</v>
      </c>
      <c r="L14" s="201">
        <v>110.53</v>
      </c>
      <c r="M14" s="201">
        <v>0.61</v>
      </c>
      <c r="N14" s="201">
        <v>1.24</v>
      </c>
      <c r="O14" s="201">
        <v>0</v>
      </c>
      <c r="P14" s="201">
        <v>1.47</v>
      </c>
      <c r="Q14" s="201">
        <v>0.23</v>
      </c>
      <c r="R14" s="201">
        <v>8.18</v>
      </c>
      <c r="S14" s="201">
        <v>0.28999999999999998</v>
      </c>
      <c r="T14" s="201">
        <v>0</v>
      </c>
      <c r="U14" s="201">
        <v>2.17</v>
      </c>
      <c r="V14" s="201">
        <v>0.22</v>
      </c>
      <c r="W14" s="201">
        <v>0.47</v>
      </c>
      <c r="X14" s="201">
        <v>1.56</v>
      </c>
      <c r="Y14" s="201">
        <v>0</v>
      </c>
      <c r="Z14" s="201">
        <v>2.67</v>
      </c>
      <c r="AA14" s="201">
        <v>0.94</v>
      </c>
      <c r="AB14" s="201">
        <v>0</v>
      </c>
      <c r="AC14" s="201">
        <v>12.21</v>
      </c>
      <c r="AD14" s="201">
        <v>0</v>
      </c>
      <c r="AE14" s="201">
        <v>0</v>
      </c>
      <c r="AF14" s="201">
        <v>0</v>
      </c>
      <c r="AG14" s="201">
        <v>0</v>
      </c>
      <c r="AH14" s="201">
        <v>0</v>
      </c>
      <c r="AI14" s="201">
        <v>0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 s="201">
        <v>96.16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12.4</v>
      </c>
      <c r="E15" s="201">
        <v>0</v>
      </c>
      <c r="F15" s="201">
        <v>0</v>
      </c>
      <c r="G15" s="201">
        <v>20.52</v>
      </c>
      <c r="H15" s="201">
        <v>0</v>
      </c>
      <c r="I15" s="201">
        <v>0</v>
      </c>
      <c r="J15" s="201">
        <v>18.16</v>
      </c>
      <c r="K15" s="201">
        <v>0.32</v>
      </c>
      <c r="L15" s="201">
        <v>86.11</v>
      </c>
      <c r="M15" s="201">
        <v>0.61</v>
      </c>
      <c r="N15" s="201">
        <v>1.24</v>
      </c>
      <c r="O15" s="201">
        <v>0</v>
      </c>
      <c r="P15" s="201">
        <v>1.47</v>
      </c>
      <c r="Q15" s="201">
        <v>0.23</v>
      </c>
      <c r="R15" s="201">
        <v>8.18</v>
      </c>
      <c r="S15" s="201">
        <v>0.28999999999999998</v>
      </c>
      <c r="T15" s="201">
        <v>0</v>
      </c>
      <c r="U15" s="201">
        <v>2.17</v>
      </c>
      <c r="V15" s="201">
        <v>0.22</v>
      </c>
      <c r="W15" s="201">
        <v>0.47</v>
      </c>
      <c r="X15" s="201">
        <v>1.56</v>
      </c>
      <c r="Y15" s="201">
        <v>0</v>
      </c>
      <c r="Z15" s="201">
        <v>2.67</v>
      </c>
      <c r="AA15" s="201">
        <v>0.94</v>
      </c>
      <c r="AB15" s="201">
        <v>0</v>
      </c>
      <c r="AC15" s="201">
        <v>12.21</v>
      </c>
      <c r="AD15" s="201">
        <v>0</v>
      </c>
      <c r="AE15" s="201">
        <v>0</v>
      </c>
      <c r="AF15" s="201">
        <v>0</v>
      </c>
      <c r="AG15" s="201">
        <v>0</v>
      </c>
      <c r="AH15" s="201">
        <v>0</v>
      </c>
      <c r="AI15" s="201">
        <v>0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 s="201">
        <v>96.16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12.4</v>
      </c>
      <c r="E16" s="201">
        <v>0</v>
      </c>
      <c r="F16" s="201">
        <v>0</v>
      </c>
      <c r="G16" s="201">
        <v>20.52</v>
      </c>
      <c r="H16" s="201">
        <v>0</v>
      </c>
      <c r="I16" s="201">
        <v>0</v>
      </c>
      <c r="J16" s="201">
        <v>18.16</v>
      </c>
      <c r="K16" s="201">
        <v>0.32</v>
      </c>
      <c r="L16" s="201">
        <v>105.19</v>
      </c>
      <c r="M16" s="201">
        <v>0.61</v>
      </c>
      <c r="N16" s="201">
        <v>1.25</v>
      </c>
      <c r="O16" s="201">
        <v>0</v>
      </c>
      <c r="P16" s="201">
        <v>1.46</v>
      </c>
      <c r="Q16" s="201">
        <v>0.23</v>
      </c>
      <c r="R16" s="201">
        <v>8.18</v>
      </c>
      <c r="S16" s="201">
        <v>0.28999999999999998</v>
      </c>
      <c r="T16" s="201">
        <v>0</v>
      </c>
      <c r="U16" s="201">
        <v>2.17</v>
      </c>
      <c r="V16" s="201">
        <v>0.22</v>
      </c>
      <c r="W16" s="201">
        <v>0.47</v>
      </c>
      <c r="X16" s="201">
        <v>1.56</v>
      </c>
      <c r="Y16" s="201">
        <v>0</v>
      </c>
      <c r="Z16" s="201">
        <v>2.67</v>
      </c>
      <c r="AA16" s="201">
        <v>0.94</v>
      </c>
      <c r="AB16" s="201">
        <v>0</v>
      </c>
      <c r="AC16" s="201">
        <v>12.21</v>
      </c>
      <c r="AD16" s="201">
        <v>0</v>
      </c>
      <c r="AE16" s="201">
        <v>0</v>
      </c>
      <c r="AF16" s="201">
        <v>0</v>
      </c>
      <c r="AG16" s="201">
        <v>0</v>
      </c>
      <c r="AH16" s="201">
        <v>0</v>
      </c>
      <c r="AI16" s="201">
        <v>0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 s="201">
        <v>96.16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12.4</v>
      </c>
      <c r="E17" s="201">
        <v>0</v>
      </c>
      <c r="F17" s="201">
        <v>0</v>
      </c>
      <c r="G17" s="201">
        <v>20.52</v>
      </c>
      <c r="H17" s="201">
        <v>0</v>
      </c>
      <c r="I17" s="201">
        <v>0</v>
      </c>
      <c r="J17" s="201">
        <v>18.16</v>
      </c>
      <c r="K17" s="201">
        <v>0.32</v>
      </c>
      <c r="L17" s="201">
        <v>115.68</v>
      </c>
      <c r="M17" s="201">
        <v>0.61</v>
      </c>
      <c r="N17" s="201">
        <v>1.25</v>
      </c>
      <c r="O17" s="201">
        <v>0</v>
      </c>
      <c r="P17" s="201">
        <v>1.46</v>
      </c>
      <c r="Q17" s="201">
        <v>0.23</v>
      </c>
      <c r="R17" s="201">
        <v>8.18</v>
      </c>
      <c r="S17" s="201">
        <v>0.28999999999999998</v>
      </c>
      <c r="T17" s="201">
        <v>0</v>
      </c>
      <c r="U17" s="201">
        <v>2.17</v>
      </c>
      <c r="V17" s="201">
        <v>0.22</v>
      </c>
      <c r="W17" s="201">
        <v>0.47</v>
      </c>
      <c r="X17" s="201">
        <v>1.56</v>
      </c>
      <c r="Y17" s="201">
        <v>0</v>
      </c>
      <c r="Z17" s="201">
        <v>2.67</v>
      </c>
      <c r="AA17" s="201">
        <v>0.94</v>
      </c>
      <c r="AB17" s="201">
        <v>0</v>
      </c>
      <c r="AC17" s="201">
        <v>12.21</v>
      </c>
      <c r="AD17" s="201">
        <v>0</v>
      </c>
      <c r="AE17" s="201">
        <v>0</v>
      </c>
      <c r="AF17" s="201">
        <v>0</v>
      </c>
      <c r="AG17" s="201">
        <v>0</v>
      </c>
      <c r="AH17" s="201">
        <v>0</v>
      </c>
      <c r="AI17" s="201">
        <v>0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 s="201">
        <v>96.16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12.4</v>
      </c>
      <c r="E18" s="201">
        <v>0</v>
      </c>
      <c r="F18" s="201">
        <v>0</v>
      </c>
      <c r="G18" s="201">
        <v>20.52</v>
      </c>
      <c r="H18" s="201">
        <v>0</v>
      </c>
      <c r="I18" s="201">
        <v>0</v>
      </c>
      <c r="J18" s="201">
        <v>18.16</v>
      </c>
      <c r="K18" s="201">
        <v>0.32</v>
      </c>
      <c r="L18" s="201">
        <v>115.68</v>
      </c>
      <c r="M18" s="201">
        <v>0.61</v>
      </c>
      <c r="N18" s="201">
        <v>1.25</v>
      </c>
      <c r="O18" s="201">
        <v>0</v>
      </c>
      <c r="P18" s="201">
        <v>1.46</v>
      </c>
      <c r="Q18" s="201">
        <v>0.23</v>
      </c>
      <c r="R18" s="201">
        <v>8.18</v>
      </c>
      <c r="S18" s="201">
        <v>0.28999999999999998</v>
      </c>
      <c r="T18" s="201">
        <v>0</v>
      </c>
      <c r="U18" s="201">
        <v>2.17</v>
      </c>
      <c r="V18" s="201">
        <v>0.22</v>
      </c>
      <c r="W18" s="201">
        <v>0.47</v>
      </c>
      <c r="X18" s="201">
        <v>1.56</v>
      </c>
      <c r="Y18" s="201">
        <v>0</v>
      </c>
      <c r="Z18" s="201">
        <v>2.67</v>
      </c>
      <c r="AA18" s="201">
        <v>0.94</v>
      </c>
      <c r="AB18" s="201">
        <v>0</v>
      </c>
      <c r="AC18" s="201">
        <v>12.21</v>
      </c>
      <c r="AD18" s="201">
        <v>0</v>
      </c>
      <c r="AE18" s="201">
        <v>0</v>
      </c>
      <c r="AF18" s="201">
        <v>0</v>
      </c>
      <c r="AG18" s="201">
        <v>0</v>
      </c>
      <c r="AH18" s="201">
        <v>0</v>
      </c>
      <c r="AI18" s="201">
        <v>0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 s="201">
        <v>96.16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12.4</v>
      </c>
      <c r="E19" s="201">
        <v>0</v>
      </c>
      <c r="F19" s="201">
        <v>0</v>
      </c>
      <c r="G19" s="201">
        <v>20.52</v>
      </c>
      <c r="H19" s="201">
        <v>0</v>
      </c>
      <c r="I19" s="201">
        <v>0</v>
      </c>
      <c r="J19" s="201">
        <v>18.16</v>
      </c>
      <c r="K19" s="201">
        <v>0.32</v>
      </c>
      <c r="L19" s="201">
        <v>97.84</v>
      </c>
      <c r="M19" s="201">
        <v>0.61</v>
      </c>
      <c r="N19" s="201">
        <v>1.25</v>
      </c>
      <c r="O19" s="201">
        <v>0</v>
      </c>
      <c r="P19" s="201">
        <v>1.46</v>
      </c>
      <c r="Q19" s="201">
        <v>0.23</v>
      </c>
      <c r="R19" s="201">
        <v>8.18</v>
      </c>
      <c r="S19" s="201">
        <v>0.28999999999999998</v>
      </c>
      <c r="T19" s="201">
        <v>0</v>
      </c>
      <c r="U19" s="201">
        <v>2.17</v>
      </c>
      <c r="V19" s="201">
        <v>0.22</v>
      </c>
      <c r="W19" s="201">
        <v>0.47</v>
      </c>
      <c r="X19" s="201">
        <v>1.56</v>
      </c>
      <c r="Y19" s="201">
        <v>0</v>
      </c>
      <c r="Z19" s="201">
        <v>2.67</v>
      </c>
      <c r="AA19" s="201">
        <v>0.94</v>
      </c>
      <c r="AB19" s="201">
        <v>0</v>
      </c>
      <c r="AC19" s="201">
        <v>12.21</v>
      </c>
      <c r="AD19" s="201">
        <v>0</v>
      </c>
      <c r="AE19" s="201">
        <v>0</v>
      </c>
      <c r="AF19" s="201">
        <v>0</v>
      </c>
      <c r="AG19" s="201">
        <v>0</v>
      </c>
      <c r="AH19" s="201">
        <v>0</v>
      </c>
      <c r="AI19" s="201">
        <v>0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 s="201">
        <v>96.16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12.4</v>
      </c>
      <c r="E20" s="201">
        <v>0</v>
      </c>
      <c r="F20" s="201">
        <v>0</v>
      </c>
      <c r="G20" s="201">
        <v>20.52</v>
      </c>
      <c r="H20" s="201">
        <v>0</v>
      </c>
      <c r="I20" s="201">
        <v>0</v>
      </c>
      <c r="J20" s="201">
        <v>18.16</v>
      </c>
      <c r="K20" s="201">
        <v>0.32</v>
      </c>
      <c r="L20" s="201">
        <v>97.84</v>
      </c>
      <c r="M20" s="201">
        <v>0.61</v>
      </c>
      <c r="N20" s="201">
        <v>1.25</v>
      </c>
      <c r="O20" s="201">
        <v>0</v>
      </c>
      <c r="P20" s="201">
        <v>1.46</v>
      </c>
      <c r="Q20" s="201">
        <v>0.23</v>
      </c>
      <c r="R20" s="201">
        <v>8.18</v>
      </c>
      <c r="S20" s="201">
        <v>0.28999999999999998</v>
      </c>
      <c r="T20" s="201">
        <v>0</v>
      </c>
      <c r="U20" s="201">
        <v>2.17</v>
      </c>
      <c r="V20" s="201">
        <v>0.22</v>
      </c>
      <c r="W20" s="201">
        <v>0.47</v>
      </c>
      <c r="X20" s="201">
        <v>1.56</v>
      </c>
      <c r="Y20" s="201">
        <v>0</v>
      </c>
      <c r="Z20" s="201">
        <v>2.67</v>
      </c>
      <c r="AA20" s="201">
        <v>0.94</v>
      </c>
      <c r="AB20" s="201">
        <v>0</v>
      </c>
      <c r="AC20" s="201">
        <v>12.21</v>
      </c>
      <c r="AD20" s="201">
        <v>0</v>
      </c>
      <c r="AE20" s="201">
        <v>0</v>
      </c>
      <c r="AF20" s="201">
        <v>0</v>
      </c>
      <c r="AG20" s="201">
        <v>0</v>
      </c>
      <c r="AH20" s="201">
        <v>0</v>
      </c>
      <c r="AI20" s="201">
        <v>0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 s="201">
        <v>96.16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12.4</v>
      </c>
      <c r="E21" s="201">
        <v>0</v>
      </c>
      <c r="F21" s="201">
        <v>0</v>
      </c>
      <c r="G21" s="201">
        <v>20.52</v>
      </c>
      <c r="H21" s="201">
        <v>0</v>
      </c>
      <c r="I21" s="201">
        <v>0</v>
      </c>
      <c r="J21" s="201">
        <v>18.16</v>
      </c>
      <c r="K21" s="201">
        <v>0.32</v>
      </c>
      <c r="L21" s="201">
        <v>113.29</v>
      </c>
      <c r="M21" s="201">
        <v>0.61</v>
      </c>
      <c r="N21" s="201">
        <v>1.25</v>
      </c>
      <c r="O21" s="201">
        <v>0</v>
      </c>
      <c r="P21" s="201">
        <v>1.46</v>
      </c>
      <c r="Q21" s="201">
        <v>0.23</v>
      </c>
      <c r="R21" s="201">
        <v>8.18</v>
      </c>
      <c r="S21" s="201">
        <v>0.28999999999999998</v>
      </c>
      <c r="T21" s="201">
        <v>0</v>
      </c>
      <c r="U21" s="201">
        <v>2.17</v>
      </c>
      <c r="V21" s="201">
        <v>0.22</v>
      </c>
      <c r="W21" s="201">
        <v>0.47</v>
      </c>
      <c r="X21" s="201">
        <v>1.56</v>
      </c>
      <c r="Y21" s="201">
        <v>0</v>
      </c>
      <c r="Z21" s="201">
        <v>2.67</v>
      </c>
      <c r="AA21" s="201">
        <v>0.94</v>
      </c>
      <c r="AB21" s="201">
        <v>0</v>
      </c>
      <c r="AC21" s="201">
        <v>12.21</v>
      </c>
      <c r="AD21" s="201">
        <v>0</v>
      </c>
      <c r="AE21" s="201">
        <v>0</v>
      </c>
      <c r="AF21" s="201">
        <v>0</v>
      </c>
      <c r="AG21" s="201">
        <v>0</v>
      </c>
      <c r="AH21" s="201">
        <v>0</v>
      </c>
      <c r="AI21" s="201">
        <v>0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 s="201">
        <v>96.16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12.4</v>
      </c>
      <c r="E22" s="201">
        <v>0</v>
      </c>
      <c r="F22" s="201">
        <v>0</v>
      </c>
      <c r="G22" s="201">
        <v>20.52</v>
      </c>
      <c r="H22" s="201">
        <v>0</v>
      </c>
      <c r="I22" s="201">
        <v>0</v>
      </c>
      <c r="J22" s="201">
        <v>18.16</v>
      </c>
      <c r="K22" s="201">
        <v>0.32</v>
      </c>
      <c r="L22" s="201">
        <v>113.29</v>
      </c>
      <c r="M22" s="201">
        <v>0.61</v>
      </c>
      <c r="N22" s="201">
        <v>1.25</v>
      </c>
      <c r="O22" s="201">
        <v>0</v>
      </c>
      <c r="P22" s="201">
        <v>1.46</v>
      </c>
      <c r="Q22" s="201">
        <v>0.23</v>
      </c>
      <c r="R22" s="201">
        <v>8.18</v>
      </c>
      <c r="S22" s="201">
        <v>0.28999999999999998</v>
      </c>
      <c r="T22" s="201">
        <v>0</v>
      </c>
      <c r="U22" s="201">
        <v>2.17</v>
      </c>
      <c r="V22" s="201">
        <v>0.22</v>
      </c>
      <c r="W22" s="201">
        <v>0.47</v>
      </c>
      <c r="X22" s="201">
        <v>1.56</v>
      </c>
      <c r="Y22" s="201">
        <v>0</v>
      </c>
      <c r="Z22" s="201">
        <v>2.67</v>
      </c>
      <c r="AA22" s="201">
        <v>0.94</v>
      </c>
      <c r="AB22" s="201">
        <v>0</v>
      </c>
      <c r="AC22" s="201">
        <v>12.21</v>
      </c>
      <c r="AD22" s="201">
        <v>0</v>
      </c>
      <c r="AE22" s="201">
        <v>0</v>
      </c>
      <c r="AF22" s="201">
        <v>0</v>
      </c>
      <c r="AG22" s="201">
        <v>0</v>
      </c>
      <c r="AH22" s="201">
        <v>0</v>
      </c>
      <c r="AI22" s="201">
        <v>0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 s="201">
        <v>96.16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12.4</v>
      </c>
      <c r="E23" s="201">
        <v>0</v>
      </c>
      <c r="F23" s="201">
        <v>0</v>
      </c>
      <c r="G23" s="201">
        <v>20.52</v>
      </c>
      <c r="H23" s="201">
        <v>0</v>
      </c>
      <c r="I23" s="201">
        <v>0</v>
      </c>
      <c r="J23" s="201">
        <v>18.16</v>
      </c>
      <c r="K23" s="201">
        <v>0.32</v>
      </c>
      <c r="L23" s="201">
        <v>37</v>
      </c>
      <c r="M23" s="201">
        <v>0.61</v>
      </c>
      <c r="N23" s="201">
        <v>1.25</v>
      </c>
      <c r="O23" s="201">
        <v>0</v>
      </c>
      <c r="P23" s="201">
        <v>1.46</v>
      </c>
      <c r="Q23" s="201">
        <v>0.23</v>
      </c>
      <c r="R23" s="201">
        <v>8.18</v>
      </c>
      <c r="S23" s="201">
        <v>0.28999999999999998</v>
      </c>
      <c r="T23" s="201">
        <v>0</v>
      </c>
      <c r="U23" s="201">
        <v>2.17</v>
      </c>
      <c r="V23" s="201">
        <v>0.22</v>
      </c>
      <c r="W23" s="201">
        <v>0.47</v>
      </c>
      <c r="X23" s="201">
        <v>1.56</v>
      </c>
      <c r="Y23" s="201">
        <v>0</v>
      </c>
      <c r="Z23" s="201">
        <v>2.67</v>
      </c>
      <c r="AA23" s="201">
        <v>0.94</v>
      </c>
      <c r="AB23" s="201">
        <v>0</v>
      </c>
      <c r="AC23" s="201">
        <v>12.21</v>
      </c>
      <c r="AD23" s="201">
        <v>0</v>
      </c>
      <c r="AE23" s="201">
        <v>0</v>
      </c>
      <c r="AF23" s="201">
        <v>0</v>
      </c>
      <c r="AG23" s="201">
        <v>0</v>
      </c>
      <c r="AH23" s="201">
        <v>0</v>
      </c>
      <c r="AI23" s="201">
        <v>0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 s="201">
        <v>96.16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12.4</v>
      </c>
      <c r="E24" s="201">
        <v>0</v>
      </c>
      <c r="F24" s="201">
        <v>0</v>
      </c>
      <c r="G24" s="201">
        <v>20.52</v>
      </c>
      <c r="H24" s="201">
        <v>0</v>
      </c>
      <c r="I24" s="201">
        <v>0</v>
      </c>
      <c r="J24" s="201">
        <v>18.16</v>
      </c>
      <c r="K24" s="201">
        <v>0.32</v>
      </c>
      <c r="L24" s="201">
        <v>37</v>
      </c>
      <c r="M24" s="201">
        <v>0.61</v>
      </c>
      <c r="N24" s="201">
        <v>1.25</v>
      </c>
      <c r="O24" s="201">
        <v>0</v>
      </c>
      <c r="P24" s="201">
        <v>1.46</v>
      </c>
      <c r="Q24" s="201">
        <v>0.23</v>
      </c>
      <c r="R24" s="201">
        <v>8.18</v>
      </c>
      <c r="S24" s="201">
        <v>0.28999999999999998</v>
      </c>
      <c r="T24" s="201">
        <v>0</v>
      </c>
      <c r="U24" s="201">
        <v>2.17</v>
      </c>
      <c r="V24" s="201">
        <v>0.22</v>
      </c>
      <c r="W24" s="201">
        <v>0.47</v>
      </c>
      <c r="X24" s="201">
        <v>1.56</v>
      </c>
      <c r="Y24" s="201">
        <v>0</v>
      </c>
      <c r="Z24" s="201">
        <v>2.67</v>
      </c>
      <c r="AA24" s="201">
        <v>0.94</v>
      </c>
      <c r="AB24" s="201">
        <v>0</v>
      </c>
      <c r="AC24" s="201">
        <v>12.21</v>
      </c>
      <c r="AD24" s="201">
        <v>0</v>
      </c>
      <c r="AE24" s="201">
        <v>0</v>
      </c>
      <c r="AF24" s="201">
        <v>0</v>
      </c>
      <c r="AG24" s="201">
        <v>0</v>
      </c>
      <c r="AH24" s="201">
        <v>0</v>
      </c>
      <c r="AI24" s="201">
        <v>0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 s="201">
        <v>96.16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12.4</v>
      </c>
      <c r="E25" s="201">
        <v>0</v>
      </c>
      <c r="F25" s="201">
        <v>0</v>
      </c>
      <c r="G25" s="201">
        <v>20.52</v>
      </c>
      <c r="H25" s="201">
        <v>0</v>
      </c>
      <c r="I25" s="201">
        <v>0</v>
      </c>
      <c r="J25" s="201">
        <v>18.16</v>
      </c>
      <c r="K25" s="201">
        <v>0.32</v>
      </c>
      <c r="L25" s="201">
        <v>37</v>
      </c>
      <c r="M25" s="201">
        <v>0.61</v>
      </c>
      <c r="N25" s="201">
        <v>1.25</v>
      </c>
      <c r="O25" s="201">
        <v>0</v>
      </c>
      <c r="P25" s="201">
        <v>1.46</v>
      </c>
      <c r="Q25" s="201">
        <v>0.23</v>
      </c>
      <c r="R25" s="201">
        <v>8.18</v>
      </c>
      <c r="S25" s="201">
        <v>0.28999999999999998</v>
      </c>
      <c r="T25" s="201">
        <v>0</v>
      </c>
      <c r="U25" s="201">
        <v>2.17</v>
      </c>
      <c r="V25" s="201">
        <v>0.22</v>
      </c>
      <c r="W25" s="201">
        <v>0.47</v>
      </c>
      <c r="X25" s="201">
        <v>1.56</v>
      </c>
      <c r="Y25" s="201">
        <v>0</v>
      </c>
      <c r="Z25" s="201">
        <v>2.67</v>
      </c>
      <c r="AA25" s="201">
        <v>0.94</v>
      </c>
      <c r="AB25" s="201">
        <v>0</v>
      </c>
      <c r="AC25" s="201">
        <v>12.21</v>
      </c>
      <c r="AD25" s="201">
        <v>0</v>
      </c>
      <c r="AE25" s="201">
        <v>0</v>
      </c>
      <c r="AF25" s="201">
        <v>0</v>
      </c>
      <c r="AG25" s="201">
        <v>0</v>
      </c>
      <c r="AH25" s="201">
        <v>0</v>
      </c>
      <c r="AI25" s="201">
        <v>0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 s="201">
        <v>96.16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12.4</v>
      </c>
      <c r="E26" s="201">
        <v>0</v>
      </c>
      <c r="F26" s="201">
        <v>0</v>
      </c>
      <c r="G26" s="201">
        <v>20.52</v>
      </c>
      <c r="H26" s="201">
        <v>0</v>
      </c>
      <c r="I26" s="201">
        <v>0</v>
      </c>
      <c r="J26" s="201">
        <v>18.16</v>
      </c>
      <c r="K26" s="201">
        <v>0.32</v>
      </c>
      <c r="L26" s="201">
        <v>37</v>
      </c>
      <c r="M26" s="201">
        <v>3.24</v>
      </c>
      <c r="N26" s="201">
        <v>1.25</v>
      </c>
      <c r="O26" s="201">
        <v>0</v>
      </c>
      <c r="P26" s="201">
        <v>1.46</v>
      </c>
      <c r="Q26" s="201">
        <v>0.23</v>
      </c>
      <c r="R26" s="201">
        <v>8.18</v>
      </c>
      <c r="S26" s="201">
        <v>0.28999999999999998</v>
      </c>
      <c r="T26" s="201">
        <v>0</v>
      </c>
      <c r="U26" s="201">
        <v>2.17</v>
      </c>
      <c r="V26" s="201">
        <v>0.22</v>
      </c>
      <c r="W26" s="201">
        <v>0.47</v>
      </c>
      <c r="X26" s="201">
        <v>1.56</v>
      </c>
      <c r="Y26" s="201">
        <v>0</v>
      </c>
      <c r="Z26" s="201">
        <v>2.67</v>
      </c>
      <c r="AA26" s="201">
        <v>0.94</v>
      </c>
      <c r="AB26" s="201">
        <v>0</v>
      </c>
      <c r="AC26" s="201">
        <v>12.21</v>
      </c>
      <c r="AD26" s="201">
        <v>0</v>
      </c>
      <c r="AE26" s="201">
        <v>0</v>
      </c>
      <c r="AF26" s="201">
        <v>0</v>
      </c>
      <c r="AG26" s="201">
        <v>0</v>
      </c>
      <c r="AH26" s="201">
        <v>0</v>
      </c>
      <c r="AI26" s="201">
        <v>0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 s="201">
        <v>96.16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20.52</v>
      </c>
      <c r="H27" s="201">
        <v>0</v>
      </c>
      <c r="I27" s="201">
        <v>0</v>
      </c>
      <c r="J27" s="201">
        <v>18.16</v>
      </c>
      <c r="K27" s="201">
        <v>0.32</v>
      </c>
      <c r="L27" s="201">
        <v>67.900000000000006</v>
      </c>
      <c r="M27" s="201">
        <v>3.28</v>
      </c>
      <c r="N27" s="201">
        <v>1.25</v>
      </c>
      <c r="O27" s="201">
        <v>0</v>
      </c>
      <c r="P27" s="201">
        <v>1.46</v>
      </c>
      <c r="Q27" s="201">
        <v>0.23</v>
      </c>
      <c r="R27" s="201">
        <v>8.18</v>
      </c>
      <c r="S27" s="201">
        <v>0.28999999999999998</v>
      </c>
      <c r="T27" s="201">
        <v>0</v>
      </c>
      <c r="U27" s="201">
        <v>2.17</v>
      </c>
      <c r="V27" s="201">
        <v>0.22</v>
      </c>
      <c r="W27" s="201">
        <v>0.47</v>
      </c>
      <c r="X27" s="201">
        <v>1.56</v>
      </c>
      <c r="Y27" s="201">
        <v>0</v>
      </c>
      <c r="Z27" s="201">
        <v>2.67</v>
      </c>
      <c r="AA27" s="201">
        <v>0.94</v>
      </c>
      <c r="AB27" s="201">
        <v>0</v>
      </c>
      <c r="AC27" s="201">
        <v>12.21</v>
      </c>
      <c r="AD27" s="201">
        <v>0</v>
      </c>
      <c r="AE27" s="201">
        <v>0</v>
      </c>
      <c r="AF27" s="201">
        <v>0</v>
      </c>
      <c r="AG27" s="201">
        <v>0</v>
      </c>
      <c r="AH27" s="201">
        <v>0</v>
      </c>
      <c r="AI27" s="201">
        <v>0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 s="201">
        <v>96.16</v>
      </c>
      <c r="AP27" s="201">
        <v>0</v>
      </c>
      <c r="AQ27" s="201">
        <v>0</v>
      </c>
      <c r="AR27" s="201">
        <v>12.24</v>
      </c>
      <c r="AS27" s="201">
        <v>0</v>
      </c>
      <c r="AT27" s="201">
        <v>0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20.52</v>
      </c>
      <c r="H28" s="201">
        <v>0</v>
      </c>
      <c r="I28" s="201">
        <v>0</v>
      </c>
      <c r="J28" s="201">
        <v>18.16</v>
      </c>
      <c r="K28" s="201">
        <v>0.32</v>
      </c>
      <c r="L28" s="201">
        <v>97.84</v>
      </c>
      <c r="M28" s="201">
        <v>0.98</v>
      </c>
      <c r="N28" s="201">
        <v>1.25</v>
      </c>
      <c r="O28" s="201">
        <v>0</v>
      </c>
      <c r="P28" s="201">
        <v>1.46</v>
      </c>
      <c r="Q28" s="201">
        <v>0.23</v>
      </c>
      <c r="R28" s="201">
        <v>8.18</v>
      </c>
      <c r="S28" s="201">
        <v>0.28999999999999998</v>
      </c>
      <c r="T28" s="201">
        <v>0</v>
      </c>
      <c r="U28" s="201">
        <v>2.17</v>
      </c>
      <c r="V28" s="201">
        <v>0.22</v>
      </c>
      <c r="W28" s="201">
        <v>0.47</v>
      </c>
      <c r="X28" s="201">
        <v>1.56</v>
      </c>
      <c r="Y28" s="201">
        <v>0</v>
      </c>
      <c r="Z28" s="201">
        <v>2.67</v>
      </c>
      <c r="AA28" s="201">
        <v>0.94</v>
      </c>
      <c r="AB28" s="201">
        <v>0</v>
      </c>
      <c r="AC28" s="201">
        <v>12.21</v>
      </c>
      <c r="AD28" s="201">
        <v>0</v>
      </c>
      <c r="AE28" s="201">
        <v>0</v>
      </c>
      <c r="AF28" s="201">
        <v>0</v>
      </c>
      <c r="AG28" s="201">
        <v>0</v>
      </c>
      <c r="AH28" s="201">
        <v>0</v>
      </c>
      <c r="AI28" s="201">
        <v>0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 s="201">
        <v>96.16</v>
      </c>
      <c r="AP28" s="201">
        <v>0</v>
      </c>
      <c r="AQ28" s="201">
        <v>0</v>
      </c>
      <c r="AR28" s="201">
        <v>12.24</v>
      </c>
      <c r="AS28" s="201">
        <v>0</v>
      </c>
      <c r="AT28" s="201">
        <v>0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20.52</v>
      </c>
      <c r="H29" s="201">
        <v>0</v>
      </c>
      <c r="I29" s="201">
        <v>0</v>
      </c>
      <c r="J29" s="201">
        <v>18.16</v>
      </c>
      <c r="K29" s="201">
        <v>4.4400000000000004</v>
      </c>
      <c r="L29" s="201">
        <v>176.07</v>
      </c>
      <c r="M29" s="201">
        <v>0.98</v>
      </c>
      <c r="N29" s="201">
        <v>1.25</v>
      </c>
      <c r="O29" s="201">
        <v>0</v>
      </c>
      <c r="P29" s="201">
        <v>1.47</v>
      </c>
      <c r="Q29" s="201">
        <v>2.84</v>
      </c>
      <c r="R29" s="201">
        <v>6.25</v>
      </c>
      <c r="S29" s="201">
        <v>4.24</v>
      </c>
      <c r="T29" s="201">
        <v>0</v>
      </c>
      <c r="U29" s="201">
        <v>2.17</v>
      </c>
      <c r="V29" s="201">
        <v>0.22</v>
      </c>
      <c r="W29" s="201">
        <v>0.47</v>
      </c>
      <c r="X29" s="201">
        <v>1.56</v>
      </c>
      <c r="Y29" s="201">
        <v>0</v>
      </c>
      <c r="Z29" s="201">
        <v>2.67</v>
      </c>
      <c r="AA29" s="201">
        <v>19.940000000000001</v>
      </c>
      <c r="AB29" s="201">
        <v>0</v>
      </c>
      <c r="AC29" s="201">
        <v>12.21</v>
      </c>
      <c r="AD29" s="201">
        <v>0</v>
      </c>
      <c r="AE29" s="201">
        <v>0</v>
      </c>
      <c r="AF29" s="201">
        <v>0</v>
      </c>
      <c r="AG29" s="201">
        <v>0</v>
      </c>
      <c r="AH29" s="201">
        <v>0</v>
      </c>
      <c r="AI29" s="201">
        <v>0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 s="201">
        <v>96.16</v>
      </c>
      <c r="AP29" s="201">
        <v>0</v>
      </c>
      <c r="AQ29" s="201">
        <v>0</v>
      </c>
      <c r="AR29" s="201">
        <v>12.24</v>
      </c>
      <c r="AS29" s="201">
        <v>0</v>
      </c>
      <c r="AT29" s="201">
        <v>0</v>
      </c>
      <c r="AU29" s="201">
        <v>0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20.52</v>
      </c>
      <c r="H30" s="201">
        <v>0</v>
      </c>
      <c r="I30" s="201">
        <v>0</v>
      </c>
      <c r="J30" s="201">
        <v>18.16</v>
      </c>
      <c r="K30" s="201">
        <v>4.54</v>
      </c>
      <c r="L30" s="201">
        <v>234.02</v>
      </c>
      <c r="M30" s="201">
        <v>0.98</v>
      </c>
      <c r="N30" s="201">
        <v>1.25</v>
      </c>
      <c r="O30" s="201">
        <v>0</v>
      </c>
      <c r="P30" s="201">
        <v>1.47</v>
      </c>
      <c r="Q30" s="201">
        <v>2.84</v>
      </c>
      <c r="R30" s="201">
        <v>6.25</v>
      </c>
      <c r="S30" s="201">
        <v>4.24</v>
      </c>
      <c r="T30" s="201">
        <v>0</v>
      </c>
      <c r="U30" s="201">
        <v>2.17</v>
      </c>
      <c r="V30" s="201">
        <v>0.22</v>
      </c>
      <c r="W30" s="201">
        <v>0.47</v>
      </c>
      <c r="X30" s="201">
        <v>1.56</v>
      </c>
      <c r="Y30" s="201">
        <v>0</v>
      </c>
      <c r="Z30" s="201">
        <v>2.67</v>
      </c>
      <c r="AA30" s="201">
        <v>19.940000000000001</v>
      </c>
      <c r="AB30" s="201">
        <v>0</v>
      </c>
      <c r="AC30" s="201">
        <v>12.21</v>
      </c>
      <c r="AD30" s="201">
        <v>0</v>
      </c>
      <c r="AE30" s="201">
        <v>0</v>
      </c>
      <c r="AF30" s="201">
        <v>0</v>
      </c>
      <c r="AG30" s="201">
        <v>0</v>
      </c>
      <c r="AH30" s="201">
        <v>0</v>
      </c>
      <c r="AI30" s="201">
        <v>0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 s="201">
        <v>96.16</v>
      </c>
      <c r="AP30" s="201">
        <v>0</v>
      </c>
      <c r="AQ30" s="201">
        <v>0</v>
      </c>
      <c r="AR30" s="201">
        <v>12.24</v>
      </c>
      <c r="AS30" s="201">
        <v>0</v>
      </c>
      <c r="AT30" s="201">
        <v>0</v>
      </c>
      <c r="AU30" s="201">
        <v>0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20.52</v>
      </c>
      <c r="H31" s="201">
        <v>0</v>
      </c>
      <c r="I31" s="201">
        <v>0</v>
      </c>
      <c r="J31" s="201">
        <v>18.16</v>
      </c>
      <c r="K31" s="201">
        <v>4.5199999999999996</v>
      </c>
      <c r="L31" s="201">
        <v>255.13</v>
      </c>
      <c r="M31" s="201">
        <v>0.98</v>
      </c>
      <c r="N31" s="201">
        <v>1.25</v>
      </c>
      <c r="O31" s="201">
        <v>0</v>
      </c>
      <c r="P31" s="201">
        <v>1.47</v>
      </c>
      <c r="Q31" s="201">
        <v>0.23</v>
      </c>
      <c r="R31" s="201">
        <v>8.18</v>
      </c>
      <c r="S31" s="201">
        <v>0.28999999999999998</v>
      </c>
      <c r="T31" s="201">
        <v>0</v>
      </c>
      <c r="U31" s="201">
        <v>2.17</v>
      </c>
      <c r="V31" s="201">
        <v>0.22</v>
      </c>
      <c r="W31" s="201">
        <v>0.47</v>
      </c>
      <c r="X31" s="201">
        <v>1.56</v>
      </c>
      <c r="Y31" s="201">
        <v>0</v>
      </c>
      <c r="Z31" s="201">
        <v>2.67</v>
      </c>
      <c r="AA31" s="201">
        <v>0.95</v>
      </c>
      <c r="AB31" s="201">
        <v>0</v>
      </c>
      <c r="AC31" s="201">
        <v>12.21</v>
      </c>
      <c r="AD31" s="201">
        <v>0</v>
      </c>
      <c r="AE31" s="201">
        <v>0</v>
      </c>
      <c r="AF31" s="201">
        <v>0</v>
      </c>
      <c r="AG31" s="201">
        <v>0</v>
      </c>
      <c r="AH31" s="201">
        <v>0</v>
      </c>
      <c r="AI31" s="201">
        <v>0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 s="201">
        <v>96.16</v>
      </c>
      <c r="AP31" s="201">
        <v>0</v>
      </c>
      <c r="AQ31" s="201">
        <v>0</v>
      </c>
      <c r="AR31" s="201">
        <v>12.24</v>
      </c>
      <c r="AS31" s="201">
        <v>0</v>
      </c>
      <c r="AT31" s="201">
        <v>0</v>
      </c>
      <c r="AU31" s="201">
        <v>0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20.52</v>
      </c>
      <c r="H32" s="201">
        <v>0</v>
      </c>
      <c r="I32" s="201">
        <v>0</v>
      </c>
      <c r="J32" s="201">
        <v>18.16</v>
      </c>
      <c r="K32" s="201">
        <v>4.5199999999999996</v>
      </c>
      <c r="L32" s="201">
        <v>255.13</v>
      </c>
      <c r="M32" s="201">
        <v>0.98</v>
      </c>
      <c r="N32" s="201">
        <v>1.25</v>
      </c>
      <c r="O32" s="201">
        <v>0</v>
      </c>
      <c r="P32" s="201">
        <v>1.47</v>
      </c>
      <c r="Q32" s="201">
        <v>0.23</v>
      </c>
      <c r="R32" s="201">
        <v>8.18</v>
      </c>
      <c r="S32" s="201">
        <v>0.28999999999999998</v>
      </c>
      <c r="T32" s="201">
        <v>0</v>
      </c>
      <c r="U32" s="201">
        <v>2.17</v>
      </c>
      <c r="V32" s="201">
        <v>0.22</v>
      </c>
      <c r="W32" s="201">
        <v>0.47</v>
      </c>
      <c r="X32" s="201">
        <v>1.56</v>
      </c>
      <c r="Y32" s="201">
        <v>0</v>
      </c>
      <c r="Z32" s="201">
        <v>2.67</v>
      </c>
      <c r="AA32" s="201">
        <v>0.95</v>
      </c>
      <c r="AB32" s="201">
        <v>0</v>
      </c>
      <c r="AC32" s="201">
        <v>12.21</v>
      </c>
      <c r="AD32" s="201">
        <v>0</v>
      </c>
      <c r="AE32" s="201">
        <v>0</v>
      </c>
      <c r="AF32" s="201">
        <v>0</v>
      </c>
      <c r="AG32" s="201">
        <v>0</v>
      </c>
      <c r="AH32" s="201">
        <v>0</v>
      </c>
      <c r="AI32" s="201">
        <v>0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 s="201">
        <v>96.16</v>
      </c>
      <c r="AP32" s="201">
        <v>0</v>
      </c>
      <c r="AQ32" s="201">
        <v>0</v>
      </c>
      <c r="AR32" s="201">
        <v>12.24</v>
      </c>
      <c r="AS32" s="201">
        <v>0</v>
      </c>
      <c r="AT32" s="201">
        <v>0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20.52</v>
      </c>
      <c r="H33" s="201">
        <v>0</v>
      </c>
      <c r="I33" s="201">
        <v>0</v>
      </c>
      <c r="J33" s="201">
        <v>18.16</v>
      </c>
      <c r="K33" s="201">
        <v>4.5199999999999996</v>
      </c>
      <c r="L33" s="201">
        <v>255.13</v>
      </c>
      <c r="M33" s="201">
        <v>0.96</v>
      </c>
      <c r="N33" s="201">
        <v>1.24</v>
      </c>
      <c r="O33" s="201">
        <v>0</v>
      </c>
      <c r="P33" s="201">
        <v>1.46</v>
      </c>
      <c r="Q33" s="201">
        <v>0.23</v>
      </c>
      <c r="R33" s="201">
        <v>8.18</v>
      </c>
      <c r="S33" s="201">
        <v>0.28999999999999998</v>
      </c>
      <c r="T33" s="201">
        <v>0</v>
      </c>
      <c r="U33" s="201">
        <v>2.17</v>
      </c>
      <c r="V33" s="201">
        <v>0.22</v>
      </c>
      <c r="W33" s="201">
        <v>0.47</v>
      </c>
      <c r="X33" s="201">
        <v>1.56</v>
      </c>
      <c r="Y33" s="201">
        <v>0</v>
      </c>
      <c r="Z33" s="201">
        <v>2.67</v>
      </c>
      <c r="AA33" s="201">
        <v>0.95</v>
      </c>
      <c r="AB33" s="201">
        <v>0</v>
      </c>
      <c r="AC33" s="201">
        <v>12.21</v>
      </c>
      <c r="AD33" s="201">
        <v>0</v>
      </c>
      <c r="AE33" s="201">
        <v>0</v>
      </c>
      <c r="AF33" s="201">
        <v>0</v>
      </c>
      <c r="AG33" s="201">
        <v>0</v>
      </c>
      <c r="AH33" s="201">
        <v>0</v>
      </c>
      <c r="AI33" s="201">
        <v>0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 s="201">
        <v>96.16</v>
      </c>
      <c r="AP33" s="201">
        <v>0</v>
      </c>
      <c r="AQ33" s="201">
        <v>0</v>
      </c>
      <c r="AR33" s="201">
        <v>12.24</v>
      </c>
      <c r="AS33" s="201">
        <v>0</v>
      </c>
      <c r="AT33" s="201">
        <v>0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20.32</v>
      </c>
      <c r="H34" s="201">
        <v>0</v>
      </c>
      <c r="I34" s="201">
        <v>0</v>
      </c>
      <c r="J34" s="201">
        <v>18.16</v>
      </c>
      <c r="K34" s="201">
        <v>4.5199999999999996</v>
      </c>
      <c r="L34" s="201">
        <v>255.13</v>
      </c>
      <c r="M34" s="201">
        <v>0.93</v>
      </c>
      <c r="N34" s="201">
        <v>1.18</v>
      </c>
      <c r="O34" s="201">
        <v>0</v>
      </c>
      <c r="P34" s="201">
        <v>1.4</v>
      </c>
      <c r="Q34" s="201">
        <v>0.23</v>
      </c>
      <c r="R34" s="201">
        <v>6.78</v>
      </c>
      <c r="S34" s="201">
        <v>0.28999999999999998</v>
      </c>
      <c r="T34" s="201">
        <v>0</v>
      </c>
      <c r="U34" s="201">
        <v>2.17</v>
      </c>
      <c r="V34" s="201">
        <v>0.22</v>
      </c>
      <c r="W34" s="201">
        <v>0.47</v>
      </c>
      <c r="X34" s="201">
        <v>1.56</v>
      </c>
      <c r="Y34" s="201">
        <v>0</v>
      </c>
      <c r="Z34" s="201">
        <v>2.67</v>
      </c>
      <c r="AA34" s="201">
        <v>0</v>
      </c>
      <c r="AB34" s="201">
        <v>0</v>
      </c>
      <c r="AC34" s="201">
        <v>12.21</v>
      </c>
      <c r="AD34" s="201">
        <v>0</v>
      </c>
      <c r="AE34" s="201">
        <v>0</v>
      </c>
      <c r="AF34" s="201">
        <v>0</v>
      </c>
      <c r="AG34" s="201">
        <v>0</v>
      </c>
      <c r="AH34" s="201">
        <v>0</v>
      </c>
      <c r="AI34" s="201">
        <v>0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 s="201">
        <v>96.16</v>
      </c>
      <c r="AP34" s="201">
        <v>0</v>
      </c>
      <c r="AQ34" s="201">
        <v>0</v>
      </c>
      <c r="AR34" s="201">
        <v>12.24</v>
      </c>
      <c r="AS34" s="201">
        <v>0</v>
      </c>
      <c r="AT34" s="201">
        <v>0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20.32</v>
      </c>
      <c r="H35" s="201">
        <v>0</v>
      </c>
      <c r="I35" s="201">
        <v>0</v>
      </c>
      <c r="J35" s="201">
        <v>18.16</v>
      </c>
      <c r="K35" s="201">
        <v>4.5199999999999996</v>
      </c>
      <c r="L35" s="201">
        <v>255.13</v>
      </c>
      <c r="M35" s="201">
        <v>0.9</v>
      </c>
      <c r="N35" s="201">
        <v>1.1599999999999999</v>
      </c>
      <c r="O35" s="201">
        <v>0</v>
      </c>
      <c r="P35" s="201">
        <v>1.38</v>
      </c>
      <c r="Q35" s="201">
        <v>0.23</v>
      </c>
      <c r="R35" s="201">
        <v>6.78</v>
      </c>
      <c r="S35" s="201">
        <v>0.28999999999999998</v>
      </c>
      <c r="T35" s="201">
        <v>0</v>
      </c>
      <c r="U35" s="201">
        <v>2.17</v>
      </c>
      <c r="V35" s="201">
        <v>0.22</v>
      </c>
      <c r="W35" s="201">
        <v>0.47</v>
      </c>
      <c r="X35" s="201">
        <v>1.56</v>
      </c>
      <c r="Y35" s="201">
        <v>0</v>
      </c>
      <c r="Z35" s="201">
        <v>0</v>
      </c>
      <c r="AA35" s="201">
        <v>0</v>
      </c>
      <c r="AB35" s="201">
        <v>0</v>
      </c>
      <c r="AC35" s="201">
        <v>12.21</v>
      </c>
      <c r="AD35" s="201">
        <v>0</v>
      </c>
      <c r="AE35" s="201">
        <v>0</v>
      </c>
      <c r="AF35" s="201">
        <v>0</v>
      </c>
      <c r="AG35" s="201">
        <v>0</v>
      </c>
      <c r="AH35" s="201">
        <v>0</v>
      </c>
      <c r="AI35" s="201">
        <v>0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 s="201">
        <v>96.16</v>
      </c>
      <c r="AP35" s="201">
        <v>0</v>
      </c>
      <c r="AQ35" s="201">
        <v>0</v>
      </c>
      <c r="AR35" s="201">
        <v>12.08</v>
      </c>
      <c r="AS35" s="201">
        <v>0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20.32</v>
      </c>
      <c r="H36" s="201">
        <v>0</v>
      </c>
      <c r="I36" s="201">
        <v>0</v>
      </c>
      <c r="J36" s="201">
        <v>18.16</v>
      </c>
      <c r="K36" s="201">
        <v>4.5199999999999996</v>
      </c>
      <c r="L36" s="201">
        <v>255.13</v>
      </c>
      <c r="M36" s="201">
        <v>0.88</v>
      </c>
      <c r="N36" s="201">
        <v>1.1200000000000001</v>
      </c>
      <c r="O36" s="201">
        <v>0</v>
      </c>
      <c r="P36" s="201">
        <v>1.32</v>
      </c>
      <c r="Q36" s="201">
        <v>0.23</v>
      </c>
      <c r="R36" s="201">
        <v>6.78</v>
      </c>
      <c r="S36" s="201">
        <v>0.28999999999999998</v>
      </c>
      <c r="T36" s="201">
        <v>0</v>
      </c>
      <c r="U36" s="201">
        <v>2.17</v>
      </c>
      <c r="V36" s="201">
        <v>0.22</v>
      </c>
      <c r="W36" s="201">
        <v>0.47</v>
      </c>
      <c r="X36" s="201">
        <v>1.56</v>
      </c>
      <c r="Y36" s="201">
        <v>0</v>
      </c>
      <c r="Z36" s="201">
        <v>2.67</v>
      </c>
      <c r="AA36" s="201">
        <v>0</v>
      </c>
      <c r="AB36" s="201">
        <v>0</v>
      </c>
      <c r="AC36" s="201">
        <v>12.21</v>
      </c>
      <c r="AD36" s="201">
        <v>0</v>
      </c>
      <c r="AE36" s="201">
        <v>0</v>
      </c>
      <c r="AF36" s="201">
        <v>0</v>
      </c>
      <c r="AG36" s="201">
        <v>0</v>
      </c>
      <c r="AH36" s="201">
        <v>0</v>
      </c>
      <c r="AI36" s="201">
        <v>0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 s="201">
        <v>96.16</v>
      </c>
      <c r="AP36" s="201">
        <v>0</v>
      </c>
      <c r="AQ36" s="201">
        <v>0</v>
      </c>
      <c r="AR36" s="201">
        <v>12.08</v>
      </c>
      <c r="AS36" s="201">
        <v>0</v>
      </c>
      <c r="AT36" s="201">
        <v>0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20.32</v>
      </c>
      <c r="H37" s="201">
        <v>0</v>
      </c>
      <c r="I37" s="201">
        <v>0</v>
      </c>
      <c r="J37" s="201">
        <v>18.16</v>
      </c>
      <c r="K37" s="201">
        <v>4.5199999999999996</v>
      </c>
      <c r="L37" s="201">
        <v>255.13</v>
      </c>
      <c r="M37" s="201">
        <v>0.84</v>
      </c>
      <c r="N37" s="201">
        <v>1.08</v>
      </c>
      <c r="O37" s="201">
        <v>0</v>
      </c>
      <c r="P37" s="201">
        <v>1.27</v>
      </c>
      <c r="Q37" s="201">
        <v>2.84</v>
      </c>
      <c r="R37" s="201">
        <v>6.05</v>
      </c>
      <c r="S37" s="201">
        <v>4.0999999999999996</v>
      </c>
      <c r="T37" s="201">
        <v>0</v>
      </c>
      <c r="U37" s="201">
        <v>2.17</v>
      </c>
      <c r="V37" s="201">
        <v>0</v>
      </c>
      <c r="W37" s="201">
        <v>0</v>
      </c>
      <c r="X37" s="201">
        <v>1.56</v>
      </c>
      <c r="Y37" s="201">
        <v>0</v>
      </c>
      <c r="Z37" s="201">
        <v>54.17</v>
      </c>
      <c r="AA37" s="201">
        <v>9.98</v>
      </c>
      <c r="AB37" s="201">
        <v>0</v>
      </c>
      <c r="AC37" s="201">
        <v>12.21</v>
      </c>
      <c r="AD37" s="201">
        <v>0</v>
      </c>
      <c r="AE37" s="201">
        <v>0</v>
      </c>
      <c r="AF37" s="201">
        <v>0</v>
      </c>
      <c r="AG37" s="201">
        <v>0</v>
      </c>
      <c r="AH37" s="201">
        <v>0</v>
      </c>
      <c r="AI37" s="201">
        <v>0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 s="201">
        <v>96.16</v>
      </c>
      <c r="AP37" s="201">
        <v>0</v>
      </c>
      <c r="AQ37" s="201">
        <v>0</v>
      </c>
      <c r="AR37" s="201">
        <v>12.08</v>
      </c>
      <c r="AS37" s="201">
        <v>0</v>
      </c>
      <c r="AT37" s="201">
        <v>0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20.32</v>
      </c>
      <c r="H38" s="201">
        <v>0</v>
      </c>
      <c r="I38" s="201">
        <v>0</v>
      </c>
      <c r="J38" s="201">
        <v>18.16</v>
      </c>
      <c r="K38" s="201">
        <v>4.5199999999999996</v>
      </c>
      <c r="L38" s="201">
        <v>255.13</v>
      </c>
      <c r="M38" s="201">
        <v>0.8</v>
      </c>
      <c r="N38" s="201">
        <v>1.03</v>
      </c>
      <c r="O38" s="201">
        <v>0</v>
      </c>
      <c r="P38" s="201">
        <v>1.21</v>
      </c>
      <c r="Q38" s="201">
        <v>2.84</v>
      </c>
      <c r="R38" s="201">
        <v>6.05</v>
      </c>
      <c r="S38" s="201">
        <v>4.0999999999999996</v>
      </c>
      <c r="T38" s="201">
        <v>0</v>
      </c>
      <c r="U38" s="201">
        <v>2.17</v>
      </c>
      <c r="V38" s="201">
        <v>0.14000000000000001</v>
      </c>
      <c r="W38" s="201">
        <v>0.47</v>
      </c>
      <c r="X38" s="201">
        <v>1.56</v>
      </c>
      <c r="Y38" s="201">
        <v>0</v>
      </c>
      <c r="Z38" s="201">
        <v>58.63</v>
      </c>
      <c r="AA38" s="201">
        <v>9.98</v>
      </c>
      <c r="AB38" s="201">
        <v>0</v>
      </c>
      <c r="AC38" s="201">
        <v>12.21</v>
      </c>
      <c r="AD38" s="201">
        <v>0</v>
      </c>
      <c r="AE38" s="201">
        <v>0</v>
      </c>
      <c r="AF38" s="201">
        <v>0</v>
      </c>
      <c r="AG38" s="201">
        <v>0</v>
      </c>
      <c r="AH38" s="201">
        <v>0</v>
      </c>
      <c r="AI38" s="201">
        <v>0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 s="201">
        <v>96.16</v>
      </c>
      <c r="AP38" s="201">
        <v>0</v>
      </c>
      <c r="AQ38" s="201">
        <v>0</v>
      </c>
      <c r="AR38" s="201">
        <v>12.08</v>
      </c>
      <c r="AS38" s="201">
        <v>0</v>
      </c>
      <c r="AT38" s="201">
        <v>0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19.989999999999998</v>
      </c>
      <c r="H39" s="201">
        <v>0</v>
      </c>
      <c r="I39" s="201">
        <v>0</v>
      </c>
      <c r="J39" s="201">
        <v>17.829999999999998</v>
      </c>
      <c r="K39" s="201">
        <v>4.5199999999999996</v>
      </c>
      <c r="L39" s="201">
        <v>255.13</v>
      </c>
      <c r="M39" s="201">
        <v>0.84</v>
      </c>
      <c r="N39" s="201">
        <v>1.0900000000000001</v>
      </c>
      <c r="O39" s="201">
        <v>0</v>
      </c>
      <c r="P39" s="201">
        <v>0</v>
      </c>
      <c r="Q39" s="201">
        <v>0.23</v>
      </c>
      <c r="R39" s="201">
        <v>6.78</v>
      </c>
      <c r="S39" s="201">
        <v>0.28999999999999998</v>
      </c>
      <c r="T39" s="201">
        <v>0</v>
      </c>
      <c r="U39" s="201">
        <v>2.17</v>
      </c>
      <c r="V39" s="201">
        <v>0.22</v>
      </c>
      <c r="W39" s="201">
        <v>0.47</v>
      </c>
      <c r="X39" s="201">
        <v>1.56</v>
      </c>
      <c r="Y39" s="201">
        <v>0</v>
      </c>
      <c r="Z39" s="201">
        <v>6.15</v>
      </c>
      <c r="AA39" s="201">
        <v>0</v>
      </c>
      <c r="AB39" s="201">
        <v>0</v>
      </c>
      <c r="AC39" s="201">
        <v>12.21</v>
      </c>
      <c r="AD39" s="201">
        <v>0</v>
      </c>
      <c r="AE39" s="201">
        <v>0</v>
      </c>
      <c r="AF39" s="201">
        <v>0</v>
      </c>
      <c r="AG39" s="201">
        <v>0</v>
      </c>
      <c r="AH39" s="201">
        <v>0</v>
      </c>
      <c r="AI39" s="201">
        <v>0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 s="201">
        <v>91.81</v>
      </c>
      <c r="AP39" s="201">
        <v>0</v>
      </c>
      <c r="AQ39" s="201">
        <v>0</v>
      </c>
      <c r="AR39" s="201">
        <v>12.08</v>
      </c>
      <c r="AS39" s="201">
        <v>0</v>
      </c>
      <c r="AT39" s="201">
        <v>0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19.989999999999998</v>
      </c>
      <c r="H40" s="201">
        <v>0</v>
      </c>
      <c r="I40" s="201">
        <v>0</v>
      </c>
      <c r="J40" s="201">
        <v>17.829999999999998</v>
      </c>
      <c r="K40" s="201">
        <v>4.5199999999999996</v>
      </c>
      <c r="L40" s="201">
        <v>255.13</v>
      </c>
      <c r="M40" s="201">
        <v>0.81</v>
      </c>
      <c r="N40" s="201">
        <v>1.04</v>
      </c>
      <c r="O40" s="201">
        <v>0</v>
      </c>
      <c r="P40" s="201">
        <v>0</v>
      </c>
      <c r="Q40" s="201">
        <v>0.23</v>
      </c>
      <c r="R40" s="201">
        <v>6.78</v>
      </c>
      <c r="S40" s="201">
        <v>0.28999999999999998</v>
      </c>
      <c r="T40" s="201">
        <v>0</v>
      </c>
      <c r="U40" s="201">
        <v>2.17</v>
      </c>
      <c r="V40" s="201">
        <v>0.22</v>
      </c>
      <c r="W40" s="201">
        <v>0.47</v>
      </c>
      <c r="X40" s="201">
        <v>1.56</v>
      </c>
      <c r="Y40" s="201">
        <v>0</v>
      </c>
      <c r="Z40" s="201">
        <v>2.67</v>
      </c>
      <c r="AA40" s="201">
        <v>0</v>
      </c>
      <c r="AB40" s="201">
        <v>0</v>
      </c>
      <c r="AC40" s="201">
        <v>12.21</v>
      </c>
      <c r="AD40" s="201">
        <v>0</v>
      </c>
      <c r="AE40" s="201">
        <v>0</v>
      </c>
      <c r="AF40" s="201">
        <v>0</v>
      </c>
      <c r="AG40" s="201">
        <v>0</v>
      </c>
      <c r="AH40" s="201">
        <v>0</v>
      </c>
      <c r="AI40" s="201">
        <v>0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 s="201">
        <v>91.81</v>
      </c>
      <c r="AP40" s="201">
        <v>0</v>
      </c>
      <c r="AQ40" s="201">
        <v>0</v>
      </c>
      <c r="AR40" s="201">
        <v>12.08</v>
      </c>
      <c r="AS40" s="201">
        <v>0</v>
      </c>
      <c r="AT40" s="201">
        <v>0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19.989999999999998</v>
      </c>
      <c r="H41" s="201">
        <v>0</v>
      </c>
      <c r="I41" s="201">
        <v>0</v>
      </c>
      <c r="J41" s="201">
        <v>17.829999999999998</v>
      </c>
      <c r="K41" s="201">
        <v>4.5199999999999996</v>
      </c>
      <c r="L41" s="201">
        <v>255.13</v>
      </c>
      <c r="M41" s="201">
        <v>0.79</v>
      </c>
      <c r="N41" s="201">
        <v>1.01</v>
      </c>
      <c r="O41" s="201">
        <v>0</v>
      </c>
      <c r="P41" s="201">
        <v>0</v>
      </c>
      <c r="Q41" s="201">
        <v>2.84</v>
      </c>
      <c r="R41" s="201">
        <v>6.05</v>
      </c>
      <c r="S41" s="201">
        <v>4.0999999999999996</v>
      </c>
      <c r="T41" s="201">
        <v>0</v>
      </c>
      <c r="U41" s="201">
        <v>2.17</v>
      </c>
      <c r="V41" s="201">
        <v>0.22</v>
      </c>
      <c r="W41" s="201">
        <v>0.47</v>
      </c>
      <c r="X41" s="201">
        <v>1.56</v>
      </c>
      <c r="Y41" s="201">
        <v>0</v>
      </c>
      <c r="Z41" s="201">
        <v>2.67</v>
      </c>
      <c r="AA41" s="201">
        <v>9.98</v>
      </c>
      <c r="AB41" s="201">
        <v>0</v>
      </c>
      <c r="AC41" s="201">
        <v>12.21</v>
      </c>
      <c r="AD41" s="201">
        <v>0</v>
      </c>
      <c r="AE41" s="201">
        <v>0</v>
      </c>
      <c r="AF41" s="201">
        <v>0</v>
      </c>
      <c r="AG41" s="201">
        <v>0</v>
      </c>
      <c r="AH41" s="201">
        <v>0</v>
      </c>
      <c r="AI41" s="201">
        <v>0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 s="201">
        <v>91.81</v>
      </c>
      <c r="AP41" s="201">
        <v>0</v>
      </c>
      <c r="AQ41" s="201">
        <v>0</v>
      </c>
      <c r="AR41" s="201">
        <v>12.08</v>
      </c>
      <c r="AS41" s="201">
        <v>0</v>
      </c>
      <c r="AT41" s="201">
        <v>0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19.989999999999998</v>
      </c>
      <c r="H42" s="201">
        <v>0</v>
      </c>
      <c r="I42" s="201">
        <v>0</v>
      </c>
      <c r="J42" s="201">
        <v>17.829999999999998</v>
      </c>
      <c r="K42" s="201">
        <v>4.5199999999999996</v>
      </c>
      <c r="L42" s="201">
        <v>255.13</v>
      </c>
      <c r="M42" s="201">
        <v>0.76</v>
      </c>
      <c r="N42" s="201">
        <v>0.96</v>
      </c>
      <c r="O42" s="201">
        <v>0</v>
      </c>
      <c r="P42" s="201">
        <v>0</v>
      </c>
      <c r="Q42" s="201">
        <v>2.84</v>
      </c>
      <c r="R42" s="201">
        <v>6.05</v>
      </c>
      <c r="S42" s="201">
        <v>4.0999999999999996</v>
      </c>
      <c r="T42" s="201">
        <v>0</v>
      </c>
      <c r="U42" s="201">
        <v>2.17</v>
      </c>
      <c r="V42" s="201">
        <v>0.22</v>
      </c>
      <c r="W42" s="201">
        <v>0.47</v>
      </c>
      <c r="X42" s="201">
        <v>1.56</v>
      </c>
      <c r="Y42" s="201">
        <v>0</v>
      </c>
      <c r="Z42" s="201">
        <v>54.17</v>
      </c>
      <c r="AA42" s="201">
        <v>9.98</v>
      </c>
      <c r="AB42" s="201">
        <v>0</v>
      </c>
      <c r="AC42" s="201">
        <v>12.21</v>
      </c>
      <c r="AD42" s="201">
        <v>0</v>
      </c>
      <c r="AE42" s="201">
        <v>0</v>
      </c>
      <c r="AF42" s="201">
        <v>0</v>
      </c>
      <c r="AG42" s="201">
        <v>0</v>
      </c>
      <c r="AH42" s="201">
        <v>0</v>
      </c>
      <c r="AI42" s="201">
        <v>0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 s="201">
        <v>91.81</v>
      </c>
      <c r="AP42" s="201">
        <v>0</v>
      </c>
      <c r="AQ42" s="201">
        <v>0</v>
      </c>
      <c r="AR42" s="201">
        <v>12.08</v>
      </c>
      <c r="AS42" s="201">
        <v>0</v>
      </c>
      <c r="AT42" s="201">
        <v>0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19.989999999999998</v>
      </c>
      <c r="H43" s="201">
        <v>0</v>
      </c>
      <c r="I43" s="201">
        <v>0</v>
      </c>
      <c r="J43" s="201">
        <v>17.829999999999998</v>
      </c>
      <c r="K43" s="201">
        <v>4.54</v>
      </c>
      <c r="L43" s="201">
        <v>255.13</v>
      </c>
      <c r="M43" s="201">
        <v>0.73</v>
      </c>
      <c r="N43" s="201">
        <v>0.94</v>
      </c>
      <c r="O43" s="201">
        <v>0</v>
      </c>
      <c r="P43" s="201">
        <v>1.03</v>
      </c>
      <c r="Q43" s="201">
        <v>2.84</v>
      </c>
      <c r="R43" s="201">
        <v>6.25</v>
      </c>
      <c r="S43" s="201">
        <v>4.24</v>
      </c>
      <c r="T43" s="201">
        <v>0</v>
      </c>
      <c r="U43" s="201">
        <v>2.17</v>
      </c>
      <c r="V43" s="201">
        <v>0.22</v>
      </c>
      <c r="W43" s="201">
        <v>0.47</v>
      </c>
      <c r="X43" s="201">
        <v>1.56</v>
      </c>
      <c r="Y43" s="201">
        <v>0</v>
      </c>
      <c r="Z43" s="201">
        <v>58.63</v>
      </c>
      <c r="AA43" s="201">
        <v>9.98</v>
      </c>
      <c r="AB43" s="201">
        <v>0</v>
      </c>
      <c r="AC43" s="201">
        <v>12.21</v>
      </c>
      <c r="AD43" s="201">
        <v>0</v>
      </c>
      <c r="AE43" s="201">
        <v>0</v>
      </c>
      <c r="AF43" s="201">
        <v>0</v>
      </c>
      <c r="AG43" s="201">
        <v>0</v>
      </c>
      <c r="AH43" s="201">
        <v>0</v>
      </c>
      <c r="AI43" s="201">
        <v>0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 s="201">
        <v>91.81</v>
      </c>
      <c r="AP43" s="201">
        <v>0</v>
      </c>
      <c r="AQ43" s="201">
        <v>0</v>
      </c>
      <c r="AR43" s="201">
        <v>11.92</v>
      </c>
      <c r="AS43" s="201">
        <v>0</v>
      </c>
      <c r="AT43" s="201">
        <v>0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19.989999999999998</v>
      </c>
      <c r="H44" s="201">
        <v>0</v>
      </c>
      <c r="I44" s="201">
        <v>0</v>
      </c>
      <c r="J44" s="201">
        <v>17.829999999999998</v>
      </c>
      <c r="K44" s="201">
        <v>4.54</v>
      </c>
      <c r="L44" s="201">
        <v>255.13</v>
      </c>
      <c r="M44" s="201">
        <v>0.73</v>
      </c>
      <c r="N44" s="201">
        <v>0.9</v>
      </c>
      <c r="O44" s="201">
        <v>0</v>
      </c>
      <c r="P44" s="201">
        <v>0.99</v>
      </c>
      <c r="Q44" s="201">
        <v>2.84</v>
      </c>
      <c r="R44" s="201">
        <v>6.25</v>
      </c>
      <c r="S44" s="201">
        <v>4.24</v>
      </c>
      <c r="T44" s="201">
        <v>0</v>
      </c>
      <c r="U44" s="201">
        <v>2.17</v>
      </c>
      <c r="V44" s="201">
        <v>0.39</v>
      </c>
      <c r="W44" s="201">
        <v>1.3</v>
      </c>
      <c r="X44" s="201">
        <v>1.56</v>
      </c>
      <c r="Y44" s="201">
        <v>0</v>
      </c>
      <c r="Z44" s="201">
        <v>60.02</v>
      </c>
      <c r="AA44" s="201">
        <v>9.98</v>
      </c>
      <c r="AB44" s="201">
        <v>0</v>
      </c>
      <c r="AC44" s="201">
        <v>12.21</v>
      </c>
      <c r="AD44" s="201">
        <v>0</v>
      </c>
      <c r="AE44" s="201">
        <v>0</v>
      </c>
      <c r="AF44" s="201">
        <v>0</v>
      </c>
      <c r="AG44" s="201">
        <v>0</v>
      </c>
      <c r="AH44" s="201">
        <v>0</v>
      </c>
      <c r="AI44" s="201">
        <v>0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 s="201">
        <v>91.81</v>
      </c>
      <c r="AP44" s="201">
        <v>0</v>
      </c>
      <c r="AQ44" s="201">
        <v>0</v>
      </c>
      <c r="AR44" s="201">
        <v>11.92</v>
      </c>
      <c r="AS44" s="201">
        <v>0</v>
      </c>
      <c r="AT44" s="201">
        <v>0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19.989999999999998</v>
      </c>
      <c r="H45" s="201">
        <v>0</v>
      </c>
      <c r="I45" s="201">
        <v>0</v>
      </c>
      <c r="J45" s="201">
        <v>17.829999999999998</v>
      </c>
      <c r="K45" s="201">
        <v>4.54</v>
      </c>
      <c r="L45" s="201">
        <v>262.99</v>
      </c>
      <c r="M45" s="201">
        <v>0.7</v>
      </c>
      <c r="N45" s="201">
        <v>0.9</v>
      </c>
      <c r="O45" s="201">
        <v>0</v>
      </c>
      <c r="P45" s="201">
        <v>0.98</v>
      </c>
      <c r="Q45" s="201">
        <v>3.13</v>
      </c>
      <c r="R45" s="201">
        <v>6.68</v>
      </c>
      <c r="S45" s="201">
        <v>4.46</v>
      </c>
      <c r="T45" s="201">
        <v>0</v>
      </c>
      <c r="U45" s="201">
        <v>2.17</v>
      </c>
      <c r="V45" s="201">
        <v>0.22</v>
      </c>
      <c r="W45" s="201">
        <v>0.47</v>
      </c>
      <c r="X45" s="201">
        <v>1.56</v>
      </c>
      <c r="Y45" s="201">
        <v>0</v>
      </c>
      <c r="Z45" s="201">
        <v>58.63</v>
      </c>
      <c r="AA45" s="201">
        <v>9.98</v>
      </c>
      <c r="AB45" s="201">
        <v>0</v>
      </c>
      <c r="AC45" s="201">
        <v>12.21</v>
      </c>
      <c r="AD45" s="201">
        <v>0</v>
      </c>
      <c r="AE45" s="201">
        <v>0</v>
      </c>
      <c r="AF45" s="201">
        <v>0</v>
      </c>
      <c r="AG45" s="201">
        <v>0</v>
      </c>
      <c r="AH45" s="201">
        <v>0</v>
      </c>
      <c r="AI45" s="201">
        <v>0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 s="201">
        <v>91.81</v>
      </c>
      <c r="AP45" s="201">
        <v>0</v>
      </c>
      <c r="AQ45" s="201">
        <v>0</v>
      </c>
      <c r="AR45" s="201">
        <v>11.92</v>
      </c>
      <c r="AS45" s="201">
        <v>0</v>
      </c>
      <c r="AT45" s="201">
        <v>0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19.989999999999998</v>
      </c>
      <c r="H46" s="201">
        <v>0</v>
      </c>
      <c r="I46" s="201">
        <v>0</v>
      </c>
      <c r="J46" s="201">
        <v>17.829999999999998</v>
      </c>
      <c r="K46" s="201">
        <v>4.54</v>
      </c>
      <c r="L46" s="201">
        <v>262.99</v>
      </c>
      <c r="M46" s="201">
        <v>0.7</v>
      </c>
      <c r="N46" s="201">
        <v>0.89</v>
      </c>
      <c r="O46" s="201">
        <v>0</v>
      </c>
      <c r="P46" s="201">
        <v>0.97</v>
      </c>
      <c r="Q46" s="201">
        <v>3.16</v>
      </c>
      <c r="R46" s="201">
        <v>6.74</v>
      </c>
      <c r="S46" s="201">
        <v>4.49</v>
      </c>
      <c r="T46" s="201">
        <v>0</v>
      </c>
      <c r="U46" s="201">
        <v>2.17</v>
      </c>
      <c r="V46" s="201">
        <v>0.22</v>
      </c>
      <c r="W46" s="201">
        <v>0.47</v>
      </c>
      <c r="X46" s="201">
        <v>1.56</v>
      </c>
      <c r="Y46" s="201">
        <v>0</v>
      </c>
      <c r="Z46" s="201">
        <v>58.63</v>
      </c>
      <c r="AA46" s="201">
        <v>19.93</v>
      </c>
      <c r="AB46" s="201">
        <v>0</v>
      </c>
      <c r="AC46" s="201">
        <v>12.21</v>
      </c>
      <c r="AD46" s="201">
        <v>0</v>
      </c>
      <c r="AE46" s="201">
        <v>0</v>
      </c>
      <c r="AF46" s="201">
        <v>0</v>
      </c>
      <c r="AG46" s="201">
        <v>0</v>
      </c>
      <c r="AH46" s="201">
        <v>0</v>
      </c>
      <c r="AI46" s="201">
        <v>0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 s="201">
        <v>91.81</v>
      </c>
      <c r="AP46" s="201">
        <v>0</v>
      </c>
      <c r="AQ46" s="201">
        <v>0</v>
      </c>
      <c r="AR46" s="201">
        <v>11.92</v>
      </c>
      <c r="AS46" s="201">
        <v>0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19.989999999999998</v>
      </c>
      <c r="H47" s="201">
        <v>0</v>
      </c>
      <c r="I47" s="201">
        <v>0</v>
      </c>
      <c r="J47" s="201">
        <v>17.829999999999998</v>
      </c>
      <c r="K47" s="201">
        <v>4.54</v>
      </c>
      <c r="L47" s="201">
        <v>262.99</v>
      </c>
      <c r="M47" s="201">
        <v>0.68</v>
      </c>
      <c r="N47" s="201">
        <v>0.87</v>
      </c>
      <c r="O47" s="201">
        <v>0</v>
      </c>
      <c r="P47" s="201">
        <v>0.96</v>
      </c>
      <c r="Q47" s="201">
        <v>3.2</v>
      </c>
      <c r="R47" s="201">
        <v>6.82</v>
      </c>
      <c r="S47" s="201">
        <v>4.53</v>
      </c>
      <c r="T47" s="201">
        <v>0</v>
      </c>
      <c r="U47" s="201">
        <v>2.17</v>
      </c>
      <c r="V47" s="201">
        <v>0.22</v>
      </c>
      <c r="W47" s="201">
        <v>0.47</v>
      </c>
      <c r="X47" s="201">
        <v>1.56</v>
      </c>
      <c r="Y47" s="201">
        <v>0</v>
      </c>
      <c r="Z47" s="201">
        <v>58.63</v>
      </c>
      <c r="AA47" s="201">
        <v>19.93</v>
      </c>
      <c r="AB47" s="201">
        <v>0</v>
      </c>
      <c r="AC47" s="201">
        <v>12.21</v>
      </c>
      <c r="AD47" s="201">
        <v>0</v>
      </c>
      <c r="AE47" s="201">
        <v>0</v>
      </c>
      <c r="AF47" s="201">
        <v>0</v>
      </c>
      <c r="AG47" s="201">
        <v>0</v>
      </c>
      <c r="AH47" s="201">
        <v>0</v>
      </c>
      <c r="AI47" s="201">
        <v>0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 s="201">
        <v>91.81</v>
      </c>
      <c r="AP47" s="201">
        <v>0</v>
      </c>
      <c r="AQ47" s="201">
        <v>0</v>
      </c>
      <c r="AR47" s="201">
        <v>11.92</v>
      </c>
      <c r="AS47" s="201">
        <v>0</v>
      </c>
      <c r="AT47" s="201">
        <v>0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19.989999999999998</v>
      </c>
      <c r="H48" s="201">
        <v>0</v>
      </c>
      <c r="I48" s="201">
        <v>0</v>
      </c>
      <c r="J48" s="201">
        <v>17.829999999999998</v>
      </c>
      <c r="K48" s="201">
        <v>4.54</v>
      </c>
      <c r="L48" s="201">
        <v>262.99</v>
      </c>
      <c r="M48" s="201">
        <v>0.67</v>
      </c>
      <c r="N48" s="201">
        <v>0.88</v>
      </c>
      <c r="O48" s="201">
        <v>0</v>
      </c>
      <c r="P48" s="201">
        <v>0.95</v>
      </c>
      <c r="Q48" s="201">
        <v>3.21</v>
      </c>
      <c r="R48" s="201">
        <v>6.84</v>
      </c>
      <c r="S48" s="201">
        <v>4.55</v>
      </c>
      <c r="T48" s="201">
        <v>0</v>
      </c>
      <c r="U48" s="201">
        <v>2.17</v>
      </c>
      <c r="V48" s="201">
        <v>0.22</v>
      </c>
      <c r="W48" s="201">
        <v>0.47</v>
      </c>
      <c r="X48" s="201">
        <v>1.56</v>
      </c>
      <c r="Y48" s="201">
        <v>0</v>
      </c>
      <c r="Z48" s="201">
        <v>58.63</v>
      </c>
      <c r="AA48" s="201">
        <v>19.93</v>
      </c>
      <c r="AB48" s="201">
        <v>0</v>
      </c>
      <c r="AC48" s="201">
        <v>12.21</v>
      </c>
      <c r="AD48" s="201">
        <v>0</v>
      </c>
      <c r="AE48" s="201">
        <v>0</v>
      </c>
      <c r="AF48" s="201">
        <v>0</v>
      </c>
      <c r="AG48" s="201">
        <v>0</v>
      </c>
      <c r="AH48" s="201">
        <v>0</v>
      </c>
      <c r="AI48" s="201">
        <v>0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 s="201">
        <v>91.81</v>
      </c>
      <c r="AP48" s="201">
        <v>0</v>
      </c>
      <c r="AQ48" s="201">
        <v>0</v>
      </c>
      <c r="AR48" s="201">
        <v>11.92</v>
      </c>
      <c r="AS48" s="201">
        <v>0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19.989999999999998</v>
      </c>
      <c r="H49" s="201">
        <v>0</v>
      </c>
      <c r="I49" s="201">
        <v>0</v>
      </c>
      <c r="J49" s="201">
        <v>17.829999999999998</v>
      </c>
      <c r="K49" s="201">
        <v>4.54</v>
      </c>
      <c r="L49" s="201">
        <v>262.99</v>
      </c>
      <c r="M49" s="201">
        <v>0.68</v>
      </c>
      <c r="N49" s="201">
        <v>0.88</v>
      </c>
      <c r="O49" s="201">
        <v>0</v>
      </c>
      <c r="P49" s="201">
        <v>0.95</v>
      </c>
      <c r="Q49" s="201">
        <v>3.24</v>
      </c>
      <c r="R49" s="201">
        <v>6.88</v>
      </c>
      <c r="S49" s="201">
        <v>4.57</v>
      </c>
      <c r="T49" s="201">
        <v>0</v>
      </c>
      <c r="U49" s="201">
        <v>2.17</v>
      </c>
      <c r="V49" s="201">
        <v>0.22</v>
      </c>
      <c r="W49" s="201">
        <v>0.47</v>
      </c>
      <c r="X49" s="201">
        <v>1.56</v>
      </c>
      <c r="Y49" s="201">
        <v>0</v>
      </c>
      <c r="Z49" s="201">
        <v>58.63</v>
      </c>
      <c r="AA49" s="201">
        <v>19.93</v>
      </c>
      <c r="AB49" s="201">
        <v>0</v>
      </c>
      <c r="AC49" s="201">
        <v>12.21</v>
      </c>
      <c r="AD49" s="201">
        <v>0</v>
      </c>
      <c r="AE49" s="201">
        <v>0</v>
      </c>
      <c r="AF49" s="201">
        <v>0</v>
      </c>
      <c r="AG49" s="201">
        <v>0</v>
      </c>
      <c r="AH49" s="201">
        <v>0</v>
      </c>
      <c r="AI49" s="201">
        <v>0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 s="201">
        <v>91.81</v>
      </c>
      <c r="AP49" s="201">
        <v>0</v>
      </c>
      <c r="AQ49" s="201">
        <v>0</v>
      </c>
      <c r="AR49" s="201">
        <v>11.92</v>
      </c>
      <c r="AS49" s="201">
        <v>0</v>
      </c>
      <c r="AT49" s="201">
        <v>0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19.989999999999998</v>
      </c>
      <c r="H50" s="201">
        <v>0</v>
      </c>
      <c r="I50" s="201">
        <v>0</v>
      </c>
      <c r="J50" s="201">
        <v>17.829999999999998</v>
      </c>
      <c r="K50" s="201">
        <v>4.54</v>
      </c>
      <c r="L50" s="201">
        <v>262.99</v>
      </c>
      <c r="M50" s="201">
        <v>0.67</v>
      </c>
      <c r="N50" s="201">
        <v>0.88</v>
      </c>
      <c r="O50" s="201">
        <v>0</v>
      </c>
      <c r="P50" s="201">
        <v>0.94</v>
      </c>
      <c r="Q50" s="201">
        <v>3.25</v>
      </c>
      <c r="R50" s="201">
        <v>6.9</v>
      </c>
      <c r="S50" s="201">
        <v>4.58</v>
      </c>
      <c r="T50" s="201">
        <v>0</v>
      </c>
      <c r="U50" s="201">
        <v>2.17</v>
      </c>
      <c r="V50" s="201">
        <v>0.22</v>
      </c>
      <c r="W50" s="201">
        <v>0.47</v>
      </c>
      <c r="X50" s="201">
        <v>1.56</v>
      </c>
      <c r="Y50" s="201">
        <v>0</v>
      </c>
      <c r="Z50" s="201">
        <v>58.63</v>
      </c>
      <c r="AA50" s="201">
        <v>19.93</v>
      </c>
      <c r="AB50" s="201">
        <v>0</v>
      </c>
      <c r="AC50" s="201">
        <v>12.21</v>
      </c>
      <c r="AD50" s="201">
        <v>0</v>
      </c>
      <c r="AE50" s="201">
        <v>0</v>
      </c>
      <c r="AF50" s="201">
        <v>0</v>
      </c>
      <c r="AG50" s="201">
        <v>0</v>
      </c>
      <c r="AH50" s="201">
        <v>0</v>
      </c>
      <c r="AI50" s="201">
        <v>0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 s="201">
        <v>91.81</v>
      </c>
      <c r="AP50" s="201">
        <v>0</v>
      </c>
      <c r="AQ50" s="201">
        <v>0</v>
      </c>
      <c r="AR50" s="201">
        <v>11.92</v>
      </c>
      <c r="AS50" s="201">
        <v>0</v>
      </c>
      <c r="AT50" s="201">
        <v>0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19.66</v>
      </c>
      <c r="H51" s="201">
        <v>0</v>
      </c>
      <c r="I51" s="201">
        <v>0</v>
      </c>
      <c r="J51" s="201">
        <v>17.829999999999998</v>
      </c>
      <c r="K51" s="201">
        <v>4.58</v>
      </c>
      <c r="L51" s="201">
        <v>262.99</v>
      </c>
      <c r="M51" s="201">
        <v>0.69</v>
      </c>
      <c r="N51" s="201">
        <v>0.89</v>
      </c>
      <c r="O51" s="201">
        <v>0</v>
      </c>
      <c r="P51" s="201">
        <v>0.95</v>
      </c>
      <c r="Q51" s="201">
        <v>1.68</v>
      </c>
      <c r="R51" s="201">
        <v>3.32</v>
      </c>
      <c r="S51" s="201">
        <v>2.12</v>
      </c>
      <c r="T51" s="201">
        <v>0</v>
      </c>
      <c r="U51" s="201">
        <v>2.17</v>
      </c>
      <c r="V51" s="201">
        <v>0.22</v>
      </c>
      <c r="W51" s="201">
        <v>0.47</v>
      </c>
      <c r="X51" s="201">
        <v>1.56</v>
      </c>
      <c r="Y51" s="201">
        <v>0</v>
      </c>
      <c r="Z51" s="201">
        <v>2.67</v>
      </c>
      <c r="AA51" s="201">
        <v>19.93</v>
      </c>
      <c r="AB51" s="201">
        <v>0</v>
      </c>
      <c r="AC51" s="201">
        <v>12.21</v>
      </c>
      <c r="AD51" s="201">
        <v>0</v>
      </c>
      <c r="AE51" s="201">
        <v>0</v>
      </c>
      <c r="AF51" s="201">
        <v>0</v>
      </c>
      <c r="AG51" s="201">
        <v>0</v>
      </c>
      <c r="AH51" s="201">
        <v>0</v>
      </c>
      <c r="AI51" s="201">
        <v>0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 s="201">
        <v>91.81</v>
      </c>
      <c r="AP51" s="201">
        <v>0</v>
      </c>
      <c r="AQ51" s="201">
        <v>0</v>
      </c>
      <c r="AR51" s="201">
        <v>11.75</v>
      </c>
      <c r="AS51" s="201">
        <v>0</v>
      </c>
      <c r="AT51" s="201">
        <v>0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19.66</v>
      </c>
      <c r="H52" s="201">
        <v>0</v>
      </c>
      <c r="I52" s="201">
        <v>0</v>
      </c>
      <c r="J52" s="201">
        <v>17.829999999999998</v>
      </c>
      <c r="K52" s="201">
        <v>4.6500000000000004</v>
      </c>
      <c r="L52" s="201">
        <v>262.99</v>
      </c>
      <c r="M52" s="201">
        <v>0.68</v>
      </c>
      <c r="N52" s="201">
        <v>0.89</v>
      </c>
      <c r="O52" s="201">
        <v>0</v>
      </c>
      <c r="P52" s="201">
        <v>0.95</v>
      </c>
      <c r="Q52" s="201">
        <v>1.64</v>
      </c>
      <c r="R52" s="201">
        <v>3.26</v>
      </c>
      <c r="S52" s="201">
        <v>2.08</v>
      </c>
      <c r="T52" s="201">
        <v>0</v>
      </c>
      <c r="U52" s="201">
        <v>2.17</v>
      </c>
      <c r="V52" s="201">
        <v>0.22</v>
      </c>
      <c r="W52" s="201">
        <v>0.47</v>
      </c>
      <c r="X52" s="201">
        <v>1.56</v>
      </c>
      <c r="Y52" s="201">
        <v>0</v>
      </c>
      <c r="Z52" s="201">
        <v>2.67</v>
      </c>
      <c r="AA52" s="201">
        <v>19.93</v>
      </c>
      <c r="AB52" s="201">
        <v>0</v>
      </c>
      <c r="AC52" s="201">
        <v>12.21</v>
      </c>
      <c r="AD52" s="201">
        <v>0</v>
      </c>
      <c r="AE52" s="201">
        <v>0</v>
      </c>
      <c r="AF52" s="201">
        <v>0</v>
      </c>
      <c r="AG52" s="201">
        <v>0</v>
      </c>
      <c r="AH52" s="201">
        <v>0</v>
      </c>
      <c r="AI52" s="201">
        <v>0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 s="201">
        <v>91.81</v>
      </c>
      <c r="AP52" s="201">
        <v>0</v>
      </c>
      <c r="AQ52" s="201">
        <v>0</v>
      </c>
      <c r="AR52" s="201">
        <v>11.75</v>
      </c>
      <c r="AS52" s="201">
        <v>0</v>
      </c>
      <c r="AT52" s="201">
        <v>0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19.66</v>
      </c>
      <c r="H53" s="201">
        <v>0</v>
      </c>
      <c r="I53" s="201">
        <v>0</v>
      </c>
      <c r="J53" s="201">
        <v>17.829999999999998</v>
      </c>
      <c r="K53" s="201">
        <v>4.82</v>
      </c>
      <c r="L53" s="201">
        <v>262.63</v>
      </c>
      <c r="M53" s="201">
        <v>0.69</v>
      </c>
      <c r="N53" s="201">
        <v>0.88</v>
      </c>
      <c r="O53" s="201">
        <v>0</v>
      </c>
      <c r="P53" s="201">
        <v>0.95</v>
      </c>
      <c r="Q53" s="201">
        <v>2.2200000000000002</v>
      </c>
      <c r="R53" s="201">
        <v>4.3099999999999996</v>
      </c>
      <c r="S53" s="201">
        <v>2.68</v>
      </c>
      <c r="T53" s="201">
        <v>0</v>
      </c>
      <c r="U53" s="201">
        <v>2.17</v>
      </c>
      <c r="V53" s="201">
        <v>0.22</v>
      </c>
      <c r="W53" s="201">
        <v>0.47</v>
      </c>
      <c r="X53" s="201">
        <v>1.56</v>
      </c>
      <c r="Y53" s="201">
        <v>0</v>
      </c>
      <c r="Z53" s="201">
        <v>2.67</v>
      </c>
      <c r="AA53" s="201">
        <v>1.84</v>
      </c>
      <c r="AB53" s="201">
        <v>0</v>
      </c>
      <c r="AC53" s="201">
        <v>12.21</v>
      </c>
      <c r="AD53" s="201">
        <v>0</v>
      </c>
      <c r="AE53" s="201">
        <v>0</v>
      </c>
      <c r="AF53" s="201">
        <v>0</v>
      </c>
      <c r="AG53" s="201">
        <v>0</v>
      </c>
      <c r="AH53" s="201">
        <v>0</v>
      </c>
      <c r="AI53" s="201">
        <v>0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 s="201">
        <v>91.81</v>
      </c>
      <c r="AP53" s="201">
        <v>0</v>
      </c>
      <c r="AQ53" s="201">
        <v>0</v>
      </c>
      <c r="AR53" s="201">
        <v>11.75</v>
      </c>
      <c r="AS53" s="201">
        <v>0</v>
      </c>
      <c r="AT53" s="201">
        <v>0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19.66</v>
      </c>
      <c r="H54" s="201">
        <v>0</v>
      </c>
      <c r="I54" s="201">
        <v>0</v>
      </c>
      <c r="J54" s="201">
        <v>17.829999999999998</v>
      </c>
      <c r="K54" s="201">
        <v>4.87</v>
      </c>
      <c r="L54" s="201">
        <v>262.63</v>
      </c>
      <c r="M54" s="201">
        <v>0.67</v>
      </c>
      <c r="N54" s="201">
        <v>0.87</v>
      </c>
      <c r="O54" s="201">
        <v>0</v>
      </c>
      <c r="P54" s="201">
        <v>0.95</v>
      </c>
      <c r="Q54" s="201">
        <v>2.2200000000000002</v>
      </c>
      <c r="R54" s="201">
        <v>4.32</v>
      </c>
      <c r="S54" s="201">
        <v>2.69</v>
      </c>
      <c r="T54" s="201">
        <v>0</v>
      </c>
      <c r="U54" s="201">
        <v>2.17</v>
      </c>
      <c r="V54" s="201">
        <v>0.22</v>
      </c>
      <c r="W54" s="201">
        <v>0.47</v>
      </c>
      <c r="X54" s="201">
        <v>1.56</v>
      </c>
      <c r="Y54" s="201">
        <v>0</v>
      </c>
      <c r="Z54" s="201">
        <v>2.67</v>
      </c>
      <c r="AA54" s="201">
        <v>1.84</v>
      </c>
      <c r="AB54" s="201">
        <v>0</v>
      </c>
      <c r="AC54" s="201">
        <v>12.21</v>
      </c>
      <c r="AD54" s="201">
        <v>0</v>
      </c>
      <c r="AE54" s="201">
        <v>0</v>
      </c>
      <c r="AF54" s="201">
        <v>0</v>
      </c>
      <c r="AG54" s="201">
        <v>0</v>
      </c>
      <c r="AH54" s="201">
        <v>0</v>
      </c>
      <c r="AI54" s="201">
        <v>0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 s="201">
        <v>91.81</v>
      </c>
      <c r="AP54" s="201">
        <v>0</v>
      </c>
      <c r="AQ54" s="201">
        <v>0</v>
      </c>
      <c r="AR54" s="201">
        <v>11.75</v>
      </c>
      <c r="AS54" s="201">
        <v>0</v>
      </c>
      <c r="AT54" s="201">
        <v>0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19.66</v>
      </c>
      <c r="H55" s="201">
        <v>0</v>
      </c>
      <c r="I55" s="201">
        <v>0</v>
      </c>
      <c r="J55" s="201">
        <v>17.829999999999998</v>
      </c>
      <c r="K55" s="201">
        <v>4.76</v>
      </c>
      <c r="L55" s="201">
        <v>262.63</v>
      </c>
      <c r="M55" s="201">
        <v>0.69</v>
      </c>
      <c r="N55" s="201">
        <v>0.86</v>
      </c>
      <c r="O55" s="201">
        <v>0</v>
      </c>
      <c r="P55" s="201">
        <v>0.94</v>
      </c>
      <c r="Q55" s="201">
        <v>3.38</v>
      </c>
      <c r="R55" s="201">
        <v>7.55</v>
      </c>
      <c r="S55" s="201">
        <v>4.17</v>
      </c>
      <c r="T55" s="201">
        <v>0</v>
      </c>
      <c r="U55" s="201">
        <v>2.17</v>
      </c>
      <c r="V55" s="201">
        <v>0.22</v>
      </c>
      <c r="W55" s="201">
        <v>0.47</v>
      </c>
      <c r="X55" s="201">
        <v>1.56</v>
      </c>
      <c r="Y55" s="201">
        <v>0</v>
      </c>
      <c r="Z55" s="201">
        <v>58.63</v>
      </c>
      <c r="AA55" s="201">
        <v>19.93</v>
      </c>
      <c r="AB55" s="201">
        <v>0</v>
      </c>
      <c r="AC55" s="201">
        <v>12.21</v>
      </c>
      <c r="AD55" s="201">
        <v>0</v>
      </c>
      <c r="AE55" s="201">
        <v>0</v>
      </c>
      <c r="AF55" s="201">
        <v>0</v>
      </c>
      <c r="AG55" s="201">
        <v>0</v>
      </c>
      <c r="AH55" s="201">
        <v>0</v>
      </c>
      <c r="AI55" s="201">
        <v>0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 s="201">
        <v>91.81</v>
      </c>
      <c r="AP55" s="201">
        <v>0</v>
      </c>
      <c r="AQ55" s="201">
        <v>0</v>
      </c>
      <c r="AR55" s="201">
        <v>11.75</v>
      </c>
      <c r="AS55" s="201">
        <v>0</v>
      </c>
      <c r="AT55" s="201">
        <v>0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19.66</v>
      </c>
      <c r="H56" s="201">
        <v>0</v>
      </c>
      <c r="I56" s="201">
        <v>0</v>
      </c>
      <c r="J56" s="201">
        <v>17.829999999999998</v>
      </c>
      <c r="K56" s="201">
        <v>4.7699999999999996</v>
      </c>
      <c r="L56" s="201">
        <v>262.63</v>
      </c>
      <c r="M56" s="201">
        <v>0.67</v>
      </c>
      <c r="N56" s="201">
        <v>0.85</v>
      </c>
      <c r="O56" s="201">
        <v>0</v>
      </c>
      <c r="P56" s="201">
        <v>0.94</v>
      </c>
      <c r="Q56" s="201">
        <v>3.39</v>
      </c>
      <c r="R56" s="201">
        <v>7.58</v>
      </c>
      <c r="S56" s="201">
        <v>4.1900000000000004</v>
      </c>
      <c r="T56" s="201">
        <v>0</v>
      </c>
      <c r="U56" s="201">
        <v>2.17</v>
      </c>
      <c r="V56" s="201">
        <v>0.22</v>
      </c>
      <c r="W56" s="201">
        <v>0.47</v>
      </c>
      <c r="X56" s="201">
        <v>1.56</v>
      </c>
      <c r="Y56" s="201">
        <v>0</v>
      </c>
      <c r="Z56" s="201">
        <v>58.63</v>
      </c>
      <c r="AA56" s="201">
        <v>19.93</v>
      </c>
      <c r="AB56" s="201">
        <v>0</v>
      </c>
      <c r="AC56" s="201">
        <v>12.21</v>
      </c>
      <c r="AD56" s="201">
        <v>0</v>
      </c>
      <c r="AE56" s="201">
        <v>0</v>
      </c>
      <c r="AF56" s="201">
        <v>0</v>
      </c>
      <c r="AG56" s="201">
        <v>0</v>
      </c>
      <c r="AH56" s="201">
        <v>0</v>
      </c>
      <c r="AI56" s="201">
        <v>0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 s="201">
        <v>91.81</v>
      </c>
      <c r="AP56" s="201">
        <v>0</v>
      </c>
      <c r="AQ56" s="201">
        <v>0</v>
      </c>
      <c r="AR56" s="201">
        <v>11.75</v>
      </c>
      <c r="AS56" s="201">
        <v>0</v>
      </c>
      <c r="AT56" s="201">
        <v>0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19.66</v>
      </c>
      <c r="H57" s="201">
        <v>0</v>
      </c>
      <c r="I57" s="201">
        <v>0</v>
      </c>
      <c r="J57" s="201">
        <v>17.829999999999998</v>
      </c>
      <c r="K57" s="201">
        <v>5.07</v>
      </c>
      <c r="L57" s="201">
        <v>262.63</v>
      </c>
      <c r="M57" s="201">
        <v>0.69</v>
      </c>
      <c r="N57" s="201">
        <v>0.86</v>
      </c>
      <c r="O57" s="201">
        <v>0</v>
      </c>
      <c r="P57" s="201">
        <v>0.94</v>
      </c>
      <c r="Q57" s="201">
        <v>2.2799999999999998</v>
      </c>
      <c r="R57" s="201">
        <v>4.43</v>
      </c>
      <c r="S57" s="201">
        <v>2.76</v>
      </c>
      <c r="T57" s="201">
        <v>0</v>
      </c>
      <c r="U57" s="201">
        <v>2.17</v>
      </c>
      <c r="V57" s="201">
        <v>0.22</v>
      </c>
      <c r="W57" s="201">
        <v>0.47</v>
      </c>
      <c r="X57" s="201">
        <v>1.56</v>
      </c>
      <c r="Y57" s="201">
        <v>0</v>
      </c>
      <c r="Z57" s="201">
        <v>29.66</v>
      </c>
      <c r="AA57" s="201">
        <v>19.93</v>
      </c>
      <c r="AB57" s="201">
        <v>0</v>
      </c>
      <c r="AC57" s="201">
        <v>12.21</v>
      </c>
      <c r="AD57" s="201">
        <v>0</v>
      </c>
      <c r="AE57" s="201">
        <v>0</v>
      </c>
      <c r="AF57" s="201">
        <v>0</v>
      </c>
      <c r="AG57" s="201">
        <v>0</v>
      </c>
      <c r="AH57" s="201">
        <v>0</v>
      </c>
      <c r="AI57" s="201">
        <v>0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 s="201">
        <v>91.81</v>
      </c>
      <c r="AP57" s="201">
        <v>0</v>
      </c>
      <c r="AQ57" s="201">
        <v>0</v>
      </c>
      <c r="AR57" s="201">
        <v>11.75</v>
      </c>
      <c r="AS57" s="201">
        <v>0</v>
      </c>
      <c r="AT57" s="201">
        <v>0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19.66</v>
      </c>
      <c r="H58" s="201">
        <v>0</v>
      </c>
      <c r="I58" s="201">
        <v>0</v>
      </c>
      <c r="J58" s="201">
        <v>17.829999999999998</v>
      </c>
      <c r="K58" s="201">
        <v>1.49</v>
      </c>
      <c r="L58" s="201">
        <v>196.35</v>
      </c>
      <c r="M58" s="201">
        <v>0.7</v>
      </c>
      <c r="N58" s="201">
        <v>0.87</v>
      </c>
      <c r="O58" s="201">
        <v>0</v>
      </c>
      <c r="P58" s="201">
        <v>0.94</v>
      </c>
      <c r="Q58" s="201">
        <v>2.2799999999999998</v>
      </c>
      <c r="R58" s="201">
        <v>4.43</v>
      </c>
      <c r="S58" s="201">
        <v>2.76</v>
      </c>
      <c r="T58" s="201">
        <v>0</v>
      </c>
      <c r="U58" s="201">
        <v>2.17</v>
      </c>
      <c r="V58" s="201">
        <v>0.22</v>
      </c>
      <c r="W58" s="201">
        <v>0.47</v>
      </c>
      <c r="X58" s="201">
        <v>1.56</v>
      </c>
      <c r="Y58" s="201">
        <v>0</v>
      </c>
      <c r="Z58" s="201">
        <v>2.67</v>
      </c>
      <c r="AA58" s="201">
        <v>19.940000000000001</v>
      </c>
      <c r="AB58" s="201">
        <v>0</v>
      </c>
      <c r="AC58" s="201">
        <v>12.21</v>
      </c>
      <c r="AD58" s="201">
        <v>0</v>
      </c>
      <c r="AE58" s="201">
        <v>0</v>
      </c>
      <c r="AF58" s="201">
        <v>0</v>
      </c>
      <c r="AG58" s="201">
        <v>0</v>
      </c>
      <c r="AH58" s="201">
        <v>0</v>
      </c>
      <c r="AI58" s="201">
        <v>0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 s="201">
        <v>91.81</v>
      </c>
      <c r="AP58" s="201">
        <v>0</v>
      </c>
      <c r="AQ58" s="201">
        <v>0</v>
      </c>
      <c r="AR58" s="201">
        <v>11.75</v>
      </c>
      <c r="AS58" s="201">
        <v>0</v>
      </c>
      <c r="AT58" s="201">
        <v>0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19.66</v>
      </c>
      <c r="H59" s="201">
        <v>0</v>
      </c>
      <c r="I59" s="201">
        <v>0</v>
      </c>
      <c r="J59" s="201">
        <v>17.829999999999998</v>
      </c>
      <c r="K59" s="201">
        <v>1.25</v>
      </c>
      <c r="L59" s="201">
        <v>148.06</v>
      </c>
      <c r="M59" s="201">
        <v>0.67</v>
      </c>
      <c r="N59" s="201">
        <v>0.87</v>
      </c>
      <c r="O59" s="201">
        <v>0</v>
      </c>
      <c r="P59" s="201">
        <v>0.95</v>
      </c>
      <c r="Q59" s="201">
        <v>2.2400000000000002</v>
      </c>
      <c r="R59" s="201">
        <v>4.3600000000000003</v>
      </c>
      <c r="S59" s="201">
        <v>2.71</v>
      </c>
      <c r="T59" s="201">
        <v>0</v>
      </c>
      <c r="U59" s="201">
        <v>2.17</v>
      </c>
      <c r="V59" s="201">
        <v>0.22</v>
      </c>
      <c r="W59" s="201">
        <v>0.47</v>
      </c>
      <c r="X59" s="201">
        <v>1.56</v>
      </c>
      <c r="Y59" s="201">
        <v>0</v>
      </c>
      <c r="Z59" s="201">
        <v>2.67</v>
      </c>
      <c r="AA59" s="201">
        <v>0.95</v>
      </c>
      <c r="AB59" s="201">
        <v>0</v>
      </c>
      <c r="AC59" s="201">
        <v>12.21</v>
      </c>
      <c r="AD59" s="201">
        <v>0</v>
      </c>
      <c r="AE59" s="201">
        <v>0</v>
      </c>
      <c r="AF59" s="201">
        <v>0</v>
      </c>
      <c r="AG59" s="201">
        <v>0</v>
      </c>
      <c r="AH59" s="201">
        <v>0</v>
      </c>
      <c r="AI59" s="201">
        <v>0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 s="201">
        <v>91.81</v>
      </c>
      <c r="AP59" s="201">
        <v>0</v>
      </c>
      <c r="AQ59" s="201">
        <v>0</v>
      </c>
      <c r="AR59" s="201">
        <v>11.75</v>
      </c>
      <c r="AS59" s="201">
        <v>0</v>
      </c>
      <c r="AT59" s="201">
        <v>0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19.66</v>
      </c>
      <c r="H60" s="201">
        <v>0</v>
      </c>
      <c r="I60" s="201">
        <v>0</v>
      </c>
      <c r="J60" s="201">
        <v>17.829999999999998</v>
      </c>
      <c r="K60" s="201">
        <v>1.22</v>
      </c>
      <c r="L60" s="201">
        <v>157.72</v>
      </c>
      <c r="M60" s="201">
        <v>0.7</v>
      </c>
      <c r="N60" s="201">
        <v>0.88</v>
      </c>
      <c r="O60" s="201">
        <v>0</v>
      </c>
      <c r="P60" s="201">
        <v>0.96</v>
      </c>
      <c r="Q60" s="201">
        <v>2.1800000000000002</v>
      </c>
      <c r="R60" s="201">
        <v>4.24</v>
      </c>
      <c r="S60" s="201">
        <v>2.64</v>
      </c>
      <c r="T60" s="201">
        <v>0</v>
      </c>
      <c r="U60" s="201">
        <v>2.17</v>
      </c>
      <c r="V60" s="201">
        <v>0.22</v>
      </c>
      <c r="W60" s="201">
        <v>0.47</v>
      </c>
      <c r="X60" s="201">
        <v>1.56</v>
      </c>
      <c r="Y60" s="201">
        <v>0</v>
      </c>
      <c r="Z60" s="201">
        <v>2.67</v>
      </c>
      <c r="AA60" s="201">
        <v>0.95</v>
      </c>
      <c r="AB60" s="201">
        <v>0</v>
      </c>
      <c r="AC60" s="201">
        <v>12.21</v>
      </c>
      <c r="AD60" s="201">
        <v>0</v>
      </c>
      <c r="AE60" s="201">
        <v>0</v>
      </c>
      <c r="AF60" s="201">
        <v>0</v>
      </c>
      <c r="AG60" s="201">
        <v>0</v>
      </c>
      <c r="AH60" s="201">
        <v>0</v>
      </c>
      <c r="AI60" s="201">
        <v>0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 s="201">
        <v>91.81</v>
      </c>
      <c r="AP60" s="201">
        <v>0</v>
      </c>
      <c r="AQ60" s="201">
        <v>0</v>
      </c>
      <c r="AR60" s="201">
        <v>11.75</v>
      </c>
      <c r="AS60" s="201">
        <v>0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19.66</v>
      </c>
      <c r="H61" s="201">
        <v>0</v>
      </c>
      <c r="I61" s="201">
        <v>0</v>
      </c>
      <c r="J61" s="201">
        <v>17.829999999999998</v>
      </c>
      <c r="K61" s="201">
        <v>1.65</v>
      </c>
      <c r="L61" s="201">
        <v>157.72</v>
      </c>
      <c r="M61" s="201">
        <v>0.71</v>
      </c>
      <c r="N61" s="201">
        <v>0.9</v>
      </c>
      <c r="O61" s="201">
        <v>0</v>
      </c>
      <c r="P61" s="201">
        <v>0.97</v>
      </c>
      <c r="Q61" s="201">
        <v>2.12</v>
      </c>
      <c r="R61" s="201">
        <v>0.34</v>
      </c>
      <c r="S61" s="201">
        <v>2.56</v>
      </c>
      <c r="T61" s="201">
        <v>0</v>
      </c>
      <c r="U61" s="201">
        <v>2.17</v>
      </c>
      <c r="V61" s="201">
        <v>0.22</v>
      </c>
      <c r="W61" s="201">
        <v>0.47</v>
      </c>
      <c r="X61" s="201">
        <v>1.56</v>
      </c>
      <c r="Y61" s="201">
        <v>0</v>
      </c>
      <c r="Z61" s="201">
        <v>2.67</v>
      </c>
      <c r="AA61" s="201">
        <v>0.94</v>
      </c>
      <c r="AB61" s="201">
        <v>0</v>
      </c>
      <c r="AC61" s="201">
        <v>12.21</v>
      </c>
      <c r="AD61" s="201">
        <v>0</v>
      </c>
      <c r="AE61" s="201">
        <v>0</v>
      </c>
      <c r="AF61" s="201">
        <v>0</v>
      </c>
      <c r="AG61" s="201">
        <v>0</v>
      </c>
      <c r="AH61" s="201">
        <v>0</v>
      </c>
      <c r="AI61" s="201">
        <v>0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 s="201">
        <v>91.81</v>
      </c>
      <c r="AP61" s="201">
        <v>0</v>
      </c>
      <c r="AQ61" s="201">
        <v>0</v>
      </c>
      <c r="AR61" s="201">
        <v>11.75</v>
      </c>
      <c r="AS61" s="201">
        <v>0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19.66</v>
      </c>
      <c r="H62" s="201">
        <v>0</v>
      </c>
      <c r="I62" s="201">
        <v>0</v>
      </c>
      <c r="J62" s="201">
        <v>17.829999999999998</v>
      </c>
      <c r="K62" s="201">
        <v>2.39</v>
      </c>
      <c r="L62" s="201">
        <v>157.72</v>
      </c>
      <c r="M62" s="201">
        <v>0.71</v>
      </c>
      <c r="N62" s="201">
        <v>0.89</v>
      </c>
      <c r="O62" s="201">
        <v>0</v>
      </c>
      <c r="P62" s="201">
        <v>0.96</v>
      </c>
      <c r="Q62" s="201">
        <v>2.19</v>
      </c>
      <c r="R62" s="201">
        <v>0.32</v>
      </c>
      <c r="S62" s="201">
        <v>2.65</v>
      </c>
      <c r="T62" s="201">
        <v>0</v>
      </c>
      <c r="U62" s="201">
        <v>2.17</v>
      </c>
      <c r="V62" s="201">
        <v>0.22</v>
      </c>
      <c r="W62" s="201">
        <v>0.47</v>
      </c>
      <c r="X62" s="201">
        <v>1.56</v>
      </c>
      <c r="Y62" s="201">
        <v>0</v>
      </c>
      <c r="Z62" s="201">
        <v>2.67</v>
      </c>
      <c r="AA62" s="201">
        <v>0.94</v>
      </c>
      <c r="AB62" s="201">
        <v>0</v>
      </c>
      <c r="AC62" s="201">
        <v>12.21</v>
      </c>
      <c r="AD62" s="201">
        <v>0</v>
      </c>
      <c r="AE62" s="201">
        <v>0</v>
      </c>
      <c r="AF62" s="201">
        <v>0</v>
      </c>
      <c r="AG62" s="201">
        <v>0</v>
      </c>
      <c r="AH62" s="201">
        <v>0</v>
      </c>
      <c r="AI62" s="201">
        <v>0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 s="201">
        <v>91.81</v>
      </c>
      <c r="AP62" s="201">
        <v>0</v>
      </c>
      <c r="AQ62" s="201">
        <v>0</v>
      </c>
      <c r="AR62" s="201">
        <v>11.75</v>
      </c>
      <c r="AS62" s="201">
        <v>0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19.66</v>
      </c>
      <c r="H63" s="201">
        <v>0</v>
      </c>
      <c r="I63" s="201">
        <v>0</v>
      </c>
      <c r="J63" s="201">
        <v>17.829999999999998</v>
      </c>
      <c r="K63" s="201">
        <v>2.58</v>
      </c>
      <c r="L63" s="201">
        <v>157.72</v>
      </c>
      <c r="M63" s="201">
        <v>0.74</v>
      </c>
      <c r="N63" s="201">
        <v>0.95</v>
      </c>
      <c r="O63" s="201">
        <v>0</v>
      </c>
      <c r="P63" s="201">
        <v>1.04</v>
      </c>
      <c r="Q63" s="201">
        <v>1.84</v>
      </c>
      <c r="R63" s="201">
        <v>0.34</v>
      </c>
      <c r="S63" s="201">
        <v>2.23</v>
      </c>
      <c r="T63" s="201">
        <v>0</v>
      </c>
      <c r="U63" s="201">
        <v>2.17</v>
      </c>
      <c r="V63" s="201">
        <v>0.22</v>
      </c>
      <c r="W63" s="201">
        <v>0.47</v>
      </c>
      <c r="X63" s="201">
        <v>1.56</v>
      </c>
      <c r="Y63" s="201">
        <v>0</v>
      </c>
      <c r="Z63" s="201">
        <v>2.67</v>
      </c>
      <c r="AA63" s="201">
        <v>0.94</v>
      </c>
      <c r="AB63" s="201">
        <v>0</v>
      </c>
      <c r="AC63" s="201">
        <v>12.21</v>
      </c>
      <c r="AD63" s="201">
        <v>0</v>
      </c>
      <c r="AE63" s="201">
        <v>0</v>
      </c>
      <c r="AF63" s="201">
        <v>0</v>
      </c>
      <c r="AG63" s="201">
        <v>0</v>
      </c>
      <c r="AH63" s="201">
        <v>0</v>
      </c>
      <c r="AI63" s="201">
        <v>0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 s="201">
        <v>91.81</v>
      </c>
      <c r="AP63" s="201">
        <v>0</v>
      </c>
      <c r="AQ63" s="201">
        <v>0</v>
      </c>
      <c r="AR63" s="201">
        <v>11.75</v>
      </c>
      <c r="AS63" s="201">
        <v>0</v>
      </c>
      <c r="AT63" s="201">
        <v>0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19.66</v>
      </c>
      <c r="H64" s="201">
        <v>0</v>
      </c>
      <c r="I64" s="201">
        <v>0</v>
      </c>
      <c r="J64" s="201">
        <v>17.829999999999998</v>
      </c>
      <c r="K64" s="201">
        <v>2.36</v>
      </c>
      <c r="L64" s="201">
        <v>157.72</v>
      </c>
      <c r="M64" s="201">
        <v>0.79</v>
      </c>
      <c r="N64" s="201">
        <v>0.98</v>
      </c>
      <c r="O64" s="201">
        <v>0</v>
      </c>
      <c r="P64" s="201">
        <v>1.07</v>
      </c>
      <c r="Q64" s="201">
        <v>1.69</v>
      </c>
      <c r="R64" s="201">
        <v>0.35</v>
      </c>
      <c r="S64" s="201">
        <v>0.23</v>
      </c>
      <c r="T64" s="201">
        <v>0</v>
      </c>
      <c r="U64" s="201">
        <v>2.17</v>
      </c>
      <c r="V64" s="201">
        <v>0.22</v>
      </c>
      <c r="W64" s="201">
        <v>0.47</v>
      </c>
      <c r="X64" s="201">
        <v>1.56</v>
      </c>
      <c r="Y64" s="201">
        <v>0</v>
      </c>
      <c r="Z64" s="201">
        <v>2.67</v>
      </c>
      <c r="AA64" s="201">
        <v>0.94</v>
      </c>
      <c r="AB64" s="201">
        <v>0</v>
      </c>
      <c r="AC64" s="201">
        <v>12.21</v>
      </c>
      <c r="AD64" s="201">
        <v>0</v>
      </c>
      <c r="AE64" s="201">
        <v>0</v>
      </c>
      <c r="AF64" s="201">
        <v>0</v>
      </c>
      <c r="AG64" s="201">
        <v>0</v>
      </c>
      <c r="AH64" s="201">
        <v>0</v>
      </c>
      <c r="AI64" s="201">
        <v>0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 s="201">
        <v>91.81</v>
      </c>
      <c r="AP64" s="201">
        <v>0</v>
      </c>
      <c r="AQ64" s="201">
        <v>0</v>
      </c>
      <c r="AR64" s="201">
        <v>11.75</v>
      </c>
      <c r="AS64" s="201">
        <v>0</v>
      </c>
      <c r="AT64" s="201">
        <v>0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19.66</v>
      </c>
      <c r="H65" s="201">
        <v>0</v>
      </c>
      <c r="I65" s="201">
        <v>0</v>
      </c>
      <c r="J65" s="201">
        <v>17.829999999999998</v>
      </c>
      <c r="K65" s="201">
        <v>2.14</v>
      </c>
      <c r="L65" s="201">
        <v>157.72</v>
      </c>
      <c r="M65" s="201">
        <v>0.78</v>
      </c>
      <c r="N65" s="201">
        <v>1</v>
      </c>
      <c r="O65" s="201">
        <v>0</v>
      </c>
      <c r="P65" s="201">
        <v>1.1100000000000001</v>
      </c>
      <c r="Q65" s="201">
        <v>0.2</v>
      </c>
      <c r="R65" s="201">
        <v>0.37</v>
      </c>
      <c r="S65" s="201">
        <v>0.24</v>
      </c>
      <c r="T65" s="201">
        <v>0</v>
      </c>
      <c r="U65" s="201">
        <v>2.17</v>
      </c>
      <c r="V65" s="201">
        <v>0.22</v>
      </c>
      <c r="W65" s="201">
        <v>0.47</v>
      </c>
      <c r="X65" s="201">
        <v>1.56</v>
      </c>
      <c r="Y65" s="201">
        <v>0</v>
      </c>
      <c r="Z65" s="201">
        <v>2.67</v>
      </c>
      <c r="AA65" s="201">
        <v>0.94</v>
      </c>
      <c r="AB65" s="201">
        <v>0</v>
      </c>
      <c r="AC65" s="201">
        <v>12.21</v>
      </c>
      <c r="AD65" s="201">
        <v>0</v>
      </c>
      <c r="AE65" s="201">
        <v>0</v>
      </c>
      <c r="AF65" s="201">
        <v>0</v>
      </c>
      <c r="AG65" s="201">
        <v>0</v>
      </c>
      <c r="AH65" s="201">
        <v>0</v>
      </c>
      <c r="AI65" s="201">
        <v>0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 s="201">
        <v>91.81</v>
      </c>
      <c r="AP65" s="201">
        <v>0</v>
      </c>
      <c r="AQ65" s="201">
        <v>0</v>
      </c>
      <c r="AR65" s="201">
        <v>11.75</v>
      </c>
      <c r="AS65" s="201">
        <v>0</v>
      </c>
      <c r="AT65" s="201">
        <v>0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19.66</v>
      </c>
      <c r="H66" s="201">
        <v>0</v>
      </c>
      <c r="I66" s="201">
        <v>0</v>
      </c>
      <c r="J66" s="201">
        <v>17.829999999999998</v>
      </c>
      <c r="K66" s="201">
        <v>1.89</v>
      </c>
      <c r="L66" s="201">
        <v>128.74</v>
      </c>
      <c r="M66" s="201">
        <v>0.81</v>
      </c>
      <c r="N66" s="201">
        <v>1.03</v>
      </c>
      <c r="O66" s="201">
        <v>0</v>
      </c>
      <c r="P66" s="201">
        <v>1.1399999999999999</v>
      </c>
      <c r="Q66" s="201">
        <v>0.2</v>
      </c>
      <c r="R66" s="201">
        <v>0.39</v>
      </c>
      <c r="S66" s="201">
        <v>0.23</v>
      </c>
      <c r="T66" s="201">
        <v>0</v>
      </c>
      <c r="U66" s="201">
        <v>2.17</v>
      </c>
      <c r="V66" s="201">
        <v>0.22</v>
      </c>
      <c r="W66" s="201">
        <v>0.47</v>
      </c>
      <c r="X66" s="201">
        <v>1.56</v>
      </c>
      <c r="Y66" s="201">
        <v>0</v>
      </c>
      <c r="Z66" s="201">
        <v>2.67</v>
      </c>
      <c r="AA66" s="201">
        <v>0.94</v>
      </c>
      <c r="AB66" s="201">
        <v>0</v>
      </c>
      <c r="AC66" s="201">
        <v>12.21</v>
      </c>
      <c r="AD66" s="201">
        <v>0</v>
      </c>
      <c r="AE66" s="201">
        <v>0</v>
      </c>
      <c r="AF66" s="201">
        <v>0</v>
      </c>
      <c r="AG66" s="201">
        <v>0</v>
      </c>
      <c r="AH66" s="201">
        <v>0</v>
      </c>
      <c r="AI66" s="201">
        <v>0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 s="201">
        <v>91.81</v>
      </c>
      <c r="AP66" s="201">
        <v>0</v>
      </c>
      <c r="AQ66" s="201">
        <v>0</v>
      </c>
      <c r="AR66" s="201">
        <v>11.75</v>
      </c>
      <c r="AS66" s="201">
        <v>0</v>
      </c>
      <c r="AT66" s="201">
        <v>0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19.66</v>
      </c>
      <c r="H67" s="201">
        <v>0</v>
      </c>
      <c r="I67" s="201">
        <v>0</v>
      </c>
      <c r="J67" s="201">
        <v>17.829999999999998</v>
      </c>
      <c r="K67" s="201">
        <v>2.52</v>
      </c>
      <c r="L67" s="201">
        <v>110.63</v>
      </c>
      <c r="M67" s="201">
        <v>0.74</v>
      </c>
      <c r="N67" s="201">
        <v>0.96</v>
      </c>
      <c r="O67" s="201">
        <v>0</v>
      </c>
      <c r="P67" s="201">
        <v>1.05</v>
      </c>
      <c r="Q67" s="201">
        <v>0.2</v>
      </c>
      <c r="R67" s="201">
        <v>0.36</v>
      </c>
      <c r="S67" s="201">
        <v>0.21</v>
      </c>
      <c r="T67" s="201">
        <v>0</v>
      </c>
      <c r="U67" s="201">
        <v>2.17</v>
      </c>
      <c r="V67" s="201">
        <v>0.22</v>
      </c>
      <c r="W67" s="201">
        <v>0.47</v>
      </c>
      <c r="X67" s="201">
        <v>1.56</v>
      </c>
      <c r="Y67" s="201">
        <v>0</v>
      </c>
      <c r="Z67" s="201">
        <v>2.67</v>
      </c>
      <c r="AA67" s="201">
        <v>0.94</v>
      </c>
      <c r="AB67" s="201">
        <v>0</v>
      </c>
      <c r="AC67" s="201">
        <v>12.21</v>
      </c>
      <c r="AD67" s="201">
        <v>0</v>
      </c>
      <c r="AE67" s="201">
        <v>0</v>
      </c>
      <c r="AF67" s="201">
        <v>0</v>
      </c>
      <c r="AG67" s="201">
        <v>0</v>
      </c>
      <c r="AH67" s="201">
        <v>0</v>
      </c>
      <c r="AI67" s="201">
        <v>0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 s="201">
        <v>91.81</v>
      </c>
      <c r="AP67" s="201">
        <v>0</v>
      </c>
      <c r="AQ67" s="201">
        <v>0</v>
      </c>
      <c r="AR67" s="201">
        <v>11.75</v>
      </c>
      <c r="AS67" s="201">
        <v>0</v>
      </c>
      <c r="AT67" s="201">
        <v>0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19.66</v>
      </c>
      <c r="H68" s="201">
        <v>0</v>
      </c>
      <c r="I68" s="201">
        <v>0</v>
      </c>
      <c r="J68" s="201">
        <v>17.829999999999998</v>
      </c>
      <c r="K68" s="201">
        <v>2.23</v>
      </c>
      <c r="L68" s="201">
        <v>92.86</v>
      </c>
      <c r="M68" s="201">
        <v>0.77</v>
      </c>
      <c r="N68" s="201">
        <v>1.01</v>
      </c>
      <c r="O68" s="201">
        <v>0</v>
      </c>
      <c r="P68" s="201">
        <v>1.0900000000000001</v>
      </c>
      <c r="Q68" s="201">
        <v>0.2</v>
      </c>
      <c r="R68" s="201">
        <v>0.38</v>
      </c>
      <c r="S68" s="201">
        <v>0.23</v>
      </c>
      <c r="T68" s="201">
        <v>0</v>
      </c>
      <c r="U68" s="201">
        <v>2.17</v>
      </c>
      <c r="V68" s="201">
        <v>0.22</v>
      </c>
      <c r="W68" s="201">
        <v>0.47</v>
      </c>
      <c r="X68" s="201">
        <v>1.56</v>
      </c>
      <c r="Y68" s="201">
        <v>0</v>
      </c>
      <c r="Z68" s="201">
        <v>2.67</v>
      </c>
      <c r="AA68" s="201">
        <v>0.94</v>
      </c>
      <c r="AB68" s="201">
        <v>0</v>
      </c>
      <c r="AC68" s="201">
        <v>12.21</v>
      </c>
      <c r="AD68" s="201">
        <v>0</v>
      </c>
      <c r="AE68" s="201">
        <v>0</v>
      </c>
      <c r="AF68" s="201">
        <v>0</v>
      </c>
      <c r="AG68" s="201">
        <v>0</v>
      </c>
      <c r="AH68" s="201">
        <v>0</v>
      </c>
      <c r="AI68" s="201">
        <v>0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 s="201">
        <v>91.81</v>
      </c>
      <c r="AP68" s="201">
        <v>0</v>
      </c>
      <c r="AQ68" s="201">
        <v>0</v>
      </c>
      <c r="AR68" s="201">
        <v>11.75</v>
      </c>
      <c r="AS68" s="201">
        <v>0</v>
      </c>
      <c r="AT68" s="201">
        <v>0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19.66</v>
      </c>
      <c r="H69" s="201">
        <v>0</v>
      </c>
      <c r="I69" s="201">
        <v>0</v>
      </c>
      <c r="J69" s="201">
        <v>17.829999999999998</v>
      </c>
      <c r="K69" s="201">
        <v>2.1</v>
      </c>
      <c r="L69" s="201">
        <v>87.39</v>
      </c>
      <c r="M69" s="201">
        <v>0.78</v>
      </c>
      <c r="N69" s="201">
        <v>1.03</v>
      </c>
      <c r="O69" s="201">
        <v>0</v>
      </c>
      <c r="P69" s="201">
        <v>1.1100000000000001</v>
      </c>
      <c r="Q69" s="201">
        <v>0.2</v>
      </c>
      <c r="R69" s="201">
        <v>0.37</v>
      </c>
      <c r="S69" s="201">
        <v>0.23</v>
      </c>
      <c r="T69" s="201">
        <v>0</v>
      </c>
      <c r="U69" s="201">
        <v>2.17</v>
      </c>
      <c r="V69" s="201">
        <v>0.22</v>
      </c>
      <c r="W69" s="201">
        <v>0.47</v>
      </c>
      <c r="X69" s="201">
        <v>1.56</v>
      </c>
      <c r="Y69" s="201">
        <v>0</v>
      </c>
      <c r="Z69" s="201">
        <v>2.67</v>
      </c>
      <c r="AA69" s="201">
        <v>0.94</v>
      </c>
      <c r="AB69" s="201">
        <v>0</v>
      </c>
      <c r="AC69" s="201">
        <v>12.21</v>
      </c>
      <c r="AD69" s="201">
        <v>0</v>
      </c>
      <c r="AE69" s="201">
        <v>0</v>
      </c>
      <c r="AF69" s="201">
        <v>0</v>
      </c>
      <c r="AG69" s="201">
        <v>0</v>
      </c>
      <c r="AH69" s="201">
        <v>0</v>
      </c>
      <c r="AI69" s="201">
        <v>0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 s="201">
        <v>91.81</v>
      </c>
      <c r="AP69" s="201">
        <v>0</v>
      </c>
      <c r="AQ69" s="201">
        <v>0</v>
      </c>
      <c r="AR69" s="201">
        <v>11.75</v>
      </c>
      <c r="AS69" s="201">
        <v>0</v>
      </c>
      <c r="AT69" s="201">
        <v>0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19.66</v>
      </c>
      <c r="H70" s="201">
        <v>0</v>
      </c>
      <c r="I70" s="201">
        <v>0</v>
      </c>
      <c r="J70" s="201">
        <v>17.829999999999998</v>
      </c>
      <c r="K70" s="201">
        <v>1.72</v>
      </c>
      <c r="L70" s="201">
        <v>71.52</v>
      </c>
      <c r="M70" s="201">
        <v>0.82</v>
      </c>
      <c r="N70" s="201">
        <v>1.06</v>
      </c>
      <c r="O70" s="201">
        <v>0</v>
      </c>
      <c r="P70" s="201">
        <v>1.17</v>
      </c>
      <c r="Q70" s="201">
        <v>0.19</v>
      </c>
      <c r="R70" s="201">
        <v>0.39</v>
      </c>
      <c r="S70" s="201">
        <v>0.26</v>
      </c>
      <c r="T70" s="201">
        <v>0</v>
      </c>
      <c r="U70" s="201">
        <v>2.17</v>
      </c>
      <c r="V70" s="201">
        <v>0.22</v>
      </c>
      <c r="W70" s="201">
        <v>0.47</v>
      </c>
      <c r="X70" s="201">
        <v>1.56</v>
      </c>
      <c r="Y70" s="201">
        <v>0</v>
      </c>
      <c r="Z70" s="201">
        <v>2.67</v>
      </c>
      <c r="AA70" s="201">
        <v>0.94</v>
      </c>
      <c r="AB70" s="201">
        <v>0</v>
      </c>
      <c r="AC70" s="201">
        <v>12.21</v>
      </c>
      <c r="AD70" s="201">
        <v>0</v>
      </c>
      <c r="AE70" s="201">
        <v>0</v>
      </c>
      <c r="AF70" s="201">
        <v>0</v>
      </c>
      <c r="AG70" s="201">
        <v>0</v>
      </c>
      <c r="AH70" s="201">
        <v>0</v>
      </c>
      <c r="AI70" s="201">
        <v>0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 s="201">
        <v>91.81</v>
      </c>
      <c r="AP70" s="201">
        <v>0</v>
      </c>
      <c r="AQ70" s="201">
        <v>0</v>
      </c>
      <c r="AR70" s="201">
        <v>11.75</v>
      </c>
      <c r="AS70" s="201">
        <v>0</v>
      </c>
      <c r="AT70" s="201">
        <v>0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19.66</v>
      </c>
      <c r="H71" s="201">
        <v>0</v>
      </c>
      <c r="I71" s="201">
        <v>0</v>
      </c>
      <c r="J71" s="201">
        <v>17.829999999999998</v>
      </c>
      <c r="K71" s="201">
        <v>0.28000000000000003</v>
      </c>
      <c r="L71" s="201">
        <v>27.75</v>
      </c>
      <c r="M71" s="201">
        <v>0.88</v>
      </c>
      <c r="N71" s="201">
        <v>1.1200000000000001</v>
      </c>
      <c r="O71" s="201">
        <v>0</v>
      </c>
      <c r="P71" s="201">
        <v>1.23</v>
      </c>
      <c r="Q71" s="201">
        <v>0.22</v>
      </c>
      <c r="R71" s="201">
        <v>0.41</v>
      </c>
      <c r="S71" s="201">
        <v>0.26</v>
      </c>
      <c r="T71" s="201">
        <v>0</v>
      </c>
      <c r="U71" s="201">
        <v>2.17</v>
      </c>
      <c r="V71" s="201">
        <v>0.22</v>
      </c>
      <c r="W71" s="201">
        <v>0.47</v>
      </c>
      <c r="X71" s="201">
        <v>1.56</v>
      </c>
      <c r="Y71" s="201">
        <v>0</v>
      </c>
      <c r="Z71" s="201">
        <v>2.67</v>
      </c>
      <c r="AA71" s="201">
        <v>0.94</v>
      </c>
      <c r="AB71" s="201">
        <v>0</v>
      </c>
      <c r="AC71" s="201">
        <v>12.21</v>
      </c>
      <c r="AD71" s="201">
        <v>0</v>
      </c>
      <c r="AE71" s="201">
        <v>0</v>
      </c>
      <c r="AF71" s="201">
        <v>0</v>
      </c>
      <c r="AG71" s="201">
        <v>0</v>
      </c>
      <c r="AH71" s="201">
        <v>0</v>
      </c>
      <c r="AI71" s="201">
        <v>0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 s="201">
        <v>91.81</v>
      </c>
      <c r="AP71" s="201">
        <v>0</v>
      </c>
      <c r="AQ71" s="201">
        <v>0</v>
      </c>
      <c r="AR71" s="201">
        <v>11.75</v>
      </c>
      <c r="AS71" s="201">
        <v>0</v>
      </c>
      <c r="AT71" s="201">
        <v>0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19.66</v>
      </c>
      <c r="H72" s="201">
        <v>0</v>
      </c>
      <c r="I72" s="201">
        <v>0</v>
      </c>
      <c r="J72" s="201">
        <v>17.829999999999998</v>
      </c>
      <c r="K72" s="201">
        <v>0.3</v>
      </c>
      <c r="L72" s="201">
        <v>12.28</v>
      </c>
      <c r="M72" s="201">
        <v>0.91</v>
      </c>
      <c r="N72" s="201">
        <v>1.17</v>
      </c>
      <c r="O72" s="201">
        <v>0</v>
      </c>
      <c r="P72" s="201">
        <v>1.29</v>
      </c>
      <c r="Q72" s="201">
        <v>0.23</v>
      </c>
      <c r="R72" s="201">
        <v>0.41</v>
      </c>
      <c r="S72" s="201">
        <v>0.27</v>
      </c>
      <c r="T72" s="201">
        <v>0</v>
      </c>
      <c r="U72" s="201">
        <v>2.17</v>
      </c>
      <c r="V72" s="201">
        <v>0.22</v>
      </c>
      <c r="W72" s="201">
        <v>0.47</v>
      </c>
      <c r="X72" s="201">
        <v>1.56</v>
      </c>
      <c r="Y72" s="201">
        <v>0</v>
      </c>
      <c r="Z72" s="201">
        <v>2.67</v>
      </c>
      <c r="AA72" s="201">
        <v>0.94</v>
      </c>
      <c r="AB72" s="201">
        <v>0</v>
      </c>
      <c r="AC72" s="201">
        <v>12.21</v>
      </c>
      <c r="AD72" s="201">
        <v>0</v>
      </c>
      <c r="AE72" s="201">
        <v>0</v>
      </c>
      <c r="AF72" s="201">
        <v>0</v>
      </c>
      <c r="AG72" s="201">
        <v>0</v>
      </c>
      <c r="AH72" s="201">
        <v>0</v>
      </c>
      <c r="AI72" s="201">
        <v>0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 s="201">
        <v>91.81</v>
      </c>
      <c r="AP72" s="201">
        <v>0</v>
      </c>
      <c r="AQ72" s="201">
        <v>0</v>
      </c>
      <c r="AR72" s="201">
        <v>11.75</v>
      </c>
      <c r="AS72" s="201">
        <v>0</v>
      </c>
      <c r="AT72" s="201">
        <v>0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19.66</v>
      </c>
      <c r="H73" s="201">
        <v>0</v>
      </c>
      <c r="I73" s="201">
        <v>0</v>
      </c>
      <c r="J73" s="201">
        <v>17.829999999999998</v>
      </c>
      <c r="K73" s="201">
        <v>0.31</v>
      </c>
      <c r="L73" s="201">
        <v>12.74</v>
      </c>
      <c r="M73" s="201">
        <v>0.95</v>
      </c>
      <c r="N73" s="201">
        <v>1.22</v>
      </c>
      <c r="O73" s="201">
        <v>0</v>
      </c>
      <c r="P73" s="201">
        <v>1.34</v>
      </c>
      <c r="Q73" s="201">
        <v>0.23</v>
      </c>
      <c r="R73" s="201">
        <v>0.44</v>
      </c>
      <c r="S73" s="201">
        <v>0.27</v>
      </c>
      <c r="T73" s="201">
        <v>0</v>
      </c>
      <c r="U73" s="201">
        <v>2.17</v>
      </c>
      <c r="V73" s="201">
        <v>0.22</v>
      </c>
      <c r="W73" s="201">
        <v>0.47</v>
      </c>
      <c r="X73" s="201">
        <v>1.56</v>
      </c>
      <c r="Y73" s="201">
        <v>0</v>
      </c>
      <c r="Z73" s="201">
        <v>2.67</v>
      </c>
      <c r="AA73" s="201">
        <v>0.94</v>
      </c>
      <c r="AB73" s="201">
        <v>0</v>
      </c>
      <c r="AC73" s="201">
        <v>12.21</v>
      </c>
      <c r="AD73" s="201">
        <v>0</v>
      </c>
      <c r="AE73" s="201">
        <v>0</v>
      </c>
      <c r="AF73" s="201">
        <v>0</v>
      </c>
      <c r="AG73" s="201">
        <v>0</v>
      </c>
      <c r="AH73" s="201">
        <v>0</v>
      </c>
      <c r="AI73" s="201">
        <v>0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 s="201">
        <v>91.81</v>
      </c>
      <c r="AP73" s="201">
        <v>0</v>
      </c>
      <c r="AQ73" s="201">
        <v>0</v>
      </c>
      <c r="AR73" s="201">
        <v>11.75</v>
      </c>
      <c r="AS73" s="201">
        <v>0</v>
      </c>
      <c r="AT73" s="201">
        <v>0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19.66</v>
      </c>
      <c r="H74" s="201">
        <v>0</v>
      </c>
      <c r="I74" s="201">
        <v>0</v>
      </c>
      <c r="J74" s="201">
        <v>17.829999999999998</v>
      </c>
      <c r="K74" s="201">
        <v>0.32</v>
      </c>
      <c r="L74" s="201">
        <v>13.29</v>
      </c>
      <c r="M74" s="201">
        <v>0.99</v>
      </c>
      <c r="N74" s="201">
        <v>1.25</v>
      </c>
      <c r="O74" s="201">
        <v>0</v>
      </c>
      <c r="P74" s="201">
        <v>1.4</v>
      </c>
      <c r="Q74" s="201">
        <v>0.25</v>
      </c>
      <c r="R74" s="201">
        <v>0.45</v>
      </c>
      <c r="S74" s="201">
        <v>0.3</v>
      </c>
      <c r="T74" s="201">
        <v>0</v>
      </c>
      <c r="U74" s="201">
        <v>2.17</v>
      </c>
      <c r="V74" s="201">
        <v>0.22</v>
      </c>
      <c r="W74" s="201">
        <v>0.47</v>
      </c>
      <c r="X74" s="201">
        <v>1.56</v>
      </c>
      <c r="Y74" s="201">
        <v>0</v>
      </c>
      <c r="Z74" s="201">
        <v>2.67</v>
      </c>
      <c r="AA74" s="201">
        <v>0.94</v>
      </c>
      <c r="AB74" s="201">
        <v>0</v>
      </c>
      <c r="AC74" s="201">
        <v>12.21</v>
      </c>
      <c r="AD74" s="201">
        <v>0</v>
      </c>
      <c r="AE74" s="201">
        <v>0</v>
      </c>
      <c r="AF74" s="201">
        <v>0</v>
      </c>
      <c r="AG74" s="201">
        <v>0</v>
      </c>
      <c r="AH74" s="201">
        <v>0</v>
      </c>
      <c r="AI74" s="201">
        <v>0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 s="201">
        <v>91.81</v>
      </c>
      <c r="AP74" s="201">
        <v>0</v>
      </c>
      <c r="AQ74" s="201">
        <v>0</v>
      </c>
      <c r="AR74" s="201">
        <v>11.75</v>
      </c>
      <c r="AS74" s="201">
        <v>0</v>
      </c>
      <c r="AT74" s="201">
        <v>0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19.329999999999998</v>
      </c>
      <c r="H75" s="201">
        <v>0</v>
      </c>
      <c r="I75" s="201">
        <v>0</v>
      </c>
      <c r="J75" s="201">
        <v>17.829999999999998</v>
      </c>
      <c r="K75" s="201">
        <v>0.32</v>
      </c>
      <c r="L75" s="201">
        <v>13.32</v>
      </c>
      <c r="M75" s="201">
        <v>0.98</v>
      </c>
      <c r="N75" s="201">
        <v>1.24</v>
      </c>
      <c r="O75" s="201">
        <v>0</v>
      </c>
      <c r="P75" s="201">
        <v>1.4</v>
      </c>
      <c r="Q75" s="201">
        <v>0.23</v>
      </c>
      <c r="R75" s="201">
        <v>0.45</v>
      </c>
      <c r="S75" s="201">
        <v>0.28000000000000003</v>
      </c>
      <c r="T75" s="201">
        <v>0</v>
      </c>
      <c r="U75" s="201">
        <v>2.17</v>
      </c>
      <c r="V75" s="201">
        <v>0.22</v>
      </c>
      <c r="W75" s="201">
        <v>0.47</v>
      </c>
      <c r="X75" s="201">
        <v>1.56</v>
      </c>
      <c r="Y75" s="201">
        <v>0</v>
      </c>
      <c r="Z75" s="201">
        <v>2.67</v>
      </c>
      <c r="AA75" s="201">
        <v>0.94</v>
      </c>
      <c r="AB75" s="201">
        <v>0</v>
      </c>
      <c r="AC75" s="201">
        <v>12.21</v>
      </c>
      <c r="AD75" s="201">
        <v>0</v>
      </c>
      <c r="AE75" s="201">
        <v>0</v>
      </c>
      <c r="AF75" s="201">
        <v>0</v>
      </c>
      <c r="AG75" s="201">
        <v>0</v>
      </c>
      <c r="AH75" s="201">
        <v>0</v>
      </c>
      <c r="AI75" s="201">
        <v>0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 s="201">
        <v>51.81</v>
      </c>
      <c r="AP75" s="201">
        <v>0</v>
      </c>
      <c r="AQ75" s="201">
        <v>0</v>
      </c>
      <c r="AR75" s="201">
        <v>11.75</v>
      </c>
      <c r="AS75" s="201">
        <v>0</v>
      </c>
      <c r="AT75" s="201">
        <v>0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19.329999999999998</v>
      </c>
      <c r="H76" s="201">
        <v>0</v>
      </c>
      <c r="I76" s="201">
        <v>0</v>
      </c>
      <c r="J76" s="201">
        <v>17.829999999999998</v>
      </c>
      <c r="K76" s="201">
        <v>0.32</v>
      </c>
      <c r="L76" s="201">
        <v>13.32</v>
      </c>
      <c r="M76" s="201">
        <v>0.98</v>
      </c>
      <c r="N76" s="201">
        <v>1.24</v>
      </c>
      <c r="O76" s="201">
        <v>0</v>
      </c>
      <c r="P76" s="201">
        <v>1.4</v>
      </c>
      <c r="Q76" s="201">
        <v>0.23</v>
      </c>
      <c r="R76" s="201">
        <v>0.45</v>
      </c>
      <c r="S76" s="201">
        <v>0.28000000000000003</v>
      </c>
      <c r="T76" s="201">
        <v>0</v>
      </c>
      <c r="U76" s="201">
        <v>2.17</v>
      </c>
      <c r="V76" s="201">
        <v>0.22</v>
      </c>
      <c r="W76" s="201">
        <v>0.47</v>
      </c>
      <c r="X76" s="201">
        <v>1.56</v>
      </c>
      <c r="Y76" s="201">
        <v>0</v>
      </c>
      <c r="Z76" s="201">
        <v>2.67</v>
      </c>
      <c r="AA76" s="201">
        <v>0.94</v>
      </c>
      <c r="AB76" s="201">
        <v>0</v>
      </c>
      <c r="AC76" s="201">
        <v>12.21</v>
      </c>
      <c r="AD76" s="201">
        <v>0</v>
      </c>
      <c r="AE76" s="201">
        <v>0</v>
      </c>
      <c r="AF76" s="201">
        <v>0</v>
      </c>
      <c r="AG76" s="201">
        <v>0</v>
      </c>
      <c r="AH76" s="201">
        <v>0</v>
      </c>
      <c r="AI76" s="201">
        <v>0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 s="201">
        <v>51.81</v>
      </c>
      <c r="AP76" s="201">
        <v>0</v>
      </c>
      <c r="AQ76" s="201">
        <v>0</v>
      </c>
      <c r="AR76" s="201">
        <v>11.75</v>
      </c>
      <c r="AS76" s="201">
        <v>0</v>
      </c>
      <c r="AT76" s="201">
        <v>0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19.329999999999998</v>
      </c>
      <c r="H77" s="201">
        <v>0</v>
      </c>
      <c r="I77" s="201">
        <v>0</v>
      </c>
      <c r="J77" s="201">
        <v>17.829999999999998</v>
      </c>
      <c r="K77" s="201">
        <v>0.32</v>
      </c>
      <c r="L77" s="201">
        <v>13.32</v>
      </c>
      <c r="M77" s="201">
        <v>0.98</v>
      </c>
      <c r="N77" s="201">
        <v>1.24</v>
      </c>
      <c r="O77" s="201">
        <v>0</v>
      </c>
      <c r="P77" s="201">
        <v>1.4</v>
      </c>
      <c r="Q77" s="201">
        <v>0.23</v>
      </c>
      <c r="R77" s="201">
        <v>0.45</v>
      </c>
      <c r="S77" s="201">
        <v>0.28000000000000003</v>
      </c>
      <c r="T77" s="201">
        <v>0</v>
      </c>
      <c r="U77" s="201">
        <v>2.17</v>
      </c>
      <c r="V77" s="201">
        <v>0.22</v>
      </c>
      <c r="W77" s="201">
        <v>0.47</v>
      </c>
      <c r="X77" s="201">
        <v>1.56</v>
      </c>
      <c r="Y77" s="201">
        <v>0</v>
      </c>
      <c r="Z77" s="201">
        <v>2.67</v>
      </c>
      <c r="AA77" s="201">
        <v>0.94</v>
      </c>
      <c r="AB77" s="201">
        <v>0</v>
      </c>
      <c r="AC77" s="201">
        <v>12.21</v>
      </c>
      <c r="AD77" s="201">
        <v>0</v>
      </c>
      <c r="AE77" s="201">
        <v>0</v>
      </c>
      <c r="AF77" s="201">
        <v>0</v>
      </c>
      <c r="AG77" s="201">
        <v>0</v>
      </c>
      <c r="AH77" s="201">
        <v>0</v>
      </c>
      <c r="AI77" s="201">
        <v>0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 s="201">
        <v>51.81</v>
      </c>
      <c r="AP77" s="201">
        <v>0</v>
      </c>
      <c r="AQ77" s="201">
        <v>0</v>
      </c>
      <c r="AR77" s="201">
        <v>11.75</v>
      </c>
      <c r="AS77" s="201">
        <v>0</v>
      </c>
      <c r="AT77" s="201">
        <v>0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19.329999999999998</v>
      </c>
      <c r="H78" s="201">
        <v>0</v>
      </c>
      <c r="I78" s="201">
        <v>0</v>
      </c>
      <c r="J78" s="201">
        <v>17.829999999999998</v>
      </c>
      <c r="K78" s="201">
        <v>0.32</v>
      </c>
      <c r="L78" s="201">
        <v>13.32</v>
      </c>
      <c r="M78" s="201">
        <v>0.98</v>
      </c>
      <c r="N78" s="201">
        <v>1.24</v>
      </c>
      <c r="O78" s="201">
        <v>0</v>
      </c>
      <c r="P78" s="201">
        <v>1.4</v>
      </c>
      <c r="Q78" s="201">
        <v>0.23</v>
      </c>
      <c r="R78" s="201">
        <v>0.45</v>
      </c>
      <c r="S78" s="201">
        <v>0.28000000000000003</v>
      </c>
      <c r="T78" s="201">
        <v>0</v>
      </c>
      <c r="U78" s="201">
        <v>2.17</v>
      </c>
      <c r="V78" s="201">
        <v>0.22</v>
      </c>
      <c r="W78" s="201">
        <v>0.47</v>
      </c>
      <c r="X78" s="201">
        <v>1.56</v>
      </c>
      <c r="Y78" s="201">
        <v>0</v>
      </c>
      <c r="Z78" s="201">
        <v>2.67</v>
      </c>
      <c r="AA78" s="201">
        <v>0.94</v>
      </c>
      <c r="AB78" s="201">
        <v>0</v>
      </c>
      <c r="AC78" s="201">
        <v>12.21</v>
      </c>
      <c r="AD78" s="201">
        <v>0</v>
      </c>
      <c r="AE78" s="201">
        <v>0</v>
      </c>
      <c r="AF78" s="201">
        <v>0</v>
      </c>
      <c r="AG78" s="201">
        <v>0</v>
      </c>
      <c r="AH78" s="201">
        <v>0</v>
      </c>
      <c r="AI78" s="201">
        <v>0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 s="201">
        <v>51.81</v>
      </c>
      <c r="AP78" s="201">
        <v>0</v>
      </c>
      <c r="AQ78" s="201">
        <v>0</v>
      </c>
      <c r="AR78" s="201">
        <v>11.75</v>
      </c>
      <c r="AS78" s="201">
        <v>0</v>
      </c>
      <c r="AT78" s="201">
        <v>0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19.329999999999998</v>
      </c>
      <c r="H79" s="201">
        <v>0</v>
      </c>
      <c r="I79" s="201">
        <v>0</v>
      </c>
      <c r="J79" s="201">
        <v>17.829999999999998</v>
      </c>
      <c r="K79" s="201">
        <v>0.32</v>
      </c>
      <c r="L79" s="201">
        <v>11.27</v>
      </c>
      <c r="M79" s="201">
        <v>0.98</v>
      </c>
      <c r="N79" s="201">
        <v>1.24</v>
      </c>
      <c r="O79" s="201">
        <v>0</v>
      </c>
      <c r="P79" s="201">
        <v>1.4</v>
      </c>
      <c r="Q79" s="201">
        <v>0.23</v>
      </c>
      <c r="R79" s="201">
        <v>0.45</v>
      </c>
      <c r="S79" s="201">
        <v>0.28000000000000003</v>
      </c>
      <c r="T79" s="201">
        <v>0</v>
      </c>
      <c r="U79" s="201">
        <v>2.17</v>
      </c>
      <c r="V79" s="201">
        <v>0.22</v>
      </c>
      <c r="W79" s="201">
        <v>0.47</v>
      </c>
      <c r="X79" s="201">
        <v>1.56</v>
      </c>
      <c r="Y79" s="201">
        <v>0</v>
      </c>
      <c r="Z79" s="201">
        <v>2.67</v>
      </c>
      <c r="AA79" s="201">
        <v>0.94</v>
      </c>
      <c r="AB79" s="201">
        <v>0</v>
      </c>
      <c r="AC79" s="201">
        <v>12.21</v>
      </c>
      <c r="AD79" s="201">
        <v>0</v>
      </c>
      <c r="AE79" s="201">
        <v>0</v>
      </c>
      <c r="AF79" s="201">
        <v>0</v>
      </c>
      <c r="AG79" s="201">
        <v>0</v>
      </c>
      <c r="AH79" s="201">
        <v>0</v>
      </c>
      <c r="AI79" s="201">
        <v>0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 s="201">
        <v>51.81</v>
      </c>
      <c r="AP79" s="201">
        <v>0</v>
      </c>
      <c r="AQ79" s="201">
        <v>0</v>
      </c>
      <c r="AR79" s="201">
        <v>11.75</v>
      </c>
      <c r="AS79" s="201">
        <v>0</v>
      </c>
      <c r="AT79" s="201">
        <v>0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19.329999999999998</v>
      </c>
      <c r="H80" s="201">
        <v>0</v>
      </c>
      <c r="I80" s="201">
        <v>0</v>
      </c>
      <c r="J80" s="201">
        <v>17.829999999999998</v>
      </c>
      <c r="K80" s="201">
        <v>0.32</v>
      </c>
      <c r="L80" s="201">
        <v>11.27</v>
      </c>
      <c r="M80" s="201">
        <v>0.98</v>
      </c>
      <c r="N80" s="201">
        <v>1.24</v>
      </c>
      <c r="O80" s="201">
        <v>0</v>
      </c>
      <c r="P80" s="201">
        <v>1.4</v>
      </c>
      <c r="Q80" s="201">
        <v>0.23</v>
      </c>
      <c r="R80" s="201">
        <v>0.45</v>
      </c>
      <c r="S80" s="201">
        <v>0.28000000000000003</v>
      </c>
      <c r="T80" s="201">
        <v>0</v>
      </c>
      <c r="U80" s="201">
        <v>2.17</v>
      </c>
      <c r="V80" s="201">
        <v>0.22</v>
      </c>
      <c r="W80" s="201">
        <v>0.47</v>
      </c>
      <c r="X80" s="201">
        <v>1.56</v>
      </c>
      <c r="Y80" s="201">
        <v>0</v>
      </c>
      <c r="Z80" s="201">
        <v>2.67</v>
      </c>
      <c r="AA80" s="201">
        <v>0.94</v>
      </c>
      <c r="AB80" s="201">
        <v>0</v>
      </c>
      <c r="AC80" s="201">
        <v>12.21</v>
      </c>
      <c r="AD80" s="201">
        <v>0</v>
      </c>
      <c r="AE80" s="201">
        <v>0</v>
      </c>
      <c r="AF80" s="201">
        <v>0</v>
      </c>
      <c r="AG80" s="201">
        <v>0</v>
      </c>
      <c r="AH80" s="201">
        <v>0</v>
      </c>
      <c r="AI80" s="201">
        <v>0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 s="201">
        <v>51.81</v>
      </c>
      <c r="AP80" s="201">
        <v>0</v>
      </c>
      <c r="AQ80" s="201">
        <v>0</v>
      </c>
      <c r="AR80" s="201">
        <v>11.75</v>
      </c>
      <c r="AS80" s="201">
        <v>0</v>
      </c>
      <c r="AT80" s="201">
        <v>0</v>
      </c>
      <c r="AU80" s="201">
        <v>0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19.329999999999998</v>
      </c>
      <c r="H81" s="201">
        <v>0</v>
      </c>
      <c r="I81" s="201">
        <v>0</v>
      </c>
      <c r="J81" s="201">
        <v>17.829999999999998</v>
      </c>
      <c r="K81" s="201">
        <v>0.32</v>
      </c>
      <c r="L81" s="201">
        <v>11.27</v>
      </c>
      <c r="M81" s="201">
        <v>0.98</v>
      </c>
      <c r="N81" s="201">
        <v>1.24</v>
      </c>
      <c r="O81" s="201">
        <v>0</v>
      </c>
      <c r="P81" s="201">
        <v>1.4</v>
      </c>
      <c r="Q81" s="201">
        <v>0.23</v>
      </c>
      <c r="R81" s="201">
        <v>0.45</v>
      </c>
      <c r="S81" s="201">
        <v>0.28000000000000003</v>
      </c>
      <c r="T81" s="201">
        <v>0</v>
      </c>
      <c r="U81" s="201">
        <v>2.17</v>
      </c>
      <c r="V81" s="201">
        <v>0.22</v>
      </c>
      <c r="W81" s="201">
        <v>0.47</v>
      </c>
      <c r="X81" s="201">
        <v>1.56</v>
      </c>
      <c r="Y81" s="201">
        <v>0</v>
      </c>
      <c r="Z81" s="201">
        <v>2.67</v>
      </c>
      <c r="AA81" s="201">
        <v>0.94</v>
      </c>
      <c r="AB81" s="201">
        <v>0</v>
      </c>
      <c r="AC81" s="201">
        <v>12.21</v>
      </c>
      <c r="AD81" s="201">
        <v>0</v>
      </c>
      <c r="AE81" s="201">
        <v>0</v>
      </c>
      <c r="AF81" s="201">
        <v>0</v>
      </c>
      <c r="AG81" s="201">
        <v>0</v>
      </c>
      <c r="AH81" s="201">
        <v>0</v>
      </c>
      <c r="AI81" s="201">
        <v>0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 s="201">
        <v>51.81</v>
      </c>
      <c r="AP81" s="201">
        <v>0</v>
      </c>
      <c r="AQ81" s="201">
        <v>0</v>
      </c>
      <c r="AR81" s="201">
        <v>11.75</v>
      </c>
      <c r="AS81" s="201">
        <v>0</v>
      </c>
      <c r="AT81" s="201">
        <v>0</v>
      </c>
      <c r="AU81" s="201">
        <v>0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19.329999999999998</v>
      </c>
      <c r="H82" s="201">
        <v>0</v>
      </c>
      <c r="I82" s="201">
        <v>0</v>
      </c>
      <c r="J82" s="201">
        <v>17.829999999999998</v>
      </c>
      <c r="K82" s="201">
        <v>0.32</v>
      </c>
      <c r="L82" s="201">
        <v>11.27</v>
      </c>
      <c r="M82" s="201">
        <v>0.98</v>
      </c>
      <c r="N82" s="201">
        <v>1.24</v>
      </c>
      <c r="O82" s="201">
        <v>0</v>
      </c>
      <c r="P82" s="201">
        <v>1.4</v>
      </c>
      <c r="Q82" s="201">
        <v>0.23</v>
      </c>
      <c r="R82" s="201">
        <v>0.45</v>
      </c>
      <c r="S82" s="201">
        <v>0.28000000000000003</v>
      </c>
      <c r="T82" s="201">
        <v>0</v>
      </c>
      <c r="U82" s="201">
        <v>2.17</v>
      </c>
      <c r="V82" s="201">
        <v>0.22</v>
      </c>
      <c r="W82" s="201">
        <v>0.47</v>
      </c>
      <c r="X82" s="201">
        <v>1.56</v>
      </c>
      <c r="Y82" s="201">
        <v>0</v>
      </c>
      <c r="Z82" s="201">
        <v>2.67</v>
      </c>
      <c r="AA82" s="201">
        <v>0.94</v>
      </c>
      <c r="AB82" s="201">
        <v>0</v>
      </c>
      <c r="AC82" s="201">
        <v>12.21</v>
      </c>
      <c r="AD82" s="201">
        <v>0</v>
      </c>
      <c r="AE82" s="201">
        <v>0</v>
      </c>
      <c r="AF82" s="201">
        <v>0</v>
      </c>
      <c r="AG82" s="201">
        <v>0</v>
      </c>
      <c r="AH82" s="201">
        <v>0</v>
      </c>
      <c r="AI82" s="201">
        <v>0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 s="201">
        <v>51.81</v>
      </c>
      <c r="AP82" s="201">
        <v>0</v>
      </c>
      <c r="AQ82" s="201">
        <v>0</v>
      </c>
      <c r="AR82" s="201">
        <v>11.75</v>
      </c>
      <c r="AS82" s="201">
        <v>0</v>
      </c>
      <c r="AT82" s="201">
        <v>0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19.329999999999998</v>
      </c>
      <c r="H83" s="201">
        <v>0</v>
      </c>
      <c r="I83" s="201">
        <v>0</v>
      </c>
      <c r="J83" s="201">
        <v>17.829999999999998</v>
      </c>
      <c r="K83" s="201">
        <v>0.32</v>
      </c>
      <c r="L83" s="201">
        <v>11.27</v>
      </c>
      <c r="M83" s="201">
        <v>0.98</v>
      </c>
      <c r="N83" s="201">
        <v>1.24</v>
      </c>
      <c r="O83" s="201">
        <v>0</v>
      </c>
      <c r="P83" s="201">
        <v>1.4</v>
      </c>
      <c r="Q83" s="201">
        <v>0.23</v>
      </c>
      <c r="R83" s="201">
        <v>0.45</v>
      </c>
      <c r="S83" s="201">
        <v>0.28000000000000003</v>
      </c>
      <c r="T83" s="201">
        <v>0</v>
      </c>
      <c r="U83" s="201">
        <v>2.14</v>
      </c>
      <c r="V83" s="201">
        <v>0.22</v>
      </c>
      <c r="W83" s="201">
        <v>0.47</v>
      </c>
      <c r="X83" s="201">
        <v>1.56</v>
      </c>
      <c r="Y83" s="201">
        <v>0</v>
      </c>
      <c r="Z83" s="201">
        <v>2.67</v>
      </c>
      <c r="AA83" s="201">
        <v>0.94</v>
      </c>
      <c r="AB83" s="201">
        <v>0</v>
      </c>
      <c r="AC83" s="201">
        <v>12.21</v>
      </c>
      <c r="AD83" s="201">
        <v>0</v>
      </c>
      <c r="AE83" s="201">
        <v>0</v>
      </c>
      <c r="AF83" s="201">
        <v>0</v>
      </c>
      <c r="AG83" s="201">
        <v>0</v>
      </c>
      <c r="AH83" s="201">
        <v>0</v>
      </c>
      <c r="AI83" s="201">
        <v>0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 s="201">
        <v>51.81</v>
      </c>
      <c r="AP83" s="201">
        <v>0</v>
      </c>
      <c r="AQ83" s="201">
        <v>0</v>
      </c>
      <c r="AR83" s="201">
        <v>11.92</v>
      </c>
      <c r="AS83" s="201">
        <v>0</v>
      </c>
      <c r="AT83" s="201">
        <v>0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19.329999999999998</v>
      </c>
      <c r="H84" s="201">
        <v>0</v>
      </c>
      <c r="I84" s="201">
        <v>0</v>
      </c>
      <c r="J84" s="201">
        <v>17.829999999999998</v>
      </c>
      <c r="K84" s="201">
        <v>0.32</v>
      </c>
      <c r="L84" s="201">
        <v>11.27</v>
      </c>
      <c r="M84" s="201">
        <v>0.98</v>
      </c>
      <c r="N84" s="201">
        <v>1.24</v>
      </c>
      <c r="O84" s="201">
        <v>0</v>
      </c>
      <c r="P84" s="201">
        <v>1.4</v>
      </c>
      <c r="Q84" s="201">
        <v>0.23</v>
      </c>
      <c r="R84" s="201">
        <v>0.45</v>
      </c>
      <c r="S84" s="201">
        <v>0.28000000000000003</v>
      </c>
      <c r="T84" s="201">
        <v>0</v>
      </c>
      <c r="U84" s="201">
        <v>2.14</v>
      </c>
      <c r="V84" s="201">
        <v>0.22</v>
      </c>
      <c r="W84" s="201">
        <v>0.47</v>
      </c>
      <c r="X84" s="201">
        <v>1.56</v>
      </c>
      <c r="Y84" s="201">
        <v>0</v>
      </c>
      <c r="Z84" s="201">
        <v>2.67</v>
      </c>
      <c r="AA84" s="201">
        <v>0.94</v>
      </c>
      <c r="AB84" s="201">
        <v>0</v>
      </c>
      <c r="AC84" s="201">
        <v>12.21</v>
      </c>
      <c r="AD84" s="201">
        <v>0</v>
      </c>
      <c r="AE84" s="201">
        <v>0</v>
      </c>
      <c r="AF84" s="201">
        <v>0</v>
      </c>
      <c r="AG84" s="201">
        <v>0</v>
      </c>
      <c r="AH84" s="201">
        <v>0</v>
      </c>
      <c r="AI84" s="201">
        <v>0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 s="201">
        <v>51.81</v>
      </c>
      <c r="AP84" s="201">
        <v>0</v>
      </c>
      <c r="AQ84" s="201">
        <v>0</v>
      </c>
      <c r="AR84" s="201">
        <v>11.92</v>
      </c>
      <c r="AS84" s="201">
        <v>0</v>
      </c>
      <c r="AT84" s="201">
        <v>0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19.329999999999998</v>
      </c>
      <c r="H85" s="201">
        <v>0</v>
      </c>
      <c r="I85" s="201">
        <v>0</v>
      </c>
      <c r="J85" s="201">
        <v>17.829999999999998</v>
      </c>
      <c r="K85" s="201">
        <v>0.32</v>
      </c>
      <c r="L85" s="201">
        <v>11.27</v>
      </c>
      <c r="M85" s="201">
        <v>0.98</v>
      </c>
      <c r="N85" s="201">
        <v>1.24</v>
      </c>
      <c r="O85" s="201">
        <v>0</v>
      </c>
      <c r="P85" s="201">
        <v>0.46</v>
      </c>
      <c r="Q85" s="201">
        <v>0.23</v>
      </c>
      <c r="R85" s="201">
        <v>0.45</v>
      </c>
      <c r="S85" s="201">
        <v>0.28000000000000003</v>
      </c>
      <c r="T85" s="201">
        <v>0</v>
      </c>
      <c r="U85" s="201">
        <v>2.14</v>
      </c>
      <c r="V85" s="201">
        <v>0.22</v>
      </c>
      <c r="W85" s="201">
        <v>0.47</v>
      </c>
      <c r="X85" s="201">
        <v>1.56</v>
      </c>
      <c r="Y85" s="201">
        <v>0</v>
      </c>
      <c r="Z85" s="201">
        <v>2.67</v>
      </c>
      <c r="AA85" s="201">
        <v>0.94</v>
      </c>
      <c r="AB85" s="201">
        <v>0</v>
      </c>
      <c r="AC85" s="201">
        <v>12.21</v>
      </c>
      <c r="AD85" s="201">
        <v>0</v>
      </c>
      <c r="AE85" s="201">
        <v>0</v>
      </c>
      <c r="AF85" s="201">
        <v>0</v>
      </c>
      <c r="AG85" s="201">
        <v>0</v>
      </c>
      <c r="AH85" s="201">
        <v>0</v>
      </c>
      <c r="AI85" s="201">
        <v>0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 s="201">
        <v>51.81</v>
      </c>
      <c r="AP85" s="201">
        <v>0</v>
      </c>
      <c r="AQ85" s="201">
        <v>0</v>
      </c>
      <c r="AR85" s="201">
        <v>11.92</v>
      </c>
      <c r="AS85" s="201">
        <v>0</v>
      </c>
      <c r="AT85" s="201">
        <v>0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19.329999999999998</v>
      </c>
      <c r="H86" s="201">
        <v>0</v>
      </c>
      <c r="I86" s="201">
        <v>0</v>
      </c>
      <c r="J86" s="201">
        <v>17.829999999999998</v>
      </c>
      <c r="K86" s="201">
        <v>0.32</v>
      </c>
      <c r="L86" s="201">
        <v>11.27</v>
      </c>
      <c r="M86" s="201">
        <v>0.98</v>
      </c>
      <c r="N86" s="201">
        <v>1.24</v>
      </c>
      <c r="O86" s="201">
        <v>0</v>
      </c>
      <c r="P86" s="201">
        <v>0.18</v>
      </c>
      <c r="Q86" s="201">
        <v>0.23</v>
      </c>
      <c r="R86" s="201">
        <v>0.45</v>
      </c>
      <c r="S86" s="201">
        <v>0.28000000000000003</v>
      </c>
      <c r="T86" s="201">
        <v>0</v>
      </c>
      <c r="U86" s="201">
        <v>2.14</v>
      </c>
      <c r="V86" s="201">
        <v>0.22</v>
      </c>
      <c r="W86" s="201">
        <v>0.47</v>
      </c>
      <c r="X86" s="201">
        <v>1.56</v>
      </c>
      <c r="Y86" s="201">
        <v>0</v>
      </c>
      <c r="Z86" s="201">
        <v>2.67</v>
      </c>
      <c r="AA86" s="201">
        <v>0.94</v>
      </c>
      <c r="AB86" s="201">
        <v>0</v>
      </c>
      <c r="AC86" s="201">
        <v>12.21</v>
      </c>
      <c r="AD86" s="201">
        <v>0</v>
      </c>
      <c r="AE86" s="201">
        <v>0</v>
      </c>
      <c r="AF86" s="201">
        <v>0</v>
      </c>
      <c r="AG86" s="201">
        <v>0</v>
      </c>
      <c r="AH86" s="201">
        <v>0</v>
      </c>
      <c r="AI86" s="201">
        <v>0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 s="201">
        <v>51.81</v>
      </c>
      <c r="AP86" s="201">
        <v>0</v>
      </c>
      <c r="AQ86" s="201">
        <v>0</v>
      </c>
      <c r="AR86" s="201">
        <v>11.92</v>
      </c>
      <c r="AS86" s="201">
        <v>0</v>
      </c>
      <c r="AT86" s="201">
        <v>0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19.329999999999998</v>
      </c>
      <c r="H87" s="201">
        <v>0</v>
      </c>
      <c r="I87" s="201">
        <v>0</v>
      </c>
      <c r="J87" s="201">
        <v>17.829999999999998</v>
      </c>
      <c r="K87" s="201">
        <v>0.32</v>
      </c>
      <c r="L87" s="201">
        <v>11.27</v>
      </c>
      <c r="M87" s="201">
        <v>0.98</v>
      </c>
      <c r="N87" s="201">
        <v>1.24</v>
      </c>
      <c r="O87" s="201">
        <v>0</v>
      </c>
      <c r="P87" s="201">
        <v>0.18</v>
      </c>
      <c r="Q87" s="201">
        <v>0.23</v>
      </c>
      <c r="R87" s="201">
        <v>0.45</v>
      </c>
      <c r="S87" s="201">
        <v>0.28000000000000003</v>
      </c>
      <c r="T87" s="201">
        <v>0</v>
      </c>
      <c r="U87" s="201">
        <v>2.14</v>
      </c>
      <c r="V87" s="201">
        <v>0.22</v>
      </c>
      <c r="W87" s="201">
        <v>0.47</v>
      </c>
      <c r="X87" s="201">
        <v>1.56</v>
      </c>
      <c r="Y87" s="201">
        <v>0</v>
      </c>
      <c r="Z87" s="201">
        <v>2.67</v>
      </c>
      <c r="AA87" s="201">
        <v>0.94</v>
      </c>
      <c r="AB87" s="201">
        <v>0</v>
      </c>
      <c r="AC87" s="201">
        <v>12.21</v>
      </c>
      <c r="AD87" s="201">
        <v>0</v>
      </c>
      <c r="AE87" s="201">
        <v>0</v>
      </c>
      <c r="AF87" s="201">
        <v>0</v>
      </c>
      <c r="AG87" s="201">
        <v>0</v>
      </c>
      <c r="AH87" s="201">
        <v>0</v>
      </c>
      <c r="AI87" s="201">
        <v>0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 s="201">
        <v>51.81</v>
      </c>
      <c r="AP87" s="201">
        <v>0</v>
      </c>
      <c r="AQ87" s="201">
        <v>0</v>
      </c>
      <c r="AR87" s="201">
        <v>11.92</v>
      </c>
      <c r="AS87" s="201">
        <v>0</v>
      </c>
      <c r="AT87" s="201">
        <v>0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19.329999999999998</v>
      </c>
      <c r="H88" s="201">
        <v>0</v>
      </c>
      <c r="I88" s="201">
        <v>0</v>
      </c>
      <c r="J88" s="201">
        <v>17.829999999999998</v>
      </c>
      <c r="K88" s="201">
        <v>0.32</v>
      </c>
      <c r="L88" s="201">
        <v>11.27</v>
      </c>
      <c r="M88" s="201">
        <v>0.98</v>
      </c>
      <c r="N88" s="201">
        <v>1.24</v>
      </c>
      <c r="O88" s="201">
        <v>0</v>
      </c>
      <c r="P88" s="201">
        <v>0.18</v>
      </c>
      <c r="Q88" s="201">
        <v>0.23</v>
      </c>
      <c r="R88" s="201">
        <v>0.45</v>
      </c>
      <c r="S88" s="201">
        <v>0.28000000000000003</v>
      </c>
      <c r="T88" s="201">
        <v>0</v>
      </c>
      <c r="U88" s="201">
        <v>2.14</v>
      </c>
      <c r="V88" s="201">
        <v>0.22</v>
      </c>
      <c r="W88" s="201">
        <v>0.47</v>
      </c>
      <c r="X88" s="201">
        <v>1.56</v>
      </c>
      <c r="Y88" s="201">
        <v>0</v>
      </c>
      <c r="Z88" s="201">
        <v>2.67</v>
      </c>
      <c r="AA88" s="201">
        <v>0.94</v>
      </c>
      <c r="AB88" s="201">
        <v>0</v>
      </c>
      <c r="AC88" s="201">
        <v>12.21</v>
      </c>
      <c r="AD88" s="201">
        <v>0</v>
      </c>
      <c r="AE88" s="201">
        <v>0</v>
      </c>
      <c r="AF88" s="201">
        <v>0</v>
      </c>
      <c r="AG88" s="201">
        <v>0</v>
      </c>
      <c r="AH88" s="201">
        <v>0</v>
      </c>
      <c r="AI88" s="201">
        <v>0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 s="201">
        <v>51.81</v>
      </c>
      <c r="AP88" s="201">
        <v>0</v>
      </c>
      <c r="AQ88" s="201">
        <v>0</v>
      </c>
      <c r="AR88" s="201">
        <v>11.92</v>
      </c>
      <c r="AS88" s="201">
        <v>0</v>
      </c>
      <c r="AT88" s="201">
        <v>0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19.329999999999998</v>
      </c>
      <c r="H89" s="201">
        <v>0</v>
      </c>
      <c r="I89" s="201">
        <v>0</v>
      </c>
      <c r="J89" s="201">
        <v>17.829999999999998</v>
      </c>
      <c r="K89" s="201">
        <v>0.32</v>
      </c>
      <c r="L89" s="201">
        <v>11.27</v>
      </c>
      <c r="M89" s="201">
        <v>0.98</v>
      </c>
      <c r="N89" s="201">
        <v>1.24</v>
      </c>
      <c r="O89" s="201">
        <v>0</v>
      </c>
      <c r="P89" s="201">
        <v>0.18</v>
      </c>
      <c r="Q89" s="201">
        <v>0.23</v>
      </c>
      <c r="R89" s="201">
        <v>0.45</v>
      </c>
      <c r="S89" s="201">
        <v>0.28000000000000003</v>
      </c>
      <c r="T89" s="201">
        <v>0</v>
      </c>
      <c r="U89" s="201">
        <v>2.14</v>
      </c>
      <c r="V89" s="201">
        <v>0.22</v>
      </c>
      <c r="W89" s="201">
        <v>0.47</v>
      </c>
      <c r="X89" s="201">
        <v>1.56</v>
      </c>
      <c r="Y89" s="201">
        <v>0</v>
      </c>
      <c r="Z89" s="201">
        <v>2.67</v>
      </c>
      <c r="AA89" s="201">
        <v>0.94</v>
      </c>
      <c r="AB89" s="201">
        <v>0</v>
      </c>
      <c r="AC89" s="201">
        <v>12.21</v>
      </c>
      <c r="AD89" s="201">
        <v>0</v>
      </c>
      <c r="AE89" s="201">
        <v>0</v>
      </c>
      <c r="AF89" s="201">
        <v>0</v>
      </c>
      <c r="AG89" s="201">
        <v>0</v>
      </c>
      <c r="AH89" s="201">
        <v>0</v>
      </c>
      <c r="AI89" s="201">
        <v>0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 s="201">
        <v>51.81</v>
      </c>
      <c r="AP89" s="201">
        <v>0</v>
      </c>
      <c r="AQ89" s="201">
        <v>0</v>
      </c>
      <c r="AR89" s="201">
        <v>11.92</v>
      </c>
      <c r="AS89" s="201">
        <v>0</v>
      </c>
      <c r="AT89" s="201">
        <v>0</v>
      </c>
      <c r="AU89" s="201">
        <v>0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19.329999999999998</v>
      </c>
      <c r="H90" s="201">
        <v>0</v>
      </c>
      <c r="I90" s="201">
        <v>0</v>
      </c>
      <c r="J90" s="201">
        <v>17.829999999999998</v>
      </c>
      <c r="K90" s="201">
        <v>0.32</v>
      </c>
      <c r="L90" s="201">
        <v>11.27</v>
      </c>
      <c r="M90" s="201">
        <v>0.98</v>
      </c>
      <c r="N90" s="201">
        <v>1.24</v>
      </c>
      <c r="O90" s="201">
        <v>0</v>
      </c>
      <c r="P90" s="201">
        <v>0.18</v>
      </c>
      <c r="Q90" s="201">
        <v>0.23</v>
      </c>
      <c r="R90" s="201">
        <v>0.45</v>
      </c>
      <c r="S90" s="201">
        <v>0.28000000000000003</v>
      </c>
      <c r="T90" s="201">
        <v>0</v>
      </c>
      <c r="U90" s="201">
        <v>2.14</v>
      </c>
      <c r="V90" s="201">
        <v>0.22</v>
      </c>
      <c r="W90" s="201">
        <v>0.47</v>
      </c>
      <c r="X90" s="201">
        <v>1.56</v>
      </c>
      <c r="Y90" s="201">
        <v>0</v>
      </c>
      <c r="Z90" s="201">
        <v>2.67</v>
      </c>
      <c r="AA90" s="201">
        <v>0.94</v>
      </c>
      <c r="AB90" s="201">
        <v>0</v>
      </c>
      <c r="AC90" s="201">
        <v>12.21</v>
      </c>
      <c r="AD90" s="201">
        <v>0</v>
      </c>
      <c r="AE90" s="201">
        <v>0</v>
      </c>
      <c r="AF90" s="201">
        <v>0</v>
      </c>
      <c r="AG90" s="201">
        <v>0</v>
      </c>
      <c r="AH90" s="201">
        <v>0</v>
      </c>
      <c r="AI90" s="201">
        <v>0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 s="201">
        <v>51.81</v>
      </c>
      <c r="AP90" s="201">
        <v>0</v>
      </c>
      <c r="AQ90" s="201">
        <v>0</v>
      </c>
      <c r="AR90" s="201">
        <v>11.92</v>
      </c>
      <c r="AS90" s="201">
        <v>0</v>
      </c>
      <c r="AT90" s="201">
        <v>0</v>
      </c>
      <c r="AU90" s="201">
        <v>0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0.67</v>
      </c>
      <c r="H91" s="201">
        <v>0</v>
      </c>
      <c r="I91" s="201">
        <v>0</v>
      </c>
      <c r="J91" s="201">
        <v>0.61</v>
      </c>
      <c r="K91" s="201">
        <v>0.32</v>
      </c>
      <c r="L91" s="201">
        <v>11.27</v>
      </c>
      <c r="M91" s="201">
        <v>0.98</v>
      </c>
      <c r="N91" s="201">
        <v>1.24</v>
      </c>
      <c r="O91" s="201">
        <v>0</v>
      </c>
      <c r="P91" s="201">
        <v>0.18</v>
      </c>
      <c r="Q91" s="201">
        <v>0.23</v>
      </c>
      <c r="R91" s="201">
        <v>0.45</v>
      </c>
      <c r="S91" s="201">
        <v>0.28000000000000003</v>
      </c>
      <c r="T91" s="201">
        <v>0</v>
      </c>
      <c r="U91" s="201">
        <v>2.14</v>
      </c>
      <c r="V91" s="201">
        <v>0.22</v>
      </c>
      <c r="W91" s="201">
        <v>0.47</v>
      </c>
      <c r="X91" s="201">
        <v>1.56</v>
      </c>
      <c r="Y91" s="201">
        <v>0</v>
      </c>
      <c r="Z91" s="201">
        <v>2.67</v>
      </c>
      <c r="AA91" s="201">
        <v>0.94</v>
      </c>
      <c r="AB91" s="201">
        <v>0</v>
      </c>
      <c r="AC91" s="201">
        <v>12.21</v>
      </c>
      <c r="AD91" s="201">
        <v>0</v>
      </c>
      <c r="AE91" s="201">
        <v>0</v>
      </c>
      <c r="AF91" s="201">
        <v>0</v>
      </c>
      <c r="AG91" s="201">
        <v>0</v>
      </c>
      <c r="AH91" s="201">
        <v>0</v>
      </c>
      <c r="AI91" s="201">
        <v>0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 s="201">
        <v>51.81</v>
      </c>
      <c r="AP91" s="201">
        <v>0</v>
      </c>
      <c r="AQ91" s="201">
        <v>0</v>
      </c>
      <c r="AR91" s="201">
        <v>11.92</v>
      </c>
      <c r="AS91" s="201">
        <v>0</v>
      </c>
      <c r="AT91" s="201">
        <v>0</v>
      </c>
      <c r="AU91" s="201">
        <v>0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5.91</v>
      </c>
      <c r="H92" s="201">
        <v>0</v>
      </c>
      <c r="I92" s="201">
        <v>0</v>
      </c>
      <c r="J92" s="201">
        <v>0.61</v>
      </c>
      <c r="K92" s="201">
        <v>0.32</v>
      </c>
      <c r="L92" s="201">
        <v>11.27</v>
      </c>
      <c r="M92" s="201">
        <v>0.98</v>
      </c>
      <c r="N92" s="201">
        <v>1.24</v>
      </c>
      <c r="O92" s="201">
        <v>0</v>
      </c>
      <c r="P92" s="201">
        <v>0.18</v>
      </c>
      <c r="Q92" s="201">
        <v>0.23</v>
      </c>
      <c r="R92" s="201">
        <v>0.45</v>
      </c>
      <c r="S92" s="201">
        <v>0.28000000000000003</v>
      </c>
      <c r="T92" s="201">
        <v>0</v>
      </c>
      <c r="U92" s="201">
        <v>2.14</v>
      </c>
      <c r="V92" s="201">
        <v>0.22</v>
      </c>
      <c r="W92" s="201">
        <v>0.47</v>
      </c>
      <c r="X92" s="201">
        <v>1.56</v>
      </c>
      <c r="Y92" s="201">
        <v>0</v>
      </c>
      <c r="Z92" s="201">
        <v>2.67</v>
      </c>
      <c r="AA92" s="201">
        <v>0.94</v>
      </c>
      <c r="AB92" s="201">
        <v>0</v>
      </c>
      <c r="AC92" s="201">
        <v>12.21</v>
      </c>
      <c r="AD92" s="201">
        <v>0</v>
      </c>
      <c r="AE92" s="201">
        <v>0</v>
      </c>
      <c r="AF92" s="201">
        <v>0</v>
      </c>
      <c r="AG92" s="201">
        <v>0</v>
      </c>
      <c r="AH92" s="201">
        <v>0</v>
      </c>
      <c r="AI92" s="201">
        <v>0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 s="201">
        <v>31.81</v>
      </c>
      <c r="AP92" s="201">
        <v>0</v>
      </c>
      <c r="AQ92" s="201">
        <v>0</v>
      </c>
      <c r="AR92" s="201">
        <v>11.92</v>
      </c>
      <c r="AS92" s="201">
        <v>0</v>
      </c>
      <c r="AT92" s="201">
        <v>0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5.91</v>
      </c>
      <c r="H93" s="201">
        <v>0</v>
      </c>
      <c r="I93" s="201">
        <v>0</v>
      </c>
      <c r="J93" s="201">
        <v>0.61</v>
      </c>
      <c r="K93" s="201">
        <v>0.32</v>
      </c>
      <c r="L93" s="201">
        <v>11.27</v>
      </c>
      <c r="M93" s="201">
        <v>0.98</v>
      </c>
      <c r="N93" s="201">
        <v>1.24</v>
      </c>
      <c r="O93" s="201">
        <v>0</v>
      </c>
      <c r="P93" s="201">
        <v>0.18</v>
      </c>
      <c r="Q93" s="201">
        <v>0.23</v>
      </c>
      <c r="R93" s="201">
        <v>0.45</v>
      </c>
      <c r="S93" s="201">
        <v>0.28000000000000003</v>
      </c>
      <c r="T93" s="201">
        <v>0</v>
      </c>
      <c r="U93" s="201">
        <v>2.14</v>
      </c>
      <c r="V93" s="201">
        <v>0.22</v>
      </c>
      <c r="W93" s="201">
        <v>0.47</v>
      </c>
      <c r="X93" s="201">
        <v>1.56</v>
      </c>
      <c r="Y93" s="201">
        <v>0</v>
      </c>
      <c r="Z93" s="201">
        <v>2.67</v>
      </c>
      <c r="AA93" s="201">
        <v>0.94</v>
      </c>
      <c r="AB93" s="201">
        <v>0</v>
      </c>
      <c r="AC93" s="201">
        <v>12.21</v>
      </c>
      <c r="AD93" s="201">
        <v>0</v>
      </c>
      <c r="AE93" s="201">
        <v>0</v>
      </c>
      <c r="AF93" s="201">
        <v>0</v>
      </c>
      <c r="AG93" s="201">
        <v>0</v>
      </c>
      <c r="AH93" s="201">
        <v>0</v>
      </c>
      <c r="AI93" s="201">
        <v>0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 s="201">
        <v>0</v>
      </c>
      <c r="AP93" s="201">
        <v>0</v>
      </c>
      <c r="AQ93" s="201">
        <v>0</v>
      </c>
      <c r="AR93" s="201">
        <v>11.92</v>
      </c>
      <c r="AS93" s="201">
        <v>0</v>
      </c>
      <c r="AT93" s="201">
        <v>0</v>
      </c>
      <c r="AU93" s="201">
        <v>0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5.91</v>
      </c>
      <c r="H94" s="201">
        <v>0</v>
      </c>
      <c r="I94" s="201">
        <v>0</v>
      </c>
      <c r="J94" s="201">
        <v>0.61</v>
      </c>
      <c r="K94" s="201">
        <v>0.32</v>
      </c>
      <c r="L94" s="201">
        <v>11.27</v>
      </c>
      <c r="M94" s="201">
        <v>0.98</v>
      </c>
      <c r="N94" s="201">
        <v>1.24</v>
      </c>
      <c r="O94" s="201">
        <v>0</v>
      </c>
      <c r="P94" s="201">
        <v>0.18</v>
      </c>
      <c r="Q94" s="201">
        <v>0.23</v>
      </c>
      <c r="R94" s="201">
        <v>0.45</v>
      </c>
      <c r="S94" s="201">
        <v>0.28000000000000003</v>
      </c>
      <c r="T94" s="201">
        <v>0</v>
      </c>
      <c r="U94" s="201">
        <v>2.14</v>
      </c>
      <c r="V94" s="201">
        <v>0.22</v>
      </c>
      <c r="W94" s="201">
        <v>0.47</v>
      </c>
      <c r="X94" s="201">
        <v>1.56</v>
      </c>
      <c r="Y94" s="201">
        <v>0</v>
      </c>
      <c r="Z94" s="201">
        <v>2.67</v>
      </c>
      <c r="AA94" s="201">
        <v>0.94</v>
      </c>
      <c r="AB94" s="201">
        <v>0</v>
      </c>
      <c r="AC94" s="201">
        <v>12.21</v>
      </c>
      <c r="AD94" s="201">
        <v>0</v>
      </c>
      <c r="AE94" s="201">
        <v>0</v>
      </c>
      <c r="AF94" s="201">
        <v>0</v>
      </c>
      <c r="AG94" s="201">
        <v>0</v>
      </c>
      <c r="AH94" s="201">
        <v>0</v>
      </c>
      <c r="AI94" s="201">
        <v>0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 s="201">
        <v>0</v>
      </c>
      <c r="AP94" s="201">
        <v>0</v>
      </c>
      <c r="AQ94" s="201">
        <v>0</v>
      </c>
      <c r="AR94" s="201">
        <v>11.92</v>
      </c>
      <c r="AS94" s="201">
        <v>0</v>
      </c>
      <c r="AT94" s="201">
        <v>0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11.33</v>
      </c>
      <c r="H95" s="201">
        <v>0</v>
      </c>
      <c r="I95" s="201">
        <v>0</v>
      </c>
      <c r="J95" s="201">
        <v>10.83</v>
      </c>
      <c r="K95" s="201">
        <v>7.0000000000000007E-2</v>
      </c>
      <c r="L95" s="201">
        <v>11.27</v>
      </c>
      <c r="M95" s="201">
        <v>0.98</v>
      </c>
      <c r="N95" s="201">
        <v>1.24</v>
      </c>
      <c r="O95" s="201">
        <v>0</v>
      </c>
      <c r="P95" s="201">
        <v>0.18</v>
      </c>
      <c r="Q95" s="201">
        <v>0</v>
      </c>
      <c r="R95" s="201">
        <v>0</v>
      </c>
      <c r="S95" s="201">
        <v>0.17</v>
      </c>
      <c r="T95" s="201">
        <v>0</v>
      </c>
      <c r="U95" s="201">
        <v>2.14</v>
      </c>
      <c r="V95" s="201">
        <v>0.22</v>
      </c>
      <c r="W95" s="201">
        <v>0.47</v>
      </c>
      <c r="X95" s="201">
        <v>1.56</v>
      </c>
      <c r="Y95" s="201">
        <v>0</v>
      </c>
      <c r="Z95" s="201">
        <v>2.67</v>
      </c>
      <c r="AA95" s="201">
        <v>0.94</v>
      </c>
      <c r="AB95" s="201">
        <v>0</v>
      </c>
      <c r="AC95" s="201">
        <v>12.21</v>
      </c>
      <c r="AD95" s="201">
        <v>0</v>
      </c>
      <c r="AE95" s="201">
        <v>0</v>
      </c>
      <c r="AF95" s="201">
        <v>0</v>
      </c>
      <c r="AG95" s="201">
        <v>0</v>
      </c>
      <c r="AH95" s="201">
        <v>0</v>
      </c>
      <c r="AI95" s="201">
        <v>0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 s="201">
        <v>51.81</v>
      </c>
      <c r="AP95" s="201">
        <v>0</v>
      </c>
      <c r="AQ95" s="201">
        <v>0</v>
      </c>
      <c r="AR95" s="201">
        <v>11.92</v>
      </c>
      <c r="AS95" s="201">
        <v>0</v>
      </c>
      <c r="AT95" s="201">
        <v>0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19.329999999999998</v>
      </c>
      <c r="H96" s="201">
        <v>0</v>
      </c>
      <c r="I96" s="201">
        <v>0</v>
      </c>
      <c r="J96" s="201">
        <v>16.86</v>
      </c>
      <c r="K96" s="201">
        <v>0.32</v>
      </c>
      <c r="L96" s="201">
        <v>11.27</v>
      </c>
      <c r="M96" s="201">
        <v>0.98</v>
      </c>
      <c r="N96" s="201">
        <v>1.24</v>
      </c>
      <c r="O96" s="201">
        <v>0</v>
      </c>
      <c r="P96" s="201">
        <v>0.18</v>
      </c>
      <c r="Q96" s="201">
        <v>0.23</v>
      </c>
      <c r="R96" s="201">
        <v>0.45</v>
      </c>
      <c r="S96" s="201">
        <v>0.28000000000000003</v>
      </c>
      <c r="T96" s="201">
        <v>0</v>
      </c>
      <c r="U96" s="201">
        <v>2.14</v>
      </c>
      <c r="V96" s="201">
        <v>0.22</v>
      </c>
      <c r="W96" s="201">
        <v>0.47</v>
      </c>
      <c r="X96" s="201">
        <v>1.56</v>
      </c>
      <c r="Y96" s="201">
        <v>0</v>
      </c>
      <c r="Z96" s="201">
        <v>2.67</v>
      </c>
      <c r="AA96" s="201">
        <v>0.94</v>
      </c>
      <c r="AB96" s="201">
        <v>0</v>
      </c>
      <c r="AC96" s="201">
        <v>12.21</v>
      </c>
      <c r="AD96" s="201">
        <v>0</v>
      </c>
      <c r="AE96" s="201">
        <v>0</v>
      </c>
      <c r="AF96" s="201">
        <v>0</v>
      </c>
      <c r="AG96" s="201">
        <v>0</v>
      </c>
      <c r="AH96" s="201">
        <v>0</v>
      </c>
      <c r="AI96" s="201">
        <v>0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 s="201">
        <v>51.81</v>
      </c>
      <c r="AP96" s="201">
        <v>0</v>
      </c>
      <c r="AQ96" s="201">
        <v>0</v>
      </c>
      <c r="AR96" s="201">
        <v>11.92</v>
      </c>
      <c r="AS96" s="201">
        <v>0</v>
      </c>
      <c r="AT96" s="201">
        <v>0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19.329999999999998</v>
      </c>
      <c r="H97" s="201">
        <v>0</v>
      </c>
      <c r="I97" s="201">
        <v>0</v>
      </c>
      <c r="J97" s="201">
        <v>17.829999999999998</v>
      </c>
      <c r="K97" s="201">
        <v>1.02</v>
      </c>
      <c r="L97" s="201">
        <v>11.27</v>
      </c>
      <c r="M97" s="201">
        <v>0.98</v>
      </c>
      <c r="N97" s="201">
        <v>1.24</v>
      </c>
      <c r="O97" s="201">
        <v>0</v>
      </c>
      <c r="P97" s="201">
        <v>0.18</v>
      </c>
      <c r="Q97" s="201">
        <v>0.23</v>
      </c>
      <c r="R97" s="201">
        <v>2.06</v>
      </c>
      <c r="S97" s="201">
        <v>1.04</v>
      </c>
      <c r="T97" s="201">
        <v>0</v>
      </c>
      <c r="U97" s="201">
        <v>2.14</v>
      </c>
      <c r="V97" s="201">
        <v>0.22</v>
      </c>
      <c r="W97" s="201">
        <v>0.47</v>
      </c>
      <c r="X97" s="201">
        <v>1.56</v>
      </c>
      <c r="Y97" s="201">
        <v>0</v>
      </c>
      <c r="Z97" s="201">
        <v>2.67</v>
      </c>
      <c r="AA97" s="201">
        <v>0.94</v>
      </c>
      <c r="AB97" s="201">
        <v>0</v>
      </c>
      <c r="AC97" s="201">
        <v>12.21</v>
      </c>
      <c r="AD97" s="201">
        <v>0</v>
      </c>
      <c r="AE97" s="201">
        <v>0</v>
      </c>
      <c r="AF97" s="201">
        <v>0</v>
      </c>
      <c r="AG97" s="201">
        <v>0</v>
      </c>
      <c r="AH97" s="201">
        <v>0</v>
      </c>
      <c r="AI97" s="201">
        <v>0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 s="201">
        <v>51.81</v>
      </c>
      <c r="AP97" s="201">
        <v>0</v>
      </c>
      <c r="AQ97" s="201">
        <v>0</v>
      </c>
      <c r="AR97" s="201">
        <v>11.92</v>
      </c>
      <c r="AS97" s="201">
        <v>0</v>
      </c>
      <c r="AT97" s="201">
        <v>0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19.329999999999998</v>
      </c>
      <c r="H98" s="201">
        <v>0</v>
      </c>
      <c r="I98" s="201">
        <v>0</v>
      </c>
      <c r="J98" s="201">
        <v>17.829999999999998</v>
      </c>
      <c r="K98" s="201">
        <v>0.32</v>
      </c>
      <c r="L98" s="201">
        <v>11.27</v>
      </c>
      <c r="M98" s="201">
        <v>0.98</v>
      </c>
      <c r="N98" s="201">
        <v>1.24</v>
      </c>
      <c r="O98" s="201">
        <v>0</v>
      </c>
      <c r="P98" s="201">
        <v>0.18</v>
      </c>
      <c r="Q98" s="201">
        <v>0.23</v>
      </c>
      <c r="R98" s="201">
        <v>0.45</v>
      </c>
      <c r="S98" s="201">
        <v>0.28000000000000003</v>
      </c>
      <c r="T98" s="201">
        <v>0</v>
      </c>
      <c r="U98" s="201">
        <v>2.14</v>
      </c>
      <c r="V98" s="201">
        <v>0.22</v>
      </c>
      <c r="W98" s="201">
        <v>0.47</v>
      </c>
      <c r="X98" s="201">
        <v>1.56</v>
      </c>
      <c r="Y98" s="201">
        <v>0</v>
      </c>
      <c r="Z98" s="201">
        <v>2.67</v>
      </c>
      <c r="AA98" s="201">
        <v>0.94</v>
      </c>
      <c r="AB98" s="201">
        <v>0</v>
      </c>
      <c r="AC98" s="201">
        <v>12.21</v>
      </c>
      <c r="AD98" s="201">
        <v>0</v>
      </c>
      <c r="AE98" s="201">
        <v>0</v>
      </c>
      <c r="AF98" s="201">
        <v>0</v>
      </c>
      <c r="AG98" s="201">
        <v>0</v>
      </c>
      <c r="AH98" s="201">
        <v>0</v>
      </c>
      <c r="AI98" s="201">
        <v>0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 s="201">
        <v>51.81</v>
      </c>
      <c r="AP98" s="201">
        <v>0</v>
      </c>
      <c r="AQ98" s="201">
        <v>0</v>
      </c>
      <c r="AR98" s="201">
        <v>11.92</v>
      </c>
      <c r="AS98" s="201">
        <v>0</v>
      </c>
      <c r="AT98" s="201">
        <v>0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6.9820000000000007E-2</v>
      </c>
      <c r="E99">
        <f t="shared" si="0"/>
        <v>0</v>
      </c>
      <c r="F99">
        <f t="shared" si="0"/>
        <v>0</v>
      </c>
      <c r="G99">
        <f t="shared" si="0"/>
        <v>0.45799750000000011</v>
      </c>
      <c r="H99">
        <f t="shared" si="0"/>
        <v>0</v>
      </c>
      <c r="I99">
        <f t="shared" si="0"/>
        <v>0</v>
      </c>
      <c r="J99">
        <f t="shared" si="0"/>
        <v>0.40346249999999956</v>
      </c>
      <c r="K99">
        <f t="shared" si="0"/>
        <v>4.4064999999999972E-2</v>
      </c>
      <c r="L99">
        <f t="shared" si="0"/>
        <v>2.7521425000000006</v>
      </c>
      <c r="M99">
        <f t="shared" si="0"/>
        <v>2.0362500000000016E-2</v>
      </c>
      <c r="N99">
        <f t="shared" si="0"/>
        <v>2.7117499999999975E-2</v>
      </c>
      <c r="O99">
        <f t="shared" si="0"/>
        <v>0</v>
      </c>
      <c r="P99">
        <f t="shared" si="0"/>
        <v>2.5505000000000042E-2</v>
      </c>
      <c r="Q99">
        <f t="shared" si="0"/>
        <v>2.2122500000000034E-2</v>
      </c>
      <c r="R99">
        <f t="shared" si="0"/>
        <v>0.10656499999999994</v>
      </c>
      <c r="S99">
        <f t="shared" si="0"/>
        <v>2.9185000000000016E-2</v>
      </c>
      <c r="T99">
        <f t="shared" si="0"/>
        <v>0</v>
      </c>
      <c r="U99">
        <f t="shared" si="0"/>
        <v>5.1959999999999902E-2</v>
      </c>
      <c r="V99">
        <f t="shared" si="0"/>
        <v>5.2474999999999987E-3</v>
      </c>
      <c r="W99">
        <f t="shared" si="0"/>
        <v>1.1369999999999984E-2</v>
      </c>
      <c r="X99">
        <f t="shared" si="0"/>
        <v>3.7440000000000043E-2</v>
      </c>
      <c r="Y99">
        <f t="shared" si="0"/>
        <v>0</v>
      </c>
      <c r="Z99">
        <f t="shared" si="0"/>
        <v>0.2510174999999995</v>
      </c>
      <c r="AA99">
        <f t="shared" si="0"/>
        <v>9.9392499999999981E-2</v>
      </c>
      <c r="AB99">
        <f t="shared" si="0"/>
        <v>0</v>
      </c>
      <c r="AC99">
        <f t="shared" si="0"/>
        <v>0.29304000000000041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1.9029850000000044</v>
      </c>
      <c r="AP99">
        <f t="shared" si="0"/>
        <v>0</v>
      </c>
      <c r="AQ99">
        <f t="shared" si="0"/>
        <v>0</v>
      </c>
      <c r="AR99">
        <f t="shared" si="0"/>
        <v>0.21415999999999985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7" t="s">
        <v>145</v>
      </c>
      <c r="B1" s="78" t="s">
        <v>44</v>
      </c>
      <c r="C1" s="78" t="s">
        <v>146</v>
      </c>
      <c r="D1" s="78" t="s">
        <v>147</v>
      </c>
      <c r="E1" s="78" t="s">
        <v>148</v>
      </c>
      <c r="F1" s="78" t="s">
        <v>149</v>
      </c>
      <c r="G1" s="78" t="s">
        <v>142</v>
      </c>
      <c r="H1" s="77" t="s">
        <v>146</v>
      </c>
      <c r="I1" s="78" t="s">
        <v>44</v>
      </c>
      <c r="J1" s="78" t="s">
        <v>145</v>
      </c>
      <c r="K1" s="78" t="s">
        <v>147</v>
      </c>
      <c r="L1" s="78" t="s">
        <v>148</v>
      </c>
      <c r="M1" s="78" t="s">
        <v>149</v>
      </c>
      <c r="N1" s="78" t="s">
        <v>142</v>
      </c>
      <c r="O1" s="77" t="s">
        <v>147</v>
      </c>
      <c r="P1" s="78" t="s">
        <v>44</v>
      </c>
      <c r="Q1" s="78" t="s">
        <v>145</v>
      </c>
      <c r="R1" s="78" t="s">
        <v>146</v>
      </c>
      <c r="S1" s="78" t="s">
        <v>148</v>
      </c>
      <c r="T1" s="78" t="s">
        <v>149</v>
      </c>
      <c r="U1" s="78" t="s">
        <v>142</v>
      </c>
      <c r="V1" s="77" t="s">
        <v>148</v>
      </c>
      <c r="W1" s="78" t="s">
        <v>44</v>
      </c>
      <c r="X1" s="78" t="s">
        <v>145</v>
      </c>
      <c r="Y1" s="78" t="s">
        <v>146</v>
      </c>
      <c r="Z1" s="78" t="s">
        <v>147</v>
      </c>
      <c r="AA1" s="78" t="s">
        <v>149</v>
      </c>
      <c r="AB1" s="78" t="s">
        <v>142</v>
      </c>
      <c r="AC1" s="77" t="s">
        <v>149</v>
      </c>
      <c r="AD1" s="78" t="s">
        <v>44</v>
      </c>
      <c r="AE1" s="78" t="s">
        <v>145</v>
      </c>
      <c r="AF1" s="78" t="s">
        <v>146</v>
      </c>
      <c r="AG1" s="78" t="s">
        <v>147</v>
      </c>
      <c r="AH1" s="78" t="s">
        <v>148</v>
      </c>
      <c r="AI1" s="78" t="s">
        <v>142</v>
      </c>
      <c r="AN1" t="s">
        <v>296</v>
      </c>
      <c r="AU1" t="s">
        <v>297</v>
      </c>
      <c r="BB1" t="s">
        <v>298</v>
      </c>
      <c r="BI1" t="s">
        <v>299</v>
      </c>
      <c r="BP1" t="s">
        <v>300</v>
      </c>
      <c r="BX1" t="s">
        <v>301</v>
      </c>
      <c r="CE1" t="s">
        <v>302</v>
      </c>
      <c r="CL1" t="s">
        <v>303</v>
      </c>
      <c r="CS1" t="s">
        <v>304</v>
      </c>
      <c r="CZ1" t="s">
        <v>305</v>
      </c>
      <c r="DF1" t="s">
        <v>306</v>
      </c>
    </row>
    <row r="2" spans="1:115" ht="30.75" thickBot="1">
      <c r="A2" s="78"/>
      <c r="B2" s="78" t="s">
        <v>44</v>
      </c>
      <c r="C2" s="78" t="s">
        <v>146</v>
      </c>
      <c r="D2" s="78" t="s">
        <v>147</v>
      </c>
      <c r="E2" s="78" t="s">
        <v>148</v>
      </c>
      <c r="F2" s="78" t="s">
        <v>216</v>
      </c>
      <c r="G2" s="78" t="s">
        <v>142</v>
      </c>
      <c r="H2" s="78"/>
      <c r="I2" s="78" t="s">
        <v>44</v>
      </c>
      <c r="J2" s="78" t="s">
        <v>145</v>
      </c>
      <c r="K2" s="78" t="s">
        <v>147</v>
      </c>
      <c r="L2" s="78" t="s">
        <v>148</v>
      </c>
      <c r="M2" s="78" t="s">
        <v>216</v>
      </c>
      <c r="N2" s="78" t="s">
        <v>142</v>
      </c>
      <c r="O2" s="78"/>
      <c r="P2" s="78" t="s">
        <v>44</v>
      </c>
      <c r="Q2" s="78" t="s">
        <v>145</v>
      </c>
      <c r="R2" s="78" t="s">
        <v>146</v>
      </c>
      <c r="S2" s="78" t="s">
        <v>148</v>
      </c>
      <c r="T2" s="78" t="s">
        <v>216</v>
      </c>
      <c r="U2" s="78" t="s">
        <v>142</v>
      </c>
      <c r="V2" s="78"/>
      <c r="W2" s="78" t="s">
        <v>44</v>
      </c>
      <c r="X2" s="78" t="s">
        <v>145</v>
      </c>
      <c r="Y2" s="78" t="s">
        <v>146</v>
      </c>
      <c r="Z2" s="78" t="s">
        <v>147</v>
      </c>
      <c r="AA2" s="78" t="s">
        <v>216</v>
      </c>
      <c r="AB2" s="78" t="s">
        <v>142</v>
      </c>
      <c r="AC2" s="78"/>
      <c r="AD2" s="78" t="s">
        <v>44</v>
      </c>
      <c r="AE2" s="78" t="s">
        <v>145</v>
      </c>
      <c r="AF2" s="78" t="s">
        <v>146</v>
      </c>
      <c r="AG2" s="78" t="s">
        <v>147</v>
      </c>
      <c r="AH2" s="78" t="s">
        <v>148</v>
      </c>
      <c r="AI2" s="78" t="s">
        <v>142</v>
      </c>
      <c r="AJ2" s="78" t="s">
        <v>307</v>
      </c>
      <c r="AK2" s="78" t="s">
        <v>308</v>
      </c>
      <c r="AL2" s="78" t="s">
        <v>145</v>
      </c>
      <c r="AM2" s="79" t="s">
        <v>44</v>
      </c>
      <c r="AN2" s="79" t="s">
        <v>146</v>
      </c>
      <c r="AO2" s="79" t="s">
        <v>147</v>
      </c>
      <c r="AP2" s="79" t="s">
        <v>148</v>
      </c>
      <c r="AQ2" s="79" t="s">
        <v>149</v>
      </c>
      <c r="AR2" s="79" t="s">
        <v>142</v>
      </c>
      <c r="AS2" s="79" t="s">
        <v>146</v>
      </c>
      <c r="AT2" s="79" t="s">
        <v>44</v>
      </c>
      <c r="AU2" s="79" t="s">
        <v>145</v>
      </c>
      <c r="AV2" s="79" t="s">
        <v>147</v>
      </c>
      <c r="AW2" s="79" t="s">
        <v>148</v>
      </c>
      <c r="AX2" s="79" t="s">
        <v>149</v>
      </c>
      <c r="AY2" s="79" t="s">
        <v>142</v>
      </c>
      <c r="AZ2" s="79" t="s">
        <v>147</v>
      </c>
      <c r="BA2" s="79" t="s">
        <v>44</v>
      </c>
      <c r="BB2" s="79" t="s">
        <v>145</v>
      </c>
      <c r="BC2" s="79" t="s">
        <v>146</v>
      </c>
      <c r="BD2" s="79" t="s">
        <v>148</v>
      </c>
      <c r="BE2" s="79" t="s">
        <v>149</v>
      </c>
      <c r="BF2" s="79" t="s">
        <v>142</v>
      </c>
      <c r="BG2" s="79" t="s">
        <v>148</v>
      </c>
      <c r="BH2" s="79" t="s">
        <v>44</v>
      </c>
      <c r="BI2" s="79" t="s">
        <v>145</v>
      </c>
      <c r="BJ2" s="79" t="s">
        <v>146</v>
      </c>
      <c r="BK2" s="79" t="s">
        <v>147</v>
      </c>
      <c r="BL2" s="79" t="s">
        <v>149</v>
      </c>
      <c r="BM2" s="79" t="s">
        <v>142</v>
      </c>
      <c r="BN2" s="79" t="s">
        <v>149</v>
      </c>
      <c r="BO2" s="79" t="s">
        <v>44</v>
      </c>
      <c r="BP2" s="79" t="s">
        <v>145</v>
      </c>
      <c r="BQ2" s="79" t="s">
        <v>146</v>
      </c>
      <c r="BR2" s="79" t="s">
        <v>147</v>
      </c>
      <c r="BS2" s="79" t="s">
        <v>148</v>
      </c>
      <c r="BT2" s="79" t="s">
        <v>142</v>
      </c>
      <c r="BV2" s="80" t="s">
        <v>145</v>
      </c>
      <c r="BW2" s="80" t="s">
        <v>44</v>
      </c>
      <c r="BX2" s="80" t="s">
        <v>146</v>
      </c>
      <c r="BY2" s="80" t="s">
        <v>147</v>
      </c>
      <c r="BZ2" s="80" t="s">
        <v>148</v>
      </c>
      <c r="CA2" s="80" t="s">
        <v>149</v>
      </c>
      <c r="CB2" s="80" t="s">
        <v>142</v>
      </c>
      <c r="CC2" s="80" t="s">
        <v>146</v>
      </c>
      <c r="CD2" s="80" t="s">
        <v>44</v>
      </c>
      <c r="CE2" s="80" t="s">
        <v>145</v>
      </c>
      <c r="CF2" s="80" t="s">
        <v>147</v>
      </c>
      <c r="CG2" s="80" t="s">
        <v>148</v>
      </c>
      <c r="CH2" s="80" t="s">
        <v>149</v>
      </c>
      <c r="CI2" s="80" t="s">
        <v>142</v>
      </c>
      <c r="CJ2" s="80" t="s">
        <v>147</v>
      </c>
      <c r="CK2" s="80" t="s">
        <v>44</v>
      </c>
      <c r="CL2" s="80" t="s">
        <v>145</v>
      </c>
      <c r="CM2" s="80" t="s">
        <v>146</v>
      </c>
      <c r="CN2" s="80" t="s">
        <v>148</v>
      </c>
      <c r="CO2" s="80" t="s">
        <v>149</v>
      </c>
      <c r="CP2" s="80" t="s">
        <v>142</v>
      </c>
      <c r="CQ2" s="80" t="s">
        <v>148</v>
      </c>
      <c r="CR2" s="80" t="s">
        <v>44</v>
      </c>
      <c r="CS2" s="80" t="s">
        <v>145</v>
      </c>
      <c r="CT2" s="80" t="s">
        <v>146</v>
      </c>
      <c r="CU2" s="80" t="s">
        <v>147</v>
      </c>
      <c r="CV2" s="80" t="s">
        <v>149</v>
      </c>
      <c r="CW2" s="80" t="s">
        <v>142</v>
      </c>
      <c r="CX2" s="80" t="s">
        <v>149</v>
      </c>
      <c r="CY2" s="80" t="s">
        <v>44</v>
      </c>
      <c r="CZ2" s="80" t="s">
        <v>145</v>
      </c>
      <c r="DA2" s="80" t="s">
        <v>146</v>
      </c>
      <c r="DB2" s="80" t="s">
        <v>147</v>
      </c>
      <c r="DC2" s="80" t="s">
        <v>148</v>
      </c>
      <c r="DD2" s="80" t="s">
        <v>142</v>
      </c>
      <c r="DF2" s="81" t="s">
        <v>145</v>
      </c>
      <c r="DG2" s="81" t="s">
        <v>146</v>
      </c>
      <c r="DH2" s="81" t="s">
        <v>147</v>
      </c>
      <c r="DI2" s="81" t="s">
        <v>148</v>
      </c>
      <c r="DJ2" s="81" t="s">
        <v>149</v>
      </c>
      <c r="DK2" s="81"/>
    </row>
    <row r="3" spans="1:115" ht="15.75" thickBot="1">
      <c r="A3" s="76"/>
      <c r="B3" s="31">
        <v>1</v>
      </c>
      <c r="C3" s="82">
        <v>0</v>
      </c>
      <c r="D3" s="82">
        <v>0</v>
      </c>
      <c r="E3" s="82">
        <v>0</v>
      </c>
      <c r="F3" s="82">
        <v>0</v>
      </c>
      <c r="G3" s="82">
        <v>0</v>
      </c>
      <c r="H3" s="76"/>
      <c r="I3" s="31">
        <v>1</v>
      </c>
      <c r="J3" s="82">
        <v>0</v>
      </c>
      <c r="K3" s="82">
        <v>0</v>
      </c>
      <c r="L3" s="82">
        <v>0</v>
      </c>
      <c r="M3" s="82">
        <v>0</v>
      </c>
      <c r="N3" s="82">
        <v>0</v>
      </c>
      <c r="O3" s="76"/>
      <c r="P3" s="31">
        <v>1</v>
      </c>
      <c r="Q3" s="82">
        <v>0</v>
      </c>
      <c r="R3" s="82">
        <v>0</v>
      </c>
      <c r="S3" s="82">
        <v>0</v>
      </c>
      <c r="T3" s="82">
        <v>0</v>
      </c>
      <c r="U3" s="82">
        <v>0</v>
      </c>
      <c r="V3" s="76"/>
      <c r="W3" s="31">
        <v>1</v>
      </c>
      <c r="X3" s="82">
        <v>0</v>
      </c>
      <c r="Y3" s="82">
        <v>0</v>
      </c>
      <c r="Z3" s="82">
        <v>0</v>
      </c>
      <c r="AA3" s="82">
        <v>0</v>
      </c>
      <c r="AB3" s="82">
        <v>0</v>
      </c>
      <c r="AC3" s="76"/>
      <c r="AD3" s="31">
        <v>1</v>
      </c>
      <c r="AE3" s="82">
        <v>0</v>
      </c>
      <c r="AF3" s="82">
        <v>0</v>
      </c>
      <c r="AG3" s="82">
        <v>0</v>
      </c>
      <c r="AH3" s="82">
        <v>0</v>
      </c>
      <c r="AI3" s="82">
        <v>0</v>
      </c>
      <c r="AJ3" s="31"/>
      <c r="AK3" s="31">
        <f>AJ3+10</f>
        <v>10</v>
      </c>
      <c r="AM3" s="83"/>
      <c r="AN3" s="83">
        <f>IF(C3&gt;0,C3,0)</f>
        <v>0</v>
      </c>
      <c r="AO3" s="83">
        <f>IF(D3&gt;0,D3,0)</f>
        <v>0</v>
      </c>
      <c r="AP3" s="83">
        <f>IF(E3&gt;0,E3,0)</f>
        <v>0</v>
      </c>
      <c r="AQ3" s="83">
        <f>IF(F3&gt;0,F3,0)</f>
        <v>0</v>
      </c>
      <c r="AR3" s="83">
        <f>-SUM(AN3:AQ3)</f>
        <v>0</v>
      </c>
      <c r="AS3" s="83"/>
      <c r="AT3" s="83"/>
      <c r="AU3" s="83">
        <f>IF(J3&gt;0,J3,0)</f>
        <v>0</v>
      </c>
      <c r="AV3" s="83">
        <f t="shared" ref="AV3:AX18" si="0">IF(K3&gt;0,K3,0)</f>
        <v>0</v>
      </c>
      <c r="AW3" s="83">
        <f t="shared" si="0"/>
        <v>0</v>
      </c>
      <c r="AX3" s="83">
        <f t="shared" si="0"/>
        <v>0</v>
      </c>
      <c r="AY3" s="83">
        <f>-SUM(AU3:AX3)</f>
        <v>0</v>
      </c>
      <c r="AZ3" s="83"/>
      <c r="BA3" s="83"/>
      <c r="BB3" s="83">
        <f>IF(Q3&gt;0,Q3,0)</f>
        <v>0</v>
      </c>
      <c r="BC3" s="83">
        <f t="shared" ref="BC3:BE66" si="1">IF(R3&gt;0,R3,0)</f>
        <v>0</v>
      </c>
      <c r="BD3" s="83">
        <f t="shared" si="1"/>
        <v>0</v>
      </c>
      <c r="BE3" s="83">
        <f t="shared" si="1"/>
        <v>0</v>
      </c>
      <c r="BF3" s="83">
        <f>-SUM(BB3:BE3)</f>
        <v>0</v>
      </c>
      <c r="BG3" s="83"/>
      <c r="BH3" s="83"/>
      <c r="BI3" s="83">
        <f>IF(X3&gt;0,X3,0)</f>
        <v>0</v>
      </c>
      <c r="BJ3" s="83">
        <f t="shared" ref="BJ3:BL66" si="2">IF(Y3&gt;0,Y3,0)</f>
        <v>0</v>
      </c>
      <c r="BK3" s="83">
        <f t="shared" si="2"/>
        <v>0</v>
      </c>
      <c r="BL3" s="83">
        <f t="shared" si="2"/>
        <v>0</v>
      </c>
      <c r="BM3" s="83">
        <f>-SUM(BI3:BL3)</f>
        <v>0</v>
      </c>
      <c r="BN3" s="83"/>
      <c r="BO3" s="83"/>
      <c r="BP3" s="83">
        <f>IF(AE3&gt;0,AE3,0)</f>
        <v>0</v>
      </c>
      <c r="BQ3" s="83">
        <f t="shared" ref="BQ3:BS66" si="3">IF(AF3&gt;0,AF3,0)</f>
        <v>0</v>
      </c>
      <c r="BR3" s="83">
        <f t="shared" si="3"/>
        <v>0</v>
      </c>
      <c r="BS3" s="83">
        <f t="shared" si="3"/>
        <v>0</v>
      </c>
      <c r="BT3" s="83">
        <f>-SUM(BP3:BS3)</f>
        <v>0</v>
      </c>
      <c r="BV3" s="80"/>
      <c r="BW3" s="80"/>
      <c r="BX3" s="80">
        <f>$AK3*AN3</f>
        <v>0</v>
      </c>
      <c r="BY3" s="80">
        <f t="shared" ref="BY3:CA18" si="4">$AK3*AO3</f>
        <v>0</v>
      </c>
      <c r="BZ3" s="80">
        <f t="shared" si="4"/>
        <v>0</v>
      </c>
      <c r="CA3" s="80">
        <f t="shared" si="4"/>
        <v>0</v>
      </c>
      <c r="CB3" s="80">
        <f>SUM(BX3:CA3)</f>
        <v>0</v>
      </c>
      <c r="CC3" s="80"/>
      <c r="CD3" s="80"/>
      <c r="CE3" s="80">
        <f>$AK3*AU3</f>
        <v>0</v>
      </c>
      <c r="CF3" s="80">
        <f t="shared" ref="CF3:CH66" si="5">$AK3*AV3</f>
        <v>0</v>
      </c>
      <c r="CG3" s="80">
        <f t="shared" si="5"/>
        <v>0</v>
      </c>
      <c r="CH3" s="80">
        <f t="shared" si="5"/>
        <v>0</v>
      </c>
      <c r="CI3" s="80">
        <f>SUM(CE3:CH3)</f>
        <v>0</v>
      </c>
      <c r="CJ3" s="80"/>
      <c r="CK3" s="80"/>
      <c r="CL3" s="80">
        <f>$AK3*BB3</f>
        <v>0</v>
      </c>
      <c r="CM3" s="80">
        <f t="shared" ref="CM3:CO66" si="6">$AK3*BC3</f>
        <v>0</v>
      </c>
      <c r="CN3" s="80">
        <f t="shared" si="6"/>
        <v>0</v>
      </c>
      <c r="CO3" s="80">
        <f t="shared" si="6"/>
        <v>0</v>
      </c>
      <c r="CP3" s="80">
        <f>SUM(CL3:CO3)</f>
        <v>0</v>
      </c>
      <c r="CQ3" s="80"/>
      <c r="CR3" s="80"/>
      <c r="CS3" s="80">
        <f>$AK3*BI3</f>
        <v>0</v>
      </c>
      <c r="CT3" s="80">
        <f t="shared" ref="CT3:CV66" si="7">$AK3*BJ3</f>
        <v>0</v>
      </c>
      <c r="CU3" s="80">
        <f t="shared" si="7"/>
        <v>0</v>
      </c>
      <c r="CV3" s="80">
        <f t="shared" si="7"/>
        <v>0</v>
      </c>
      <c r="CW3" s="80">
        <f>SUM(CS3:CV3)</f>
        <v>0</v>
      </c>
      <c r="CX3" s="80"/>
      <c r="CY3" s="80"/>
      <c r="CZ3" s="80">
        <f>$AK3*BP3</f>
        <v>0</v>
      </c>
      <c r="DA3" s="80">
        <f t="shared" ref="DA3:DC66" si="8">$AK3*BQ3</f>
        <v>0</v>
      </c>
      <c r="DB3" s="80">
        <f t="shared" si="8"/>
        <v>0</v>
      </c>
      <c r="DC3" s="80">
        <f t="shared" si="8"/>
        <v>0</v>
      </c>
      <c r="DD3" s="80">
        <f>SUM(CZ3:DC3)</f>
        <v>0</v>
      </c>
      <c r="DF3" s="81">
        <f>AR3+AU3+BB3+BI3+BP3</f>
        <v>0</v>
      </c>
      <c r="DG3" s="81">
        <f>AY3+AN3+BC3+BJ3+BQ3</f>
        <v>0</v>
      </c>
      <c r="DH3" s="81">
        <f>BF3+AO3+AV3+BK3+BR3</f>
        <v>0</v>
      </c>
      <c r="DI3" s="81">
        <f>BM3+BS3+BD3+AW3+AP3</f>
        <v>0</v>
      </c>
      <c r="DJ3" s="81">
        <f>BT3+BL3+BE3+AX3+AQ3</f>
        <v>0</v>
      </c>
      <c r="DK3" s="84">
        <f t="shared" ref="DK3:DK66" si="9">SUM(DF3:DJ3)</f>
        <v>0</v>
      </c>
    </row>
    <row r="4" spans="1:115" ht="15.75" thickBot="1">
      <c r="A4" s="76"/>
      <c r="B4" s="31">
        <v>2</v>
      </c>
      <c r="C4" s="82">
        <v>0</v>
      </c>
      <c r="D4" s="82">
        <v>0</v>
      </c>
      <c r="E4" s="82">
        <v>0</v>
      </c>
      <c r="F4" s="82">
        <v>0</v>
      </c>
      <c r="G4" s="82">
        <v>0</v>
      </c>
      <c r="H4" s="76"/>
      <c r="I4" s="31">
        <v>2</v>
      </c>
      <c r="J4" s="82">
        <v>0</v>
      </c>
      <c r="K4" s="82">
        <v>0</v>
      </c>
      <c r="L4" s="82">
        <v>0</v>
      </c>
      <c r="M4" s="82">
        <v>0</v>
      </c>
      <c r="N4" s="82">
        <v>0</v>
      </c>
      <c r="O4" s="76"/>
      <c r="P4" s="31">
        <v>2</v>
      </c>
      <c r="Q4" s="82">
        <v>0</v>
      </c>
      <c r="R4" s="82">
        <v>0</v>
      </c>
      <c r="S4" s="82">
        <v>0</v>
      </c>
      <c r="T4" s="82">
        <v>0</v>
      </c>
      <c r="U4" s="82">
        <v>0</v>
      </c>
      <c r="V4" s="76"/>
      <c r="W4" s="31">
        <v>2</v>
      </c>
      <c r="X4" s="82">
        <v>0</v>
      </c>
      <c r="Y4" s="82">
        <v>0</v>
      </c>
      <c r="Z4" s="82">
        <v>0</v>
      </c>
      <c r="AA4" s="82">
        <v>0</v>
      </c>
      <c r="AB4" s="82">
        <v>0</v>
      </c>
      <c r="AC4" s="76"/>
      <c r="AD4" s="31">
        <v>2</v>
      </c>
      <c r="AE4" s="82">
        <v>0</v>
      </c>
      <c r="AF4" s="82">
        <v>0</v>
      </c>
      <c r="AG4" s="82">
        <v>0</v>
      </c>
      <c r="AH4" s="82">
        <v>0</v>
      </c>
      <c r="AI4" s="82">
        <v>0</v>
      </c>
      <c r="AJ4" s="31"/>
      <c r="AK4" s="31">
        <f t="shared" ref="AK4:AK67" si="10">AJ4+10</f>
        <v>10</v>
      </c>
      <c r="AM4" s="83"/>
      <c r="AN4" s="83">
        <f t="shared" ref="AN4:AQ67" si="11">IF(C4&gt;0,C4,0)</f>
        <v>0</v>
      </c>
      <c r="AO4" s="83">
        <f t="shared" si="11"/>
        <v>0</v>
      </c>
      <c r="AP4" s="83">
        <f t="shared" si="11"/>
        <v>0</v>
      </c>
      <c r="AQ4" s="83">
        <f t="shared" si="11"/>
        <v>0</v>
      </c>
      <c r="AR4" s="83">
        <f t="shared" ref="AR4:AR67" si="12">-SUM(AN4:AQ4)</f>
        <v>0</v>
      </c>
      <c r="AS4" s="83"/>
      <c r="AT4" s="83"/>
      <c r="AU4" s="83">
        <f t="shared" ref="AU4:AX67" si="13">IF(J4&gt;0,J4,0)</f>
        <v>0</v>
      </c>
      <c r="AV4" s="83">
        <f t="shared" si="0"/>
        <v>0</v>
      </c>
      <c r="AW4" s="83">
        <f t="shared" si="0"/>
        <v>0</v>
      </c>
      <c r="AX4" s="83">
        <f t="shared" si="0"/>
        <v>0</v>
      </c>
      <c r="AY4" s="83">
        <f t="shared" ref="AY4:AY67" si="14">-SUM(AU4:AX4)</f>
        <v>0</v>
      </c>
      <c r="AZ4" s="83"/>
      <c r="BA4" s="83"/>
      <c r="BB4" s="83">
        <f t="shared" ref="BB4:BE67" si="15">IF(Q4&gt;0,Q4,0)</f>
        <v>0</v>
      </c>
      <c r="BC4" s="83">
        <f t="shared" si="1"/>
        <v>0</v>
      </c>
      <c r="BD4" s="83">
        <f t="shared" si="1"/>
        <v>0</v>
      </c>
      <c r="BE4" s="83">
        <f t="shared" si="1"/>
        <v>0</v>
      </c>
      <c r="BF4" s="83">
        <f t="shared" ref="BF4:BF67" si="16">-SUM(BB4:BE4)</f>
        <v>0</v>
      </c>
      <c r="BG4" s="83"/>
      <c r="BH4" s="83"/>
      <c r="BI4" s="83">
        <f t="shared" ref="BI4:BL67" si="17">IF(X4&gt;0,X4,0)</f>
        <v>0</v>
      </c>
      <c r="BJ4" s="83">
        <f t="shared" si="2"/>
        <v>0</v>
      </c>
      <c r="BK4" s="83">
        <f t="shared" si="2"/>
        <v>0</v>
      </c>
      <c r="BL4" s="83">
        <f t="shared" si="2"/>
        <v>0</v>
      </c>
      <c r="BM4" s="83">
        <f t="shared" ref="BM4:BM67" si="18">-SUM(BI4:BL4)</f>
        <v>0</v>
      </c>
      <c r="BN4" s="83"/>
      <c r="BO4" s="83"/>
      <c r="BP4" s="83">
        <f t="shared" ref="BP4:BS67" si="19">IF(AE4&gt;0,AE4,0)</f>
        <v>0</v>
      </c>
      <c r="BQ4" s="83">
        <f t="shared" si="3"/>
        <v>0</v>
      </c>
      <c r="BR4" s="83">
        <f t="shared" si="3"/>
        <v>0</v>
      </c>
      <c r="BS4" s="83">
        <f t="shared" si="3"/>
        <v>0</v>
      </c>
      <c r="BT4" s="83">
        <f t="shared" ref="BT4:BT67" si="20">-SUM(BP4:BS4)</f>
        <v>0</v>
      </c>
      <c r="BV4" s="80"/>
      <c r="BW4" s="80"/>
      <c r="BX4" s="80">
        <f t="shared" ref="BX4:CA67" si="21">$AK4*AN4</f>
        <v>0</v>
      </c>
      <c r="BY4" s="80">
        <f t="shared" si="4"/>
        <v>0</v>
      </c>
      <c r="BZ4" s="80">
        <f t="shared" si="4"/>
        <v>0</v>
      </c>
      <c r="CA4" s="80">
        <f t="shared" si="4"/>
        <v>0</v>
      </c>
      <c r="CB4" s="80">
        <f t="shared" ref="CB4:CB67" si="22">SUM(BX4:CA4)</f>
        <v>0</v>
      </c>
      <c r="CC4" s="80"/>
      <c r="CD4" s="80"/>
      <c r="CE4" s="80">
        <f t="shared" ref="CE4:CH67" si="23">$AK4*AU4</f>
        <v>0</v>
      </c>
      <c r="CF4" s="80">
        <f t="shared" si="5"/>
        <v>0</v>
      </c>
      <c r="CG4" s="80">
        <f t="shared" si="5"/>
        <v>0</v>
      </c>
      <c r="CH4" s="80">
        <f t="shared" si="5"/>
        <v>0</v>
      </c>
      <c r="CI4" s="80">
        <f t="shared" ref="CI4:CI67" si="24">SUM(CE4:CH4)</f>
        <v>0</v>
      </c>
      <c r="CJ4" s="80"/>
      <c r="CK4" s="80"/>
      <c r="CL4" s="80">
        <f t="shared" ref="CL4:CO67" si="25">$AK4*BB4</f>
        <v>0</v>
      </c>
      <c r="CM4" s="80">
        <f t="shared" si="6"/>
        <v>0</v>
      </c>
      <c r="CN4" s="80">
        <f t="shared" si="6"/>
        <v>0</v>
      </c>
      <c r="CO4" s="80">
        <f t="shared" si="6"/>
        <v>0</v>
      </c>
      <c r="CP4" s="80">
        <f t="shared" ref="CP4:CP67" si="26">SUM(CL4:CO4)</f>
        <v>0</v>
      </c>
      <c r="CQ4" s="80"/>
      <c r="CR4" s="80"/>
      <c r="CS4" s="80">
        <f t="shared" ref="CS4:CV67" si="27">$AK4*BI4</f>
        <v>0</v>
      </c>
      <c r="CT4" s="80">
        <f t="shared" si="7"/>
        <v>0</v>
      </c>
      <c r="CU4" s="80">
        <f t="shared" si="7"/>
        <v>0</v>
      </c>
      <c r="CV4" s="80">
        <f t="shared" si="7"/>
        <v>0</v>
      </c>
      <c r="CW4" s="80">
        <f t="shared" ref="CW4:CW67" si="28">SUM(CS4:CV4)</f>
        <v>0</v>
      </c>
      <c r="CX4" s="80"/>
      <c r="CY4" s="80"/>
      <c r="CZ4" s="80">
        <f t="shared" ref="CZ4:DC67" si="29">$AK4*BP4</f>
        <v>0</v>
      </c>
      <c r="DA4" s="80">
        <f t="shared" si="8"/>
        <v>0</v>
      </c>
      <c r="DB4" s="80">
        <f t="shared" si="8"/>
        <v>0</v>
      </c>
      <c r="DC4" s="80">
        <f t="shared" si="8"/>
        <v>0</v>
      </c>
      <c r="DD4" s="80">
        <f t="shared" ref="DD4:DD67" si="30">SUM(CZ4:DC4)</f>
        <v>0</v>
      </c>
      <c r="DF4" s="81">
        <f t="shared" ref="DF4:DF67" si="31">AR4+AU4+BB4+BI4+BP4</f>
        <v>0</v>
      </c>
      <c r="DG4" s="81">
        <f t="shared" ref="DG4:DG67" si="32">AY4+AN4+BC4+BJ4+BQ4</f>
        <v>0</v>
      </c>
      <c r="DH4" s="81">
        <f t="shared" ref="DH4:DH67" si="33">BF4+AO4+AV4+BK4+BR4</f>
        <v>0</v>
      </c>
      <c r="DI4" s="81">
        <f t="shared" ref="DI4:DI67" si="34">BM4+BS4+BD4+AW4+AP4</f>
        <v>0</v>
      </c>
      <c r="DJ4" s="81">
        <f t="shared" ref="DJ4:DJ67" si="35">BT4+BL4+BE4+AX4+AQ4</f>
        <v>0</v>
      </c>
      <c r="DK4" s="84">
        <f t="shared" si="9"/>
        <v>0</v>
      </c>
    </row>
    <row r="5" spans="1:115" ht="15.75" thickBot="1">
      <c r="A5" s="76"/>
      <c r="B5" s="31">
        <v>3</v>
      </c>
      <c r="C5" s="82">
        <v>0</v>
      </c>
      <c r="D5" s="82">
        <v>0</v>
      </c>
      <c r="E5" s="82">
        <v>0</v>
      </c>
      <c r="F5" s="82">
        <v>0</v>
      </c>
      <c r="G5" s="82">
        <v>0</v>
      </c>
      <c r="H5" s="76"/>
      <c r="I5" s="31">
        <v>3</v>
      </c>
      <c r="J5" s="82">
        <v>0</v>
      </c>
      <c r="K5" s="82">
        <v>0</v>
      </c>
      <c r="L5" s="82">
        <v>0</v>
      </c>
      <c r="M5" s="82">
        <v>0</v>
      </c>
      <c r="N5" s="82">
        <v>0</v>
      </c>
      <c r="O5" s="76"/>
      <c r="P5" s="31">
        <v>3</v>
      </c>
      <c r="Q5" s="82">
        <v>0</v>
      </c>
      <c r="R5" s="82">
        <v>0</v>
      </c>
      <c r="S5" s="82">
        <v>0</v>
      </c>
      <c r="T5" s="82">
        <v>0</v>
      </c>
      <c r="U5" s="82">
        <v>0</v>
      </c>
      <c r="V5" s="76"/>
      <c r="W5" s="31">
        <v>3</v>
      </c>
      <c r="X5" s="82">
        <v>0</v>
      </c>
      <c r="Y5" s="82">
        <v>0</v>
      </c>
      <c r="Z5" s="82">
        <v>0</v>
      </c>
      <c r="AA5" s="82">
        <v>0</v>
      </c>
      <c r="AB5" s="82">
        <v>0</v>
      </c>
      <c r="AC5" s="76"/>
      <c r="AD5" s="31">
        <v>3</v>
      </c>
      <c r="AE5" s="82">
        <v>0</v>
      </c>
      <c r="AF5" s="82">
        <v>0</v>
      </c>
      <c r="AG5" s="82">
        <v>0</v>
      </c>
      <c r="AH5" s="82">
        <v>0</v>
      </c>
      <c r="AI5" s="82">
        <v>0</v>
      </c>
      <c r="AJ5" s="31"/>
      <c r="AK5" s="31">
        <f t="shared" si="10"/>
        <v>10</v>
      </c>
      <c r="AM5" s="83"/>
      <c r="AN5" s="83">
        <f t="shared" si="11"/>
        <v>0</v>
      </c>
      <c r="AO5" s="83">
        <f t="shared" si="11"/>
        <v>0</v>
      </c>
      <c r="AP5" s="83">
        <f t="shared" si="11"/>
        <v>0</v>
      </c>
      <c r="AQ5" s="83">
        <f t="shared" si="11"/>
        <v>0</v>
      </c>
      <c r="AR5" s="83">
        <f t="shared" si="12"/>
        <v>0</v>
      </c>
      <c r="AS5" s="83"/>
      <c r="AT5" s="83"/>
      <c r="AU5" s="83">
        <f t="shared" si="13"/>
        <v>0</v>
      </c>
      <c r="AV5" s="83">
        <f t="shared" si="0"/>
        <v>0</v>
      </c>
      <c r="AW5" s="83">
        <f t="shared" si="0"/>
        <v>0</v>
      </c>
      <c r="AX5" s="83">
        <f t="shared" si="0"/>
        <v>0</v>
      </c>
      <c r="AY5" s="83">
        <f t="shared" si="14"/>
        <v>0</v>
      </c>
      <c r="AZ5" s="83"/>
      <c r="BA5" s="83"/>
      <c r="BB5" s="83">
        <f t="shared" si="15"/>
        <v>0</v>
      </c>
      <c r="BC5" s="83">
        <f t="shared" si="1"/>
        <v>0</v>
      </c>
      <c r="BD5" s="83">
        <f t="shared" si="1"/>
        <v>0</v>
      </c>
      <c r="BE5" s="83">
        <f t="shared" si="1"/>
        <v>0</v>
      </c>
      <c r="BF5" s="83">
        <f t="shared" si="16"/>
        <v>0</v>
      </c>
      <c r="BG5" s="83"/>
      <c r="BH5" s="83"/>
      <c r="BI5" s="83">
        <f t="shared" si="17"/>
        <v>0</v>
      </c>
      <c r="BJ5" s="83">
        <f t="shared" si="2"/>
        <v>0</v>
      </c>
      <c r="BK5" s="83">
        <f t="shared" si="2"/>
        <v>0</v>
      </c>
      <c r="BL5" s="83">
        <f t="shared" si="2"/>
        <v>0</v>
      </c>
      <c r="BM5" s="83">
        <f t="shared" si="18"/>
        <v>0</v>
      </c>
      <c r="BN5" s="83"/>
      <c r="BO5" s="83"/>
      <c r="BP5" s="83">
        <f t="shared" si="19"/>
        <v>0</v>
      </c>
      <c r="BQ5" s="83">
        <f t="shared" si="3"/>
        <v>0</v>
      </c>
      <c r="BR5" s="83">
        <f t="shared" si="3"/>
        <v>0</v>
      </c>
      <c r="BS5" s="83">
        <f t="shared" si="3"/>
        <v>0</v>
      </c>
      <c r="BT5" s="83">
        <f t="shared" si="20"/>
        <v>0</v>
      </c>
      <c r="BV5" s="80"/>
      <c r="BW5" s="80"/>
      <c r="BX5" s="80">
        <f t="shared" si="21"/>
        <v>0</v>
      </c>
      <c r="BY5" s="80">
        <f t="shared" si="4"/>
        <v>0</v>
      </c>
      <c r="BZ5" s="80">
        <f t="shared" si="4"/>
        <v>0</v>
      </c>
      <c r="CA5" s="80">
        <f t="shared" si="4"/>
        <v>0</v>
      </c>
      <c r="CB5" s="80">
        <f t="shared" si="22"/>
        <v>0</v>
      </c>
      <c r="CC5" s="80"/>
      <c r="CD5" s="80"/>
      <c r="CE5" s="80">
        <f t="shared" si="23"/>
        <v>0</v>
      </c>
      <c r="CF5" s="80">
        <f t="shared" si="5"/>
        <v>0</v>
      </c>
      <c r="CG5" s="80">
        <f t="shared" si="5"/>
        <v>0</v>
      </c>
      <c r="CH5" s="80">
        <f t="shared" si="5"/>
        <v>0</v>
      </c>
      <c r="CI5" s="80">
        <f t="shared" si="24"/>
        <v>0</v>
      </c>
      <c r="CJ5" s="80"/>
      <c r="CK5" s="80"/>
      <c r="CL5" s="80">
        <f t="shared" si="25"/>
        <v>0</v>
      </c>
      <c r="CM5" s="80">
        <f t="shared" si="6"/>
        <v>0</v>
      </c>
      <c r="CN5" s="80">
        <f t="shared" si="6"/>
        <v>0</v>
      </c>
      <c r="CO5" s="80">
        <f t="shared" si="6"/>
        <v>0</v>
      </c>
      <c r="CP5" s="80">
        <f t="shared" si="26"/>
        <v>0</v>
      </c>
      <c r="CQ5" s="80"/>
      <c r="CR5" s="80"/>
      <c r="CS5" s="80">
        <f t="shared" si="27"/>
        <v>0</v>
      </c>
      <c r="CT5" s="80">
        <f t="shared" si="7"/>
        <v>0</v>
      </c>
      <c r="CU5" s="80">
        <f t="shared" si="7"/>
        <v>0</v>
      </c>
      <c r="CV5" s="80">
        <f t="shared" si="7"/>
        <v>0</v>
      </c>
      <c r="CW5" s="80">
        <f t="shared" si="28"/>
        <v>0</v>
      </c>
      <c r="CX5" s="80"/>
      <c r="CY5" s="80"/>
      <c r="CZ5" s="80">
        <f t="shared" si="29"/>
        <v>0</v>
      </c>
      <c r="DA5" s="80">
        <f t="shared" si="8"/>
        <v>0</v>
      </c>
      <c r="DB5" s="80">
        <f t="shared" si="8"/>
        <v>0</v>
      </c>
      <c r="DC5" s="80">
        <f t="shared" si="8"/>
        <v>0</v>
      </c>
      <c r="DD5" s="80">
        <f t="shared" si="30"/>
        <v>0</v>
      </c>
      <c r="DF5" s="81">
        <f t="shared" si="31"/>
        <v>0</v>
      </c>
      <c r="DG5" s="81">
        <f t="shared" si="32"/>
        <v>0</v>
      </c>
      <c r="DH5" s="81">
        <f t="shared" si="33"/>
        <v>0</v>
      </c>
      <c r="DI5" s="81">
        <f t="shared" si="34"/>
        <v>0</v>
      </c>
      <c r="DJ5" s="81">
        <f t="shared" si="35"/>
        <v>0</v>
      </c>
      <c r="DK5" s="84">
        <f t="shared" si="9"/>
        <v>0</v>
      </c>
    </row>
    <row r="6" spans="1:115" ht="15.75" thickBot="1">
      <c r="A6" s="76"/>
      <c r="B6" s="31">
        <v>4</v>
      </c>
      <c r="C6" s="82">
        <v>0</v>
      </c>
      <c r="D6" s="82">
        <v>0</v>
      </c>
      <c r="E6" s="82">
        <v>0</v>
      </c>
      <c r="F6" s="82">
        <v>0</v>
      </c>
      <c r="G6" s="82">
        <v>0</v>
      </c>
      <c r="H6" s="76"/>
      <c r="I6" s="31">
        <v>4</v>
      </c>
      <c r="J6" s="82">
        <v>0</v>
      </c>
      <c r="K6" s="82">
        <v>0</v>
      </c>
      <c r="L6" s="82">
        <v>0</v>
      </c>
      <c r="M6" s="82">
        <v>0</v>
      </c>
      <c r="N6" s="82">
        <v>0</v>
      </c>
      <c r="O6" s="76"/>
      <c r="P6" s="31">
        <v>4</v>
      </c>
      <c r="Q6" s="82">
        <v>0</v>
      </c>
      <c r="R6" s="82">
        <v>0</v>
      </c>
      <c r="S6" s="82">
        <v>0</v>
      </c>
      <c r="T6" s="82">
        <v>0</v>
      </c>
      <c r="U6" s="82">
        <v>0</v>
      </c>
      <c r="V6" s="76"/>
      <c r="W6" s="31">
        <v>4</v>
      </c>
      <c r="X6" s="82">
        <v>0</v>
      </c>
      <c r="Y6" s="82">
        <v>0</v>
      </c>
      <c r="Z6" s="82">
        <v>0</v>
      </c>
      <c r="AA6" s="82">
        <v>0</v>
      </c>
      <c r="AB6" s="82">
        <v>0</v>
      </c>
      <c r="AC6" s="76"/>
      <c r="AD6" s="31">
        <v>4</v>
      </c>
      <c r="AE6" s="82">
        <v>0</v>
      </c>
      <c r="AF6" s="82">
        <v>0</v>
      </c>
      <c r="AG6" s="82">
        <v>0</v>
      </c>
      <c r="AH6" s="82">
        <v>0</v>
      </c>
      <c r="AI6" s="82">
        <v>0</v>
      </c>
      <c r="AJ6" s="31"/>
      <c r="AK6" s="31">
        <f t="shared" si="10"/>
        <v>10</v>
      </c>
      <c r="AM6" s="83"/>
      <c r="AN6" s="83">
        <f t="shared" si="11"/>
        <v>0</v>
      </c>
      <c r="AO6" s="83">
        <f t="shared" si="11"/>
        <v>0</v>
      </c>
      <c r="AP6" s="83">
        <f t="shared" si="11"/>
        <v>0</v>
      </c>
      <c r="AQ6" s="83">
        <f t="shared" si="11"/>
        <v>0</v>
      </c>
      <c r="AR6" s="83">
        <f t="shared" si="12"/>
        <v>0</v>
      </c>
      <c r="AS6" s="83"/>
      <c r="AT6" s="83"/>
      <c r="AU6" s="83">
        <f t="shared" si="13"/>
        <v>0</v>
      </c>
      <c r="AV6" s="83">
        <f t="shared" si="0"/>
        <v>0</v>
      </c>
      <c r="AW6" s="83">
        <f t="shared" si="0"/>
        <v>0</v>
      </c>
      <c r="AX6" s="83">
        <f t="shared" si="0"/>
        <v>0</v>
      </c>
      <c r="AY6" s="83">
        <f t="shared" si="14"/>
        <v>0</v>
      </c>
      <c r="AZ6" s="83"/>
      <c r="BA6" s="83"/>
      <c r="BB6" s="83">
        <f t="shared" si="15"/>
        <v>0</v>
      </c>
      <c r="BC6" s="83">
        <f t="shared" si="1"/>
        <v>0</v>
      </c>
      <c r="BD6" s="83">
        <f t="shared" si="1"/>
        <v>0</v>
      </c>
      <c r="BE6" s="83">
        <f t="shared" si="1"/>
        <v>0</v>
      </c>
      <c r="BF6" s="83">
        <f t="shared" si="16"/>
        <v>0</v>
      </c>
      <c r="BG6" s="83"/>
      <c r="BH6" s="83"/>
      <c r="BI6" s="83">
        <f t="shared" si="17"/>
        <v>0</v>
      </c>
      <c r="BJ6" s="83">
        <f t="shared" si="2"/>
        <v>0</v>
      </c>
      <c r="BK6" s="83">
        <f t="shared" si="2"/>
        <v>0</v>
      </c>
      <c r="BL6" s="83">
        <f t="shared" si="2"/>
        <v>0</v>
      </c>
      <c r="BM6" s="83">
        <f t="shared" si="18"/>
        <v>0</v>
      </c>
      <c r="BN6" s="83"/>
      <c r="BO6" s="83"/>
      <c r="BP6" s="83">
        <f t="shared" si="19"/>
        <v>0</v>
      </c>
      <c r="BQ6" s="83">
        <f t="shared" si="3"/>
        <v>0</v>
      </c>
      <c r="BR6" s="83">
        <f t="shared" si="3"/>
        <v>0</v>
      </c>
      <c r="BS6" s="83">
        <f t="shared" si="3"/>
        <v>0</v>
      </c>
      <c r="BT6" s="83">
        <f t="shared" si="20"/>
        <v>0</v>
      </c>
      <c r="BV6" s="80"/>
      <c r="BW6" s="80"/>
      <c r="BX6" s="80">
        <f t="shared" si="21"/>
        <v>0</v>
      </c>
      <c r="BY6" s="80">
        <f t="shared" si="4"/>
        <v>0</v>
      </c>
      <c r="BZ6" s="80">
        <f t="shared" si="4"/>
        <v>0</v>
      </c>
      <c r="CA6" s="80">
        <f t="shared" si="4"/>
        <v>0</v>
      </c>
      <c r="CB6" s="80">
        <f t="shared" si="22"/>
        <v>0</v>
      </c>
      <c r="CC6" s="80"/>
      <c r="CD6" s="80"/>
      <c r="CE6" s="80">
        <f t="shared" si="23"/>
        <v>0</v>
      </c>
      <c r="CF6" s="80">
        <f t="shared" si="5"/>
        <v>0</v>
      </c>
      <c r="CG6" s="80">
        <f t="shared" si="5"/>
        <v>0</v>
      </c>
      <c r="CH6" s="80">
        <f t="shared" si="5"/>
        <v>0</v>
      </c>
      <c r="CI6" s="80">
        <f t="shared" si="24"/>
        <v>0</v>
      </c>
      <c r="CJ6" s="80"/>
      <c r="CK6" s="80"/>
      <c r="CL6" s="80">
        <f t="shared" si="25"/>
        <v>0</v>
      </c>
      <c r="CM6" s="80">
        <f t="shared" si="6"/>
        <v>0</v>
      </c>
      <c r="CN6" s="80">
        <f t="shared" si="6"/>
        <v>0</v>
      </c>
      <c r="CO6" s="80">
        <f t="shared" si="6"/>
        <v>0</v>
      </c>
      <c r="CP6" s="80">
        <f t="shared" si="26"/>
        <v>0</v>
      </c>
      <c r="CQ6" s="80"/>
      <c r="CR6" s="80"/>
      <c r="CS6" s="80">
        <f t="shared" si="27"/>
        <v>0</v>
      </c>
      <c r="CT6" s="80">
        <f t="shared" si="7"/>
        <v>0</v>
      </c>
      <c r="CU6" s="80">
        <f t="shared" si="7"/>
        <v>0</v>
      </c>
      <c r="CV6" s="80">
        <f t="shared" si="7"/>
        <v>0</v>
      </c>
      <c r="CW6" s="80">
        <f t="shared" si="28"/>
        <v>0</v>
      </c>
      <c r="CX6" s="80"/>
      <c r="CY6" s="80"/>
      <c r="CZ6" s="80">
        <f t="shared" si="29"/>
        <v>0</v>
      </c>
      <c r="DA6" s="80">
        <f t="shared" si="8"/>
        <v>0</v>
      </c>
      <c r="DB6" s="80">
        <f t="shared" si="8"/>
        <v>0</v>
      </c>
      <c r="DC6" s="80">
        <f t="shared" si="8"/>
        <v>0</v>
      </c>
      <c r="DD6" s="80">
        <f t="shared" si="30"/>
        <v>0</v>
      </c>
      <c r="DF6" s="81">
        <f t="shared" si="31"/>
        <v>0</v>
      </c>
      <c r="DG6" s="81">
        <f t="shared" si="32"/>
        <v>0</v>
      </c>
      <c r="DH6" s="81">
        <f t="shared" si="33"/>
        <v>0</v>
      </c>
      <c r="DI6" s="81">
        <f t="shared" si="34"/>
        <v>0</v>
      </c>
      <c r="DJ6" s="81">
        <f t="shared" si="35"/>
        <v>0</v>
      </c>
      <c r="DK6" s="84">
        <f t="shared" si="9"/>
        <v>0</v>
      </c>
    </row>
    <row r="7" spans="1:115" ht="15.75" thickBot="1">
      <c r="A7" s="76"/>
      <c r="B7" s="31">
        <v>5</v>
      </c>
      <c r="C7" s="82">
        <v>0</v>
      </c>
      <c r="D7" s="82">
        <v>0</v>
      </c>
      <c r="E7" s="82">
        <v>0</v>
      </c>
      <c r="F7" s="82">
        <v>0</v>
      </c>
      <c r="G7" s="82">
        <v>0</v>
      </c>
      <c r="H7" s="76"/>
      <c r="I7" s="31">
        <v>5</v>
      </c>
      <c r="J7" s="82">
        <v>0</v>
      </c>
      <c r="K7" s="82">
        <v>0</v>
      </c>
      <c r="L7" s="82">
        <v>0</v>
      </c>
      <c r="M7" s="82">
        <v>0</v>
      </c>
      <c r="N7" s="82">
        <v>0</v>
      </c>
      <c r="O7" s="76"/>
      <c r="P7" s="31">
        <v>5</v>
      </c>
      <c r="Q7" s="82">
        <v>0</v>
      </c>
      <c r="R7" s="82">
        <v>0</v>
      </c>
      <c r="S7" s="82">
        <v>0</v>
      </c>
      <c r="T7" s="82">
        <v>0</v>
      </c>
      <c r="U7" s="82">
        <v>0</v>
      </c>
      <c r="V7" s="76"/>
      <c r="W7" s="31">
        <v>5</v>
      </c>
      <c r="X7" s="82">
        <v>0</v>
      </c>
      <c r="Y7" s="82">
        <v>0</v>
      </c>
      <c r="Z7" s="82">
        <v>0</v>
      </c>
      <c r="AA7" s="82">
        <v>0</v>
      </c>
      <c r="AB7" s="82">
        <v>0</v>
      </c>
      <c r="AC7" s="76"/>
      <c r="AD7" s="31">
        <v>5</v>
      </c>
      <c r="AE7" s="82">
        <v>0</v>
      </c>
      <c r="AF7" s="82">
        <v>0</v>
      </c>
      <c r="AG7" s="82">
        <v>0</v>
      </c>
      <c r="AH7" s="82">
        <v>0</v>
      </c>
      <c r="AI7" s="82">
        <v>0</v>
      </c>
      <c r="AJ7" s="31"/>
      <c r="AK7" s="31">
        <f t="shared" si="10"/>
        <v>10</v>
      </c>
      <c r="AM7" s="83"/>
      <c r="AN7" s="83">
        <f t="shared" si="11"/>
        <v>0</v>
      </c>
      <c r="AO7" s="83">
        <f t="shared" si="11"/>
        <v>0</v>
      </c>
      <c r="AP7" s="83">
        <f t="shared" si="11"/>
        <v>0</v>
      </c>
      <c r="AQ7" s="83">
        <f t="shared" si="11"/>
        <v>0</v>
      </c>
      <c r="AR7" s="83">
        <f t="shared" si="12"/>
        <v>0</v>
      </c>
      <c r="AS7" s="83"/>
      <c r="AT7" s="83"/>
      <c r="AU7" s="83">
        <f t="shared" si="13"/>
        <v>0</v>
      </c>
      <c r="AV7" s="83">
        <f t="shared" si="0"/>
        <v>0</v>
      </c>
      <c r="AW7" s="83">
        <f t="shared" si="0"/>
        <v>0</v>
      </c>
      <c r="AX7" s="83">
        <f t="shared" si="0"/>
        <v>0</v>
      </c>
      <c r="AY7" s="83">
        <f t="shared" si="14"/>
        <v>0</v>
      </c>
      <c r="AZ7" s="83"/>
      <c r="BA7" s="83"/>
      <c r="BB7" s="83">
        <f t="shared" si="15"/>
        <v>0</v>
      </c>
      <c r="BC7" s="83">
        <f t="shared" si="1"/>
        <v>0</v>
      </c>
      <c r="BD7" s="83">
        <f t="shared" si="1"/>
        <v>0</v>
      </c>
      <c r="BE7" s="83">
        <f t="shared" si="1"/>
        <v>0</v>
      </c>
      <c r="BF7" s="83">
        <f t="shared" si="16"/>
        <v>0</v>
      </c>
      <c r="BG7" s="83"/>
      <c r="BH7" s="83"/>
      <c r="BI7" s="83">
        <f t="shared" si="17"/>
        <v>0</v>
      </c>
      <c r="BJ7" s="83">
        <f t="shared" si="2"/>
        <v>0</v>
      </c>
      <c r="BK7" s="83">
        <f t="shared" si="2"/>
        <v>0</v>
      </c>
      <c r="BL7" s="83">
        <f t="shared" si="2"/>
        <v>0</v>
      </c>
      <c r="BM7" s="83">
        <f t="shared" si="18"/>
        <v>0</v>
      </c>
      <c r="BN7" s="83"/>
      <c r="BO7" s="83"/>
      <c r="BP7" s="83">
        <f t="shared" si="19"/>
        <v>0</v>
      </c>
      <c r="BQ7" s="83">
        <f t="shared" si="3"/>
        <v>0</v>
      </c>
      <c r="BR7" s="83">
        <f t="shared" si="3"/>
        <v>0</v>
      </c>
      <c r="BS7" s="83">
        <f t="shared" si="3"/>
        <v>0</v>
      </c>
      <c r="BT7" s="83">
        <f t="shared" si="20"/>
        <v>0</v>
      </c>
      <c r="BV7" s="80"/>
      <c r="BW7" s="80"/>
      <c r="BX7" s="80">
        <f t="shared" si="21"/>
        <v>0</v>
      </c>
      <c r="BY7" s="80">
        <f t="shared" si="4"/>
        <v>0</v>
      </c>
      <c r="BZ7" s="80">
        <f t="shared" si="4"/>
        <v>0</v>
      </c>
      <c r="CA7" s="80">
        <f t="shared" si="4"/>
        <v>0</v>
      </c>
      <c r="CB7" s="80">
        <f t="shared" si="22"/>
        <v>0</v>
      </c>
      <c r="CC7" s="80"/>
      <c r="CD7" s="80"/>
      <c r="CE7" s="80">
        <f t="shared" si="23"/>
        <v>0</v>
      </c>
      <c r="CF7" s="80">
        <f t="shared" si="5"/>
        <v>0</v>
      </c>
      <c r="CG7" s="80">
        <f t="shared" si="5"/>
        <v>0</v>
      </c>
      <c r="CH7" s="80">
        <f t="shared" si="5"/>
        <v>0</v>
      </c>
      <c r="CI7" s="80">
        <f t="shared" si="24"/>
        <v>0</v>
      </c>
      <c r="CJ7" s="80"/>
      <c r="CK7" s="80"/>
      <c r="CL7" s="80">
        <f t="shared" si="25"/>
        <v>0</v>
      </c>
      <c r="CM7" s="80">
        <f t="shared" si="6"/>
        <v>0</v>
      </c>
      <c r="CN7" s="80">
        <f t="shared" si="6"/>
        <v>0</v>
      </c>
      <c r="CO7" s="80">
        <f t="shared" si="6"/>
        <v>0</v>
      </c>
      <c r="CP7" s="80">
        <f t="shared" si="26"/>
        <v>0</v>
      </c>
      <c r="CQ7" s="80"/>
      <c r="CR7" s="80"/>
      <c r="CS7" s="80">
        <f t="shared" si="27"/>
        <v>0</v>
      </c>
      <c r="CT7" s="80">
        <f t="shared" si="7"/>
        <v>0</v>
      </c>
      <c r="CU7" s="80">
        <f t="shared" si="7"/>
        <v>0</v>
      </c>
      <c r="CV7" s="80">
        <f t="shared" si="7"/>
        <v>0</v>
      </c>
      <c r="CW7" s="80">
        <f t="shared" si="28"/>
        <v>0</v>
      </c>
      <c r="CX7" s="80"/>
      <c r="CY7" s="80"/>
      <c r="CZ7" s="80">
        <f t="shared" si="29"/>
        <v>0</v>
      </c>
      <c r="DA7" s="80">
        <f t="shared" si="8"/>
        <v>0</v>
      </c>
      <c r="DB7" s="80">
        <f t="shared" si="8"/>
        <v>0</v>
      </c>
      <c r="DC7" s="80">
        <f t="shared" si="8"/>
        <v>0</v>
      </c>
      <c r="DD7" s="80">
        <f t="shared" si="30"/>
        <v>0</v>
      </c>
      <c r="DF7" s="81">
        <f t="shared" si="31"/>
        <v>0</v>
      </c>
      <c r="DG7" s="81">
        <f t="shared" si="32"/>
        <v>0</v>
      </c>
      <c r="DH7" s="81">
        <f t="shared" si="33"/>
        <v>0</v>
      </c>
      <c r="DI7" s="81">
        <f t="shared" si="34"/>
        <v>0</v>
      </c>
      <c r="DJ7" s="81">
        <f t="shared" si="35"/>
        <v>0</v>
      </c>
      <c r="DK7" s="84">
        <f t="shared" si="9"/>
        <v>0</v>
      </c>
    </row>
    <row r="8" spans="1:115" ht="15.75" thickBot="1">
      <c r="A8" s="76"/>
      <c r="B8" s="31">
        <v>6</v>
      </c>
      <c r="C8" s="82">
        <v>0</v>
      </c>
      <c r="D8" s="82">
        <v>0</v>
      </c>
      <c r="E8" s="82">
        <v>0</v>
      </c>
      <c r="F8" s="82">
        <v>0</v>
      </c>
      <c r="G8" s="82">
        <v>0</v>
      </c>
      <c r="H8" s="76"/>
      <c r="I8" s="31">
        <v>6</v>
      </c>
      <c r="J8" s="82">
        <v>0</v>
      </c>
      <c r="K8" s="82">
        <v>0</v>
      </c>
      <c r="L8" s="82">
        <v>0</v>
      </c>
      <c r="M8" s="82">
        <v>0</v>
      </c>
      <c r="N8" s="82">
        <v>0</v>
      </c>
      <c r="O8" s="76"/>
      <c r="P8" s="31">
        <v>6</v>
      </c>
      <c r="Q8" s="82">
        <v>0</v>
      </c>
      <c r="R8" s="82">
        <v>0</v>
      </c>
      <c r="S8" s="82">
        <v>0</v>
      </c>
      <c r="T8" s="82">
        <v>0</v>
      </c>
      <c r="U8" s="82">
        <v>0</v>
      </c>
      <c r="V8" s="76"/>
      <c r="W8" s="31">
        <v>6</v>
      </c>
      <c r="X8" s="82">
        <v>0</v>
      </c>
      <c r="Y8" s="82">
        <v>0</v>
      </c>
      <c r="Z8" s="82">
        <v>0</v>
      </c>
      <c r="AA8" s="82">
        <v>0</v>
      </c>
      <c r="AB8" s="82">
        <v>0</v>
      </c>
      <c r="AC8" s="76"/>
      <c r="AD8" s="31">
        <v>6</v>
      </c>
      <c r="AE8" s="82">
        <v>0</v>
      </c>
      <c r="AF8" s="82">
        <v>0</v>
      </c>
      <c r="AG8" s="82">
        <v>0</v>
      </c>
      <c r="AH8" s="82">
        <v>0</v>
      </c>
      <c r="AI8" s="82">
        <v>0</v>
      </c>
      <c r="AJ8" s="31"/>
      <c r="AK8" s="31">
        <f t="shared" si="10"/>
        <v>10</v>
      </c>
      <c r="AM8" s="83"/>
      <c r="AN8" s="83">
        <f t="shared" si="11"/>
        <v>0</v>
      </c>
      <c r="AO8" s="83">
        <f t="shared" si="11"/>
        <v>0</v>
      </c>
      <c r="AP8" s="83">
        <f t="shared" si="11"/>
        <v>0</v>
      </c>
      <c r="AQ8" s="83">
        <f t="shared" si="11"/>
        <v>0</v>
      </c>
      <c r="AR8" s="83">
        <f t="shared" si="12"/>
        <v>0</v>
      </c>
      <c r="AS8" s="83"/>
      <c r="AT8" s="83"/>
      <c r="AU8" s="83">
        <f t="shared" si="13"/>
        <v>0</v>
      </c>
      <c r="AV8" s="83">
        <f t="shared" si="0"/>
        <v>0</v>
      </c>
      <c r="AW8" s="83">
        <f t="shared" si="0"/>
        <v>0</v>
      </c>
      <c r="AX8" s="83">
        <f t="shared" si="0"/>
        <v>0</v>
      </c>
      <c r="AY8" s="83">
        <f t="shared" si="14"/>
        <v>0</v>
      </c>
      <c r="AZ8" s="83"/>
      <c r="BA8" s="83"/>
      <c r="BB8" s="83">
        <f t="shared" si="15"/>
        <v>0</v>
      </c>
      <c r="BC8" s="83">
        <f t="shared" si="1"/>
        <v>0</v>
      </c>
      <c r="BD8" s="83">
        <f t="shared" si="1"/>
        <v>0</v>
      </c>
      <c r="BE8" s="83">
        <f t="shared" si="1"/>
        <v>0</v>
      </c>
      <c r="BF8" s="83">
        <f t="shared" si="16"/>
        <v>0</v>
      </c>
      <c r="BG8" s="83"/>
      <c r="BH8" s="83"/>
      <c r="BI8" s="83">
        <f t="shared" si="17"/>
        <v>0</v>
      </c>
      <c r="BJ8" s="83">
        <f t="shared" si="2"/>
        <v>0</v>
      </c>
      <c r="BK8" s="83">
        <f t="shared" si="2"/>
        <v>0</v>
      </c>
      <c r="BL8" s="83">
        <f t="shared" si="2"/>
        <v>0</v>
      </c>
      <c r="BM8" s="83">
        <f t="shared" si="18"/>
        <v>0</v>
      </c>
      <c r="BN8" s="83"/>
      <c r="BO8" s="83"/>
      <c r="BP8" s="83">
        <f t="shared" si="19"/>
        <v>0</v>
      </c>
      <c r="BQ8" s="83">
        <f t="shared" si="3"/>
        <v>0</v>
      </c>
      <c r="BR8" s="83">
        <f t="shared" si="3"/>
        <v>0</v>
      </c>
      <c r="BS8" s="83">
        <f t="shared" si="3"/>
        <v>0</v>
      </c>
      <c r="BT8" s="83">
        <f t="shared" si="20"/>
        <v>0</v>
      </c>
      <c r="BV8" s="80"/>
      <c r="BW8" s="80"/>
      <c r="BX8" s="80">
        <f t="shared" si="21"/>
        <v>0</v>
      </c>
      <c r="BY8" s="80">
        <f t="shared" si="4"/>
        <v>0</v>
      </c>
      <c r="BZ8" s="80">
        <f t="shared" si="4"/>
        <v>0</v>
      </c>
      <c r="CA8" s="80">
        <f t="shared" si="4"/>
        <v>0</v>
      </c>
      <c r="CB8" s="80">
        <f t="shared" si="22"/>
        <v>0</v>
      </c>
      <c r="CC8" s="80"/>
      <c r="CD8" s="80"/>
      <c r="CE8" s="80">
        <f t="shared" si="23"/>
        <v>0</v>
      </c>
      <c r="CF8" s="80">
        <f t="shared" si="5"/>
        <v>0</v>
      </c>
      <c r="CG8" s="80">
        <f t="shared" si="5"/>
        <v>0</v>
      </c>
      <c r="CH8" s="80">
        <f t="shared" si="5"/>
        <v>0</v>
      </c>
      <c r="CI8" s="80">
        <f t="shared" si="24"/>
        <v>0</v>
      </c>
      <c r="CJ8" s="80"/>
      <c r="CK8" s="80"/>
      <c r="CL8" s="80">
        <f t="shared" si="25"/>
        <v>0</v>
      </c>
      <c r="CM8" s="80">
        <f t="shared" si="6"/>
        <v>0</v>
      </c>
      <c r="CN8" s="80">
        <f t="shared" si="6"/>
        <v>0</v>
      </c>
      <c r="CO8" s="80">
        <f t="shared" si="6"/>
        <v>0</v>
      </c>
      <c r="CP8" s="80">
        <f t="shared" si="26"/>
        <v>0</v>
      </c>
      <c r="CQ8" s="80"/>
      <c r="CR8" s="80"/>
      <c r="CS8" s="80">
        <f t="shared" si="27"/>
        <v>0</v>
      </c>
      <c r="CT8" s="80">
        <f t="shared" si="7"/>
        <v>0</v>
      </c>
      <c r="CU8" s="80">
        <f t="shared" si="7"/>
        <v>0</v>
      </c>
      <c r="CV8" s="80">
        <f t="shared" si="7"/>
        <v>0</v>
      </c>
      <c r="CW8" s="80">
        <f t="shared" si="28"/>
        <v>0</v>
      </c>
      <c r="CX8" s="80"/>
      <c r="CY8" s="80"/>
      <c r="CZ8" s="80">
        <f t="shared" si="29"/>
        <v>0</v>
      </c>
      <c r="DA8" s="80">
        <f t="shared" si="8"/>
        <v>0</v>
      </c>
      <c r="DB8" s="80">
        <f t="shared" si="8"/>
        <v>0</v>
      </c>
      <c r="DC8" s="80">
        <f t="shared" si="8"/>
        <v>0</v>
      </c>
      <c r="DD8" s="80">
        <f t="shared" si="30"/>
        <v>0</v>
      </c>
      <c r="DF8" s="81">
        <f t="shared" si="31"/>
        <v>0</v>
      </c>
      <c r="DG8" s="81">
        <f t="shared" si="32"/>
        <v>0</v>
      </c>
      <c r="DH8" s="81">
        <f t="shared" si="33"/>
        <v>0</v>
      </c>
      <c r="DI8" s="81">
        <f t="shared" si="34"/>
        <v>0</v>
      </c>
      <c r="DJ8" s="81">
        <f t="shared" si="35"/>
        <v>0</v>
      </c>
      <c r="DK8" s="84">
        <f t="shared" si="9"/>
        <v>0</v>
      </c>
    </row>
    <row r="9" spans="1:115" ht="15.75" thickBot="1">
      <c r="A9" s="76"/>
      <c r="B9" s="31">
        <v>7</v>
      </c>
      <c r="C9" s="82">
        <v>0</v>
      </c>
      <c r="D9" s="82">
        <v>0</v>
      </c>
      <c r="E9" s="82">
        <v>0</v>
      </c>
      <c r="F9" s="82">
        <v>0</v>
      </c>
      <c r="G9" s="82">
        <v>0</v>
      </c>
      <c r="H9" s="76"/>
      <c r="I9" s="31">
        <v>7</v>
      </c>
      <c r="J9" s="82">
        <v>0</v>
      </c>
      <c r="K9" s="82">
        <v>0</v>
      </c>
      <c r="L9" s="82">
        <v>0</v>
      </c>
      <c r="M9" s="82">
        <v>0</v>
      </c>
      <c r="N9" s="82">
        <v>0</v>
      </c>
      <c r="O9" s="76"/>
      <c r="P9" s="31">
        <v>7</v>
      </c>
      <c r="Q9" s="82">
        <v>0</v>
      </c>
      <c r="R9" s="82">
        <v>0</v>
      </c>
      <c r="S9" s="82">
        <v>0</v>
      </c>
      <c r="T9" s="82">
        <v>0</v>
      </c>
      <c r="U9" s="82">
        <v>0</v>
      </c>
      <c r="V9" s="76"/>
      <c r="W9" s="31">
        <v>7</v>
      </c>
      <c r="X9" s="82">
        <v>0</v>
      </c>
      <c r="Y9" s="82">
        <v>0</v>
      </c>
      <c r="Z9" s="82">
        <v>0</v>
      </c>
      <c r="AA9" s="82">
        <v>0</v>
      </c>
      <c r="AB9" s="82">
        <v>0</v>
      </c>
      <c r="AC9" s="76"/>
      <c r="AD9" s="31">
        <v>7</v>
      </c>
      <c r="AE9" s="82">
        <v>0</v>
      </c>
      <c r="AF9" s="82">
        <v>0</v>
      </c>
      <c r="AG9" s="82">
        <v>0</v>
      </c>
      <c r="AH9" s="82">
        <v>0</v>
      </c>
      <c r="AI9" s="82">
        <v>0</v>
      </c>
      <c r="AJ9" s="31"/>
      <c r="AK9" s="31">
        <f t="shared" si="10"/>
        <v>10</v>
      </c>
      <c r="AM9" s="83"/>
      <c r="AN9" s="83">
        <f t="shared" si="11"/>
        <v>0</v>
      </c>
      <c r="AO9" s="83">
        <f t="shared" si="11"/>
        <v>0</v>
      </c>
      <c r="AP9" s="83">
        <f t="shared" si="11"/>
        <v>0</v>
      </c>
      <c r="AQ9" s="83">
        <f t="shared" si="11"/>
        <v>0</v>
      </c>
      <c r="AR9" s="83">
        <f t="shared" si="12"/>
        <v>0</v>
      </c>
      <c r="AS9" s="83"/>
      <c r="AT9" s="83"/>
      <c r="AU9" s="83">
        <f t="shared" si="13"/>
        <v>0</v>
      </c>
      <c r="AV9" s="83">
        <f t="shared" si="0"/>
        <v>0</v>
      </c>
      <c r="AW9" s="83">
        <f t="shared" si="0"/>
        <v>0</v>
      </c>
      <c r="AX9" s="83">
        <f t="shared" si="0"/>
        <v>0</v>
      </c>
      <c r="AY9" s="83">
        <f t="shared" si="14"/>
        <v>0</v>
      </c>
      <c r="AZ9" s="83"/>
      <c r="BA9" s="83"/>
      <c r="BB9" s="83">
        <f t="shared" si="15"/>
        <v>0</v>
      </c>
      <c r="BC9" s="83">
        <f t="shared" si="1"/>
        <v>0</v>
      </c>
      <c r="BD9" s="83">
        <f t="shared" si="1"/>
        <v>0</v>
      </c>
      <c r="BE9" s="83">
        <f t="shared" si="1"/>
        <v>0</v>
      </c>
      <c r="BF9" s="83">
        <f t="shared" si="16"/>
        <v>0</v>
      </c>
      <c r="BG9" s="83"/>
      <c r="BH9" s="83"/>
      <c r="BI9" s="83">
        <f t="shared" si="17"/>
        <v>0</v>
      </c>
      <c r="BJ9" s="83">
        <f t="shared" si="2"/>
        <v>0</v>
      </c>
      <c r="BK9" s="83">
        <f t="shared" si="2"/>
        <v>0</v>
      </c>
      <c r="BL9" s="83">
        <f t="shared" si="2"/>
        <v>0</v>
      </c>
      <c r="BM9" s="83">
        <f t="shared" si="18"/>
        <v>0</v>
      </c>
      <c r="BN9" s="83"/>
      <c r="BO9" s="83"/>
      <c r="BP9" s="83">
        <f t="shared" si="19"/>
        <v>0</v>
      </c>
      <c r="BQ9" s="83">
        <f t="shared" si="3"/>
        <v>0</v>
      </c>
      <c r="BR9" s="83">
        <f t="shared" si="3"/>
        <v>0</v>
      </c>
      <c r="BS9" s="83">
        <f t="shared" si="3"/>
        <v>0</v>
      </c>
      <c r="BT9" s="83">
        <f t="shared" si="20"/>
        <v>0</v>
      </c>
      <c r="BV9" s="80"/>
      <c r="BW9" s="80"/>
      <c r="BX9" s="80">
        <f t="shared" si="21"/>
        <v>0</v>
      </c>
      <c r="BY9" s="80">
        <f t="shared" si="4"/>
        <v>0</v>
      </c>
      <c r="BZ9" s="80">
        <f t="shared" si="4"/>
        <v>0</v>
      </c>
      <c r="CA9" s="80">
        <f t="shared" si="4"/>
        <v>0</v>
      </c>
      <c r="CB9" s="80">
        <f t="shared" si="22"/>
        <v>0</v>
      </c>
      <c r="CC9" s="80"/>
      <c r="CD9" s="80"/>
      <c r="CE9" s="80">
        <f t="shared" si="23"/>
        <v>0</v>
      </c>
      <c r="CF9" s="80">
        <f t="shared" si="5"/>
        <v>0</v>
      </c>
      <c r="CG9" s="80">
        <f t="shared" si="5"/>
        <v>0</v>
      </c>
      <c r="CH9" s="80">
        <f t="shared" si="5"/>
        <v>0</v>
      </c>
      <c r="CI9" s="80">
        <f t="shared" si="24"/>
        <v>0</v>
      </c>
      <c r="CJ9" s="80"/>
      <c r="CK9" s="80"/>
      <c r="CL9" s="80">
        <f t="shared" si="25"/>
        <v>0</v>
      </c>
      <c r="CM9" s="80">
        <f t="shared" si="6"/>
        <v>0</v>
      </c>
      <c r="CN9" s="80">
        <f t="shared" si="6"/>
        <v>0</v>
      </c>
      <c r="CO9" s="80">
        <f t="shared" si="6"/>
        <v>0</v>
      </c>
      <c r="CP9" s="80">
        <f t="shared" si="26"/>
        <v>0</v>
      </c>
      <c r="CQ9" s="80"/>
      <c r="CR9" s="80"/>
      <c r="CS9" s="80">
        <f t="shared" si="27"/>
        <v>0</v>
      </c>
      <c r="CT9" s="80">
        <f t="shared" si="7"/>
        <v>0</v>
      </c>
      <c r="CU9" s="80">
        <f t="shared" si="7"/>
        <v>0</v>
      </c>
      <c r="CV9" s="80">
        <f t="shared" si="7"/>
        <v>0</v>
      </c>
      <c r="CW9" s="80">
        <f t="shared" si="28"/>
        <v>0</v>
      </c>
      <c r="CX9" s="80"/>
      <c r="CY9" s="80"/>
      <c r="CZ9" s="80">
        <f t="shared" si="29"/>
        <v>0</v>
      </c>
      <c r="DA9" s="80">
        <f t="shared" si="8"/>
        <v>0</v>
      </c>
      <c r="DB9" s="80">
        <f t="shared" si="8"/>
        <v>0</v>
      </c>
      <c r="DC9" s="80">
        <f t="shared" si="8"/>
        <v>0</v>
      </c>
      <c r="DD9" s="80">
        <f t="shared" si="30"/>
        <v>0</v>
      </c>
      <c r="DF9" s="81">
        <f t="shared" si="31"/>
        <v>0</v>
      </c>
      <c r="DG9" s="81">
        <f t="shared" si="32"/>
        <v>0</v>
      </c>
      <c r="DH9" s="81">
        <f t="shared" si="33"/>
        <v>0</v>
      </c>
      <c r="DI9" s="81">
        <f t="shared" si="34"/>
        <v>0</v>
      </c>
      <c r="DJ9" s="81">
        <f t="shared" si="35"/>
        <v>0</v>
      </c>
      <c r="DK9" s="84">
        <f t="shared" si="9"/>
        <v>0</v>
      </c>
    </row>
    <row r="10" spans="1:115" ht="15.75" thickBot="1">
      <c r="A10" s="76"/>
      <c r="B10" s="31">
        <v>8</v>
      </c>
      <c r="C10" s="82">
        <v>0</v>
      </c>
      <c r="D10" s="82">
        <v>0</v>
      </c>
      <c r="E10" s="82">
        <v>0</v>
      </c>
      <c r="F10" s="82">
        <v>0</v>
      </c>
      <c r="G10" s="82">
        <v>0</v>
      </c>
      <c r="H10" s="76"/>
      <c r="I10" s="31">
        <v>8</v>
      </c>
      <c r="J10" s="82">
        <v>0</v>
      </c>
      <c r="K10" s="82">
        <v>0</v>
      </c>
      <c r="L10" s="82">
        <v>0</v>
      </c>
      <c r="M10" s="82">
        <v>0</v>
      </c>
      <c r="N10" s="82">
        <v>0</v>
      </c>
      <c r="O10" s="76"/>
      <c r="P10" s="31">
        <v>8</v>
      </c>
      <c r="Q10" s="82">
        <v>0</v>
      </c>
      <c r="R10" s="82">
        <v>0</v>
      </c>
      <c r="S10" s="82">
        <v>0</v>
      </c>
      <c r="T10" s="82">
        <v>0</v>
      </c>
      <c r="U10" s="82">
        <v>0</v>
      </c>
      <c r="V10" s="76"/>
      <c r="W10" s="31">
        <v>8</v>
      </c>
      <c r="X10" s="82">
        <v>0</v>
      </c>
      <c r="Y10" s="82">
        <v>0</v>
      </c>
      <c r="Z10" s="82">
        <v>0</v>
      </c>
      <c r="AA10" s="82">
        <v>0</v>
      </c>
      <c r="AB10" s="82">
        <v>0</v>
      </c>
      <c r="AC10" s="76"/>
      <c r="AD10" s="31">
        <v>8</v>
      </c>
      <c r="AE10" s="82">
        <v>0</v>
      </c>
      <c r="AF10" s="82">
        <v>0</v>
      </c>
      <c r="AG10" s="82">
        <v>0</v>
      </c>
      <c r="AH10" s="82">
        <v>0</v>
      </c>
      <c r="AI10" s="82">
        <v>0</v>
      </c>
      <c r="AJ10" s="31"/>
      <c r="AK10" s="31">
        <f t="shared" si="10"/>
        <v>10</v>
      </c>
      <c r="AM10" s="83"/>
      <c r="AN10" s="83">
        <f t="shared" si="11"/>
        <v>0</v>
      </c>
      <c r="AO10" s="83">
        <f t="shared" si="11"/>
        <v>0</v>
      </c>
      <c r="AP10" s="83">
        <f t="shared" si="11"/>
        <v>0</v>
      </c>
      <c r="AQ10" s="83">
        <f t="shared" si="11"/>
        <v>0</v>
      </c>
      <c r="AR10" s="83">
        <f t="shared" si="12"/>
        <v>0</v>
      </c>
      <c r="AS10" s="83"/>
      <c r="AT10" s="83"/>
      <c r="AU10" s="83">
        <f t="shared" si="13"/>
        <v>0</v>
      </c>
      <c r="AV10" s="83">
        <f t="shared" si="0"/>
        <v>0</v>
      </c>
      <c r="AW10" s="83">
        <f t="shared" si="0"/>
        <v>0</v>
      </c>
      <c r="AX10" s="83">
        <f t="shared" si="0"/>
        <v>0</v>
      </c>
      <c r="AY10" s="83">
        <f t="shared" si="14"/>
        <v>0</v>
      </c>
      <c r="AZ10" s="83"/>
      <c r="BA10" s="83"/>
      <c r="BB10" s="83">
        <f t="shared" si="15"/>
        <v>0</v>
      </c>
      <c r="BC10" s="83">
        <f t="shared" si="1"/>
        <v>0</v>
      </c>
      <c r="BD10" s="83">
        <f t="shared" si="1"/>
        <v>0</v>
      </c>
      <c r="BE10" s="83">
        <f t="shared" si="1"/>
        <v>0</v>
      </c>
      <c r="BF10" s="83">
        <f t="shared" si="16"/>
        <v>0</v>
      </c>
      <c r="BG10" s="83"/>
      <c r="BH10" s="83"/>
      <c r="BI10" s="83">
        <f t="shared" si="17"/>
        <v>0</v>
      </c>
      <c r="BJ10" s="83">
        <f t="shared" si="2"/>
        <v>0</v>
      </c>
      <c r="BK10" s="83">
        <f t="shared" si="2"/>
        <v>0</v>
      </c>
      <c r="BL10" s="83">
        <f t="shared" si="2"/>
        <v>0</v>
      </c>
      <c r="BM10" s="83">
        <f t="shared" si="18"/>
        <v>0</v>
      </c>
      <c r="BN10" s="83"/>
      <c r="BO10" s="83"/>
      <c r="BP10" s="83">
        <f t="shared" si="19"/>
        <v>0</v>
      </c>
      <c r="BQ10" s="83">
        <f t="shared" si="3"/>
        <v>0</v>
      </c>
      <c r="BR10" s="83">
        <f t="shared" si="3"/>
        <v>0</v>
      </c>
      <c r="BS10" s="83">
        <f t="shared" si="3"/>
        <v>0</v>
      </c>
      <c r="BT10" s="83">
        <f t="shared" si="20"/>
        <v>0</v>
      </c>
      <c r="BV10" s="80"/>
      <c r="BW10" s="80"/>
      <c r="BX10" s="80">
        <f t="shared" si="21"/>
        <v>0</v>
      </c>
      <c r="BY10" s="80">
        <f t="shared" si="4"/>
        <v>0</v>
      </c>
      <c r="BZ10" s="80">
        <f t="shared" si="4"/>
        <v>0</v>
      </c>
      <c r="CA10" s="80">
        <f t="shared" si="4"/>
        <v>0</v>
      </c>
      <c r="CB10" s="80">
        <f t="shared" si="22"/>
        <v>0</v>
      </c>
      <c r="CC10" s="80"/>
      <c r="CD10" s="80"/>
      <c r="CE10" s="80">
        <f t="shared" si="23"/>
        <v>0</v>
      </c>
      <c r="CF10" s="80">
        <f t="shared" si="5"/>
        <v>0</v>
      </c>
      <c r="CG10" s="80">
        <f t="shared" si="5"/>
        <v>0</v>
      </c>
      <c r="CH10" s="80">
        <f t="shared" si="5"/>
        <v>0</v>
      </c>
      <c r="CI10" s="80">
        <f t="shared" si="24"/>
        <v>0</v>
      </c>
      <c r="CJ10" s="80"/>
      <c r="CK10" s="80"/>
      <c r="CL10" s="80">
        <f t="shared" si="25"/>
        <v>0</v>
      </c>
      <c r="CM10" s="80">
        <f t="shared" si="6"/>
        <v>0</v>
      </c>
      <c r="CN10" s="80">
        <f t="shared" si="6"/>
        <v>0</v>
      </c>
      <c r="CO10" s="80">
        <f t="shared" si="6"/>
        <v>0</v>
      </c>
      <c r="CP10" s="80">
        <f t="shared" si="26"/>
        <v>0</v>
      </c>
      <c r="CQ10" s="80"/>
      <c r="CR10" s="80"/>
      <c r="CS10" s="80">
        <f t="shared" si="27"/>
        <v>0</v>
      </c>
      <c r="CT10" s="80">
        <f t="shared" si="7"/>
        <v>0</v>
      </c>
      <c r="CU10" s="80">
        <f t="shared" si="7"/>
        <v>0</v>
      </c>
      <c r="CV10" s="80">
        <f t="shared" si="7"/>
        <v>0</v>
      </c>
      <c r="CW10" s="80">
        <f t="shared" si="28"/>
        <v>0</v>
      </c>
      <c r="CX10" s="80"/>
      <c r="CY10" s="80"/>
      <c r="CZ10" s="80">
        <f t="shared" si="29"/>
        <v>0</v>
      </c>
      <c r="DA10" s="80">
        <f t="shared" si="8"/>
        <v>0</v>
      </c>
      <c r="DB10" s="80">
        <f t="shared" si="8"/>
        <v>0</v>
      </c>
      <c r="DC10" s="80">
        <f t="shared" si="8"/>
        <v>0</v>
      </c>
      <c r="DD10" s="80">
        <f t="shared" si="30"/>
        <v>0</v>
      </c>
      <c r="DF10" s="81">
        <f t="shared" si="31"/>
        <v>0</v>
      </c>
      <c r="DG10" s="81">
        <f t="shared" si="32"/>
        <v>0</v>
      </c>
      <c r="DH10" s="81">
        <f t="shared" si="33"/>
        <v>0</v>
      </c>
      <c r="DI10" s="81">
        <f t="shared" si="34"/>
        <v>0</v>
      </c>
      <c r="DJ10" s="81">
        <f t="shared" si="35"/>
        <v>0</v>
      </c>
      <c r="DK10" s="84">
        <f t="shared" si="9"/>
        <v>0</v>
      </c>
    </row>
    <row r="11" spans="1:115" ht="15.75" thickBot="1">
      <c r="A11" s="76"/>
      <c r="B11" s="31">
        <v>9</v>
      </c>
      <c r="C11" s="82">
        <v>0</v>
      </c>
      <c r="D11" s="82">
        <v>0</v>
      </c>
      <c r="E11" s="82">
        <v>0</v>
      </c>
      <c r="F11" s="82">
        <v>0</v>
      </c>
      <c r="G11" s="82">
        <v>0</v>
      </c>
      <c r="H11" s="76"/>
      <c r="I11" s="31">
        <v>9</v>
      </c>
      <c r="J11" s="82">
        <v>0</v>
      </c>
      <c r="K11" s="82">
        <v>0</v>
      </c>
      <c r="L11" s="82">
        <v>0</v>
      </c>
      <c r="M11" s="82">
        <v>0</v>
      </c>
      <c r="N11" s="82">
        <v>0</v>
      </c>
      <c r="O11" s="76"/>
      <c r="P11" s="31">
        <v>9</v>
      </c>
      <c r="Q11" s="82">
        <v>0</v>
      </c>
      <c r="R11" s="82">
        <v>0</v>
      </c>
      <c r="S11" s="82">
        <v>0</v>
      </c>
      <c r="T11" s="82">
        <v>0</v>
      </c>
      <c r="U11" s="82">
        <v>0</v>
      </c>
      <c r="V11" s="76"/>
      <c r="W11" s="31">
        <v>9</v>
      </c>
      <c r="X11" s="82">
        <v>0</v>
      </c>
      <c r="Y11" s="82">
        <v>0</v>
      </c>
      <c r="Z11" s="82">
        <v>0</v>
      </c>
      <c r="AA11" s="82">
        <v>0</v>
      </c>
      <c r="AB11" s="82">
        <v>0</v>
      </c>
      <c r="AC11" s="76"/>
      <c r="AD11" s="31">
        <v>9</v>
      </c>
      <c r="AE11" s="82">
        <v>0</v>
      </c>
      <c r="AF11" s="82">
        <v>0</v>
      </c>
      <c r="AG11" s="82">
        <v>0</v>
      </c>
      <c r="AH11" s="82">
        <v>0</v>
      </c>
      <c r="AI11" s="82">
        <v>0</v>
      </c>
      <c r="AJ11" s="31"/>
      <c r="AK11" s="31">
        <f t="shared" si="10"/>
        <v>10</v>
      </c>
      <c r="AM11" s="83"/>
      <c r="AN11" s="83">
        <f t="shared" si="11"/>
        <v>0</v>
      </c>
      <c r="AO11" s="83">
        <f t="shared" si="11"/>
        <v>0</v>
      </c>
      <c r="AP11" s="83">
        <f t="shared" si="11"/>
        <v>0</v>
      </c>
      <c r="AQ11" s="83">
        <f t="shared" si="11"/>
        <v>0</v>
      </c>
      <c r="AR11" s="83">
        <f t="shared" si="12"/>
        <v>0</v>
      </c>
      <c r="AS11" s="83"/>
      <c r="AT11" s="83"/>
      <c r="AU11" s="83">
        <f t="shared" si="13"/>
        <v>0</v>
      </c>
      <c r="AV11" s="83">
        <f t="shared" si="0"/>
        <v>0</v>
      </c>
      <c r="AW11" s="83">
        <f t="shared" si="0"/>
        <v>0</v>
      </c>
      <c r="AX11" s="83">
        <f t="shared" si="0"/>
        <v>0</v>
      </c>
      <c r="AY11" s="83">
        <f t="shared" si="14"/>
        <v>0</v>
      </c>
      <c r="AZ11" s="83"/>
      <c r="BA11" s="83"/>
      <c r="BB11" s="83">
        <f t="shared" si="15"/>
        <v>0</v>
      </c>
      <c r="BC11" s="83">
        <f t="shared" si="1"/>
        <v>0</v>
      </c>
      <c r="BD11" s="83">
        <f t="shared" si="1"/>
        <v>0</v>
      </c>
      <c r="BE11" s="83">
        <f t="shared" si="1"/>
        <v>0</v>
      </c>
      <c r="BF11" s="83">
        <f t="shared" si="16"/>
        <v>0</v>
      </c>
      <c r="BG11" s="83"/>
      <c r="BH11" s="83"/>
      <c r="BI11" s="83">
        <f t="shared" si="17"/>
        <v>0</v>
      </c>
      <c r="BJ11" s="83">
        <f t="shared" si="2"/>
        <v>0</v>
      </c>
      <c r="BK11" s="83">
        <f t="shared" si="2"/>
        <v>0</v>
      </c>
      <c r="BL11" s="83">
        <f t="shared" si="2"/>
        <v>0</v>
      </c>
      <c r="BM11" s="83">
        <f t="shared" si="18"/>
        <v>0</v>
      </c>
      <c r="BN11" s="83"/>
      <c r="BO11" s="83"/>
      <c r="BP11" s="83">
        <f t="shared" si="19"/>
        <v>0</v>
      </c>
      <c r="BQ11" s="83">
        <f t="shared" si="3"/>
        <v>0</v>
      </c>
      <c r="BR11" s="83">
        <f t="shared" si="3"/>
        <v>0</v>
      </c>
      <c r="BS11" s="83">
        <f t="shared" si="3"/>
        <v>0</v>
      </c>
      <c r="BT11" s="83">
        <f t="shared" si="20"/>
        <v>0</v>
      </c>
      <c r="BV11" s="80"/>
      <c r="BW11" s="80"/>
      <c r="BX11" s="80">
        <f t="shared" si="21"/>
        <v>0</v>
      </c>
      <c r="BY11" s="80">
        <f t="shared" si="4"/>
        <v>0</v>
      </c>
      <c r="BZ11" s="80">
        <f t="shared" si="4"/>
        <v>0</v>
      </c>
      <c r="CA11" s="80">
        <f t="shared" si="4"/>
        <v>0</v>
      </c>
      <c r="CB11" s="80">
        <f t="shared" si="22"/>
        <v>0</v>
      </c>
      <c r="CC11" s="80"/>
      <c r="CD11" s="80"/>
      <c r="CE11" s="80">
        <f t="shared" si="23"/>
        <v>0</v>
      </c>
      <c r="CF11" s="80">
        <f t="shared" si="5"/>
        <v>0</v>
      </c>
      <c r="CG11" s="80">
        <f t="shared" si="5"/>
        <v>0</v>
      </c>
      <c r="CH11" s="80">
        <f t="shared" si="5"/>
        <v>0</v>
      </c>
      <c r="CI11" s="80">
        <f t="shared" si="24"/>
        <v>0</v>
      </c>
      <c r="CJ11" s="80"/>
      <c r="CK11" s="80"/>
      <c r="CL11" s="80">
        <f t="shared" si="25"/>
        <v>0</v>
      </c>
      <c r="CM11" s="80">
        <f t="shared" si="6"/>
        <v>0</v>
      </c>
      <c r="CN11" s="80">
        <f t="shared" si="6"/>
        <v>0</v>
      </c>
      <c r="CO11" s="80">
        <f t="shared" si="6"/>
        <v>0</v>
      </c>
      <c r="CP11" s="80">
        <f t="shared" si="26"/>
        <v>0</v>
      </c>
      <c r="CQ11" s="80"/>
      <c r="CR11" s="80"/>
      <c r="CS11" s="80">
        <f t="shared" si="27"/>
        <v>0</v>
      </c>
      <c r="CT11" s="80">
        <f t="shared" si="7"/>
        <v>0</v>
      </c>
      <c r="CU11" s="80">
        <f t="shared" si="7"/>
        <v>0</v>
      </c>
      <c r="CV11" s="80">
        <f t="shared" si="7"/>
        <v>0</v>
      </c>
      <c r="CW11" s="80">
        <f t="shared" si="28"/>
        <v>0</v>
      </c>
      <c r="CX11" s="80"/>
      <c r="CY11" s="80"/>
      <c r="CZ11" s="80">
        <f t="shared" si="29"/>
        <v>0</v>
      </c>
      <c r="DA11" s="80">
        <f t="shared" si="8"/>
        <v>0</v>
      </c>
      <c r="DB11" s="80">
        <f t="shared" si="8"/>
        <v>0</v>
      </c>
      <c r="DC11" s="80">
        <f t="shared" si="8"/>
        <v>0</v>
      </c>
      <c r="DD11" s="80">
        <f t="shared" si="30"/>
        <v>0</v>
      </c>
      <c r="DF11" s="81">
        <f t="shared" si="31"/>
        <v>0</v>
      </c>
      <c r="DG11" s="81">
        <f t="shared" si="32"/>
        <v>0</v>
      </c>
      <c r="DH11" s="81">
        <f t="shared" si="33"/>
        <v>0</v>
      </c>
      <c r="DI11" s="81">
        <f t="shared" si="34"/>
        <v>0</v>
      </c>
      <c r="DJ11" s="81">
        <f t="shared" si="35"/>
        <v>0</v>
      </c>
      <c r="DK11" s="84">
        <f t="shared" si="9"/>
        <v>0</v>
      </c>
    </row>
    <row r="12" spans="1:115" ht="15.75" thickBot="1">
      <c r="A12" s="76"/>
      <c r="B12" s="31">
        <v>10</v>
      </c>
      <c r="C12" s="82">
        <v>0</v>
      </c>
      <c r="D12" s="82">
        <v>0</v>
      </c>
      <c r="E12" s="82">
        <v>0</v>
      </c>
      <c r="F12" s="82">
        <v>0</v>
      </c>
      <c r="G12" s="82">
        <v>0</v>
      </c>
      <c r="H12" s="76"/>
      <c r="I12" s="31">
        <v>10</v>
      </c>
      <c r="J12" s="82">
        <v>0</v>
      </c>
      <c r="K12" s="82">
        <v>0</v>
      </c>
      <c r="L12" s="82">
        <v>0</v>
      </c>
      <c r="M12" s="82">
        <v>0</v>
      </c>
      <c r="N12" s="82">
        <v>0</v>
      </c>
      <c r="O12" s="76"/>
      <c r="P12" s="31">
        <v>10</v>
      </c>
      <c r="Q12" s="82">
        <v>0</v>
      </c>
      <c r="R12" s="82">
        <v>0</v>
      </c>
      <c r="S12" s="82">
        <v>0</v>
      </c>
      <c r="T12" s="82">
        <v>0</v>
      </c>
      <c r="U12" s="82">
        <v>0</v>
      </c>
      <c r="V12" s="76"/>
      <c r="W12" s="31">
        <v>10</v>
      </c>
      <c r="X12" s="82">
        <v>0</v>
      </c>
      <c r="Y12" s="82">
        <v>0</v>
      </c>
      <c r="Z12" s="82">
        <v>0</v>
      </c>
      <c r="AA12" s="82">
        <v>0</v>
      </c>
      <c r="AB12" s="82">
        <v>0</v>
      </c>
      <c r="AC12" s="76"/>
      <c r="AD12" s="31">
        <v>10</v>
      </c>
      <c r="AE12" s="82">
        <v>0</v>
      </c>
      <c r="AF12" s="82">
        <v>0</v>
      </c>
      <c r="AG12" s="82">
        <v>0</v>
      </c>
      <c r="AH12" s="82">
        <v>0</v>
      </c>
      <c r="AI12" s="82">
        <v>0</v>
      </c>
      <c r="AJ12" s="31"/>
      <c r="AK12" s="31">
        <f t="shared" si="10"/>
        <v>10</v>
      </c>
      <c r="AM12" s="83"/>
      <c r="AN12" s="83">
        <f t="shared" si="11"/>
        <v>0</v>
      </c>
      <c r="AO12" s="83">
        <f t="shared" si="11"/>
        <v>0</v>
      </c>
      <c r="AP12" s="83">
        <f t="shared" si="11"/>
        <v>0</v>
      </c>
      <c r="AQ12" s="83">
        <f t="shared" si="11"/>
        <v>0</v>
      </c>
      <c r="AR12" s="83">
        <f t="shared" si="12"/>
        <v>0</v>
      </c>
      <c r="AS12" s="83"/>
      <c r="AT12" s="83"/>
      <c r="AU12" s="83">
        <f t="shared" si="13"/>
        <v>0</v>
      </c>
      <c r="AV12" s="83">
        <f t="shared" si="0"/>
        <v>0</v>
      </c>
      <c r="AW12" s="83">
        <f t="shared" si="0"/>
        <v>0</v>
      </c>
      <c r="AX12" s="83">
        <f t="shared" si="0"/>
        <v>0</v>
      </c>
      <c r="AY12" s="83">
        <f t="shared" si="14"/>
        <v>0</v>
      </c>
      <c r="AZ12" s="83"/>
      <c r="BA12" s="83"/>
      <c r="BB12" s="83">
        <f t="shared" si="15"/>
        <v>0</v>
      </c>
      <c r="BC12" s="83">
        <f t="shared" si="1"/>
        <v>0</v>
      </c>
      <c r="BD12" s="83">
        <f t="shared" si="1"/>
        <v>0</v>
      </c>
      <c r="BE12" s="83">
        <f t="shared" si="1"/>
        <v>0</v>
      </c>
      <c r="BF12" s="83">
        <f t="shared" si="16"/>
        <v>0</v>
      </c>
      <c r="BG12" s="83"/>
      <c r="BH12" s="83"/>
      <c r="BI12" s="83">
        <f t="shared" si="17"/>
        <v>0</v>
      </c>
      <c r="BJ12" s="83">
        <f t="shared" si="2"/>
        <v>0</v>
      </c>
      <c r="BK12" s="83">
        <f t="shared" si="2"/>
        <v>0</v>
      </c>
      <c r="BL12" s="83">
        <f t="shared" si="2"/>
        <v>0</v>
      </c>
      <c r="BM12" s="83">
        <f t="shared" si="18"/>
        <v>0</v>
      </c>
      <c r="BN12" s="83"/>
      <c r="BO12" s="83"/>
      <c r="BP12" s="83">
        <f t="shared" si="19"/>
        <v>0</v>
      </c>
      <c r="BQ12" s="83">
        <f t="shared" si="3"/>
        <v>0</v>
      </c>
      <c r="BR12" s="83">
        <f t="shared" si="3"/>
        <v>0</v>
      </c>
      <c r="BS12" s="83">
        <f t="shared" si="3"/>
        <v>0</v>
      </c>
      <c r="BT12" s="83">
        <f t="shared" si="20"/>
        <v>0</v>
      </c>
      <c r="BV12" s="80"/>
      <c r="BW12" s="80"/>
      <c r="BX12" s="80">
        <f t="shared" si="21"/>
        <v>0</v>
      </c>
      <c r="BY12" s="80">
        <f t="shared" si="4"/>
        <v>0</v>
      </c>
      <c r="BZ12" s="80">
        <f t="shared" si="4"/>
        <v>0</v>
      </c>
      <c r="CA12" s="80">
        <f t="shared" si="4"/>
        <v>0</v>
      </c>
      <c r="CB12" s="80">
        <f t="shared" si="22"/>
        <v>0</v>
      </c>
      <c r="CC12" s="80"/>
      <c r="CD12" s="80"/>
      <c r="CE12" s="80">
        <f t="shared" si="23"/>
        <v>0</v>
      </c>
      <c r="CF12" s="80">
        <f t="shared" si="5"/>
        <v>0</v>
      </c>
      <c r="CG12" s="80">
        <f t="shared" si="5"/>
        <v>0</v>
      </c>
      <c r="CH12" s="80">
        <f t="shared" si="5"/>
        <v>0</v>
      </c>
      <c r="CI12" s="80">
        <f t="shared" si="24"/>
        <v>0</v>
      </c>
      <c r="CJ12" s="80"/>
      <c r="CK12" s="80"/>
      <c r="CL12" s="80">
        <f t="shared" si="25"/>
        <v>0</v>
      </c>
      <c r="CM12" s="80">
        <f t="shared" si="6"/>
        <v>0</v>
      </c>
      <c r="CN12" s="80">
        <f t="shared" si="6"/>
        <v>0</v>
      </c>
      <c r="CO12" s="80">
        <f t="shared" si="6"/>
        <v>0</v>
      </c>
      <c r="CP12" s="80">
        <f t="shared" si="26"/>
        <v>0</v>
      </c>
      <c r="CQ12" s="80"/>
      <c r="CR12" s="80"/>
      <c r="CS12" s="80">
        <f t="shared" si="27"/>
        <v>0</v>
      </c>
      <c r="CT12" s="80">
        <f t="shared" si="7"/>
        <v>0</v>
      </c>
      <c r="CU12" s="80">
        <f t="shared" si="7"/>
        <v>0</v>
      </c>
      <c r="CV12" s="80">
        <f t="shared" si="7"/>
        <v>0</v>
      </c>
      <c r="CW12" s="80">
        <f t="shared" si="28"/>
        <v>0</v>
      </c>
      <c r="CX12" s="80"/>
      <c r="CY12" s="80"/>
      <c r="CZ12" s="80">
        <f t="shared" si="29"/>
        <v>0</v>
      </c>
      <c r="DA12" s="80">
        <f t="shared" si="8"/>
        <v>0</v>
      </c>
      <c r="DB12" s="80">
        <f t="shared" si="8"/>
        <v>0</v>
      </c>
      <c r="DC12" s="80">
        <f t="shared" si="8"/>
        <v>0</v>
      </c>
      <c r="DD12" s="80">
        <f t="shared" si="30"/>
        <v>0</v>
      </c>
      <c r="DF12" s="81">
        <f t="shared" si="31"/>
        <v>0</v>
      </c>
      <c r="DG12" s="81">
        <f t="shared" si="32"/>
        <v>0</v>
      </c>
      <c r="DH12" s="81">
        <f t="shared" si="33"/>
        <v>0</v>
      </c>
      <c r="DI12" s="81">
        <f t="shared" si="34"/>
        <v>0</v>
      </c>
      <c r="DJ12" s="81">
        <f t="shared" si="35"/>
        <v>0</v>
      </c>
      <c r="DK12" s="84">
        <f t="shared" si="9"/>
        <v>0</v>
      </c>
    </row>
    <row r="13" spans="1:115" ht="15.75" thickBot="1">
      <c r="A13" s="76"/>
      <c r="B13" s="31">
        <v>11</v>
      </c>
      <c r="C13" s="82">
        <v>0</v>
      </c>
      <c r="D13" s="82">
        <v>0</v>
      </c>
      <c r="E13" s="82">
        <v>0</v>
      </c>
      <c r="F13" s="82">
        <v>0</v>
      </c>
      <c r="G13" s="82">
        <v>0</v>
      </c>
      <c r="H13" s="76"/>
      <c r="I13" s="31">
        <v>11</v>
      </c>
      <c r="J13" s="82">
        <v>0</v>
      </c>
      <c r="K13" s="82">
        <v>0</v>
      </c>
      <c r="L13" s="82">
        <v>0</v>
      </c>
      <c r="M13" s="82">
        <v>0</v>
      </c>
      <c r="N13" s="82">
        <v>0</v>
      </c>
      <c r="O13" s="76"/>
      <c r="P13" s="31">
        <v>11</v>
      </c>
      <c r="Q13" s="82">
        <v>0</v>
      </c>
      <c r="R13" s="82">
        <v>0</v>
      </c>
      <c r="S13" s="82">
        <v>0</v>
      </c>
      <c r="T13" s="82">
        <v>0</v>
      </c>
      <c r="U13" s="82">
        <v>0</v>
      </c>
      <c r="V13" s="76"/>
      <c r="W13" s="31">
        <v>11</v>
      </c>
      <c r="X13" s="82">
        <v>0</v>
      </c>
      <c r="Y13" s="82">
        <v>0</v>
      </c>
      <c r="Z13" s="82">
        <v>0</v>
      </c>
      <c r="AA13" s="82">
        <v>0</v>
      </c>
      <c r="AB13" s="82">
        <v>0</v>
      </c>
      <c r="AC13" s="76"/>
      <c r="AD13" s="31">
        <v>11</v>
      </c>
      <c r="AE13" s="82">
        <v>0</v>
      </c>
      <c r="AF13" s="82">
        <v>0</v>
      </c>
      <c r="AG13" s="82">
        <v>0</v>
      </c>
      <c r="AH13" s="82">
        <v>0</v>
      </c>
      <c r="AI13" s="82">
        <v>0</v>
      </c>
      <c r="AJ13" s="31"/>
      <c r="AK13" s="31">
        <f t="shared" si="10"/>
        <v>10</v>
      </c>
      <c r="AM13" s="83"/>
      <c r="AN13" s="83">
        <f t="shared" si="11"/>
        <v>0</v>
      </c>
      <c r="AO13" s="83">
        <f t="shared" si="11"/>
        <v>0</v>
      </c>
      <c r="AP13" s="83">
        <f t="shared" si="11"/>
        <v>0</v>
      </c>
      <c r="AQ13" s="83">
        <f t="shared" si="11"/>
        <v>0</v>
      </c>
      <c r="AR13" s="83">
        <f t="shared" si="12"/>
        <v>0</v>
      </c>
      <c r="AS13" s="83"/>
      <c r="AT13" s="83"/>
      <c r="AU13" s="83">
        <f t="shared" si="13"/>
        <v>0</v>
      </c>
      <c r="AV13" s="83">
        <f t="shared" si="0"/>
        <v>0</v>
      </c>
      <c r="AW13" s="83">
        <f t="shared" si="0"/>
        <v>0</v>
      </c>
      <c r="AX13" s="83">
        <f t="shared" si="0"/>
        <v>0</v>
      </c>
      <c r="AY13" s="83">
        <f t="shared" si="14"/>
        <v>0</v>
      </c>
      <c r="AZ13" s="83"/>
      <c r="BA13" s="83"/>
      <c r="BB13" s="83">
        <f t="shared" si="15"/>
        <v>0</v>
      </c>
      <c r="BC13" s="83">
        <f t="shared" si="1"/>
        <v>0</v>
      </c>
      <c r="BD13" s="83">
        <f t="shared" si="1"/>
        <v>0</v>
      </c>
      <c r="BE13" s="83">
        <f t="shared" si="1"/>
        <v>0</v>
      </c>
      <c r="BF13" s="83">
        <f t="shared" si="16"/>
        <v>0</v>
      </c>
      <c r="BG13" s="83"/>
      <c r="BH13" s="83"/>
      <c r="BI13" s="83">
        <f t="shared" si="17"/>
        <v>0</v>
      </c>
      <c r="BJ13" s="83">
        <f t="shared" si="2"/>
        <v>0</v>
      </c>
      <c r="BK13" s="83">
        <f t="shared" si="2"/>
        <v>0</v>
      </c>
      <c r="BL13" s="83">
        <f t="shared" si="2"/>
        <v>0</v>
      </c>
      <c r="BM13" s="83">
        <f t="shared" si="18"/>
        <v>0</v>
      </c>
      <c r="BN13" s="83"/>
      <c r="BO13" s="83"/>
      <c r="BP13" s="83">
        <f t="shared" si="19"/>
        <v>0</v>
      </c>
      <c r="BQ13" s="83">
        <f t="shared" si="3"/>
        <v>0</v>
      </c>
      <c r="BR13" s="83">
        <f t="shared" si="3"/>
        <v>0</v>
      </c>
      <c r="BS13" s="83">
        <f t="shared" si="3"/>
        <v>0</v>
      </c>
      <c r="BT13" s="83">
        <f t="shared" si="20"/>
        <v>0</v>
      </c>
      <c r="BV13" s="80"/>
      <c r="BW13" s="80"/>
      <c r="BX13" s="80">
        <f t="shared" si="21"/>
        <v>0</v>
      </c>
      <c r="BY13" s="80">
        <f t="shared" si="4"/>
        <v>0</v>
      </c>
      <c r="BZ13" s="80">
        <f t="shared" si="4"/>
        <v>0</v>
      </c>
      <c r="CA13" s="80">
        <f t="shared" si="4"/>
        <v>0</v>
      </c>
      <c r="CB13" s="80">
        <f t="shared" si="22"/>
        <v>0</v>
      </c>
      <c r="CC13" s="80"/>
      <c r="CD13" s="80"/>
      <c r="CE13" s="80">
        <f t="shared" si="23"/>
        <v>0</v>
      </c>
      <c r="CF13" s="80">
        <f t="shared" si="5"/>
        <v>0</v>
      </c>
      <c r="CG13" s="80">
        <f t="shared" si="5"/>
        <v>0</v>
      </c>
      <c r="CH13" s="80">
        <f t="shared" si="5"/>
        <v>0</v>
      </c>
      <c r="CI13" s="80">
        <f t="shared" si="24"/>
        <v>0</v>
      </c>
      <c r="CJ13" s="80"/>
      <c r="CK13" s="80"/>
      <c r="CL13" s="80">
        <f t="shared" si="25"/>
        <v>0</v>
      </c>
      <c r="CM13" s="80">
        <f t="shared" si="6"/>
        <v>0</v>
      </c>
      <c r="CN13" s="80">
        <f t="shared" si="6"/>
        <v>0</v>
      </c>
      <c r="CO13" s="80">
        <f t="shared" si="6"/>
        <v>0</v>
      </c>
      <c r="CP13" s="80">
        <f t="shared" si="26"/>
        <v>0</v>
      </c>
      <c r="CQ13" s="80"/>
      <c r="CR13" s="80"/>
      <c r="CS13" s="80">
        <f t="shared" si="27"/>
        <v>0</v>
      </c>
      <c r="CT13" s="80">
        <f t="shared" si="7"/>
        <v>0</v>
      </c>
      <c r="CU13" s="80">
        <f t="shared" si="7"/>
        <v>0</v>
      </c>
      <c r="CV13" s="80">
        <f t="shared" si="7"/>
        <v>0</v>
      </c>
      <c r="CW13" s="80">
        <f t="shared" si="28"/>
        <v>0</v>
      </c>
      <c r="CX13" s="80"/>
      <c r="CY13" s="80"/>
      <c r="CZ13" s="80">
        <f t="shared" si="29"/>
        <v>0</v>
      </c>
      <c r="DA13" s="80">
        <f t="shared" si="8"/>
        <v>0</v>
      </c>
      <c r="DB13" s="80">
        <f t="shared" si="8"/>
        <v>0</v>
      </c>
      <c r="DC13" s="80">
        <f t="shared" si="8"/>
        <v>0</v>
      </c>
      <c r="DD13" s="80">
        <f t="shared" si="30"/>
        <v>0</v>
      </c>
      <c r="DF13" s="81">
        <f t="shared" si="31"/>
        <v>0</v>
      </c>
      <c r="DG13" s="81">
        <f t="shared" si="32"/>
        <v>0</v>
      </c>
      <c r="DH13" s="81">
        <f t="shared" si="33"/>
        <v>0</v>
      </c>
      <c r="DI13" s="81">
        <f t="shared" si="34"/>
        <v>0</v>
      </c>
      <c r="DJ13" s="81">
        <f t="shared" si="35"/>
        <v>0</v>
      </c>
      <c r="DK13" s="84">
        <f t="shared" si="9"/>
        <v>0</v>
      </c>
    </row>
    <row r="14" spans="1:115" ht="15.75" thickBot="1">
      <c r="A14" s="76"/>
      <c r="B14" s="31">
        <v>12</v>
      </c>
      <c r="C14" s="82">
        <v>0</v>
      </c>
      <c r="D14" s="82">
        <v>0</v>
      </c>
      <c r="E14" s="82">
        <v>0</v>
      </c>
      <c r="F14" s="82">
        <v>0</v>
      </c>
      <c r="G14" s="82">
        <v>0</v>
      </c>
      <c r="H14" s="76"/>
      <c r="I14" s="31">
        <v>12</v>
      </c>
      <c r="J14" s="82">
        <v>0</v>
      </c>
      <c r="K14" s="82">
        <v>0</v>
      </c>
      <c r="L14" s="82">
        <v>0</v>
      </c>
      <c r="M14" s="82">
        <v>0</v>
      </c>
      <c r="N14" s="82">
        <v>0</v>
      </c>
      <c r="O14" s="76"/>
      <c r="P14" s="31">
        <v>12</v>
      </c>
      <c r="Q14" s="82">
        <v>0</v>
      </c>
      <c r="R14" s="82">
        <v>0</v>
      </c>
      <c r="S14" s="82">
        <v>0</v>
      </c>
      <c r="T14" s="82">
        <v>0</v>
      </c>
      <c r="U14" s="82">
        <v>0</v>
      </c>
      <c r="V14" s="76"/>
      <c r="W14" s="31">
        <v>12</v>
      </c>
      <c r="X14" s="82">
        <v>0</v>
      </c>
      <c r="Y14" s="82">
        <v>0</v>
      </c>
      <c r="Z14" s="82">
        <v>0</v>
      </c>
      <c r="AA14" s="82">
        <v>0</v>
      </c>
      <c r="AB14" s="82">
        <v>0</v>
      </c>
      <c r="AC14" s="76"/>
      <c r="AD14" s="31">
        <v>12</v>
      </c>
      <c r="AE14" s="82">
        <v>0</v>
      </c>
      <c r="AF14" s="82">
        <v>0</v>
      </c>
      <c r="AG14" s="82">
        <v>0</v>
      </c>
      <c r="AH14" s="82">
        <v>0</v>
      </c>
      <c r="AI14" s="82">
        <v>0</v>
      </c>
      <c r="AJ14" s="31"/>
      <c r="AK14" s="31">
        <f t="shared" si="10"/>
        <v>10</v>
      </c>
      <c r="AM14" s="83"/>
      <c r="AN14" s="83">
        <f t="shared" si="11"/>
        <v>0</v>
      </c>
      <c r="AO14" s="83">
        <f t="shared" si="11"/>
        <v>0</v>
      </c>
      <c r="AP14" s="83">
        <f t="shared" si="11"/>
        <v>0</v>
      </c>
      <c r="AQ14" s="83">
        <f t="shared" si="11"/>
        <v>0</v>
      </c>
      <c r="AR14" s="83">
        <f t="shared" si="12"/>
        <v>0</v>
      </c>
      <c r="AS14" s="83"/>
      <c r="AT14" s="83"/>
      <c r="AU14" s="83">
        <f t="shared" si="13"/>
        <v>0</v>
      </c>
      <c r="AV14" s="83">
        <f t="shared" si="0"/>
        <v>0</v>
      </c>
      <c r="AW14" s="83">
        <f t="shared" si="0"/>
        <v>0</v>
      </c>
      <c r="AX14" s="83">
        <f t="shared" si="0"/>
        <v>0</v>
      </c>
      <c r="AY14" s="83">
        <f t="shared" si="14"/>
        <v>0</v>
      </c>
      <c r="AZ14" s="83"/>
      <c r="BA14" s="83"/>
      <c r="BB14" s="83">
        <f t="shared" si="15"/>
        <v>0</v>
      </c>
      <c r="BC14" s="83">
        <f t="shared" si="1"/>
        <v>0</v>
      </c>
      <c r="BD14" s="83">
        <f t="shared" si="1"/>
        <v>0</v>
      </c>
      <c r="BE14" s="83">
        <f t="shared" si="1"/>
        <v>0</v>
      </c>
      <c r="BF14" s="83">
        <f t="shared" si="16"/>
        <v>0</v>
      </c>
      <c r="BG14" s="83"/>
      <c r="BH14" s="83"/>
      <c r="BI14" s="83">
        <f t="shared" si="17"/>
        <v>0</v>
      </c>
      <c r="BJ14" s="83">
        <f t="shared" si="2"/>
        <v>0</v>
      </c>
      <c r="BK14" s="83">
        <f t="shared" si="2"/>
        <v>0</v>
      </c>
      <c r="BL14" s="83">
        <f t="shared" si="2"/>
        <v>0</v>
      </c>
      <c r="BM14" s="83">
        <f t="shared" si="18"/>
        <v>0</v>
      </c>
      <c r="BN14" s="83"/>
      <c r="BO14" s="83"/>
      <c r="BP14" s="83">
        <f t="shared" si="19"/>
        <v>0</v>
      </c>
      <c r="BQ14" s="83">
        <f t="shared" si="3"/>
        <v>0</v>
      </c>
      <c r="BR14" s="83">
        <f t="shared" si="3"/>
        <v>0</v>
      </c>
      <c r="BS14" s="83">
        <f t="shared" si="3"/>
        <v>0</v>
      </c>
      <c r="BT14" s="83">
        <f t="shared" si="20"/>
        <v>0</v>
      </c>
      <c r="BV14" s="80"/>
      <c r="BW14" s="80"/>
      <c r="BX14" s="80">
        <f t="shared" si="21"/>
        <v>0</v>
      </c>
      <c r="BY14" s="80">
        <f t="shared" si="4"/>
        <v>0</v>
      </c>
      <c r="BZ14" s="80">
        <f t="shared" si="4"/>
        <v>0</v>
      </c>
      <c r="CA14" s="80">
        <f t="shared" si="4"/>
        <v>0</v>
      </c>
      <c r="CB14" s="80">
        <f t="shared" si="22"/>
        <v>0</v>
      </c>
      <c r="CC14" s="80"/>
      <c r="CD14" s="80"/>
      <c r="CE14" s="80">
        <f t="shared" si="23"/>
        <v>0</v>
      </c>
      <c r="CF14" s="80">
        <f t="shared" si="5"/>
        <v>0</v>
      </c>
      <c r="CG14" s="80">
        <f t="shared" si="5"/>
        <v>0</v>
      </c>
      <c r="CH14" s="80">
        <f t="shared" si="5"/>
        <v>0</v>
      </c>
      <c r="CI14" s="80">
        <f t="shared" si="24"/>
        <v>0</v>
      </c>
      <c r="CJ14" s="80"/>
      <c r="CK14" s="80"/>
      <c r="CL14" s="80">
        <f t="shared" si="25"/>
        <v>0</v>
      </c>
      <c r="CM14" s="80">
        <f t="shared" si="6"/>
        <v>0</v>
      </c>
      <c r="CN14" s="80">
        <f t="shared" si="6"/>
        <v>0</v>
      </c>
      <c r="CO14" s="80">
        <f t="shared" si="6"/>
        <v>0</v>
      </c>
      <c r="CP14" s="80">
        <f t="shared" si="26"/>
        <v>0</v>
      </c>
      <c r="CQ14" s="80"/>
      <c r="CR14" s="80"/>
      <c r="CS14" s="80">
        <f t="shared" si="27"/>
        <v>0</v>
      </c>
      <c r="CT14" s="80">
        <f t="shared" si="7"/>
        <v>0</v>
      </c>
      <c r="CU14" s="80">
        <f t="shared" si="7"/>
        <v>0</v>
      </c>
      <c r="CV14" s="80">
        <f t="shared" si="7"/>
        <v>0</v>
      </c>
      <c r="CW14" s="80">
        <f t="shared" si="28"/>
        <v>0</v>
      </c>
      <c r="CX14" s="80"/>
      <c r="CY14" s="80"/>
      <c r="CZ14" s="80">
        <f t="shared" si="29"/>
        <v>0</v>
      </c>
      <c r="DA14" s="80">
        <f t="shared" si="8"/>
        <v>0</v>
      </c>
      <c r="DB14" s="80">
        <f t="shared" si="8"/>
        <v>0</v>
      </c>
      <c r="DC14" s="80">
        <f t="shared" si="8"/>
        <v>0</v>
      </c>
      <c r="DD14" s="80">
        <f t="shared" si="30"/>
        <v>0</v>
      </c>
      <c r="DF14" s="81">
        <f t="shared" si="31"/>
        <v>0</v>
      </c>
      <c r="DG14" s="81">
        <f t="shared" si="32"/>
        <v>0</v>
      </c>
      <c r="DH14" s="81">
        <f t="shared" si="33"/>
        <v>0</v>
      </c>
      <c r="DI14" s="81">
        <f t="shared" si="34"/>
        <v>0</v>
      </c>
      <c r="DJ14" s="81">
        <f t="shared" si="35"/>
        <v>0</v>
      </c>
      <c r="DK14" s="84">
        <f t="shared" si="9"/>
        <v>0</v>
      </c>
    </row>
    <row r="15" spans="1:115" ht="15.75" thickBot="1">
      <c r="A15" s="76"/>
      <c r="B15" s="31">
        <v>13</v>
      </c>
      <c r="C15" s="82">
        <v>0</v>
      </c>
      <c r="D15" s="82">
        <v>0</v>
      </c>
      <c r="E15" s="82">
        <v>0</v>
      </c>
      <c r="F15" s="82">
        <v>0</v>
      </c>
      <c r="G15" s="82">
        <v>0</v>
      </c>
      <c r="H15" s="76"/>
      <c r="I15" s="31">
        <v>13</v>
      </c>
      <c r="J15" s="82">
        <v>0</v>
      </c>
      <c r="K15" s="82">
        <v>0</v>
      </c>
      <c r="L15" s="82">
        <v>0</v>
      </c>
      <c r="M15" s="82">
        <v>0</v>
      </c>
      <c r="N15" s="82">
        <v>0</v>
      </c>
      <c r="O15" s="76"/>
      <c r="P15" s="31">
        <v>13</v>
      </c>
      <c r="Q15" s="82">
        <v>0</v>
      </c>
      <c r="R15" s="82">
        <v>0</v>
      </c>
      <c r="S15" s="82">
        <v>0</v>
      </c>
      <c r="T15" s="82">
        <v>0</v>
      </c>
      <c r="U15" s="82">
        <v>0</v>
      </c>
      <c r="V15" s="76"/>
      <c r="W15" s="31">
        <v>13</v>
      </c>
      <c r="X15" s="82">
        <v>0</v>
      </c>
      <c r="Y15" s="82">
        <v>0</v>
      </c>
      <c r="Z15" s="82">
        <v>0</v>
      </c>
      <c r="AA15" s="82">
        <v>0</v>
      </c>
      <c r="AB15" s="82">
        <v>0</v>
      </c>
      <c r="AC15" s="76"/>
      <c r="AD15" s="31">
        <v>13</v>
      </c>
      <c r="AE15" s="82">
        <v>0</v>
      </c>
      <c r="AF15" s="82">
        <v>0</v>
      </c>
      <c r="AG15" s="82">
        <v>0</v>
      </c>
      <c r="AH15" s="82">
        <v>0</v>
      </c>
      <c r="AI15" s="82">
        <v>0</v>
      </c>
      <c r="AJ15" s="31"/>
      <c r="AK15" s="31">
        <f t="shared" si="10"/>
        <v>10</v>
      </c>
      <c r="AM15" s="83"/>
      <c r="AN15" s="83">
        <f t="shared" si="11"/>
        <v>0</v>
      </c>
      <c r="AO15" s="83">
        <f t="shared" si="11"/>
        <v>0</v>
      </c>
      <c r="AP15" s="83">
        <f t="shared" si="11"/>
        <v>0</v>
      </c>
      <c r="AQ15" s="83">
        <f t="shared" si="11"/>
        <v>0</v>
      </c>
      <c r="AR15" s="83">
        <f t="shared" si="12"/>
        <v>0</v>
      </c>
      <c r="AS15" s="83"/>
      <c r="AT15" s="83"/>
      <c r="AU15" s="83">
        <f t="shared" si="13"/>
        <v>0</v>
      </c>
      <c r="AV15" s="83">
        <f t="shared" si="0"/>
        <v>0</v>
      </c>
      <c r="AW15" s="83">
        <f t="shared" si="0"/>
        <v>0</v>
      </c>
      <c r="AX15" s="83">
        <f t="shared" si="0"/>
        <v>0</v>
      </c>
      <c r="AY15" s="83">
        <f t="shared" si="14"/>
        <v>0</v>
      </c>
      <c r="AZ15" s="83"/>
      <c r="BA15" s="83"/>
      <c r="BB15" s="83">
        <f t="shared" si="15"/>
        <v>0</v>
      </c>
      <c r="BC15" s="83">
        <f t="shared" si="1"/>
        <v>0</v>
      </c>
      <c r="BD15" s="83">
        <f t="shared" si="1"/>
        <v>0</v>
      </c>
      <c r="BE15" s="83">
        <f t="shared" si="1"/>
        <v>0</v>
      </c>
      <c r="BF15" s="83">
        <f t="shared" si="16"/>
        <v>0</v>
      </c>
      <c r="BG15" s="83"/>
      <c r="BH15" s="83"/>
      <c r="BI15" s="83">
        <f t="shared" si="17"/>
        <v>0</v>
      </c>
      <c r="BJ15" s="83">
        <f t="shared" si="2"/>
        <v>0</v>
      </c>
      <c r="BK15" s="83">
        <f t="shared" si="2"/>
        <v>0</v>
      </c>
      <c r="BL15" s="83">
        <f t="shared" si="2"/>
        <v>0</v>
      </c>
      <c r="BM15" s="83">
        <f t="shared" si="18"/>
        <v>0</v>
      </c>
      <c r="BN15" s="83"/>
      <c r="BO15" s="83"/>
      <c r="BP15" s="83">
        <f t="shared" si="19"/>
        <v>0</v>
      </c>
      <c r="BQ15" s="83">
        <f t="shared" si="3"/>
        <v>0</v>
      </c>
      <c r="BR15" s="83">
        <f t="shared" si="3"/>
        <v>0</v>
      </c>
      <c r="BS15" s="83">
        <f t="shared" si="3"/>
        <v>0</v>
      </c>
      <c r="BT15" s="83">
        <f t="shared" si="20"/>
        <v>0</v>
      </c>
      <c r="BV15" s="80"/>
      <c r="BW15" s="80"/>
      <c r="BX15" s="80">
        <f t="shared" si="21"/>
        <v>0</v>
      </c>
      <c r="BY15" s="80">
        <f t="shared" si="4"/>
        <v>0</v>
      </c>
      <c r="BZ15" s="80">
        <f t="shared" si="4"/>
        <v>0</v>
      </c>
      <c r="CA15" s="80">
        <f t="shared" si="4"/>
        <v>0</v>
      </c>
      <c r="CB15" s="80">
        <f t="shared" si="22"/>
        <v>0</v>
      </c>
      <c r="CC15" s="80"/>
      <c r="CD15" s="80"/>
      <c r="CE15" s="80">
        <f t="shared" si="23"/>
        <v>0</v>
      </c>
      <c r="CF15" s="80">
        <f t="shared" si="5"/>
        <v>0</v>
      </c>
      <c r="CG15" s="80">
        <f t="shared" si="5"/>
        <v>0</v>
      </c>
      <c r="CH15" s="80">
        <f t="shared" si="5"/>
        <v>0</v>
      </c>
      <c r="CI15" s="80">
        <f t="shared" si="24"/>
        <v>0</v>
      </c>
      <c r="CJ15" s="80"/>
      <c r="CK15" s="80"/>
      <c r="CL15" s="80">
        <f t="shared" si="25"/>
        <v>0</v>
      </c>
      <c r="CM15" s="80">
        <f t="shared" si="6"/>
        <v>0</v>
      </c>
      <c r="CN15" s="80">
        <f t="shared" si="6"/>
        <v>0</v>
      </c>
      <c r="CO15" s="80">
        <f t="shared" si="6"/>
        <v>0</v>
      </c>
      <c r="CP15" s="80">
        <f t="shared" si="26"/>
        <v>0</v>
      </c>
      <c r="CQ15" s="80"/>
      <c r="CR15" s="80"/>
      <c r="CS15" s="80">
        <f t="shared" si="27"/>
        <v>0</v>
      </c>
      <c r="CT15" s="80">
        <f t="shared" si="7"/>
        <v>0</v>
      </c>
      <c r="CU15" s="80">
        <f t="shared" si="7"/>
        <v>0</v>
      </c>
      <c r="CV15" s="80">
        <f t="shared" si="7"/>
        <v>0</v>
      </c>
      <c r="CW15" s="80">
        <f t="shared" si="28"/>
        <v>0</v>
      </c>
      <c r="CX15" s="80"/>
      <c r="CY15" s="80"/>
      <c r="CZ15" s="80">
        <f t="shared" si="29"/>
        <v>0</v>
      </c>
      <c r="DA15" s="80">
        <f t="shared" si="8"/>
        <v>0</v>
      </c>
      <c r="DB15" s="80">
        <f t="shared" si="8"/>
        <v>0</v>
      </c>
      <c r="DC15" s="80">
        <f t="shared" si="8"/>
        <v>0</v>
      </c>
      <c r="DD15" s="80">
        <f t="shared" si="30"/>
        <v>0</v>
      </c>
      <c r="DF15" s="81">
        <f t="shared" si="31"/>
        <v>0</v>
      </c>
      <c r="DG15" s="81">
        <f t="shared" si="32"/>
        <v>0</v>
      </c>
      <c r="DH15" s="81">
        <f t="shared" si="33"/>
        <v>0</v>
      </c>
      <c r="DI15" s="81">
        <f t="shared" si="34"/>
        <v>0</v>
      </c>
      <c r="DJ15" s="81">
        <f t="shared" si="35"/>
        <v>0</v>
      </c>
      <c r="DK15" s="84">
        <f t="shared" si="9"/>
        <v>0</v>
      </c>
    </row>
    <row r="16" spans="1:115" ht="15.75" thickBot="1">
      <c r="A16" s="76"/>
      <c r="B16" s="31">
        <v>14</v>
      </c>
      <c r="C16" s="82">
        <v>0</v>
      </c>
      <c r="D16" s="82">
        <v>0</v>
      </c>
      <c r="E16" s="82">
        <v>0</v>
      </c>
      <c r="F16" s="82">
        <v>0</v>
      </c>
      <c r="G16" s="82">
        <v>0</v>
      </c>
      <c r="H16" s="76"/>
      <c r="I16" s="31">
        <v>14</v>
      </c>
      <c r="J16" s="82">
        <v>0</v>
      </c>
      <c r="K16" s="82">
        <v>0</v>
      </c>
      <c r="L16" s="82">
        <v>0</v>
      </c>
      <c r="M16" s="82">
        <v>0</v>
      </c>
      <c r="N16" s="82">
        <v>0</v>
      </c>
      <c r="O16" s="76"/>
      <c r="P16" s="31">
        <v>14</v>
      </c>
      <c r="Q16" s="82">
        <v>0</v>
      </c>
      <c r="R16" s="82">
        <v>0</v>
      </c>
      <c r="S16" s="82">
        <v>0</v>
      </c>
      <c r="T16" s="82">
        <v>0</v>
      </c>
      <c r="U16" s="82">
        <v>0</v>
      </c>
      <c r="V16" s="76"/>
      <c r="W16" s="31">
        <v>14</v>
      </c>
      <c r="X16" s="82">
        <v>0</v>
      </c>
      <c r="Y16" s="82">
        <v>0</v>
      </c>
      <c r="Z16" s="82">
        <v>0</v>
      </c>
      <c r="AA16" s="82">
        <v>0</v>
      </c>
      <c r="AB16" s="82">
        <v>0</v>
      </c>
      <c r="AC16" s="76"/>
      <c r="AD16" s="31">
        <v>14</v>
      </c>
      <c r="AE16" s="82">
        <v>0</v>
      </c>
      <c r="AF16" s="82">
        <v>0</v>
      </c>
      <c r="AG16" s="82">
        <v>0</v>
      </c>
      <c r="AH16" s="82">
        <v>0</v>
      </c>
      <c r="AI16" s="82">
        <v>0</v>
      </c>
      <c r="AJ16" s="31"/>
      <c r="AK16" s="31">
        <f t="shared" si="10"/>
        <v>10</v>
      </c>
      <c r="AM16" s="83"/>
      <c r="AN16" s="83">
        <f t="shared" si="11"/>
        <v>0</v>
      </c>
      <c r="AO16" s="83">
        <f t="shared" si="11"/>
        <v>0</v>
      </c>
      <c r="AP16" s="83">
        <f t="shared" si="11"/>
        <v>0</v>
      </c>
      <c r="AQ16" s="83">
        <f t="shared" si="11"/>
        <v>0</v>
      </c>
      <c r="AR16" s="83">
        <f t="shared" si="12"/>
        <v>0</v>
      </c>
      <c r="AS16" s="83"/>
      <c r="AT16" s="83"/>
      <c r="AU16" s="83">
        <f t="shared" si="13"/>
        <v>0</v>
      </c>
      <c r="AV16" s="83">
        <f t="shared" si="0"/>
        <v>0</v>
      </c>
      <c r="AW16" s="83">
        <f t="shared" si="0"/>
        <v>0</v>
      </c>
      <c r="AX16" s="83">
        <f t="shared" si="0"/>
        <v>0</v>
      </c>
      <c r="AY16" s="83">
        <f t="shared" si="14"/>
        <v>0</v>
      </c>
      <c r="AZ16" s="83"/>
      <c r="BA16" s="83"/>
      <c r="BB16" s="83">
        <f t="shared" si="15"/>
        <v>0</v>
      </c>
      <c r="BC16" s="83">
        <f t="shared" si="1"/>
        <v>0</v>
      </c>
      <c r="BD16" s="83">
        <f t="shared" si="1"/>
        <v>0</v>
      </c>
      <c r="BE16" s="83">
        <f t="shared" si="1"/>
        <v>0</v>
      </c>
      <c r="BF16" s="83">
        <f t="shared" si="16"/>
        <v>0</v>
      </c>
      <c r="BG16" s="83"/>
      <c r="BH16" s="83"/>
      <c r="BI16" s="83">
        <f t="shared" si="17"/>
        <v>0</v>
      </c>
      <c r="BJ16" s="83">
        <f t="shared" si="2"/>
        <v>0</v>
      </c>
      <c r="BK16" s="83">
        <f t="shared" si="2"/>
        <v>0</v>
      </c>
      <c r="BL16" s="83">
        <f t="shared" si="2"/>
        <v>0</v>
      </c>
      <c r="BM16" s="83">
        <f t="shared" si="18"/>
        <v>0</v>
      </c>
      <c r="BN16" s="83"/>
      <c r="BO16" s="83"/>
      <c r="BP16" s="83">
        <f t="shared" si="19"/>
        <v>0</v>
      </c>
      <c r="BQ16" s="83">
        <f t="shared" si="3"/>
        <v>0</v>
      </c>
      <c r="BR16" s="83">
        <f t="shared" si="3"/>
        <v>0</v>
      </c>
      <c r="BS16" s="83">
        <f t="shared" si="3"/>
        <v>0</v>
      </c>
      <c r="BT16" s="83">
        <f t="shared" si="20"/>
        <v>0</v>
      </c>
      <c r="BV16" s="80"/>
      <c r="BW16" s="80"/>
      <c r="BX16" s="80">
        <f t="shared" si="21"/>
        <v>0</v>
      </c>
      <c r="BY16" s="80">
        <f t="shared" si="4"/>
        <v>0</v>
      </c>
      <c r="BZ16" s="80">
        <f t="shared" si="4"/>
        <v>0</v>
      </c>
      <c r="CA16" s="80">
        <f t="shared" si="4"/>
        <v>0</v>
      </c>
      <c r="CB16" s="80">
        <f t="shared" si="22"/>
        <v>0</v>
      </c>
      <c r="CC16" s="80"/>
      <c r="CD16" s="80"/>
      <c r="CE16" s="80">
        <f t="shared" si="23"/>
        <v>0</v>
      </c>
      <c r="CF16" s="80">
        <f t="shared" si="5"/>
        <v>0</v>
      </c>
      <c r="CG16" s="80">
        <f t="shared" si="5"/>
        <v>0</v>
      </c>
      <c r="CH16" s="80">
        <f t="shared" si="5"/>
        <v>0</v>
      </c>
      <c r="CI16" s="80">
        <f t="shared" si="24"/>
        <v>0</v>
      </c>
      <c r="CJ16" s="80"/>
      <c r="CK16" s="80"/>
      <c r="CL16" s="80">
        <f t="shared" si="25"/>
        <v>0</v>
      </c>
      <c r="CM16" s="80">
        <f t="shared" si="6"/>
        <v>0</v>
      </c>
      <c r="CN16" s="80">
        <f t="shared" si="6"/>
        <v>0</v>
      </c>
      <c r="CO16" s="80">
        <f t="shared" si="6"/>
        <v>0</v>
      </c>
      <c r="CP16" s="80">
        <f t="shared" si="26"/>
        <v>0</v>
      </c>
      <c r="CQ16" s="80"/>
      <c r="CR16" s="80"/>
      <c r="CS16" s="80">
        <f t="shared" si="27"/>
        <v>0</v>
      </c>
      <c r="CT16" s="80">
        <f t="shared" si="7"/>
        <v>0</v>
      </c>
      <c r="CU16" s="80">
        <f t="shared" si="7"/>
        <v>0</v>
      </c>
      <c r="CV16" s="80">
        <f t="shared" si="7"/>
        <v>0</v>
      </c>
      <c r="CW16" s="80">
        <f t="shared" si="28"/>
        <v>0</v>
      </c>
      <c r="CX16" s="80"/>
      <c r="CY16" s="80"/>
      <c r="CZ16" s="80">
        <f t="shared" si="29"/>
        <v>0</v>
      </c>
      <c r="DA16" s="80">
        <f t="shared" si="8"/>
        <v>0</v>
      </c>
      <c r="DB16" s="80">
        <f t="shared" si="8"/>
        <v>0</v>
      </c>
      <c r="DC16" s="80">
        <f t="shared" si="8"/>
        <v>0</v>
      </c>
      <c r="DD16" s="80">
        <f t="shared" si="30"/>
        <v>0</v>
      </c>
      <c r="DF16" s="81">
        <f t="shared" si="31"/>
        <v>0</v>
      </c>
      <c r="DG16" s="81">
        <f t="shared" si="32"/>
        <v>0</v>
      </c>
      <c r="DH16" s="81">
        <f t="shared" si="33"/>
        <v>0</v>
      </c>
      <c r="DI16" s="81">
        <f t="shared" si="34"/>
        <v>0</v>
      </c>
      <c r="DJ16" s="81">
        <f t="shared" si="35"/>
        <v>0</v>
      </c>
      <c r="DK16" s="84">
        <f t="shared" si="9"/>
        <v>0</v>
      </c>
    </row>
    <row r="17" spans="1:115" ht="15.75" thickBot="1">
      <c r="A17" s="76"/>
      <c r="B17" s="31">
        <v>15</v>
      </c>
      <c r="C17" s="82">
        <v>0</v>
      </c>
      <c r="D17" s="82">
        <v>0</v>
      </c>
      <c r="E17" s="82">
        <v>0</v>
      </c>
      <c r="F17" s="82">
        <v>0</v>
      </c>
      <c r="G17" s="82">
        <v>0</v>
      </c>
      <c r="H17" s="76"/>
      <c r="I17" s="31">
        <v>15</v>
      </c>
      <c r="J17" s="82">
        <v>0</v>
      </c>
      <c r="K17" s="82">
        <v>0</v>
      </c>
      <c r="L17" s="82">
        <v>0</v>
      </c>
      <c r="M17" s="82">
        <v>0</v>
      </c>
      <c r="N17" s="82">
        <v>0</v>
      </c>
      <c r="O17" s="76"/>
      <c r="P17" s="31">
        <v>15</v>
      </c>
      <c r="Q17" s="82">
        <v>0</v>
      </c>
      <c r="R17" s="82">
        <v>0</v>
      </c>
      <c r="S17" s="82">
        <v>0</v>
      </c>
      <c r="T17" s="82">
        <v>0</v>
      </c>
      <c r="U17" s="82">
        <v>0</v>
      </c>
      <c r="V17" s="76"/>
      <c r="W17" s="31">
        <v>15</v>
      </c>
      <c r="X17" s="82">
        <v>0</v>
      </c>
      <c r="Y17" s="82">
        <v>0</v>
      </c>
      <c r="Z17" s="82">
        <v>0</v>
      </c>
      <c r="AA17" s="82">
        <v>0</v>
      </c>
      <c r="AB17" s="82">
        <v>0</v>
      </c>
      <c r="AC17" s="76"/>
      <c r="AD17" s="31">
        <v>15</v>
      </c>
      <c r="AE17" s="82">
        <v>0</v>
      </c>
      <c r="AF17" s="82">
        <v>0</v>
      </c>
      <c r="AG17" s="82">
        <v>0</v>
      </c>
      <c r="AH17" s="82">
        <v>0</v>
      </c>
      <c r="AI17" s="82">
        <v>0</v>
      </c>
      <c r="AJ17" s="31"/>
      <c r="AK17" s="31">
        <f t="shared" si="10"/>
        <v>10</v>
      </c>
      <c r="AM17" s="83"/>
      <c r="AN17" s="83">
        <f t="shared" si="11"/>
        <v>0</v>
      </c>
      <c r="AO17" s="83">
        <f t="shared" si="11"/>
        <v>0</v>
      </c>
      <c r="AP17" s="83">
        <f t="shared" si="11"/>
        <v>0</v>
      </c>
      <c r="AQ17" s="83">
        <f t="shared" si="11"/>
        <v>0</v>
      </c>
      <c r="AR17" s="83">
        <f t="shared" si="12"/>
        <v>0</v>
      </c>
      <c r="AS17" s="83"/>
      <c r="AT17" s="83"/>
      <c r="AU17" s="83">
        <f t="shared" si="13"/>
        <v>0</v>
      </c>
      <c r="AV17" s="83">
        <f t="shared" si="0"/>
        <v>0</v>
      </c>
      <c r="AW17" s="83">
        <f t="shared" si="0"/>
        <v>0</v>
      </c>
      <c r="AX17" s="83">
        <f t="shared" si="0"/>
        <v>0</v>
      </c>
      <c r="AY17" s="83">
        <f t="shared" si="14"/>
        <v>0</v>
      </c>
      <c r="AZ17" s="83"/>
      <c r="BA17" s="83"/>
      <c r="BB17" s="83">
        <f t="shared" si="15"/>
        <v>0</v>
      </c>
      <c r="BC17" s="83">
        <f t="shared" si="1"/>
        <v>0</v>
      </c>
      <c r="BD17" s="83">
        <f t="shared" si="1"/>
        <v>0</v>
      </c>
      <c r="BE17" s="83">
        <f t="shared" si="1"/>
        <v>0</v>
      </c>
      <c r="BF17" s="83">
        <f t="shared" si="16"/>
        <v>0</v>
      </c>
      <c r="BG17" s="83"/>
      <c r="BH17" s="83"/>
      <c r="BI17" s="83">
        <f t="shared" si="17"/>
        <v>0</v>
      </c>
      <c r="BJ17" s="83">
        <f t="shared" si="2"/>
        <v>0</v>
      </c>
      <c r="BK17" s="83">
        <f t="shared" si="2"/>
        <v>0</v>
      </c>
      <c r="BL17" s="83">
        <f t="shared" si="2"/>
        <v>0</v>
      </c>
      <c r="BM17" s="83">
        <f t="shared" si="18"/>
        <v>0</v>
      </c>
      <c r="BN17" s="83"/>
      <c r="BO17" s="83"/>
      <c r="BP17" s="83">
        <f t="shared" si="19"/>
        <v>0</v>
      </c>
      <c r="BQ17" s="83">
        <f t="shared" si="3"/>
        <v>0</v>
      </c>
      <c r="BR17" s="83">
        <f t="shared" si="3"/>
        <v>0</v>
      </c>
      <c r="BS17" s="83">
        <f t="shared" si="3"/>
        <v>0</v>
      </c>
      <c r="BT17" s="83">
        <f t="shared" si="20"/>
        <v>0</v>
      </c>
      <c r="BV17" s="80"/>
      <c r="BW17" s="80"/>
      <c r="BX17" s="80">
        <f t="shared" si="21"/>
        <v>0</v>
      </c>
      <c r="BY17" s="80">
        <f t="shared" si="4"/>
        <v>0</v>
      </c>
      <c r="BZ17" s="80">
        <f t="shared" si="4"/>
        <v>0</v>
      </c>
      <c r="CA17" s="80">
        <f t="shared" si="4"/>
        <v>0</v>
      </c>
      <c r="CB17" s="80">
        <f t="shared" si="22"/>
        <v>0</v>
      </c>
      <c r="CC17" s="80"/>
      <c r="CD17" s="80"/>
      <c r="CE17" s="80">
        <f t="shared" si="23"/>
        <v>0</v>
      </c>
      <c r="CF17" s="80">
        <f t="shared" si="5"/>
        <v>0</v>
      </c>
      <c r="CG17" s="80">
        <f t="shared" si="5"/>
        <v>0</v>
      </c>
      <c r="CH17" s="80">
        <f t="shared" si="5"/>
        <v>0</v>
      </c>
      <c r="CI17" s="80">
        <f t="shared" si="24"/>
        <v>0</v>
      </c>
      <c r="CJ17" s="80"/>
      <c r="CK17" s="80"/>
      <c r="CL17" s="80">
        <f t="shared" si="25"/>
        <v>0</v>
      </c>
      <c r="CM17" s="80">
        <f t="shared" si="6"/>
        <v>0</v>
      </c>
      <c r="CN17" s="80">
        <f t="shared" si="6"/>
        <v>0</v>
      </c>
      <c r="CO17" s="80">
        <f t="shared" si="6"/>
        <v>0</v>
      </c>
      <c r="CP17" s="80">
        <f t="shared" si="26"/>
        <v>0</v>
      </c>
      <c r="CQ17" s="80"/>
      <c r="CR17" s="80"/>
      <c r="CS17" s="80">
        <f t="shared" si="27"/>
        <v>0</v>
      </c>
      <c r="CT17" s="80">
        <f t="shared" si="7"/>
        <v>0</v>
      </c>
      <c r="CU17" s="80">
        <f t="shared" si="7"/>
        <v>0</v>
      </c>
      <c r="CV17" s="80">
        <f t="shared" si="7"/>
        <v>0</v>
      </c>
      <c r="CW17" s="80">
        <f t="shared" si="28"/>
        <v>0</v>
      </c>
      <c r="CX17" s="80"/>
      <c r="CY17" s="80"/>
      <c r="CZ17" s="80">
        <f t="shared" si="29"/>
        <v>0</v>
      </c>
      <c r="DA17" s="80">
        <f t="shared" si="8"/>
        <v>0</v>
      </c>
      <c r="DB17" s="80">
        <f t="shared" si="8"/>
        <v>0</v>
      </c>
      <c r="DC17" s="80">
        <f t="shared" si="8"/>
        <v>0</v>
      </c>
      <c r="DD17" s="80">
        <f t="shared" si="30"/>
        <v>0</v>
      </c>
      <c r="DF17" s="81">
        <f t="shared" si="31"/>
        <v>0</v>
      </c>
      <c r="DG17" s="81">
        <f t="shared" si="32"/>
        <v>0</v>
      </c>
      <c r="DH17" s="81">
        <f t="shared" si="33"/>
        <v>0</v>
      </c>
      <c r="DI17" s="81">
        <f t="shared" si="34"/>
        <v>0</v>
      </c>
      <c r="DJ17" s="81">
        <f t="shared" si="35"/>
        <v>0</v>
      </c>
      <c r="DK17" s="84">
        <f t="shared" si="9"/>
        <v>0</v>
      </c>
    </row>
    <row r="18" spans="1:115" ht="15.75" thickBot="1">
      <c r="A18" s="76"/>
      <c r="B18" s="31">
        <v>16</v>
      </c>
      <c r="C18" s="82">
        <v>0</v>
      </c>
      <c r="D18" s="82">
        <v>0</v>
      </c>
      <c r="E18" s="82">
        <v>0</v>
      </c>
      <c r="F18" s="82">
        <v>0</v>
      </c>
      <c r="G18" s="82">
        <v>0</v>
      </c>
      <c r="H18" s="76"/>
      <c r="I18" s="31">
        <v>16</v>
      </c>
      <c r="J18" s="82">
        <v>0</v>
      </c>
      <c r="K18" s="82">
        <v>0</v>
      </c>
      <c r="L18" s="82">
        <v>0</v>
      </c>
      <c r="M18" s="82">
        <v>0</v>
      </c>
      <c r="N18" s="82">
        <v>0</v>
      </c>
      <c r="O18" s="76"/>
      <c r="P18" s="31">
        <v>16</v>
      </c>
      <c r="Q18" s="82">
        <v>0</v>
      </c>
      <c r="R18" s="82">
        <v>0</v>
      </c>
      <c r="S18" s="82">
        <v>0</v>
      </c>
      <c r="T18" s="82">
        <v>0</v>
      </c>
      <c r="U18" s="82">
        <v>0</v>
      </c>
      <c r="V18" s="76"/>
      <c r="W18" s="31">
        <v>16</v>
      </c>
      <c r="X18" s="82">
        <v>0</v>
      </c>
      <c r="Y18" s="82">
        <v>0</v>
      </c>
      <c r="Z18" s="82">
        <v>0</v>
      </c>
      <c r="AA18" s="82">
        <v>0</v>
      </c>
      <c r="AB18" s="82">
        <v>0</v>
      </c>
      <c r="AC18" s="76"/>
      <c r="AD18" s="31">
        <v>16</v>
      </c>
      <c r="AE18" s="82">
        <v>0</v>
      </c>
      <c r="AF18" s="82">
        <v>0</v>
      </c>
      <c r="AG18" s="82">
        <v>0</v>
      </c>
      <c r="AH18" s="82">
        <v>0</v>
      </c>
      <c r="AI18" s="82">
        <v>0</v>
      </c>
      <c r="AJ18" s="31"/>
      <c r="AK18" s="31">
        <f t="shared" si="10"/>
        <v>10</v>
      </c>
      <c r="AM18" s="83"/>
      <c r="AN18" s="83">
        <f t="shared" si="11"/>
        <v>0</v>
      </c>
      <c r="AO18" s="83">
        <f t="shared" si="11"/>
        <v>0</v>
      </c>
      <c r="AP18" s="83">
        <f t="shared" si="11"/>
        <v>0</v>
      </c>
      <c r="AQ18" s="83">
        <f t="shared" si="11"/>
        <v>0</v>
      </c>
      <c r="AR18" s="83">
        <f t="shared" si="12"/>
        <v>0</v>
      </c>
      <c r="AS18" s="83"/>
      <c r="AT18" s="83"/>
      <c r="AU18" s="83">
        <f t="shared" si="13"/>
        <v>0</v>
      </c>
      <c r="AV18" s="83">
        <f t="shared" si="0"/>
        <v>0</v>
      </c>
      <c r="AW18" s="83">
        <f t="shared" si="0"/>
        <v>0</v>
      </c>
      <c r="AX18" s="83">
        <f t="shared" si="0"/>
        <v>0</v>
      </c>
      <c r="AY18" s="83">
        <f t="shared" si="14"/>
        <v>0</v>
      </c>
      <c r="AZ18" s="83"/>
      <c r="BA18" s="83"/>
      <c r="BB18" s="83">
        <f t="shared" si="15"/>
        <v>0</v>
      </c>
      <c r="BC18" s="83">
        <f t="shared" si="1"/>
        <v>0</v>
      </c>
      <c r="BD18" s="83">
        <f t="shared" si="1"/>
        <v>0</v>
      </c>
      <c r="BE18" s="83">
        <f t="shared" si="1"/>
        <v>0</v>
      </c>
      <c r="BF18" s="83">
        <f t="shared" si="16"/>
        <v>0</v>
      </c>
      <c r="BG18" s="83"/>
      <c r="BH18" s="83"/>
      <c r="BI18" s="83">
        <f t="shared" si="17"/>
        <v>0</v>
      </c>
      <c r="BJ18" s="83">
        <f t="shared" si="2"/>
        <v>0</v>
      </c>
      <c r="BK18" s="83">
        <f t="shared" si="2"/>
        <v>0</v>
      </c>
      <c r="BL18" s="83">
        <f t="shared" si="2"/>
        <v>0</v>
      </c>
      <c r="BM18" s="83">
        <f t="shared" si="18"/>
        <v>0</v>
      </c>
      <c r="BN18" s="83"/>
      <c r="BO18" s="83"/>
      <c r="BP18" s="83">
        <f t="shared" si="19"/>
        <v>0</v>
      </c>
      <c r="BQ18" s="83">
        <f t="shared" si="3"/>
        <v>0</v>
      </c>
      <c r="BR18" s="83">
        <f t="shared" si="3"/>
        <v>0</v>
      </c>
      <c r="BS18" s="83">
        <f t="shared" si="3"/>
        <v>0</v>
      </c>
      <c r="BT18" s="83">
        <f t="shared" si="20"/>
        <v>0</v>
      </c>
      <c r="BV18" s="80"/>
      <c r="BW18" s="80"/>
      <c r="BX18" s="80">
        <f t="shared" si="21"/>
        <v>0</v>
      </c>
      <c r="BY18" s="80">
        <f t="shared" si="4"/>
        <v>0</v>
      </c>
      <c r="BZ18" s="80">
        <f t="shared" si="4"/>
        <v>0</v>
      </c>
      <c r="CA18" s="80">
        <f t="shared" si="4"/>
        <v>0</v>
      </c>
      <c r="CB18" s="80">
        <f t="shared" si="22"/>
        <v>0</v>
      </c>
      <c r="CC18" s="80"/>
      <c r="CD18" s="80"/>
      <c r="CE18" s="80">
        <f t="shared" si="23"/>
        <v>0</v>
      </c>
      <c r="CF18" s="80">
        <f t="shared" si="5"/>
        <v>0</v>
      </c>
      <c r="CG18" s="80">
        <f t="shared" si="5"/>
        <v>0</v>
      </c>
      <c r="CH18" s="80">
        <f t="shared" si="5"/>
        <v>0</v>
      </c>
      <c r="CI18" s="80">
        <f t="shared" si="24"/>
        <v>0</v>
      </c>
      <c r="CJ18" s="80"/>
      <c r="CK18" s="80"/>
      <c r="CL18" s="80">
        <f t="shared" si="25"/>
        <v>0</v>
      </c>
      <c r="CM18" s="80">
        <f t="shared" si="6"/>
        <v>0</v>
      </c>
      <c r="CN18" s="80">
        <f t="shared" si="6"/>
        <v>0</v>
      </c>
      <c r="CO18" s="80">
        <f t="shared" si="6"/>
        <v>0</v>
      </c>
      <c r="CP18" s="80">
        <f t="shared" si="26"/>
        <v>0</v>
      </c>
      <c r="CQ18" s="80"/>
      <c r="CR18" s="80"/>
      <c r="CS18" s="80">
        <f t="shared" si="27"/>
        <v>0</v>
      </c>
      <c r="CT18" s="80">
        <f t="shared" si="7"/>
        <v>0</v>
      </c>
      <c r="CU18" s="80">
        <f t="shared" si="7"/>
        <v>0</v>
      </c>
      <c r="CV18" s="80">
        <f t="shared" si="7"/>
        <v>0</v>
      </c>
      <c r="CW18" s="80">
        <f t="shared" si="28"/>
        <v>0</v>
      </c>
      <c r="CX18" s="80"/>
      <c r="CY18" s="80"/>
      <c r="CZ18" s="80">
        <f t="shared" si="29"/>
        <v>0</v>
      </c>
      <c r="DA18" s="80">
        <f t="shared" si="8"/>
        <v>0</v>
      </c>
      <c r="DB18" s="80">
        <f t="shared" si="8"/>
        <v>0</v>
      </c>
      <c r="DC18" s="80">
        <f t="shared" si="8"/>
        <v>0</v>
      </c>
      <c r="DD18" s="80">
        <f t="shared" si="30"/>
        <v>0</v>
      </c>
      <c r="DF18" s="81">
        <f t="shared" si="31"/>
        <v>0</v>
      </c>
      <c r="DG18" s="81">
        <f t="shared" si="32"/>
        <v>0</v>
      </c>
      <c r="DH18" s="81">
        <f t="shared" si="33"/>
        <v>0</v>
      </c>
      <c r="DI18" s="81">
        <f t="shared" si="34"/>
        <v>0</v>
      </c>
      <c r="DJ18" s="81">
        <f t="shared" si="35"/>
        <v>0</v>
      </c>
      <c r="DK18" s="84">
        <f t="shared" si="9"/>
        <v>0</v>
      </c>
    </row>
    <row r="19" spans="1:115" ht="15.75" thickBot="1">
      <c r="A19" s="76"/>
      <c r="B19" s="31">
        <v>17</v>
      </c>
      <c r="C19" s="82">
        <v>-30</v>
      </c>
      <c r="D19" s="82">
        <v>0</v>
      </c>
      <c r="E19" s="82">
        <v>0</v>
      </c>
      <c r="F19" s="82">
        <v>0</v>
      </c>
      <c r="G19" s="82">
        <v>-30</v>
      </c>
      <c r="H19" s="76"/>
      <c r="I19" s="31">
        <v>17</v>
      </c>
      <c r="J19" s="82">
        <v>30</v>
      </c>
      <c r="K19" s="82">
        <v>0</v>
      </c>
      <c r="L19" s="82">
        <v>0</v>
      </c>
      <c r="M19" s="82">
        <v>0</v>
      </c>
      <c r="N19" s="82">
        <v>30</v>
      </c>
      <c r="O19" s="76"/>
      <c r="P19" s="31">
        <v>17</v>
      </c>
      <c r="Q19" s="82">
        <v>0</v>
      </c>
      <c r="R19" s="82">
        <v>0</v>
      </c>
      <c r="S19" s="82">
        <v>0</v>
      </c>
      <c r="T19" s="82">
        <v>0</v>
      </c>
      <c r="U19" s="82">
        <v>0</v>
      </c>
      <c r="V19" s="76"/>
      <c r="W19" s="31">
        <v>17</v>
      </c>
      <c r="X19" s="82">
        <v>0</v>
      </c>
      <c r="Y19" s="82">
        <v>0</v>
      </c>
      <c r="Z19" s="82">
        <v>0</v>
      </c>
      <c r="AA19" s="82">
        <v>0</v>
      </c>
      <c r="AB19" s="82">
        <v>0</v>
      </c>
      <c r="AC19" s="76"/>
      <c r="AD19" s="31">
        <v>17</v>
      </c>
      <c r="AE19" s="82">
        <v>0</v>
      </c>
      <c r="AF19" s="82">
        <v>0</v>
      </c>
      <c r="AG19" s="82">
        <v>0</v>
      </c>
      <c r="AH19" s="82">
        <v>0</v>
      </c>
      <c r="AI19" s="82">
        <v>0</v>
      </c>
      <c r="AJ19" s="31"/>
      <c r="AK19" s="31">
        <f t="shared" si="10"/>
        <v>10</v>
      </c>
      <c r="AM19" s="83"/>
      <c r="AN19" s="83">
        <f t="shared" si="11"/>
        <v>0</v>
      </c>
      <c r="AO19" s="83">
        <f t="shared" si="11"/>
        <v>0</v>
      </c>
      <c r="AP19" s="83">
        <f t="shared" si="11"/>
        <v>0</v>
      </c>
      <c r="AQ19" s="83">
        <f t="shared" si="11"/>
        <v>0</v>
      </c>
      <c r="AR19" s="83">
        <f t="shared" si="12"/>
        <v>0</v>
      </c>
      <c r="AS19" s="83"/>
      <c r="AT19" s="83"/>
      <c r="AU19" s="83">
        <f t="shared" si="13"/>
        <v>30</v>
      </c>
      <c r="AV19" s="83">
        <f t="shared" si="13"/>
        <v>0</v>
      </c>
      <c r="AW19" s="83">
        <f t="shared" si="13"/>
        <v>0</v>
      </c>
      <c r="AX19" s="83">
        <f t="shared" si="13"/>
        <v>0</v>
      </c>
      <c r="AY19" s="83">
        <f t="shared" si="14"/>
        <v>-30</v>
      </c>
      <c r="AZ19" s="83"/>
      <c r="BA19" s="83"/>
      <c r="BB19" s="83">
        <f t="shared" si="15"/>
        <v>0</v>
      </c>
      <c r="BC19" s="83">
        <f t="shared" si="1"/>
        <v>0</v>
      </c>
      <c r="BD19" s="83">
        <f t="shared" si="1"/>
        <v>0</v>
      </c>
      <c r="BE19" s="83">
        <f t="shared" si="1"/>
        <v>0</v>
      </c>
      <c r="BF19" s="83">
        <f t="shared" si="16"/>
        <v>0</v>
      </c>
      <c r="BG19" s="83"/>
      <c r="BH19" s="83"/>
      <c r="BI19" s="83">
        <f t="shared" si="17"/>
        <v>0</v>
      </c>
      <c r="BJ19" s="83">
        <f t="shared" si="2"/>
        <v>0</v>
      </c>
      <c r="BK19" s="83">
        <f t="shared" si="2"/>
        <v>0</v>
      </c>
      <c r="BL19" s="83">
        <f t="shared" si="2"/>
        <v>0</v>
      </c>
      <c r="BM19" s="83">
        <f t="shared" si="18"/>
        <v>0</v>
      </c>
      <c r="BN19" s="83"/>
      <c r="BO19" s="83"/>
      <c r="BP19" s="83">
        <f t="shared" si="19"/>
        <v>0</v>
      </c>
      <c r="BQ19" s="83">
        <f t="shared" si="3"/>
        <v>0</v>
      </c>
      <c r="BR19" s="83">
        <f t="shared" si="3"/>
        <v>0</v>
      </c>
      <c r="BS19" s="83">
        <f t="shared" si="3"/>
        <v>0</v>
      </c>
      <c r="BT19" s="83">
        <f t="shared" si="20"/>
        <v>0</v>
      </c>
      <c r="BV19" s="80"/>
      <c r="BW19" s="80"/>
      <c r="BX19" s="80">
        <f t="shared" si="21"/>
        <v>0</v>
      </c>
      <c r="BY19" s="80">
        <f t="shared" si="21"/>
        <v>0</v>
      </c>
      <c r="BZ19" s="80">
        <f t="shared" si="21"/>
        <v>0</v>
      </c>
      <c r="CA19" s="80">
        <f t="shared" si="21"/>
        <v>0</v>
      </c>
      <c r="CB19" s="80">
        <f t="shared" si="22"/>
        <v>0</v>
      </c>
      <c r="CC19" s="80"/>
      <c r="CD19" s="80"/>
      <c r="CE19" s="80">
        <f t="shared" si="23"/>
        <v>300</v>
      </c>
      <c r="CF19" s="80">
        <f t="shared" si="5"/>
        <v>0</v>
      </c>
      <c r="CG19" s="80">
        <f t="shared" si="5"/>
        <v>0</v>
      </c>
      <c r="CH19" s="80">
        <f t="shared" si="5"/>
        <v>0</v>
      </c>
      <c r="CI19" s="80">
        <f t="shared" si="24"/>
        <v>300</v>
      </c>
      <c r="CJ19" s="80"/>
      <c r="CK19" s="80"/>
      <c r="CL19" s="80">
        <f t="shared" si="25"/>
        <v>0</v>
      </c>
      <c r="CM19" s="80">
        <f t="shared" si="6"/>
        <v>0</v>
      </c>
      <c r="CN19" s="80">
        <f t="shared" si="6"/>
        <v>0</v>
      </c>
      <c r="CO19" s="80">
        <f t="shared" si="6"/>
        <v>0</v>
      </c>
      <c r="CP19" s="80">
        <f t="shared" si="26"/>
        <v>0</v>
      </c>
      <c r="CQ19" s="80"/>
      <c r="CR19" s="80"/>
      <c r="CS19" s="80">
        <f t="shared" si="27"/>
        <v>0</v>
      </c>
      <c r="CT19" s="80">
        <f t="shared" si="7"/>
        <v>0</v>
      </c>
      <c r="CU19" s="80">
        <f t="shared" si="7"/>
        <v>0</v>
      </c>
      <c r="CV19" s="80">
        <f t="shared" si="7"/>
        <v>0</v>
      </c>
      <c r="CW19" s="80">
        <f t="shared" si="28"/>
        <v>0</v>
      </c>
      <c r="CX19" s="80"/>
      <c r="CY19" s="80"/>
      <c r="CZ19" s="80">
        <f t="shared" si="29"/>
        <v>0</v>
      </c>
      <c r="DA19" s="80">
        <f t="shared" si="8"/>
        <v>0</v>
      </c>
      <c r="DB19" s="80">
        <f t="shared" si="8"/>
        <v>0</v>
      </c>
      <c r="DC19" s="80">
        <f t="shared" si="8"/>
        <v>0</v>
      </c>
      <c r="DD19" s="80">
        <f t="shared" si="30"/>
        <v>0</v>
      </c>
      <c r="DF19" s="81">
        <f t="shared" si="31"/>
        <v>30</v>
      </c>
      <c r="DG19" s="81">
        <f t="shared" si="32"/>
        <v>-30</v>
      </c>
      <c r="DH19" s="81">
        <f t="shared" si="33"/>
        <v>0</v>
      </c>
      <c r="DI19" s="81">
        <f t="shared" si="34"/>
        <v>0</v>
      </c>
      <c r="DJ19" s="81">
        <f t="shared" si="35"/>
        <v>0</v>
      </c>
      <c r="DK19" s="84">
        <f t="shared" si="9"/>
        <v>0</v>
      </c>
    </row>
    <row r="20" spans="1:115" ht="15.75" thickBot="1">
      <c r="A20" s="76"/>
      <c r="B20" s="31">
        <v>18</v>
      </c>
      <c r="C20" s="82">
        <v>-45</v>
      </c>
      <c r="D20" s="82">
        <v>0</v>
      </c>
      <c r="E20" s="82">
        <v>0</v>
      </c>
      <c r="F20" s="82">
        <v>0</v>
      </c>
      <c r="G20" s="82">
        <v>-45</v>
      </c>
      <c r="H20" s="76"/>
      <c r="I20" s="31">
        <v>18</v>
      </c>
      <c r="J20" s="82">
        <v>45</v>
      </c>
      <c r="K20" s="82">
        <v>0</v>
      </c>
      <c r="L20" s="82">
        <v>0</v>
      </c>
      <c r="M20" s="82">
        <v>0</v>
      </c>
      <c r="N20" s="82">
        <v>45</v>
      </c>
      <c r="O20" s="76"/>
      <c r="P20" s="31">
        <v>18</v>
      </c>
      <c r="Q20" s="82">
        <v>0</v>
      </c>
      <c r="R20" s="82">
        <v>0</v>
      </c>
      <c r="S20" s="82">
        <v>0</v>
      </c>
      <c r="T20" s="82">
        <v>0</v>
      </c>
      <c r="U20" s="82">
        <v>0</v>
      </c>
      <c r="V20" s="76"/>
      <c r="W20" s="31">
        <v>18</v>
      </c>
      <c r="X20" s="82">
        <v>0</v>
      </c>
      <c r="Y20" s="82">
        <v>0</v>
      </c>
      <c r="Z20" s="82">
        <v>0</v>
      </c>
      <c r="AA20" s="82">
        <v>0</v>
      </c>
      <c r="AB20" s="82">
        <v>0</v>
      </c>
      <c r="AC20" s="76"/>
      <c r="AD20" s="31">
        <v>18</v>
      </c>
      <c r="AE20" s="82">
        <v>0</v>
      </c>
      <c r="AF20" s="82">
        <v>0</v>
      </c>
      <c r="AG20" s="82">
        <v>0</v>
      </c>
      <c r="AH20" s="82">
        <v>0</v>
      </c>
      <c r="AI20" s="82">
        <v>0</v>
      </c>
      <c r="AJ20" s="31"/>
      <c r="AK20" s="31">
        <f t="shared" si="10"/>
        <v>10</v>
      </c>
      <c r="AM20" s="83"/>
      <c r="AN20" s="83">
        <f t="shared" si="11"/>
        <v>0</v>
      </c>
      <c r="AO20" s="83">
        <f t="shared" si="11"/>
        <v>0</v>
      </c>
      <c r="AP20" s="83">
        <f t="shared" si="11"/>
        <v>0</v>
      </c>
      <c r="AQ20" s="83">
        <f t="shared" si="11"/>
        <v>0</v>
      </c>
      <c r="AR20" s="83">
        <f t="shared" si="12"/>
        <v>0</v>
      </c>
      <c r="AS20" s="83"/>
      <c r="AT20" s="83"/>
      <c r="AU20" s="83">
        <f t="shared" si="13"/>
        <v>45</v>
      </c>
      <c r="AV20" s="83">
        <f t="shared" si="13"/>
        <v>0</v>
      </c>
      <c r="AW20" s="83">
        <f t="shared" si="13"/>
        <v>0</v>
      </c>
      <c r="AX20" s="83">
        <f t="shared" si="13"/>
        <v>0</v>
      </c>
      <c r="AY20" s="83">
        <f t="shared" si="14"/>
        <v>-45</v>
      </c>
      <c r="AZ20" s="83"/>
      <c r="BA20" s="83"/>
      <c r="BB20" s="83">
        <f t="shared" si="15"/>
        <v>0</v>
      </c>
      <c r="BC20" s="83">
        <f t="shared" si="1"/>
        <v>0</v>
      </c>
      <c r="BD20" s="83">
        <f t="shared" si="1"/>
        <v>0</v>
      </c>
      <c r="BE20" s="83">
        <f t="shared" si="1"/>
        <v>0</v>
      </c>
      <c r="BF20" s="83">
        <f t="shared" si="16"/>
        <v>0</v>
      </c>
      <c r="BG20" s="83"/>
      <c r="BH20" s="83"/>
      <c r="BI20" s="83">
        <f t="shared" si="17"/>
        <v>0</v>
      </c>
      <c r="BJ20" s="83">
        <f t="shared" si="2"/>
        <v>0</v>
      </c>
      <c r="BK20" s="83">
        <f t="shared" si="2"/>
        <v>0</v>
      </c>
      <c r="BL20" s="83">
        <f t="shared" si="2"/>
        <v>0</v>
      </c>
      <c r="BM20" s="83">
        <f t="shared" si="18"/>
        <v>0</v>
      </c>
      <c r="BN20" s="83"/>
      <c r="BO20" s="83"/>
      <c r="BP20" s="83">
        <f t="shared" si="19"/>
        <v>0</v>
      </c>
      <c r="BQ20" s="83">
        <f t="shared" si="3"/>
        <v>0</v>
      </c>
      <c r="BR20" s="83">
        <f t="shared" si="3"/>
        <v>0</v>
      </c>
      <c r="BS20" s="83">
        <f t="shared" si="3"/>
        <v>0</v>
      </c>
      <c r="BT20" s="83">
        <f t="shared" si="20"/>
        <v>0</v>
      </c>
      <c r="BV20" s="80"/>
      <c r="BW20" s="80"/>
      <c r="BX20" s="80">
        <f t="shared" si="21"/>
        <v>0</v>
      </c>
      <c r="BY20" s="80">
        <f t="shared" si="21"/>
        <v>0</v>
      </c>
      <c r="BZ20" s="80">
        <f t="shared" si="21"/>
        <v>0</v>
      </c>
      <c r="CA20" s="80">
        <f t="shared" si="21"/>
        <v>0</v>
      </c>
      <c r="CB20" s="80">
        <f t="shared" si="22"/>
        <v>0</v>
      </c>
      <c r="CC20" s="80"/>
      <c r="CD20" s="80"/>
      <c r="CE20" s="80">
        <f t="shared" si="23"/>
        <v>450</v>
      </c>
      <c r="CF20" s="80">
        <f t="shared" si="5"/>
        <v>0</v>
      </c>
      <c r="CG20" s="80">
        <f t="shared" si="5"/>
        <v>0</v>
      </c>
      <c r="CH20" s="80">
        <f t="shared" si="5"/>
        <v>0</v>
      </c>
      <c r="CI20" s="80">
        <f t="shared" si="24"/>
        <v>450</v>
      </c>
      <c r="CJ20" s="80"/>
      <c r="CK20" s="80"/>
      <c r="CL20" s="80">
        <f t="shared" si="25"/>
        <v>0</v>
      </c>
      <c r="CM20" s="80">
        <f t="shared" si="6"/>
        <v>0</v>
      </c>
      <c r="CN20" s="80">
        <f t="shared" si="6"/>
        <v>0</v>
      </c>
      <c r="CO20" s="80">
        <f t="shared" si="6"/>
        <v>0</v>
      </c>
      <c r="CP20" s="80">
        <f t="shared" si="26"/>
        <v>0</v>
      </c>
      <c r="CQ20" s="80"/>
      <c r="CR20" s="80"/>
      <c r="CS20" s="80">
        <f t="shared" si="27"/>
        <v>0</v>
      </c>
      <c r="CT20" s="80">
        <f t="shared" si="7"/>
        <v>0</v>
      </c>
      <c r="CU20" s="80">
        <f t="shared" si="7"/>
        <v>0</v>
      </c>
      <c r="CV20" s="80">
        <f t="shared" si="7"/>
        <v>0</v>
      </c>
      <c r="CW20" s="80">
        <f t="shared" si="28"/>
        <v>0</v>
      </c>
      <c r="CX20" s="80"/>
      <c r="CY20" s="80"/>
      <c r="CZ20" s="80">
        <f t="shared" si="29"/>
        <v>0</v>
      </c>
      <c r="DA20" s="80">
        <f t="shared" si="8"/>
        <v>0</v>
      </c>
      <c r="DB20" s="80">
        <f t="shared" si="8"/>
        <v>0</v>
      </c>
      <c r="DC20" s="80">
        <f t="shared" si="8"/>
        <v>0</v>
      </c>
      <c r="DD20" s="80">
        <f t="shared" si="30"/>
        <v>0</v>
      </c>
      <c r="DF20" s="81">
        <f t="shared" si="31"/>
        <v>45</v>
      </c>
      <c r="DG20" s="81">
        <f t="shared" si="32"/>
        <v>-45</v>
      </c>
      <c r="DH20" s="81">
        <f t="shared" si="33"/>
        <v>0</v>
      </c>
      <c r="DI20" s="81">
        <f t="shared" si="34"/>
        <v>0</v>
      </c>
      <c r="DJ20" s="81">
        <f t="shared" si="35"/>
        <v>0</v>
      </c>
      <c r="DK20" s="84">
        <f t="shared" si="9"/>
        <v>0</v>
      </c>
    </row>
    <row r="21" spans="1:115" ht="15.75" thickBot="1">
      <c r="A21" s="76"/>
      <c r="B21" s="31">
        <v>19</v>
      </c>
      <c r="C21" s="82">
        <v>-65</v>
      </c>
      <c r="D21" s="82">
        <v>0</v>
      </c>
      <c r="E21" s="82">
        <v>0</v>
      </c>
      <c r="F21" s="82">
        <v>0</v>
      </c>
      <c r="G21" s="82">
        <v>-65</v>
      </c>
      <c r="H21" s="76"/>
      <c r="I21" s="31">
        <v>19</v>
      </c>
      <c r="J21" s="82">
        <v>65</v>
      </c>
      <c r="K21" s="82">
        <v>0</v>
      </c>
      <c r="L21" s="82">
        <v>0</v>
      </c>
      <c r="M21" s="82">
        <v>0</v>
      </c>
      <c r="N21" s="82">
        <v>65</v>
      </c>
      <c r="O21" s="76"/>
      <c r="P21" s="31">
        <v>19</v>
      </c>
      <c r="Q21" s="82">
        <v>0</v>
      </c>
      <c r="R21" s="82">
        <v>0</v>
      </c>
      <c r="S21" s="82">
        <v>0</v>
      </c>
      <c r="T21" s="82">
        <v>0</v>
      </c>
      <c r="U21" s="82">
        <v>0</v>
      </c>
      <c r="V21" s="76"/>
      <c r="W21" s="31">
        <v>19</v>
      </c>
      <c r="X21" s="82">
        <v>0</v>
      </c>
      <c r="Y21" s="82">
        <v>0</v>
      </c>
      <c r="Z21" s="82">
        <v>0</v>
      </c>
      <c r="AA21" s="82">
        <v>0</v>
      </c>
      <c r="AB21" s="82">
        <v>0</v>
      </c>
      <c r="AC21" s="76"/>
      <c r="AD21" s="31">
        <v>19</v>
      </c>
      <c r="AE21" s="82">
        <v>0</v>
      </c>
      <c r="AF21" s="82">
        <v>0</v>
      </c>
      <c r="AG21" s="82">
        <v>0</v>
      </c>
      <c r="AH21" s="82">
        <v>0</v>
      </c>
      <c r="AI21" s="82">
        <v>0</v>
      </c>
      <c r="AJ21" s="31"/>
      <c r="AK21" s="31">
        <f t="shared" si="10"/>
        <v>10</v>
      </c>
      <c r="AM21" s="83"/>
      <c r="AN21" s="83">
        <f t="shared" si="11"/>
        <v>0</v>
      </c>
      <c r="AO21" s="83">
        <f t="shared" si="11"/>
        <v>0</v>
      </c>
      <c r="AP21" s="83">
        <f t="shared" si="11"/>
        <v>0</v>
      </c>
      <c r="AQ21" s="83">
        <f t="shared" si="11"/>
        <v>0</v>
      </c>
      <c r="AR21" s="83">
        <f t="shared" si="12"/>
        <v>0</v>
      </c>
      <c r="AS21" s="83"/>
      <c r="AT21" s="83"/>
      <c r="AU21" s="83">
        <f t="shared" si="13"/>
        <v>65</v>
      </c>
      <c r="AV21" s="83">
        <f t="shared" si="13"/>
        <v>0</v>
      </c>
      <c r="AW21" s="83">
        <f t="shared" si="13"/>
        <v>0</v>
      </c>
      <c r="AX21" s="83">
        <f t="shared" si="13"/>
        <v>0</v>
      </c>
      <c r="AY21" s="83">
        <f t="shared" si="14"/>
        <v>-65</v>
      </c>
      <c r="AZ21" s="83"/>
      <c r="BA21" s="83"/>
      <c r="BB21" s="83">
        <f t="shared" si="15"/>
        <v>0</v>
      </c>
      <c r="BC21" s="83">
        <f t="shared" si="1"/>
        <v>0</v>
      </c>
      <c r="BD21" s="83">
        <f t="shared" si="1"/>
        <v>0</v>
      </c>
      <c r="BE21" s="83">
        <f t="shared" si="1"/>
        <v>0</v>
      </c>
      <c r="BF21" s="83">
        <f t="shared" si="16"/>
        <v>0</v>
      </c>
      <c r="BG21" s="83"/>
      <c r="BH21" s="83"/>
      <c r="BI21" s="83">
        <f t="shared" si="17"/>
        <v>0</v>
      </c>
      <c r="BJ21" s="83">
        <f t="shared" si="2"/>
        <v>0</v>
      </c>
      <c r="BK21" s="83">
        <f t="shared" si="2"/>
        <v>0</v>
      </c>
      <c r="BL21" s="83">
        <f t="shared" si="2"/>
        <v>0</v>
      </c>
      <c r="BM21" s="83">
        <f t="shared" si="18"/>
        <v>0</v>
      </c>
      <c r="BN21" s="83"/>
      <c r="BO21" s="83"/>
      <c r="BP21" s="83">
        <f t="shared" si="19"/>
        <v>0</v>
      </c>
      <c r="BQ21" s="83">
        <f t="shared" si="3"/>
        <v>0</v>
      </c>
      <c r="BR21" s="83">
        <f t="shared" si="3"/>
        <v>0</v>
      </c>
      <c r="BS21" s="83">
        <f t="shared" si="3"/>
        <v>0</v>
      </c>
      <c r="BT21" s="83">
        <f t="shared" si="20"/>
        <v>0</v>
      </c>
      <c r="BV21" s="80"/>
      <c r="BW21" s="80"/>
      <c r="BX21" s="80">
        <f t="shared" si="21"/>
        <v>0</v>
      </c>
      <c r="BY21" s="80">
        <f t="shared" si="21"/>
        <v>0</v>
      </c>
      <c r="BZ21" s="80">
        <f t="shared" si="21"/>
        <v>0</v>
      </c>
      <c r="CA21" s="80">
        <f t="shared" si="21"/>
        <v>0</v>
      </c>
      <c r="CB21" s="80">
        <f t="shared" si="22"/>
        <v>0</v>
      </c>
      <c r="CC21" s="80"/>
      <c r="CD21" s="80"/>
      <c r="CE21" s="80">
        <f t="shared" si="23"/>
        <v>650</v>
      </c>
      <c r="CF21" s="80">
        <f t="shared" si="5"/>
        <v>0</v>
      </c>
      <c r="CG21" s="80">
        <f t="shared" si="5"/>
        <v>0</v>
      </c>
      <c r="CH21" s="80">
        <f t="shared" si="5"/>
        <v>0</v>
      </c>
      <c r="CI21" s="80">
        <f t="shared" si="24"/>
        <v>650</v>
      </c>
      <c r="CJ21" s="80"/>
      <c r="CK21" s="80"/>
      <c r="CL21" s="80">
        <f t="shared" si="25"/>
        <v>0</v>
      </c>
      <c r="CM21" s="80">
        <f t="shared" si="6"/>
        <v>0</v>
      </c>
      <c r="CN21" s="80">
        <f t="shared" si="6"/>
        <v>0</v>
      </c>
      <c r="CO21" s="80">
        <f t="shared" si="6"/>
        <v>0</v>
      </c>
      <c r="CP21" s="80">
        <f t="shared" si="26"/>
        <v>0</v>
      </c>
      <c r="CQ21" s="80"/>
      <c r="CR21" s="80"/>
      <c r="CS21" s="80">
        <f t="shared" si="27"/>
        <v>0</v>
      </c>
      <c r="CT21" s="80">
        <f t="shared" si="7"/>
        <v>0</v>
      </c>
      <c r="CU21" s="80">
        <f t="shared" si="7"/>
        <v>0</v>
      </c>
      <c r="CV21" s="80">
        <f t="shared" si="7"/>
        <v>0</v>
      </c>
      <c r="CW21" s="80">
        <f t="shared" si="28"/>
        <v>0</v>
      </c>
      <c r="CX21" s="80"/>
      <c r="CY21" s="80"/>
      <c r="CZ21" s="80">
        <f t="shared" si="29"/>
        <v>0</v>
      </c>
      <c r="DA21" s="80">
        <f t="shared" si="8"/>
        <v>0</v>
      </c>
      <c r="DB21" s="80">
        <f t="shared" si="8"/>
        <v>0</v>
      </c>
      <c r="DC21" s="80">
        <f t="shared" si="8"/>
        <v>0</v>
      </c>
      <c r="DD21" s="80">
        <f t="shared" si="30"/>
        <v>0</v>
      </c>
      <c r="DF21" s="81">
        <f t="shared" si="31"/>
        <v>65</v>
      </c>
      <c r="DG21" s="81">
        <f t="shared" si="32"/>
        <v>-65</v>
      </c>
      <c r="DH21" s="81">
        <f t="shared" si="33"/>
        <v>0</v>
      </c>
      <c r="DI21" s="81">
        <f t="shared" si="34"/>
        <v>0</v>
      </c>
      <c r="DJ21" s="81">
        <f t="shared" si="35"/>
        <v>0</v>
      </c>
      <c r="DK21" s="84">
        <f t="shared" si="9"/>
        <v>0</v>
      </c>
    </row>
    <row r="22" spans="1:115" ht="15.75" thickBot="1">
      <c r="A22" s="76"/>
      <c r="B22" s="31">
        <v>20</v>
      </c>
      <c r="C22" s="82">
        <v>-47</v>
      </c>
      <c r="D22" s="82">
        <v>0</v>
      </c>
      <c r="E22" s="82">
        <v>0</v>
      </c>
      <c r="F22" s="82">
        <v>0</v>
      </c>
      <c r="G22" s="82">
        <v>-47</v>
      </c>
      <c r="H22" s="76"/>
      <c r="I22" s="31">
        <v>20</v>
      </c>
      <c r="J22" s="82">
        <v>47</v>
      </c>
      <c r="K22" s="82">
        <v>0</v>
      </c>
      <c r="L22" s="82">
        <v>0</v>
      </c>
      <c r="M22" s="82">
        <v>0</v>
      </c>
      <c r="N22" s="82">
        <v>47</v>
      </c>
      <c r="O22" s="76"/>
      <c r="P22" s="31">
        <v>20</v>
      </c>
      <c r="Q22" s="82">
        <v>0</v>
      </c>
      <c r="R22" s="82">
        <v>0</v>
      </c>
      <c r="S22" s="82">
        <v>0</v>
      </c>
      <c r="T22" s="82">
        <v>0</v>
      </c>
      <c r="U22" s="82">
        <v>0</v>
      </c>
      <c r="V22" s="76"/>
      <c r="W22" s="31">
        <v>20</v>
      </c>
      <c r="X22" s="82">
        <v>0</v>
      </c>
      <c r="Y22" s="82">
        <v>0</v>
      </c>
      <c r="Z22" s="82">
        <v>0</v>
      </c>
      <c r="AA22" s="82">
        <v>0</v>
      </c>
      <c r="AB22" s="82">
        <v>0</v>
      </c>
      <c r="AC22" s="76"/>
      <c r="AD22" s="31">
        <v>20</v>
      </c>
      <c r="AE22" s="82">
        <v>0</v>
      </c>
      <c r="AF22" s="82">
        <v>0</v>
      </c>
      <c r="AG22" s="82">
        <v>0</v>
      </c>
      <c r="AH22" s="82">
        <v>0</v>
      </c>
      <c r="AI22" s="82">
        <v>0</v>
      </c>
      <c r="AJ22" s="31"/>
      <c r="AK22" s="31">
        <f t="shared" si="10"/>
        <v>10</v>
      </c>
      <c r="AM22" s="83"/>
      <c r="AN22" s="83">
        <f t="shared" si="11"/>
        <v>0</v>
      </c>
      <c r="AO22" s="83">
        <f t="shared" si="11"/>
        <v>0</v>
      </c>
      <c r="AP22" s="83">
        <f t="shared" si="11"/>
        <v>0</v>
      </c>
      <c r="AQ22" s="83">
        <f t="shared" si="11"/>
        <v>0</v>
      </c>
      <c r="AR22" s="83">
        <f t="shared" si="12"/>
        <v>0</v>
      </c>
      <c r="AS22" s="83"/>
      <c r="AT22" s="83"/>
      <c r="AU22" s="83">
        <f t="shared" si="13"/>
        <v>47</v>
      </c>
      <c r="AV22" s="83">
        <f t="shared" si="13"/>
        <v>0</v>
      </c>
      <c r="AW22" s="83">
        <f t="shared" si="13"/>
        <v>0</v>
      </c>
      <c r="AX22" s="83">
        <f t="shared" si="13"/>
        <v>0</v>
      </c>
      <c r="AY22" s="83">
        <f t="shared" si="14"/>
        <v>-47</v>
      </c>
      <c r="AZ22" s="83"/>
      <c r="BA22" s="83"/>
      <c r="BB22" s="83">
        <f t="shared" si="15"/>
        <v>0</v>
      </c>
      <c r="BC22" s="83">
        <f t="shared" si="1"/>
        <v>0</v>
      </c>
      <c r="BD22" s="83">
        <f t="shared" si="1"/>
        <v>0</v>
      </c>
      <c r="BE22" s="83">
        <f t="shared" si="1"/>
        <v>0</v>
      </c>
      <c r="BF22" s="83">
        <f t="shared" si="16"/>
        <v>0</v>
      </c>
      <c r="BG22" s="83"/>
      <c r="BH22" s="83"/>
      <c r="BI22" s="83">
        <f t="shared" si="17"/>
        <v>0</v>
      </c>
      <c r="BJ22" s="83">
        <f t="shared" si="2"/>
        <v>0</v>
      </c>
      <c r="BK22" s="83">
        <f t="shared" si="2"/>
        <v>0</v>
      </c>
      <c r="BL22" s="83">
        <f t="shared" si="2"/>
        <v>0</v>
      </c>
      <c r="BM22" s="83">
        <f t="shared" si="18"/>
        <v>0</v>
      </c>
      <c r="BN22" s="83"/>
      <c r="BO22" s="83"/>
      <c r="BP22" s="83">
        <f t="shared" si="19"/>
        <v>0</v>
      </c>
      <c r="BQ22" s="83">
        <f t="shared" si="3"/>
        <v>0</v>
      </c>
      <c r="BR22" s="83">
        <f t="shared" si="3"/>
        <v>0</v>
      </c>
      <c r="BS22" s="83">
        <f t="shared" si="3"/>
        <v>0</v>
      </c>
      <c r="BT22" s="83">
        <f t="shared" si="20"/>
        <v>0</v>
      </c>
      <c r="BV22" s="80"/>
      <c r="BW22" s="80"/>
      <c r="BX22" s="80">
        <f t="shared" si="21"/>
        <v>0</v>
      </c>
      <c r="BY22" s="80">
        <f t="shared" si="21"/>
        <v>0</v>
      </c>
      <c r="BZ22" s="80">
        <f t="shared" si="21"/>
        <v>0</v>
      </c>
      <c r="CA22" s="80">
        <f t="shared" si="21"/>
        <v>0</v>
      </c>
      <c r="CB22" s="80">
        <f t="shared" si="22"/>
        <v>0</v>
      </c>
      <c r="CC22" s="80"/>
      <c r="CD22" s="80"/>
      <c r="CE22" s="80">
        <f t="shared" si="23"/>
        <v>470</v>
      </c>
      <c r="CF22" s="80">
        <f t="shared" si="5"/>
        <v>0</v>
      </c>
      <c r="CG22" s="80">
        <f t="shared" si="5"/>
        <v>0</v>
      </c>
      <c r="CH22" s="80">
        <f t="shared" si="5"/>
        <v>0</v>
      </c>
      <c r="CI22" s="80">
        <f t="shared" si="24"/>
        <v>470</v>
      </c>
      <c r="CJ22" s="80"/>
      <c r="CK22" s="80"/>
      <c r="CL22" s="80">
        <f t="shared" si="25"/>
        <v>0</v>
      </c>
      <c r="CM22" s="80">
        <f t="shared" si="6"/>
        <v>0</v>
      </c>
      <c r="CN22" s="80">
        <f t="shared" si="6"/>
        <v>0</v>
      </c>
      <c r="CO22" s="80">
        <f t="shared" si="6"/>
        <v>0</v>
      </c>
      <c r="CP22" s="80">
        <f t="shared" si="26"/>
        <v>0</v>
      </c>
      <c r="CQ22" s="80"/>
      <c r="CR22" s="80"/>
      <c r="CS22" s="80">
        <f t="shared" si="27"/>
        <v>0</v>
      </c>
      <c r="CT22" s="80">
        <f t="shared" si="7"/>
        <v>0</v>
      </c>
      <c r="CU22" s="80">
        <f t="shared" si="7"/>
        <v>0</v>
      </c>
      <c r="CV22" s="80">
        <f t="shared" si="7"/>
        <v>0</v>
      </c>
      <c r="CW22" s="80">
        <f t="shared" si="28"/>
        <v>0</v>
      </c>
      <c r="CX22" s="80"/>
      <c r="CY22" s="80"/>
      <c r="CZ22" s="80">
        <f t="shared" si="29"/>
        <v>0</v>
      </c>
      <c r="DA22" s="80">
        <f t="shared" si="8"/>
        <v>0</v>
      </c>
      <c r="DB22" s="80">
        <f t="shared" si="8"/>
        <v>0</v>
      </c>
      <c r="DC22" s="80">
        <f t="shared" si="8"/>
        <v>0</v>
      </c>
      <c r="DD22" s="80">
        <f t="shared" si="30"/>
        <v>0</v>
      </c>
      <c r="DF22" s="81">
        <f t="shared" si="31"/>
        <v>47</v>
      </c>
      <c r="DG22" s="81">
        <f t="shared" si="32"/>
        <v>-47</v>
      </c>
      <c r="DH22" s="81">
        <f t="shared" si="33"/>
        <v>0</v>
      </c>
      <c r="DI22" s="81">
        <f t="shared" si="34"/>
        <v>0</v>
      </c>
      <c r="DJ22" s="81">
        <f t="shared" si="35"/>
        <v>0</v>
      </c>
      <c r="DK22" s="84">
        <f t="shared" si="9"/>
        <v>0</v>
      </c>
    </row>
    <row r="23" spans="1:115" ht="15.75" thickBot="1">
      <c r="A23" s="76"/>
      <c r="B23" s="31">
        <v>21</v>
      </c>
      <c r="C23" s="82">
        <v>-6.774</v>
      </c>
      <c r="D23" s="82">
        <v>0</v>
      </c>
      <c r="E23" s="82">
        <v>0</v>
      </c>
      <c r="F23" s="82">
        <v>-9.2260000000000009</v>
      </c>
      <c r="G23" s="82">
        <v>-16</v>
      </c>
      <c r="H23" s="76"/>
      <c r="I23" s="31">
        <v>21</v>
      </c>
      <c r="J23" s="82">
        <v>6.774</v>
      </c>
      <c r="K23" s="82">
        <v>0</v>
      </c>
      <c r="L23" s="82">
        <v>0</v>
      </c>
      <c r="M23" s="82">
        <v>0</v>
      </c>
      <c r="N23" s="82">
        <v>6.774</v>
      </c>
      <c r="O23" s="76"/>
      <c r="P23" s="31">
        <v>21</v>
      </c>
      <c r="Q23" s="82">
        <v>0</v>
      </c>
      <c r="R23" s="82">
        <v>0</v>
      </c>
      <c r="S23" s="82">
        <v>0</v>
      </c>
      <c r="T23" s="82">
        <v>0</v>
      </c>
      <c r="U23" s="82">
        <v>0</v>
      </c>
      <c r="V23" s="76"/>
      <c r="W23" s="31">
        <v>21</v>
      </c>
      <c r="X23" s="82">
        <v>0</v>
      </c>
      <c r="Y23" s="82">
        <v>0</v>
      </c>
      <c r="Z23" s="82">
        <v>0</v>
      </c>
      <c r="AA23" s="82">
        <v>0</v>
      </c>
      <c r="AB23" s="82">
        <v>0</v>
      </c>
      <c r="AC23" s="76"/>
      <c r="AD23" s="31">
        <v>21</v>
      </c>
      <c r="AE23" s="82">
        <v>9.2260000000000009</v>
      </c>
      <c r="AF23" s="82">
        <v>0</v>
      </c>
      <c r="AG23" s="82">
        <v>0</v>
      </c>
      <c r="AH23" s="82">
        <v>0</v>
      </c>
      <c r="AI23" s="82">
        <v>9.2260000000000009</v>
      </c>
      <c r="AJ23" s="31"/>
      <c r="AK23" s="31">
        <f t="shared" si="10"/>
        <v>10</v>
      </c>
      <c r="AM23" s="83"/>
      <c r="AN23" s="83">
        <f t="shared" si="11"/>
        <v>0</v>
      </c>
      <c r="AO23" s="83">
        <f t="shared" si="11"/>
        <v>0</v>
      </c>
      <c r="AP23" s="83">
        <f t="shared" si="11"/>
        <v>0</v>
      </c>
      <c r="AQ23" s="83">
        <f t="shared" si="11"/>
        <v>0</v>
      </c>
      <c r="AR23" s="83">
        <f t="shared" si="12"/>
        <v>0</v>
      </c>
      <c r="AS23" s="83"/>
      <c r="AT23" s="83"/>
      <c r="AU23" s="83">
        <f t="shared" si="13"/>
        <v>6.774</v>
      </c>
      <c r="AV23" s="83">
        <f t="shared" si="13"/>
        <v>0</v>
      </c>
      <c r="AW23" s="83">
        <f t="shared" si="13"/>
        <v>0</v>
      </c>
      <c r="AX23" s="83">
        <f t="shared" si="13"/>
        <v>0</v>
      </c>
      <c r="AY23" s="83">
        <f t="shared" si="14"/>
        <v>-6.774</v>
      </c>
      <c r="AZ23" s="83"/>
      <c r="BA23" s="83"/>
      <c r="BB23" s="83">
        <f t="shared" si="15"/>
        <v>0</v>
      </c>
      <c r="BC23" s="83">
        <f t="shared" si="1"/>
        <v>0</v>
      </c>
      <c r="BD23" s="83">
        <f t="shared" si="1"/>
        <v>0</v>
      </c>
      <c r="BE23" s="83">
        <f t="shared" si="1"/>
        <v>0</v>
      </c>
      <c r="BF23" s="83">
        <f t="shared" si="16"/>
        <v>0</v>
      </c>
      <c r="BG23" s="83"/>
      <c r="BH23" s="83"/>
      <c r="BI23" s="83">
        <f t="shared" si="17"/>
        <v>0</v>
      </c>
      <c r="BJ23" s="83">
        <f t="shared" si="2"/>
        <v>0</v>
      </c>
      <c r="BK23" s="83">
        <f t="shared" si="2"/>
        <v>0</v>
      </c>
      <c r="BL23" s="83">
        <f t="shared" si="2"/>
        <v>0</v>
      </c>
      <c r="BM23" s="83">
        <f t="shared" si="18"/>
        <v>0</v>
      </c>
      <c r="BN23" s="83"/>
      <c r="BO23" s="83"/>
      <c r="BP23" s="83">
        <f t="shared" si="19"/>
        <v>9.2260000000000009</v>
      </c>
      <c r="BQ23" s="83">
        <f t="shared" si="3"/>
        <v>0</v>
      </c>
      <c r="BR23" s="83">
        <f t="shared" si="3"/>
        <v>0</v>
      </c>
      <c r="BS23" s="83">
        <f t="shared" si="3"/>
        <v>0</v>
      </c>
      <c r="BT23" s="83">
        <f t="shared" si="20"/>
        <v>-9.2260000000000009</v>
      </c>
      <c r="BV23" s="80"/>
      <c r="BW23" s="80"/>
      <c r="BX23" s="80">
        <f t="shared" si="21"/>
        <v>0</v>
      </c>
      <c r="BY23" s="80">
        <f t="shared" si="21"/>
        <v>0</v>
      </c>
      <c r="BZ23" s="80">
        <f t="shared" si="21"/>
        <v>0</v>
      </c>
      <c r="CA23" s="80">
        <f t="shared" si="21"/>
        <v>0</v>
      </c>
      <c r="CB23" s="80">
        <f t="shared" si="22"/>
        <v>0</v>
      </c>
      <c r="CC23" s="80"/>
      <c r="CD23" s="80"/>
      <c r="CE23" s="80">
        <f t="shared" si="23"/>
        <v>67.739999999999995</v>
      </c>
      <c r="CF23" s="80">
        <f t="shared" si="5"/>
        <v>0</v>
      </c>
      <c r="CG23" s="80">
        <f t="shared" si="5"/>
        <v>0</v>
      </c>
      <c r="CH23" s="80">
        <f t="shared" si="5"/>
        <v>0</v>
      </c>
      <c r="CI23" s="80">
        <f t="shared" si="24"/>
        <v>67.739999999999995</v>
      </c>
      <c r="CJ23" s="80"/>
      <c r="CK23" s="80"/>
      <c r="CL23" s="80">
        <f t="shared" si="25"/>
        <v>0</v>
      </c>
      <c r="CM23" s="80">
        <f t="shared" si="6"/>
        <v>0</v>
      </c>
      <c r="CN23" s="80">
        <f t="shared" si="6"/>
        <v>0</v>
      </c>
      <c r="CO23" s="80">
        <f t="shared" si="6"/>
        <v>0</v>
      </c>
      <c r="CP23" s="80">
        <f t="shared" si="26"/>
        <v>0</v>
      </c>
      <c r="CQ23" s="80"/>
      <c r="CR23" s="80"/>
      <c r="CS23" s="80">
        <f t="shared" si="27"/>
        <v>0</v>
      </c>
      <c r="CT23" s="80">
        <f t="shared" si="7"/>
        <v>0</v>
      </c>
      <c r="CU23" s="80">
        <f t="shared" si="7"/>
        <v>0</v>
      </c>
      <c r="CV23" s="80">
        <f t="shared" si="7"/>
        <v>0</v>
      </c>
      <c r="CW23" s="80">
        <f t="shared" si="28"/>
        <v>0</v>
      </c>
      <c r="CX23" s="80"/>
      <c r="CY23" s="80"/>
      <c r="CZ23" s="80">
        <f t="shared" si="29"/>
        <v>92.26</v>
      </c>
      <c r="DA23" s="80">
        <f t="shared" si="8"/>
        <v>0</v>
      </c>
      <c r="DB23" s="80">
        <f t="shared" si="8"/>
        <v>0</v>
      </c>
      <c r="DC23" s="80">
        <f t="shared" si="8"/>
        <v>0</v>
      </c>
      <c r="DD23" s="80">
        <f t="shared" si="30"/>
        <v>92.26</v>
      </c>
      <c r="DF23" s="81">
        <f t="shared" si="31"/>
        <v>16</v>
      </c>
      <c r="DG23" s="81">
        <f t="shared" si="32"/>
        <v>-6.774</v>
      </c>
      <c r="DH23" s="81">
        <f t="shared" si="33"/>
        <v>0</v>
      </c>
      <c r="DI23" s="81">
        <f t="shared" si="34"/>
        <v>0</v>
      </c>
      <c r="DJ23" s="81">
        <f t="shared" si="35"/>
        <v>-9.2260000000000009</v>
      </c>
      <c r="DK23" s="84">
        <f t="shared" si="9"/>
        <v>0</v>
      </c>
    </row>
    <row r="24" spans="1:115" ht="15.75" thickBot="1">
      <c r="A24" s="76"/>
      <c r="B24" s="31">
        <v>22</v>
      </c>
      <c r="C24" s="82">
        <v>0</v>
      </c>
      <c r="D24" s="82">
        <v>0</v>
      </c>
      <c r="E24" s="82">
        <v>0</v>
      </c>
      <c r="F24" s="82">
        <v>0</v>
      </c>
      <c r="G24" s="82">
        <v>0</v>
      </c>
      <c r="H24" s="76"/>
      <c r="I24" s="31">
        <v>22</v>
      </c>
      <c r="J24" s="82">
        <v>0</v>
      </c>
      <c r="K24" s="82">
        <v>0</v>
      </c>
      <c r="L24" s="82">
        <v>0</v>
      </c>
      <c r="M24" s="82">
        <v>0</v>
      </c>
      <c r="N24" s="82">
        <v>0</v>
      </c>
      <c r="O24" s="76"/>
      <c r="P24" s="31">
        <v>22</v>
      </c>
      <c r="Q24" s="82">
        <v>0</v>
      </c>
      <c r="R24" s="82">
        <v>0</v>
      </c>
      <c r="S24" s="82">
        <v>0</v>
      </c>
      <c r="T24" s="82">
        <v>0</v>
      </c>
      <c r="U24" s="82">
        <v>0</v>
      </c>
      <c r="V24" s="76"/>
      <c r="W24" s="31">
        <v>22</v>
      </c>
      <c r="X24" s="82">
        <v>0</v>
      </c>
      <c r="Y24" s="82">
        <v>0</v>
      </c>
      <c r="Z24" s="82">
        <v>0</v>
      </c>
      <c r="AA24" s="82">
        <v>0</v>
      </c>
      <c r="AB24" s="82">
        <v>0</v>
      </c>
      <c r="AC24" s="76"/>
      <c r="AD24" s="31">
        <v>22</v>
      </c>
      <c r="AE24" s="82">
        <v>0</v>
      </c>
      <c r="AF24" s="82">
        <v>0</v>
      </c>
      <c r="AG24" s="82">
        <v>0</v>
      </c>
      <c r="AH24" s="82">
        <v>0</v>
      </c>
      <c r="AI24" s="82">
        <v>0</v>
      </c>
      <c r="AJ24" s="31"/>
      <c r="AK24" s="31">
        <f t="shared" si="10"/>
        <v>10</v>
      </c>
      <c r="AM24" s="83"/>
      <c r="AN24" s="83">
        <f t="shared" si="11"/>
        <v>0</v>
      </c>
      <c r="AO24" s="83">
        <f t="shared" si="11"/>
        <v>0</v>
      </c>
      <c r="AP24" s="83">
        <f t="shared" si="11"/>
        <v>0</v>
      </c>
      <c r="AQ24" s="83">
        <f t="shared" si="11"/>
        <v>0</v>
      </c>
      <c r="AR24" s="83">
        <f t="shared" si="12"/>
        <v>0</v>
      </c>
      <c r="AS24" s="83"/>
      <c r="AT24" s="83"/>
      <c r="AU24" s="83">
        <f t="shared" si="13"/>
        <v>0</v>
      </c>
      <c r="AV24" s="83">
        <f t="shared" si="13"/>
        <v>0</v>
      </c>
      <c r="AW24" s="83">
        <f t="shared" si="13"/>
        <v>0</v>
      </c>
      <c r="AX24" s="83">
        <f t="shared" si="13"/>
        <v>0</v>
      </c>
      <c r="AY24" s="83">
        <f t="shared" si="14"/>
        <v>0</v>
      </c>
      <c r="AZ24" s="83"/>
      <c r="BA24" s="83"/>
      <c r="BB24" s="83">
        <f t="shared" si="15"/>
        <v>0</v>
      </c>
      <c r="BC24" s="83">
        <f t="shared" si="1"/>
        <v>0</v>
      </c>
      <c r="BD24" s="83">
        <f t="shared" si="1"/>
        <v>0</v>
      </c>
      <c r="BE24" s="83">
        <f t="shared" si="1"/>
        <v>0</v>
      </c>
      <c r="BF24" s="83">
        <f t="shared" si="16"/>
        <v>0</v>
      </c>
      <c r="BG24" s="83"/>
      <c r="BH24" s="83"/>
      <c r="BI24" s="83">
        <f t="shared" si="17"/>
        <v>0</v>
      </c>
      <c r="BJ24" s="83">
        <f t="shared" si="2"/>
        <v>0</v>
      </c>
      <c r="BK24" s="83">
        <f t="shared" si="2"/>
        <v>0</v>
      </c>
      <c r="BL24" s="83">
        <f t="shared" si="2"/>
        <v>0</v>
      </c>
      <c r="BM24" s="83">
        <f t="shared" si="18"/>
        <v>0</v>
      </c>
      <c r="BN24" s="83"/>
      <c r="BO24" s="83"/>
      <c r="BP24" s="83">
        <f t="shared" si="19"/>
        <v>0</v>
      </c>
      <c r="BQ24" s="83">
        <f t="shared" si="3"/>
        <v>0</v>
      </c>
      <c r="BR24" s="83">
        <f t="shared" si="3"/>
        <v>0</v>
      </c>
      <c r="BS24" s="83">
        <f t="shared" si="3"/>
        <v>0</v>
      </c>
      <c r="BT24" s="83">
        <f t="shared" si="20"/>
        <v>0</v>
      </c>
      <c r="BV24" s="80"/>
      <c r="BW24" s="80"/>
      <c r="BX24" s="80">
        <f t="shared" si="21"/>
        <v>0</v>
      </c>
      <c r="BY24" s="80">
        <f t="shared" si="21"/>
        <v>0</v>
      </c>
      <c r="BZ24" s="80">
        <f t="shared" si="21"/>
        <v>0</v>
      </c>
      <c r="CA24" s="80">
        <f t="shared" si="21"/>
        <v>0</v>
      </c>
      <c r="CB24" s="80">
        <f t="shared" si="22"/>
        <v>0</v>
      </c>
      <c r="CC24" s="80"/>
      <c r="CD24" s="80"/>
      <c r="CE24" s="80">
        <f t="shared" si="23"/>
        <v>0</v>
      </c>
      <c r="CF24" s="80">
        <f t="shared" si="5"/>
        <v>0</v>
      </c>
      <c r="CG24" s="80">
        <f t="shared" si="5"/>
        <v>0</v>
      </c>
      <c r="CH24" s="80">
        <f t="shared" si="5"/>
        <v>0</v>
      </c>
      <c r="CI24" s="80">
        <f t="shared" si="24"/>
        <v>0</v>
      </c>
      <c r="CJ24" s="80"/>
      <c r="CK24" s="80"/>
      <c r="CL24" s="80">
        <f t="shared" si="25"/>
        <v>0</v>
      </c>
      <c r="CM24" s="80">
        <f t="shared" si="6"/>
        <v>0</v>
      </c>
      <c r="CN24" s="80">
        <f t="shared" si="6"/>
        <v>0</v>
      </c>
      <c r="CO24" s="80">
        <f t="shared" si="6"/>
        <v>0</v>
      </c>
      <c r="CP24" s="80">
        <f t="shared" si="26"/>
        <v>0</v>
      </c>
      <c r="CQ24" s="80"/>
      <c r="CR24" s="80"/>
      <c r="CS24" s="80">
        <f t="shared" si="27"/>
        <v>0</v>
      </c>
      <c r="CT24" s="80">
        <f t="shared" si="7"/>
        <v>0</v>
      </c>
      <c r="CU24" s="80">
        <f t="shared" si="7"/>
        <v>0</v>
      </c>
      <c r="CV24" s="80">
        <f t="shared" si="7"/>
        <v>0</v>
      </c>
      <c r="CW24" s="80">
        <f t="shared" si="28"/>
        <v>0</v>
      </c>
      <c r="CX24" s="80"/>
      <c r="CY24" s="80"/>
      <c r="CZ24" s="80">
        <f t="shared" si="29"/>
        <v>0</v>
      </c>
      <c r="DA24" s="80">
        <f t="shared" si="8"/>
        <v>0</v>
      </c>
      <c r="DB24" s="80">
        <f t="shared" si="8"/>
        <v>0</v>
      </c>
      <c r="DC24" s="80">
        <f t="shared" si="8"/>
        <v>0</v>
      </c>
      <c r="DD24" s="80">
        <f t="shared" si="30"/>
        <v>0</v>
      </c>
      <c r="DF24" s="81">
        <f t="shared" si="31"/>
        <v>0</v>
      </c>
      <c r="DG24" s="81">
        <f t="shared" si="32"/>
        <v>0</v>
      </c>
      <c r="DH24" s="81">
        <f t="shared" si="33"/>
        <v>0</v>
      </c>
      <c r="DI24" s="81">
        <f t="shared" si="34"/>
        <v>0</v>
      </c>
      <c r="DJ24" s="81">
        <f t="shared" si="35"/>
        <v>0</v>
      </c>
      <c r="DK24" s="84">
        <f t="shared" si="9"/>
        <v>0</v>
      </c>
    </row>
    <row r="25" spans="1:115" ht="15.75" thickBot="1">
      <c r="A25" s="76"/>
      <c r="B25" s="31">
        <v>23</v>
      </c>
      <c r="C25" s="82">
        <v>0</v>
      </c>
      <c r="D25" s="82">
        <v>0</v>
      </c>
      <c r="E25" s="82">
        <v>0</v>
      </c>
      <c r="F25" s="82">
        <v>0</v>
      </c>
      <c r="G25" s="82">
        <v>0</v>
      </c>
      <c r="H25" s="76"/>
      <c r="I25" s="31">
        <v>23</v>
      </c>
      <c r="J25" s="82">
        <v>0</v>
      </c>
      <c r="K25" s="82">
        <v>0</v>
      </c>
      <c r="L25" s="82">
        <v>0</v>
      </c>
      <c r="M25" s="82">
        <v>0</v>
      </c>
      <c r="N25" s="82">
        <v>0</v>
      </c>
      <c r="O25" s="76"/>
      <c r="P25" s="31">
        <v>23</v>
      </c>
      <c r="Q25" s="82">
        <v>0</v>
      </c>
      <c r="R25" s="82">
        <v>0</v>
      </c>
      <c r="S25" s="82">
        <v>0</v>
      </c>
      <c r="T25" s="82">
        <v>0</v>
      </c>
      <c r="U25" s="82">
        <v>0</v>
      </c>
      <c r="V25" s="76"/>
      <c r="W25" s="31">
        <v>23</v>
      </c>
      <c r="X25" s="82">
        <v>0</v>
      </c>
      <c r="Y25" s="82">
        <v>0</v>
      </c>
      <c r="Z25" s="82">
        <v>0</v>
      </c>
      <c r="AA25" s="82">
        <v>0</v>
      </c>
      <c r="AB25" s="82">
        <v>0</v>
      </c>
      <c r="AC25" s="76"/>
      <c r="AD25" s="31">
        <v>23</v>
      </c>
      <c r="AE25" s="82">
        <v>0</v>
      </c>
      <c r="AF25" s="82">
        <v>0</v>
      </c>
      <c r="AG25" s="82">
        <v>0</v>
      </c>
      <c r="AH25" s="82">
        <v>0</v>
      </c>
      <c r="AI25" s="82">
        <v>0</v>
      </c>
      <c r="AJ25" s="31"/>
      <c r="AK25" s="31">
        <f t="shared" si="10"/>
        <v>10</v>
      </c>
      <c r="AM25" s="83"/>
      <c r="AN25" s="83">
        <f t="shared" si="11"/>
        <v>0</v>
      </c>
      <c r="AO25" s="83">
        <f t="shared" si="11"/>
        <v>0</v>
      </c>
      <c r="AP25" s="83">
        <f t="shared" si="11"/>
        <v>0</v>
      </c>
      <c r="AQ25" s="83">
        <f t="shared" si="11"/>
        <v>0</v>
      </c>
      <c r="AR25" s="83">
        <f t="shared" si="12"/>
        <v>0</v>
      </c>
      <c r="AS25" s="83"/>
      <c r="AT25" s="83"/>
      <c r="AU25" s="83">
        <f t="shared" si="13"/>
        <v>0</v>
      </c>
      <c r="AV25" s="83">
        <f t="shared" si="13"/>
        <v>0</v>
      </c>
      <c r="AW25" s="83">
        <f t="shared" si="13"/>
        <v>0</v>
      </c>
      <c r="AX25" s="83">
        <f t="shared" si="13"/>
        <v>0</v>
      </c>
      <c r="AY25" s="83">
        <f t="shared" si="14"/>
        <v>0</v>
      </c>
      <c r="AZ25" s="83"/>
      <c r="BA25" s="83"/>
      <c r="BB25" s="83">
        <f t="shared" si="15"/>
        <v>0</v>
      </c>
      <c r="BC25" s="83">
        <f t="shared" si="1"/>
        <v>0</v>
      </c>
      <c r="BD25" s="83">
        <f t="shared" si="1"/>
        <v>0</v>
      </c>
      <c r="BE25" s="83">
        <f t="shared" si="1"/>
        <v>0</v>
      </c>
      <c r="BF25" s="83">
        <f t="shared" si="16"/>
        <v>0</v>
      </c>
      <c r="BG25" s="83"/>
      <c r="BH25" s="83"/>
      <c r="BI25" s="83">
        <f t="shared" si="17"/>
        <v>0</v>
      </c>
      <c r="BJ25" s="83">
        <f t="shared" si="2"/>
        <v>0</v>
      </c>
      <c r="BK25" s="83">
        <f t="shared" si="2"/>
        <v>0</v>
      </c>
      <c r="BL25" s="83">
        <f t="shared" si="2"/>
        <v>0</v>
      </c>
      <c r="BM25" s="83">
        <f t="shared" si="18"/>
        <v>0</v>
      </c>
      <c r="BN25" s="83"/>
      <c r="BO25" s="83"/>
      <c r="BP25" s="83">
        <f t="shared" si="19"/>
        <v>0</v>
      </c>
      <c r="BQ25" s="83">
        <f t="shared" si="3"/>
        <v>0</v>
      </c>
      <c r="BR25" s="83">
        <f t="shared" si="3"/>
        <v>0</v>
      </c>
      <c r="BS25" s="83">
        <f t="shared" si="3"/>
        <v>0</v>
      </c>
      <c r="BT25" s="83">
        <f t="shared" si="20"/>
        <v>0</v>
      </c>
      <c r="BV25" s="80"/>
      <c r="BW25" s="80"/>
      <c r="BX25" s="80">
        <f t="shared" si="21"/>
        <v>0</v>
      </c>
      <c r="BY25" s="80">
        <f t="shared" si="21"/>
        <v>0</v>
      </c>
      <c r="BZ25" s="80">
        <f t="shared" si="21"/>
        <v>0</v>
      </c>
      <c r="CA25" s="80">
        <f t="shared" si="21"/>
        <v>0</v>
      </c>
      <c r="CB25" s="80">
        <f t="shared" si="22"/>
        <v>0</v>
      </c>
      <c r="CC25" s="80"/>
      <c r="CD25" s="80"/>
      <c r="CE25" s="80">
        <f t="shared" si="23"/>
        <v>0</v>
      </c>
      <c r="CF25" s="80">
        <f t="shared" si="5"/>
        <v>0</v>
      </c>
      <c r="CG25" s="80">
        <f t="shared" si="5"/>
        <v>0</v>
      </c>
      <c r="CH25" s="80">
        <f t="shared" si="5"/>
        <v>0</v>
      </c>
      <c r="CI25" s="80">
        <f t="shared" si="24"/>
        <v>0</v>
      </c>
      <c r="CJ25" s="80"/>
      <c r="CK25" s="80"/>
      <c r="CL25" s="80">
        <f t="shared" si="25"/>
        <v>0</v>
      </c>
      <c r="CM25" s="80">
        <f t="shared" si="6"/>
        <v>0</v>
      </c>
      <c r="CN25" s="80">
        <f t="shared" si="6"/>
        <v>0</v>
      </c>
      <c r="CO25" s="80">
        <f t="shared" si="6"/>
        <v>0</v>
      </c>
      <c r="CP25" s="80">
        <f t="shared" si="26"/>
        <v>0</v>
      </c>
      <c r="CQ25" s="80"/>
      <c r="CR25" s="80"/>
      <c r="CS25" s="80">
        <f t="shared" si="27"/>
        <v>0</v>
      </c>
      <c r="CT25" s="80">
        <f t="shared" si="7"/>
        <v>0</v>
      </c>
      <c r="CU25" s="80">
        <f t="shared" si="7"/>
        <v>0</v>
      </c>
      <c r="CV25" s="80">
        <f t="shared" si="7"/>
        <v>0</v>
      </c>
      <c r="CW25" s="80">
        <f t="shared" si="28"/>
        <v>0</v>
      </c>
      <c r="CX25" s="80"/>
      <c r="CY25" s="80"/>
      <c r="CZ25" s="80">
        <f t="shared" si="29"/>
        <v>0</v>
      </c>
      <c r="DA25" s="80">
        <f t="shared" si="8"/>
        <v>0</v>
      </c>
      <c r="DB25" s="80">
        <f t="shared" si="8"/>
        <v>0</v>
      </c>
      <c r="DC25" s="80">
        <f t="shared" si="8"/>
        <v>0</v>
      </c>
      <c r="DD25" s="80">
        <f t="shared" si="30"/>
        <v>0</v>
      </c>
      <c r="DF25" s="81">
        <f t="shared" si="31"/>
        <v>0</v>
      </c>
      <c r="DG25" s="81">
        <f t="shared" si="32"/>
        <v>0</v>
      </c>
      <c r="DH25" s="81">
        <f t="shared" si="33"/>
        <v>0</v>
      </c>
      <c r="DI25" s="81">
        <f t="shared" si="34"/>
        <v>0</v>
      </c>
      <c r="DJ25" s="81">
        <f t="shared" si="35"/>
        <v>0</v>
      </c>
      <c r="DK25" s="84">
        <f t="shared" si="9"/>
        <v>0</v>
      </c>
    </row>
    <row r="26" spans="1:115" ht="15.75" thickBot="1">
      <c r="A26" s="76"/>
      <c r="B26" s="31">
        <v>24</v>
      </c>
      <c r="C26" s="82">
        <v>0</v>
      </c>
      <c r="D26" s="82">
        <v>0</v>
      </c>
      <c r="E26" s="82">
        <v>0</v>
      </c>
      <c r="F26" s="82">
        <v>0</v>
      </c>
      <c r="G26" s="82">
        <v>0</v>
      </c>
      <c r="H26" s="76"/>
      <c r="I26" s="31">
        <v>24</v>
      </c>
      <c r="J26" s="82">
        <v>0</v>
      </c>
      <c r="K26" s="82">
        <v>0</v>
      </c>
      <c r="L26" s="82">
        <v>0</v>
      </c>
      <c r="M26" s="82">
        <v>0</v>
      </c>
      <c r="N26" s="82">
        <v>0</v>
      </c>
      <c r="O26" s="76"/>
      <c r="P26" s="31">
        <v>24</v>
      </c>
      <c r="Q26" s="82">
        <v>0</v>
      </c>
      <c r="R26" s="82">
        <v>0</v>
      </c>
      <c r="S26" s="82">
        <v>0</v>
      </c>
      <c r="T26" s="82">
        <v>0</v>
      </c>
      <c r="U26" s="82">
        <v>0</v>
      </c>
      <c r="V26" s="76"/>
      <c r="W26" s="31">
        <v>24</v>
      </c>
      <c r="X26" s="82">
        <v>0</v>
      </c>
      <c r="Y26" s="82">
        <v>0</v>
      </c>
      <c r="Z26" s="82">
        <v>0</v>
      </c>
      <c r="AA26" s="82">
        <v>0</v>
      </c>
      <c r="AB26" s="82">
        <v>0</v>
      </c>
      <c r="AC26" s="76"/>
      <c r="AD26" s="31">
        <v>24</v>
      </c>
      <c r="AE26" s="82">
        <v>0</v>
      </c>
      <c r="AF26" s="82">
        <v>0</v>
      </c>
      <c r="AG26" s="82">
        <v>0</v>
      </c>
      <c r="AH26" s="82">
        <v>0</v>
      </c>
      <c r="AI26" s="82">
        <v>0</v>
      </c>
      <c r="AJ26" s="31"/>
      <c r="AK26" s="31">
        <f t="shared" si="10"/>
        <v>10</v>
      </c>
      <c r="AM26" s="83"/>
      <c r="AN26" s="83">
        <f t="shared" si="11"/>
        <v>0</v>
      </c>
      <c r="AO26" s="83">
        <f t="shared" si="11"/>
        <v>0</v>
      </c>
      <c r="AP26" s="83">
        <f t="shared" si="11"/>
        <v>0</v>
      </c>
      <c r="AQ26" s="83">
        <f t="shared" si="11"/>
        <v>0</v>
      </c>
      <c r="AR26" s="83">
        <f t="shared" si="12"/>
        <v>0</v>
      </c>
      <c r="AS26" s="83"/>
      <c r="AT26" s="83"/>
      <c r="AU26" s="83">
        <f t="shared" si="13"/>
        <v>0</v>
      </c>
      <c r="AV26" s="83">
        <f t="shared" si="13"/>
        <v>0</v>
      </c>
      <c r="AW26" s="83">
        <f t="shared" si="13"/>
        <v>0</v>
      </c>
      <c r="AX26" s="83">
        <f t="shared" si="13"/>
        <v>0</v>
      </c>
      <c r="AY26" s="83">
        <f t="shared" si="14"/>
        <v>0</v>
      </c>
      <c r="AZ26" s="83"/>
      <c r="BA26" s="83"/>
      <c r="BB26" s="83">
        <f t="shared" si="15"/>
        <v>0</v>
      </c>
      <c r="BC26" s="83">
        <f t="shared" si="1"/>
        <v>0</v>
      </c>
      <c r="BD26" s="83">
        <f t="shared" si="1"/>
        <v>0</v>
      </c>
      <c r="BE26" s="83">
        <f t="shared" si="1"/>
        <v>0</v>
      </c>
      <c r="BF26" s="83">
        <f t="shared" si="16"/>
        <v>0</v>
      </c>
      <c r="BG26" s="83"/>
      <c r="BH26" s="83"/>
      <c r="BI26" s="83">
        <f t="shared" si="17"/>
        <v>0</v>
      </c>
      <c r="BJ26" s="83">
        <f t="shared" si="2"/>
        <v>0</v>
      </c>
      <c r="BK26" s="83">
        <f t="shared" si="2"/>
        <v>0</v>
      </c>
      <c r="BL26" s="83">
        <f t="shared" si="2"/>
        <v>0</v>
      </c>
      <c r="BM26" s="83">
        <f t="shared" si="18"/>
        <v>0</v>
      </c>
      <c r="BN26" s="83"/>
      <c r="BO26" s="83"/>
      <c r="BP26" s="83">
        <f t="shared" si="19"/>
        <v>0</v>
      </c>
      <c r="BQ26" s="83">
        <f t="shared" si="3"/>
        <v>0</v>
      </c>
      <c r="BR26" s="83">
        <f t="shared" si="3"/>
        <v>0</v>
      </c>
      <c r="BS26" s="83">
        <f t="shared" si="3"/>
        <v>0</v>
      </c>
      <c r="BT26" s="83">
        <f t="shared" si="20"/>
        <v>0</v>
      </c>
      <c r="BV26" s="80"/>
      <c r="BW26" s="80"/>
      <c r="BX26" s="80">
        <f t="shared" si="21"/>
        <v>0</v>
      </c>
      <c r="BY26" s="80">
        <f t="shared" si="21"/>
        <v>0</v>
      </c>
      <c r="BZ26" s="80">
        <f t="shared" si="21"/>
        <v>0</v>
      </c>
      <c r="CA26" s="80">
        <f t="shared" si="21"/>
        <v>0</v>
      </c>
      <c r="CB26" s="80">
        <f t="shared" si="22"/>
        <v>0</v>
      </c>
      <c r="CC26" s="80"/>
      <c r="CD26" s="80"/>
      <c r="CE26" s="80">
        <f t="shared" si="23"/>
        <v>0</v>
      </c>
      <c r="CF26" s="80">
        <f t="shared" si="5"/>
        <v>0</v>
      </c>
      <c r="CG26" s="80">
        <f t="shared" si="5"/>
        <v>0</v>
      </c>
      <c r="CH26" s="80">
        <f t="shared" si="5"/>
        <v>0</v>
      </c>
      <c r="CI26" s="80">
        <f t="shared" si="24"/>
        <v>0</v>
      </c>
      <c r="CJ26" s="80"/>
      <c r="CK26" s="80"/>
      <c r="CL26" s="80">
        <f t="shared" si="25"/>
        <v>0</v>
      </c>
      <c r="CM26" s="80">
        <f t="shared" si="6"/>
        <v>0</v>
      </c>
      <c r="CN26" s="80">
        <f t="shared" si="6"/>
        <v>0</v>
      </c>
      <c r="CO26" s="80">
        <f t="shared" si="6"/>
        <v>0</v>
      </c>
      <c r="CP26" s="80">
        <f t="shared" si="26"/>
        <v>0</v>
      </c>
      <c r="CQ26" s="80"/>
      <c r="CR26" s="80"/>
      <c r="CS26" s="80">
        <f t="shared" si="27"/>
        <v>0</v>
      </c>
      <c r="CT26" s="80">
        <f t="shared" si="7"/>
        <v>0</v>
      </c>
      <c r="CU26" s="80">
        <f t="shared" si="7"/>
        <v>0</v>
      </c>
      <c r="CV26" s="80">
        <f t="shared" si="7"/>
        <v>0</v>
      </c>
      <c r="CW26" s="80">
        <f t="shared" si="28"/>
        <v>0</v>
      </c>
      <c r="CX26" s="80"/>
      <c r="CY26" s="80"/>
      <c r="CZ26" s="80">
        <f t="shared" si="29"/>
        <v>0</v>
      </c>
      <c r="DA26" s="80">
        <f t="shared" si="8"/>
        <v>0</v>
      </c>
      <c r="DB26" s="80">
        <f t="shared" si="8"/>
        <v>0</v>
      </c>
      <c r="DC26" s="80">
        <f t="shared" si="8"/>
        <v>0</v>
      </c>
      <c r="DD26" s="80">
        <f t="shared" si="30"/>
        <v>0</v>
      </c>
      <c r="DF26" s="81">
        <f t="shared" si="31"/>
        <v>0</v>
      </c>
      <c r="DG26" s="81">
        <f t="shared" si="32"/>
        <v>0</v>
      </c>
      <c r="DH26" s="81">
        <f t="shared" si="33"/>
        <v>0</v>
      </c>
      <c r="DI26" s="81">
        <f t="shared" si="34"/>
        <v>0</v>
      </c>
      <c r="DJ26" s="81">
        <f t="shared" si="35"/>
        <v>0</v>
      </c>
      <c r="DK26" s="84">
        <f t="shared" si="9"/>
        <v>0</v>
      </c>
    </row>
    <row r="27" spans="1:115" ht="15.75" thickBot="1">
      <c r="A27" s="76"/>
      <c r="B27" s="31">
        <v>25</v>
      </c>
      <c r="C27" s="82">
        <v>0</v>
      </c>
      <c r="D27" s="82">
        <v>0</v>
      </c>
      <c r="E27" s="82">
        <v>0</v>
      </c>
      <c r="F27" s="82">
        <v>0</v>
      </c>
      <c r="G27" s="82">
        <v>0</v>
      </c>
      <c r="H27" s="76"/>
      <c r="I27" s="31">
        <v>25</v>
      </c>
      <c r="J27" s="82">
        <v>0</v>
      </c>
      <c r="K27" s="82">
        <v>0</v>
      </c>
      <c r="L27" s="82">
        <v>0</v>
      </c>
      <c r="M27" s="82">
        <v>0</v>
      </c>
      <c r="N27" s="82">
        <v>0</v>
      </c>
      <c r="O27" s="76"/>
      <c r="P27" s="31">
        <v>25</v>
      </c>
      <c r="Q27" s="82">
        <v>0</v>
      </c>
      <c r="R27" s="82">
        <v>0</v>
      </c>
      <c r="S27" s="82">
        <v>0</v>
      </c>
      <c r="T27" s="82">
        <v>0</v>
      </c>
      <c r="U27" s="82">
        <v>0</v>
      </c>
      <c r="V27" s="76"/>
      <c r="W27" s="31">
        <v>25</v>
      </c>
      <c r="X27" s="82">
        <v>0</v>
      </c>
      <c r="Y27" s="82">
        <v>0</v>
      </c>
      <c r="Z27" s="82">
        <v>0</v>
      </c>
      <c r="AA27" s="82">
        <v>0</v>
      </c>
      <c r="AB27" s="82">
        <v>0</v>
      </c>
      <c r="AC27" s="76"/>
      <c r="AD27" s="31">
        <v>25</v>
      </c>
      <c r="AE27" s="82">
        <v>0</v>
      </c>
      <c r="AF27" s="82">
        <v>0</v>
      </c>
      <c r="AG27" s="82">
        <v>0</v>
      </c>
      <c r="AH27" s="82">
        <v>0</v>
      </c>
      <c r="AI27" s="82">
        <v>0</v>
      </c>
      <c r="AJ27" s="31"/>
      <c r="AK27" s="31">
        <f t="shared" si="10"/>
        <v>10</v>
      </c>
      <c r="AM27" s="83"/>
      <c r="AN27" s="83">
        <f t="shared" si="11"/>
        <v>0</v>
      </c>
      <c r="AO27" s="83">
        <f t="shared" si="11"/>
        <v>0</v>
      </c>
      <c r="AP27" s="83">
        <f t="shared" si="11"/>
        <v>0</v>
      </c>
      <c r="AQ27" s="83">
        <f t="shared" si="11"/>
        <v>0</v>
      </c>
      <c r="AR27" s="83">
        <f t="shared" si="12"/>
        <v>0</v>
      </c>
      <c r="AS27" s="83"/>
      <c r="AT27" s="83"/>
      <c r="AU27" s="83">
        <f t="shared" si="13"/>
        <v>0</v>
      </c>
      <c r="AV27" s="83">
        <f t="shared" si="13"/>
        <v>0</v>
      </c>
      <c r="AW27" s="83">
        <f t="shared" si="13"/>
        <v>0</v>
      </c>
      <c r="AX27" s="83">
        <f t="shared" si="13"/>
        <v>0</v>
      </c>
      <c r="AY27" s="83">
        <f t="shared" si="14"/>
        <v>0</v>
      </c>
      <c r="AZ27" s="83"/>
      <c r="BA27" s="83"/>
      <c r="BB27" s="83">
        <f t="shared" si="15"/>
        <v>0</v>
      </c>
      <c r="BC27" s="83">
        <f t="shared" si="1"/>
        <v>0</v>
      </c>
      <c r="BD27" s="83">
        <f t="shared" si="1"/>
        <v>0</v>
      </c>
      <c r="BE27" s="83">
        <f t="shared" si="1"/>
        <v>0</v>
      </c>
      <c r="BF27" s="83">
        <f t="shared" si="16"/>
        <v>0</v>
      </c>
      <c r="BG27" s="83"/>
      <c r="BH27" s="83"/>
      <c r="BI27" s="83">
        <f t="shared" si="17"/>
        <v>0</v>
      </c>
      <c r="BJ27" s="83">
        <f t="shared" si="2"/>
        <v>0</v>
      </c>
      <c r="BK27" s="83">
        <f t="shared" si="2"/>
        <v>0</v>
      </c>
      <c r="BL27" s="83">
        <f t="shared" si="2"/>
        <v>0</v>
      </c>
      <c r="BM27" s="83">
        <f t="shared" si="18"/>
        <v>0</v>
      </c>
      <c r="BN27" s="83"/>
      <c r="BO27" s="83"/>
      <c r="BP27" s="83">
        <f t="shared" si="19"/>
        <v>0</v>
      </c>
      <c r="BQ27" s="83">
        <f t="shared" si="3"/>
        <v>0</v>
      </c>
      <c r="BR27" s="83">
        <f t="shared" si="3"/>
        <v>0</v>
      </c>
      <c r="BS27" s="83">
        <f t="shared" si="3"/>
        <v>0</v>
      </c>
      <c r="BT27" s="83">
        <f t="shared" si="20"/>
        <v>0</v>
      </c>
      <c r="BV27" s="80"/>
      <c r="BW27" s="80"/>
      <c r="BX27" s="80">
        <f t="shared" si="21"/>
        <v>0</v>
      </c>
      <c r="BY27" s="80">
        <f t="shared" si="21"/>
        <v>0</v>
      </c>
      <c r="BZ27" s="80">
        <f t="shared" si="21"/>
        <v>0</v>
      </c>
      <c r="CA27" s="80">
        <f t="shared" si="21"/>
        <v>0</v>
      </c>
      <c r="CB27" s="80">
        <f t="shared" si="22"/>
        <v>0</v>
      </c>
      <c r="CC27" s="80"/>
      <c r="CD27" s="80"/>
      <c r="CE27" s="80">
        <f t="shared" si="23"/>
        <v>0</v>
      </c>
      <c r="CF27" s="80">
        <f t="shared" si="5"/>
        <v>0</v>
      </c>
      <c r="CG27" s="80">
        <f t="shared" si="5"/>
        <v>0</v>
      </c>
      <c r="CH27" s="80">
        <f t="shared" si="5"/>
        <v>0</v>
      </c>
      <c r="CI27" s="80">
        <f t="shared" si="24"/>
        <v>0</v>
      </c>
      <c r="CJ27" s="80"/>
      <c r="CK27" s="80"/>
      <c r="CL27" s="80">
        <f t="shared" si="25"/>
        <v>0</v>
      </c>
      <c r="CM27" s="80">
        <f t="shared" si="6"/>
        <v>0</v>
      </c>
      <c r="CN27" s="80">
        <f t="shared" si="6"/>
        <v>0</v>
      </c>
      <c r="CO27" s="80">
        <f t="shared" si="6"/>
        <v>0</v>
      </c>
      <c r="CP27" s="80">
        <f t="shared" si="26"/>
        <v>0</v>
      </c>
      <c r="CQ27" s="80"/>
      <c r="CR27" s="80"/>
      <c r="CS27" s="80">
        <f t="shared" si="27"/>
        <v>0</v>
      </c>
      <c r="CT27" s="80">
        <f t="shared" si="7"/>
        <v>0</v>
      </c>
      <c r="CU27" s="80">
        <f t="shared" si="7"/>
        <v>0</v>
      </c>
      <c r="CV27" s="80">
        <f t="shared" si="7"/>
        <v>0</v>
      </c>
      <c r="CW27" s="80">
        <f t="shared" si="28"/>
        <v>0</v>
      </c>
      <c r="CX27" s="80"/>
      <c r="CY27" s="80"/>
      <c r="CZ27" s="80">
        <f t="shared" si="29"/>
        <v>0</v>
      </c>
      <c r="DA27" s="80">
        <f t="shared" si="8"/>
        <v>0</v>
      </c>
      <c r="DB27" s="80">
        <f t="shared" si="8"/>
        <v>0</v>
      </c>
      <c r="DC27" s="80">
        <f t="shared" si="8"/>
        <v>0</v>
      </c>
      <c r="DD27" s="80">
        <f t="shared" si="30"/>
        <v>0</v>
      </c>
      <c r="DF27" s="81">
        <f t="shared" si="31"/>
        <v>0</v>
      </c>
      <c r="DG27" s="81">
        <f t="shared" si="32"/>
        <v>0</v>
      </c>
      <c r="DH27" s="81">
        <f t="shared" si="33"/>
        <v>0</v>
      </c>
      <c r="DI27" s="81">
        <f t="shared" si="34"/>
        <v>0</v>
      </c>
      <c r="DJ27" s="81">
        <f t="shared" si="35"/>
        <v>0</v>
      </c>
      <c r="DK27" s="84">
        <f t="shared" si="9"/>
        <v>0</v>
      </c>
    </row>
    <row r="28" spans="1:115" ht="15.75" thickBot="1">
      <c r="A28" s="76"/>
      <c r="B28" s="31">
        <v>26</v>
      </c>
      <c r="C28" s="82">
        <v>0</v>
      </c>
      <c r="D28" s="82">
        <v>0</v>
      </c>
      <c r="E28" s="82">
        <v>0</v>
      </c>
      <c r="F28" s="82">
        <v>0</v>
      </c>
      <c r="G28" s="82">
        <v>0</v>
      </c>
      <c r="H28" s="76"/>
      <c r="I28" s="31">
        <v>26</v>
      </c>
      <c r="J28" s="82">
        <v>0</v>
      </c>
      <c r="K28" s="82">
        <v>0</v>
      </c>
      <c r="L28" s="82">
        <v>0</v>
      </c>
      <c r="M28" s="82">
        <v>0</v>
      </c>
      <c r="N28" s="82">
        <v>0</v>
      </c>
      <c r="O28" s="76"/>
      <c r="P28" s="31">
        <v>26</v>
      </c>
      <c r="Q28" s="82">
        <v>0</v>
      </c>
      <c r="R28" s="82">
        <v>0</v>
      </c>
      <c r="S28" s="82">
        <v>0</v>
      </c>
      <c r="T28" s="82">
        <v>0</v>
      </c>
      <c r="U28" s="82">
        <v>0</v>
      </c>
      <c r="V28" s="76"/>
      <c r="W28" s="31">
        <v>26</v>
      </c>
      <c r="X28" s="82">
        <v>0</v>
      </c>
      <c r="Y28" s="82">
        <v>0</v>
      </c>
      <c r="Z28" s="82">
        <v>0</v>
      </c>
      <c r="AA28" s="82">
        <v>0</v>
      </c>
      <c r="AB28" s="82">
        <v>0</v>
      </c>
      <c r="AC28" s="76"/>
      <c r="AD28" s="31">
        <v>26</v>
      </c>
      <c r="AE28" s="82">
        <v>0</v>
      </c>
      <c r="AF28" s="82">
        <v>0</v>
      </c>
      <c r="AG28" s="82">
        <v>0</v>
      </c>
      <c r="AH28" s="82">
        <v>0</v>
      </c>
      <c r="AI28" s="82">
        <v>0</v>
      </c>
      <c r="AJ28" s="31"/>
      <c r="AK28" s="31">
        <f t="shared" si="10"/>
        <v>10</v>
      </c>
      <c r="AM28" s="83"/>
      <c r="AN28" s="83">
        <f t="shared" si="11"/>
        <v>0</v>
      </c>
      <c r="AO28" s="83">
        <f t="shared" si="11"/>
        <v>0</v>
      </c>
      <c r="AP28" s="83">
        <f t="shared" si="11"/>
        <v>0</v>
      </c>
      <c r="AQ28" s="83">
        <f t="shared" si="11"/>
        <v>0</v>
      </c>
      <c r="AR28" s="83">
        <f t="shared" si="12"/>
        <v>0</v>
      </c>
      <c r="AS28" s="83"/>
      <c r="AT28" s="83"/>
      <c r="AU28" s="83">
        <f t="shared" si="13"/>
        <v>0</v>
      </c>
      <c r="AV28" s="83">
        <f t="shared" si="13"/>
        <v>0</v>
      </c>
      <c r="AW28" s="83">
        <f t="shared" si="13"/>
        <v>0</v>
      </c>
      <c r="AX28" s="83">
        <f t="shared" si="13"/>
        <v>0</v>
      </c>
      <c r="AY28" s="83">
        <f t="shared" si="14"/>
        <v>0</v>
      </c>
      <c r="AZ28" s="83"/>
      <c r="BA28" s="83"/>
      <c r="BB28" s="83">
        <f t="shared" si="15"/>
        <v>0</v>
      </c>
      <c r="BC28" s="83">
        <f t="shared" si="1"/>
        <v>0</v>
      </c>
      <c r="BD28" s="83">
        <f t="shared" si="1"/>
        <v>0</v>
      </c>
      <c r="BE28" s="83">
        <f t="shared" si="1"/>
        <v>0</v>
      </c>
      <c r="BF28" s="83">
        <f t="shared" si="16"/>
        <v>0</v>
      </c>
      <c r="BG28" s="83"/>
      <c r="BH28" s="83"/>
      <c r="BI28" s="83">
        <f t="shared" si="17"/>
        <v>0</v>
      </c>
      <c r="BJ28" s="83">
        <f t="shared" si="2"/>
        <v>0</v>
      </c>
      <c r="BK28" s="83">
        <f t="shared" si="2"/>
        <v>0</v>
      </c>
      <c r="BL28" s="83">
        <f t="shared" si="2"/>
        <v>0</v>
      </c>
      <c r="BM28" s="83">
        <f t="shared" si="18"/>
        <v>0</v>
      </c>
      <c r="BN28" s="83"/>
      <c r="BO28" s="83"/>
      <c r="BP28" s="83">
        <f t="shared" si="19"/>
        <v>0</v>
      </c>
      <c r="BQ28" s="83">
        <f t="shared" si="3"/>
        <v>0</v>
      </c>
      <c r="BR28" s="83">
        <f t="shared" si="3"/>
        <v>0</v>
      </c>
      <c r="BS28" s="83">
        <f t="shared" si="3"/>
        <v>0</v>
      </c>
      <c r="BT28" s="83">
        <f t="shared" si="20"/>
        <v>0</v>
      </c>
      <c r="BV28" s="80"/>
      <c r="BW28" s="80"/>
      <c r="BX28" s="80">
        <f t="shared" si="21"/>
        <v>0</v>
      </c>
      <c r="BY28" s="80">
        <f t="shared" si="21"/>
        <v>0</v>
      </c>
      <c r="BZ28" s="80">
        <f t="shared" si="21"/>
        <v>0</v>
      </c>
      <c r="CA28" s="80">
        <f t="shared" si="21"/>
        <v>0</v>
      </c>
      <c r="CB28" s="80">
        <f t="shared" si="22"/>
        <v>0</v>
      </c>
      <c r="CC28" s="80"/>
      <c r="CD28" s="80"/>
      <c r="CE28" s="80">
        <f t="shared" si="23"/>
        <v>0</v>
      </c>
      <c r="CF28" s="80">
        <f t="shared" si="5"/>
        <v>0</v>
      </c>
      <c r="CG28" s="80">
        <f t="shared" si="5"/>
        <v>0</v>
      </c>
      <c r="CH28" s="80">
        <f t="shared" si="5"/>
        <v>0</v>
      </c>
      <c r="CI28" s="80">
        <f t="shared" si="24"/>
        <v>0</v>
      </c>
      <c r="CJ28" s="80"/>
      <c r="CK28" s="80"/>
      <c r="CL28" s="80">
        <f t="shared" si="25"/>
        <v>0</v>
      </c>
      <c r="CM28" s="80">
        <f t="shared" si="6"/>
        <v>0</v>
      </c>
      <c r="CN28" s="80">
        <f t="shared" si="6"/>
        <v>0</v>
      </c>
      <c r="CO28" s="80">
        <f t="shared" si="6"/>
        <v>0</v>
      </c>
      <c r="CP28" s="80">
        <f t="shared" si="26"/>
        <v>0</v>
      </c>
      <c r="CQ28" s="80"/>
      <c r="CR28" s="80"/>
      <c r="CS28" s="80">
        <f t="shared" si="27"/>
        <v>0</v>
      </c>
      <c r="CT28" s="80">
        <f t="shared" si="7"/>
        <v>0</v>
      </c>
      <c r="CU28" s="80">
        <f t="shared" si="7"/>
        <v>0</v>
      </c>
      <c r="CV28" s="80">
        <f t="shared" si="7"/>
        <v>0</v>
      </c>
      <c r="CW28" s="80">
        <f t="shared" si="28"/>
        <v>0</v>
      </c>
      <c r="CX28" s="80"/>
      <c r="CY28" s="80"/>
      <c r="CZ28" s="80">
        <f t="shared" si="29"/>
        <v>0</v>
      </c>
      <c r="DA28" s="80">
        <f t="shared" si="8"/>
        <v>0</v>
      </c>
      <c r="DB28" s="80">
        <f t="shared" si="8"/>
        <v>0</v>
      </c>
      <c r="DC28" s="80">
        <f t="shared" si="8"/>
        <v>0</v>
      </c>
      <c r="DD28" s="80">
        <f t="shared" si="30"/>
        <v>0</v>
      </c>
      <c r="DF28" s="81">
        <f t="shared" si="31"/>
        <v>0</v>
      </c>
      <c r="DG28" s="81">
        <f t="shared" si="32"/>
        <v>0</v>
      </c>
      <c r="DH28" s="81">
        <f t="shared" si="33"/>
        <v>0</v>
      </c>
      <c r="DI28" s="81">
        <f t="shared" si="34"/>
        <v>0</v>
      </c>
      <c r="DJ28" s="81">
        <f t="shared" si="35"/>
        <v>0</v>
      </c>
      <c r="DK28" s="84">
        <f t="shared" si="9"/>
        <v>0</v>
      </c>
    </row>
    <row r="29" spans="1:115" ht="15.75" thickBot="1">
      <c r="A29" s="76"/>
      <c r="B29" s="31">
        <v>27</v>
      </c>
      <c r="C29" s="82">
        <v>0</v>
      </c>
      <c r="D29" s="82">
        <v>0</v>
      </c>
      <c r="E29" s="82">
        <v>0</v>
      </c>
      <c r="F29" s="82">
        <v>0</v>
      </c>
      <c r="G29" s="82">
        <v>0</v>
      </c>
      <c r="H29" s="76"/>
      <c r="I29" s="31">
        <v>27</v>
      </c>
      <c r="J29" s="82">
        <v>0</v>
      </c>
      <c r="K29" s="82">
        <v>0</v>
      </c>
      <c r="L29" s="82">
        <v>0</v>
      </c>
      <c r="M29" s="82">
        <v>0</v>
      </c>
      <c r="N29" s="82">
        <v>0</v>
      </c>
      <c r="O29" s="76"/>
      <c r="P29" s="31">
        <v>27</v>
      </c>
      <c r="Q29" s="82">
        <v>0</v>
      </c>
      <c r="R29" s="82">
        <v>0</v>
      </c>
      <c r="S29" s="82">
        <v>0</v>
      </c>
      <c r="T29" s="82">
        <v>0</v>
      </c>
      <c r="U29" s="82">
        <v>0</v>
      </c>
      <c r="V29" s="76"/>
      <c r="W29" s="31">
        <v>27</v>
      </c>
      <c r="X29" s="82">
        <v>0</v>
      </c>
      <c r="Y29" s="82">
        <v>0</v>
      </c>
      <c r="Z29" s="82">
        <v>0</v>
      </c>
      <c r="AA29" s="82">
        <v>0</v>
      </c>
      <c r="AB29" s="82">
        <v>0</v>
      </c>
      <c r="AC29" s="76"/>
      <c r="AD29" s="31">
        <v>27</v>
      </c>
      <c r="AE29" s="82">
        <v>0</v>
      </c>
      <c r="AF29" s="82">
        <v>0</v>
      </c>
      <c r="AG29" s="82">
        <v>0</v>
      </c>
      <c r="AH29" s="82">
        <v>0</v>
      </c>
      <c r="AI29" s="82">
        <v>0</v>
      </c>
      <c r="AJ29" s="31"/>
      <c r="AK29" s="31">
        <f t="shared" si="10"/>
        <v>10</v>
      </c>
      <c r="AM29" s="83"/>
      <c r="AN29" s="83">
        <f t="shared" si="11"/>
        <v>0</v>
      </c>
      <c r="AO29" s="83">
        <f t="shared" si="11"/>
        <v>0</v>
      </c>
      <c r="AP29" s="83">
        <f t="shared" si="11"/>
        <v>0</v>
      </c>
      <c r="AQ29" s="83">
        <f t="shared" si="11"/>
        <v>0</v>
      </c>
      <c r="AR29" s="83">
        <f t="shared" si="12"/>
        <v>0</v>
      </c>
      <c r="AS29" s="83"/>
      <c r="AT29" s="83"/>
      <c r="AU29" s="83">
        <f t="shared" si="13"/>
        <v>0</v>
      </c>
      <c r="AV29" s="83">
        <f t="shared" si="13"/>
        <v>0</v>
      </c>
      <c r="AW29" s="83">
        <f t="shared" si="13"/>
        <v>0</v>
      </c>
      <c r="AX29" s="83">
        <f t="shared" si="13"/>
        <v>0</v>
      </c>
      <c r="AY29" s="83">
        <f t="shared" si="14"/>
        <v>0</v>
      </c>
      <c r="AZ29" s="83"/>
      <c r="BA29" s="83"/>
      <c r="BB29" s="83">
        <f t="shared" si="15"/>
        <v>0</v>
      </c>
      <c r="BC29" s="83">
        <f t="shared" si="1"/>
        <v>0</v>
      </c>
      <c r="BD29" s="83">
        <f t="shared" si="1"/>
        <v>0</v>
      </c>
      <c r="BE29" s="83">
        <f t="shared" si="1"/>
        <v>0</v>
      </c>
      <c r="BF29" s="83">
        <f t="shared" si="16"/>
        <v>0</v>
      </c>
      <c r="BG29" s="83"/>
      <c r="BH29" s="83"/>
      <c r="BI29" s="83">
        <f t="shared" si="17"/>
        <v>0</v>
      </c>
      <c r="BJ29" s="83">
        <f t="shared" si="2"/>
        <v>0</v>
      </c>
      <c r="BK29" s="83">
        <f t="shared" si="2"/>
        <v>0</v>
      </c>
      <c r="BL29" s="83">
        <f t="shared" si="2"/>
        <v>0</v>
      </c>
      <c r="BM29" s="83">
        <f t="shared" si="18"/>
        <v>0</v>
      </c>
      <c r="BN29" s="83"/>
      <c r="BO29" s="83"/>
      <c r="BP29" s="83">
        <f t="shared" si="19"/>
        <v>0</v>
      </c>
      <c r="BQ29" s="83">
        <f t="shared" si="3"/>
        <v>0</v>
      </c>
      <c r="BR29" s="83">
        <f t="shared" si="3"/>
        <v>0</v>
      </c>
      <c r="BS29" s="83">
        <f t="shared" si="3"/>
        <v>0</v>
      </c>
      <c r="BT29" s="83">
        <f t="shared" si="20"/>
        <v>0</v>
      </c>
      <c r="BV29" s="80"/>
      <c r="BW29" s="80"/>
      <c r="BX29" s="80">
        <f t="shared" si="21"/>
        <v>0</v>
      </c>
      <c r="BY29" s="80">
        <f t="shared" si="21"/>
        <v>0</v>
      </c>
      <c r="BZ29" s="80">
        <f t="shared" si="21"/>
        <v>0</v>
      </c>
      <c r="CA29" s="80">
        <f t="shared" si="21"/>
        <v>0</v>
      </c>
      <c r="CB29" s="80">
        <f t="shared" si="22"/>
        <v>0</v>
      </c>
      <c r="CC29" s="80"/>
      <c r="CD29" s="80"/>
      <c r="CE29" s="80">
        <f t="shared" si="23"/>
        <v>0</v>
      </c>
      <c r="CF29" s="80">
        <f t="shared" si="5"/>
        <v>0</v>
      </c>
      <c r="CG29" s="80">
        <f t="shared" si="5"/>
        <v>0</v>
      </c>
      <c r="CH29" s="80">
        <f t="shared" si="5"/>
        <v>0</v>
      </c>
      <c r="CI29" s="80">
        <f t="shared" si="24"/>
        <v>0</v>
      </c>
      <c r="CJ29" s="80"/>
      <c r="CK29" s="80"/>
      <c r="CL29" s="80">
        <f t="shared" si="25"/>
        <v>0</v>
      </c>
      <c r="CM29" s="80">
        <f t="shared" si="6"/>
        <v>0</v>
      </c>
      <c r="CN29" s="80">
        <f t="shared" si="6"/>
        <v>0</v>
      </c>
      <c r="CO29" s="80">
        <f t="shared" si="6"/>
        <v>0</v>
      </c>
      <c r="CP29" s="80">
        <f t="shared" si="26"/>
        <v>0</v>
      </c>
      <c r="CQ29" s="80"/>
      <c r="CR29" s="80"/>
      <c r="CS29" s="80">
        <f t="shared" si="27"/>
        <v>0</v>
      </c>
      <c r="CT29" s="80">
        <f t="shared" si="7"/>
        <v>0</v>
      </c>
      <c r="CU29" s="80">
        <f t="shared" si="7"/>
        <v>0</v>
      </c>
      <c r="CV29" s="80">
        <f t="shared" si="7"/>
        <v>0</v>
      </c>
      <c r="CW29" s="80">
        <f t="shared" si="28"/>
        <v>0</v>
      </c>
      <c r="CX29" s="80"/>
      <c r="CY29" s="80"/>
      <c r="CZ29" s="80">
        <f t="shared" si="29"/>
        <v>0</v>
      </c>
      <c r="DA29" s="80">
        <f t="shared" si="8"/>
        <v>0</v>
      </c>
      <c r="DB29" s="80">
        <f t="shared" si="8"/>
        <v>0</v>
      </c>
      <c r="DC29" s="80">
        <f t="shared" si="8"/>
        <v>0</v>
      </c>
      <c r="DD29" s="80">
        <f t="shared" si="30"/>
        <v>0</v>
      </c>
      <c r="DF29" s="81">
        <f t="shared" si="31"/>
        <v>0</v>
      </c>
      <c r="DG29" s="81">
        <f t="shared" si="32"/>
        <v>0</v>
      </c>
      <c r="DH29" s="81">
        <f t="shared" si="33"/>
        <v>0</v>
      </c>
      <c r="DI29" s="81">
        <f t="shared" si="34"/>
        <v>0</v>
      </c>
      <c r="DJ29" s="81">
        <f t="shared" si="35"/>
        <v>0</v>
      </c>
      <c r="DK29" s="84">
        <f t="shared" si="9"/>
        <v>0</v>
      </c>
    </row>
    <row r="30" spans="1:115" ht="15.75" thickBot="1">
      <c r="A30" s="76"/>
      <c r="B30" s="31">
        <v>28</v>
      </c>
      <c r="C30" s="82">
        <v>0</v>
      </c>
      <c r="D30" s="82">
        <v>0</v>
      </c>
      <c r="E30" s="82">
        <v>0</v>
      </c>
      <c r="F30" s="82">
        <v>0</v>
      </c>
      <c r="G30" s="82">
        <v>0</v>
      </c>
      <c r="H30" s="76"/>
      <c r="I30" s="31">
        <v>28</v>
      </c>
      <c r="J30" s="82">
        <v>0</v>
      </c>
      <c r="K30" s="82">
        <v>0</v>
      </c>
      <c r="L30" s="82">
        <v>0</v>
      </c>
      <c r="M30" s="82">
        <v>0</v>
      </c>
      <c r="N30" s="82">
        <v>0</v>
      </c>
      <c r="O30" s="76"/>
      <c r="P30" s="31">
        <v>28</v>
      </c>
      <c r="Q30" s="82">
        <v>0</v>
      </c>
      <c r="R30" s="82">
        <v>0</v>
      </c>
      <c r="S30" s="82">
        <v>0</v>
      </c>
      <c r="T30" s="82">
        <v>0</v>
      </c>
      <c r="U30" s="82">
        <v>0</v>
      </c>
      <c r="V30" s="76"/>
      <c r="W30" s="31">
        <v>28</v>
      </c>
      <c r="X30" s="82">
        <v>0</v>
      </c>
      <c r="Y30" s="82">
        <v>0</v>
      </c>
      <c r="Z30" s="82">
        <v>0</v>
      </c>
      <c r="AA30" s="82">
        <v>0</v>
      </c>
      <c r="AB30" s="82">
        <v>0</v>
      </c>
      <c r="AC30" s="76"/>
      <c r="AD30" s="31">
        <v>28</v>
      </c>
      <c r="AE30" s="82">
        <v>0</v>
      </c>
      <c r="AF30" s="82">
        <v>0</v>
      </c>
      <c r="AG30" s="82">
        <v>0</v>
      </c>
      <c r="AH30" s="82">
        <v>0</v>
      </c>
      <c r="AI30" s="82">
        <v>0</v>
      </c>
      <c r="AJ30" s="31"/>
      <c r="AK30" s="31">
        <f t="shared" si="10"/>
        <v>10</v>
      </c>
      <c r="AM30" s="83"/>
      <c r="AN30" s="83">
        <f t="shared" si="11"/>
        <v>0</v>
      </c>
      <c r="AO30" s="83">
        <f t="shared" si="11"/>
        <v>0</v>
      </c>
      <c r="AP30" s="83">
        <f t="shared" si="11"/>
        <v>0</v>
      </c>
      <c r="AQ30" s="83">
        <f t="shared" si="11"/>
        <v>0</v>
      </c>
      <c r="AR30" s="83">
        <f t="shared" si="12"/>
        <v>0</v>
      </c>
      <c r="AS30" s="83"/>
      <c r="AT30" s="83"/>
      <c r="AU30" s="83">
        <f t="shared" si="13"/>
        <v>0</v>
      </c>
      <c r="AV30" s="83">
        <f t="shared" si="13"/>
        <v>0</v>
      </c>
      <c r="AW30" s="83">
        <f t="shared" si="13"/>
        <v>0</v>
      </c>
      <c r="AX30" s="83">
        <f t="shared" si="13"/>
        <v>0</v>
      </c>
      <c r="AY30" s="83">
        <f t="shared" si="14"/>
        <v>0</v>
      </c>
      <c r="AZ30" s="83"/>
      <c r="BA30" s="83"/>
      <c r="BB30" s="83">
        <f t="shared" si="15"/>
        <v>0</v>
      </c>
      <c r="BC30" s="83">
        <f t="shared" si="1"/>
        <v>0</v>
      </c>
      <c r="BD30" s="83">
        <f t="shared" si="1"/>
        <v>0</v>
      </c>
      <c r="BE30" s="83">
        <f t="shared" si="1"/>
        <v>0</v>
      </c>
      <c r="BF30" s="83">
        <f t="shared" si="16"/>
        <v>0</v>
      </c>
      <c r="BG30" s="83"/>
      <c r="BH30" s="83"/>
      <c r="BI30" s="83">
        <f t="shared" si="17"/>
        <v>0</v>
      </c>
      <c r="BJ30" s="83">
        <f t="shared" si="2"/>
        <v>0</v>
      </c>
      <c r="BK30" s="83">
        <f t="shared" si="2"/>
        <v>0</v>
      </c>
      <c r="BL30" s="83">
        <f t="shared" si="2"/>
        <v>0</v>
      </c>
      <c r="BM30" s="83">
        <f t="shared" si="18"/>
        <v>0</v>
      </c>
      <c r="BN30" s="83"/>
      <c r="BO30" s="83"/>
      <c r="BP30" s="83">
        <f t="shared" si="19"/>
        <v>0</v>
      </c>
      <c r="BQ30" s="83">
        <f t="shared" si="3"/>
        <v>0</v>
      </c>
      <c r="BR30" s="83">
        <f t="shared" si="3"/>
        <v>0</v>
      </c>
      <c r="BS30" s="83">
        <f t="shared" si="3"/>
        <v>0</v>
      </c>
      <c r="BT30" s="83">
        <f t="shared" si="20"/>
        <v>0</v>
      </c>
      <c r="BV30" s="80"/>
      <c r="BW30" s="80"/>
      <c r="BX30" s="80">
        <f t="shared" si="21"/>
        <v>0</v>
      </c>
      <c r="BY30" s="80">
        <f t="shared" si="21"/>
        <v>0</v>
      </c>
      <c r="BZ30" s="80">
        <f t="shared" si="21"/>
        <v>0</v>
      </c>
      <c r="CA30" s="80">
        <f t="shared" si="21"/>
        <v>0</v>
      </c>
      <c r="CB30" s="80">
        <f t="shared" si="22"/>
        <v>0</v>
      </c>
      <c r="CC30" s="80"/>
      <c r="CD30" s="80"/>
      <c r="CE30" s="80">
        <f t="shared" si="23"/>
        <v>0</v>
      </c>
      <c r="CF30" s="80">
        <f t="shared" si="5"/>
        <v>0</v>
      </c>
      <c r="CG30" s="80">
        <f t="shared" si="5"/>
        <v>0</v>
      </c>
      <c r="CH30" s="80">
        <f t="shared" si="5"/>
        <v>0</v>
      </c>
      <c r="CI30" s="80">
        <f t="shared" si="24"/>
        <v>0</v>
      </c>
      <c r="CJ30" s="80"/>
      <c r="CK30" s="80"/>
      <c r="CL30" s="80">
        <f t="shared" si="25"/>
        <v>0</v>
      </c>
      <c r="CM30" s="80">
        <f t="shared" si="6"/>
        <v>0</v>
      </c>
      <c r="CN30" s="80">
        <f t="shared" si="6"/>
        <v>0</v>
      </c>
      <c r="CO30" s="80">
        <f t="shared" si="6"/>
        <v>0</v>
      </c>
      <c r="CP30" s="80">
        <f t="shared" si="26"/>
        <v>0</v>
      </c>
      <c r="CQ30" s="80"/>
      <c r="CR30" s="80"/>
      <c r="CS30" s="80">
        <f t="shared" si="27"/>
        <v>0</v>
      </c>
      <c r="CT30" s="80">
        <f t="shared" si="7"/>
        <v>0</v>
      </c>
      <c r="CU30" s="80">
        <f t="shared" si="7"/>
        <v>0</v>
      </c>
      <c r="CV30" s="80">
        <f t="shared" si="7"/>
        <v>0</v>
      </c>
      <c r="CW30" s="80">
        <f t="shared" si="28"/>
        <v>0</v>
      </c>
      <c r="CX30" s="80"/>
      <c r="CY30" s="80"/>
      <c r="CZ30" s="80">
        <f t="shared" si="29"/>
        <v>0</v>
      </c>
      <c r="DA30" s="80">
        <f t="shared" si="8"/>
        <v>0</v>
      </c>
      <c r="DB30" s="80">
        <f t="shared" si="8"/>
        <v>0</v>
      </c>
      <c r="DC30" s="80">
        <f t="shared" si="8"/>
        <v>0</v>
      </c>
      <c r="DD30" s="80">
        <f t="shared" si="30"/>
        <v>0</v>
      </c>
      <c r="DF30" s="81">
        <f t="shared" si="31"/>
        <v>0</v>
      </c>
      <c r="DG30" s="81">
        <f t="shared" si="32"/>
        <v>0</v>
      </c>
      <c r="DH30" s="81">
        <f t="shared" si="33"/>
        <v>0</v>
      </c>
      <c r="DI30" s="81">
        <f t="shared" si="34"/>
        <v>0</v>
      </c>
      <c r="DJ30" s="81">
        <f t="shared" si="35"/>
        <v>0</v>
      </c>
      <c r="DK30" s="84">
        <f t="shared" si="9"/>
        <v>0</v>
      </c>
    </row>
    <row r="31" spans="1:115" ht="15.75" thickBot="1">
      <c r="A31" s="76"/>
      <c r="B31" s="31">
        <v>29</v>
      </c>
      <c r="C31" s="82">
        <v>0</v>
      </c>
      <c r="D31" s="82">
        <v>0</v>
      </c>
      <c r="E31" s="82">
        <v>0</v>
      </c>
      <c r="F31" s="82">
        <v>0</v>
      </c>
      <c r="G31" s="82">
        <v>0</v>
      </c>
      <c r="H31" s="76"/>
      <c r="I31" s="31">
        <v>29</v>
      </c>
      <c r="J31" s="82">
        <v>0</v>
      </c>
      <c r="K31" s="82">
        <v>0</v>
      </c>
      <c r="L31" s="82">
        <v>0</v>
      </c>
      <c r="M31" s="82">
        <v>0</v>
      </c>
      <c r="N31" s="82">
        <v>0</v>
      </c>
      <c r="O31" s="76"/>
      <c r="P31" s="31">
        <v>29</v>
      </c>
      <c r="Q31" s="82">
        <v>0</v>
      </c>
      <c r="R31" s="82">
        <v>0</v>
      </c>
      <c r="S31" s="82">
        <v>0</v>
      </c>
      <c r="T31" s="82">
        <v>0</v>
      </c>
      <c r="U31" s="82">
        <v>0</v>
      </c>
      <c r="V31" s="76"/>
      <c r="W31" s="31">
        <v>29</v>
      </c>
      <c r="X31" s="82">
        <v>0</v>
      </c>
      <c r="Y31" s="82">
        <v>0</v>
      </c>
      <c r="Z31" s="82">
        <v>0</v>
      </c>
      <c r="AA31" s="82">
        <v>0</v>
      </c>
      <c r="AB31" s="82">
        <v>0</v>
      </c>
      <c r="AC31" s="76"/>
      <c r="AD31" s="31">
        <v>29</v>
      </c>
      <c r="AE31" s="82">
        <v>0</v>
      </c>
      <c r="AF31" s="82">
        <v>0</v>
      </c>
      <c r="AG31" s="82">
        <v>0</v>
      </c>
      <c r="AH31" s="82">
        <v>0</v>
      </c>
      <c r="AI31" s="82">
        <v>0</v>
      </c>
      <c r="AJ31" s="31"/>
      <c r="AK31" s="31">
        <f t="shared" si="10"/>
        <v>10</v>
      </c>
      <c r="AM31" s="83"/>
      <c r="AN31" s="83">
        <f t="shared" si="11"/>
        <v>0</v>
      </c>
      <c r="AO31" s="83">
        <f t="shared" si="11"/>
        <v>0</v>
      </c>
      <c r="AP31" s="83">
        <f t="shared" si="11"/>
        <v>0</v>
      </c>
      <c r="AQ31" s="83">
        <f t="shared" si="11"/>
        <v>0</v>
      </c>
      <c r="AR31" s="83">
        <f t="shared" si="12"/>
        <v>0</v>
      </c>
      <c r="AS31" s="83"/>
      <c r="AT31" s="83"/>
      <c r="AU31" s="83">
        <f t="shared" si="13"/>
        <v>0</v>
      </c>
      <c r="AV31" s="83">
        <f t="shared" si="13"/>
        <v>0</v>
      </c>
      <c r="AW31" s="83">
        <f t="shared" si="13"/>
        <v>0</v>
      </c>
      <c r="AX31" s="83">
        <f t="shared" si="13"/>
        <v>0</v>
      </c>
      <c r="AY31" s="83">
        <f t="shared" si="14"/>
        <v>0</v>
      </c>
      <c r="AZ31" s="83"/>
      <c r="BA31" s="83"/>
      <c r="BB31" s="83">
        <f t="shared" si="15"/>
        <v>0</v>
      </c>
      <c r="BC31" s="83">
        <f t="shared" si="1"/>
        <v>0</v>
      </c>
      <c r="BD31" s="83">
        <f t="shared" si="1"/>
        <v>0</v>
      </c>
      <c r="BE31" s="83">
        <f t="shared" si="1"/>
        <v>0</v>
      </c>
      <c r="BF31" s="83">
        <f t="shared" si="16"/>
        <v>0</v>
      </c>
      <c r="BG31" s="83"/>
      <c r="BH31" s="83"/>
      <c r="BI31" s="83">
        <f t="shared" si="17"/>
        <v>0</v>
      </c>
      <c r="BJ31" s="83">
        <f t="shared" si="2"/>
        <v>0</v>
      </c>
      <c r="BK31" s="83">
        <f t="shared" si="2"/>
        <v>0</v>
      </c>
      <c r="BL31" s="83">
        <f t="shared" si="2"/>
        <v>0</v>
      </c>
      <c r="BM31" s="83">
        <f t="shared" si="18"/>
        <v>0</v>
      </c>
      <c r="BN31" s="83"/>
      <c r="BO31" s="83"/>
      <c r="BP31" s="83">
        <f t="shared" si="19"/>
        <v>0</v>
      </c>
      <c r="BQ31" s="83">
        <f t="shared" si="3"/>
        <v>0</v>
      </c>
      <c r="BR31" s="83">
        <f t="shared" si="3"/>
        <v>0</v>
      </c>
      <c r="BS31" s="83">
        <f t="shared" si="3"/>
        <v>0</v>
      </c>
      <c r="BT31" s="83">
        <f t="shared" si="20"/>
        <v>0</v>
      </c>
      <c r="BV31" s="80"/>
      <c r="BW31" s="80"/>
      <c r="BX31" s="80">
        <f t="shared" si="21"/>
        <v>0</v>
      </c>
      <c r="BY31" s="80">
        <f t="shared" si="21"/>
        <v>0</v>
      </c>
      <c r="BZ31" s="80">
        <f t="shared" si="21"/>
        <v>0</v>
      </c>
      <c r="CA31" s="80">
        <f t="shared" si="21"/>
        <v>0</v>
      </c>
      <c r="CB31" s="80">
        <f t="shared" si="22"/>
        <v>0</v>
      </c>
      <c r="CC31" s="80"/>
      <c r="CD31" s="80"/>
      <c r="CE31" s="80">
        <f t="shared" si="23"/>
        <v>0</v>
      </c>
      <c r="CF31" s="80">
        <f t="shared" si="5"/>
        <v>0</v>
      </c>
      <c r="CG31" s="80">
        <f t="shared" si="5"/>
        <v>0</v>
      </c>
      <c r="CH31" s="80">
        <f t="shared" si="5"/>
        <v>0</v>
      </c>
      <c r="CI31" s="80">
        <f t="shared" si="24"/>
        <v>0</v>
      </c>
      <c r="CJ31" s="80"/>
      <c r="CK31" s="80"/>
      <c r="CL31" s="80">
        <f t="shared" si="25"/>
        <v>0</v>
      </c>
      <c r="CM31" s="80">
        <f t="shared" si="6"/>
        <v>0</v>
      </c>
      <c r="CN31" s="80">
        <f t="shared" si="6"/>
        <v>0</v>
      </c>
      <c r="CO31" s="80">
        <f t="shared" si="6"/>
        <v>0</v>
      </c>
      <c r="CP31" s="80">
        <f t="shared" si="26"/>
        <v>0</v>
      </c>
      <c r="CQ31" s="80"/>
      <c r="CR31" s="80"/>
      <c r="CS31" s="80">
        <f t="shared" si="27"/>
        <v>0</v>
      </c>
      <c r="CT31" s="80">
        <f t="shared" si="7"/>
        <v>0</v>
      </c>
      <c r="CU31" s="80">
        <f t="shared" si="7"/>
        <v>0</v>
      </c>
      <c r="CV31" s="80">
        <f t="shared" si="7"/>
        <v>0</v>
      </c>
      <c r="CW31" s="80">
        <f t="shared" si="28"/>
        <v>0</v>
      </c>
      <c r="CX31" s="80"/>
      <c r="CY31" s="80"/>
      <c r="CZ31" s="80">
        <f t="shared" si="29"/>
        <v>0</v>
      </c>
      <c r="DA31" s="80">
        <f t="shared" si="8"/>
        <v>0</v>
      </c>
      <c r="DB31" s="80">
        <f t="shared" si="8"/>
        <v>0</v>
      </c>
      <c r="DC31" s="80">
        <f t="shared" si="8"/>
        <v>0</v>
      </c>
      <c r="DD31" s="80">
        <f t="shared" si="30"/>
        <v>0</v>
      </c>
      <c r="DF31" s="81">
        <f t="shared" si="31"/>
        <v>0</v>
      </c>
      <c r="DG31" s="81">
        <f t="shared" si="32"/>
        <v>0</v>
      </c>
      <c r="DH31" s="81">
        <f t="shared" si="33"/>
        <v>0</v>
      </c>
      <c r="DI31" s="81">
        <f t="shared" si="34"/>
        <v>0</v>
      </c>
      <c r="DJ31" s="81">
        <f t="shared" si="35"/>
        <v>0</v>
      </c>
      <c r="DK31" s="84">
        <f t="shared" si="9"/>
        <v>0</v>
      </c>
    </row>
    <row r="32" spans="1:115" ht="15.75" thickBot="1">
      <c r="A32" s="76"/>
      <c r="B32" s="31">
        <v>30</v>
      </c>
      <c r="C32" s="82">
        <v>0</v>
      </c>
      <c r="D32" s="82">
        <v>0</v>
      </c>
      <c r="E32" s="82">
        <v>0</v>
      </c>
      <c r="F32" s="82">
        <v>0</v>
      </c>
      <c r="G32" s="82">
        <v>0</v>
      </c>
      <c r="H32" s="76"/>
      <c r="I32" s="31">
        <v>30</v>
      </c>
      <c r="J32" s="82">
        <v>0</v>
      </c>
      <c r="K32" s="82">
        <v>0</v>
      </c>
      <c r="L32" s="82">
        <v>0</v>
      </c>
      <c r="M32" s="82">
        <v>0</v>
      </c>
      <c r="N32" s="82">
        <v>0</v>
      </c>
      <c r="O32" s="76"/>
      <c r="P32" s="31">
        <v>30</v>
      </c>
      <c r="Q32" s="82">
        <v>0</v>
      </c>
      <c r="R32" s="82">
        <v>0</v>
      </c>
      <c r="S32" s="82">
        <v>0</v>
      </c>
      <c r="T32" s="82">
        <v>0</v>
      </c>
      <c r="U32" s="82">
        <v>0</v>
      </c>
      <c r="V32" s="76"/>
      <c r="W32" s="31">
        <v>30</v>
      </c>
      <c r="X32" s="82">
        <v>0</v>
      </c>
      <c r="Y32" s="82">
        <v>0</v>
      </c>
      <c r="Z32" s="82">
        <v>0</v>
      </c>
      <c r="AA32" s="82">
        <v>0</v>
      </c>
      <c r="AB32" s="82">
        <v>0</v>
      </c>
      <c r="AC32" s="76"/>
      <c r="AD32" s="31">
        <v>30</v>
      </c>
      <c r="AE32" s="82">
        <v>0</v>
      </c>
      <c r="AF32" s="82">
        <v>0</v>
      </c>
      <c r="AG32" s="82">
        <v>0</v>
      </c>
      <c r="AH32" s="82">
        <v>0</v>
      </c>
      <c r="AI32" s="82">
        <v>0</v>
      </c>
      <c r="AJ32" s="31"/>
      <c r="AK32" s="31">
        <f t="shared" si="10"/>
        <v>10</v>
      </c>
      <c r="AM32" s="83"/>
      <c r="AN32" s="83">
        <f t="shared" si="11"/>
        <v>0</v>
      </c>
      <c r="AO32" s="83">
        <f t="shared" si="11"/>
        <v>0</v>
      </c>
      <c r="AP32" s="83">
        <f t="shared" si="11"/>
        <v>0</v>
      </c>
      <c r="AQ32" s="83">
        <f t="shared" si="11"/>
        <v>0</v>
      </c>
      <c r="AR32" s="83">
        <f t="shared" si="12"/>
        <v>0</v>
      </c>
      <c r="AS32" s="83"/>
      <c r="AT32" s="83"/>
      <c r="AU32" s="83">
        <f t="shared" si="13"/>
        <v>0</v>
      </c>
      <c r="AV32" s="83">
        <f t="shared" si="13"/>
        <v>0</v>
      </c>
      <c r="AW32" s="83">
        <f t="shared" si="13"/>
        <v>0</v>
      </c>
      <c r="AX32" s="83">
        <f t="shared" si="13"/>
        <v>0</v>
      </c>
      <c r="AY32" s="83">
        <f t="shared" si="14"/>
        <v>0</v>
      </c>
      <c r="AZ32" s="83"/>
      <c r="BA32" s="83"/>
      <c r="BB32" s="83">
        <f t="shared" si="15"/>
        <v>0</v>
      </c>
      <c r="BC32" s="83">
        <f t="shared" si="1"/>
        <v>0</v>
      </c>
      <c r="BD32" s="83">
        <f t="shared" si="1"/>
        <v>0</v>
      </c>
      <c r="BE32" s="83">
        <f t="shared" si="1"/>
        <v>0</v>
      </c>
      <c r="BF32" s="83">
        <f t="shared" si="16"/>
        <v>0</v>
      </c>
      <c r="BG32" s="83"/>
      <c r="BH32" s="83"/>
      <c r="BI32" s="83">
        <f t="shared" si="17"/>
        <v>0</v>
      </c>
      <c r="BJ32" s="83">
        <f t="shared" si="2"/>
        <v>0</v>
      </c>
      <c r="BK32" s="83">
        <f t="shared" si="2"/>
        <v>0</v>
      </c>
      <c r="BL32" s="83">
        <f t="shared" si="2"/>
        <v>0</v>
      </c>
      <c r="BM32" s="83">
        <f t="shared" si="18"/>
        <v>0</v>
      </c>
      <c r="BN32" s="83"/>
      <c r="BO32" s="83"/>
      <c r="BP32" s="83">
        <f t="shared" si="19"/>
        <v>0</v>
      </c>
      <c r="BQ32" s="83">
        <f t="shared" si="3"/>
        <v>0</v>
      </c>
      <c r="BR32" s="83">
        <f t="shared" si="3"/>
        <v>0</v>
      </c>
      <c r="BS32" s="83">
        <f t="shared" si="3"/>
        <v>0</v>
      </c>
      <c r="BT32" s="83">
        <f t="shared" si="20"/>
        <v>0</v>
      </c>
      <c r="BV32" s="80"/>
      <c r="BW32" s="80"/>
      <c r="BX32" s="80">
        <f t="shared" si="21"/>
        <v>0</v>
      </c>
      <c r="BY32" s="80">
        <f t="shared" si="21"/>
        <v>0</v>
      </c>
      <c r="BZ32" s="80">
        <f t="shared" si="21"/>
        <v>0</v>
      </c>
      <c r="CA32" s="80">
        <f t="shared" si="21"/>
        <v>0</v>
      </c>
      <c r="CB32" s="80">
        <f t="shared" si="22"/>
        <v>0</v>
      </c>
      <c r="CC32" s="80"/>
      <c r="CD32" s="80"/>
      <c r="CE32" s="80">
        <f t="shared" si="23"/>
        <v>0</v>
      </c>
      <c r="CF32" s="80">
        <f t="shared" si="5"/>
        <v>0</v>
      </c>
      <c r="CG32" s="80">
        <f t="shared" si="5"/>
        <v>0</v>
      </c>
      <c r="CH32" s="80">
        <f t="shared" si="5"/>
        <v>0</v>
      </c>
      <c r="CI32" s="80">
        <f t="shared" si="24"/>
        <v>0</v>
      </c>
      <c r="CJ32" s="80"/>
      <c r="CK32" s="80"/>
      <c r="CL32" s="80">
        <f t="shared" si="25"/>
        <v>0</v>
      </c>
      <c r="CM32" s="80">
        <f t="shared" si="6"/>
        <v>0</v>
      </c>
      <c r="CN32" s="80">
        <f t="shared" si="6"/>
        <v>0</v>
      </c>
      <c r="CO32" s="80">
        <f t="shared" si="6"/>
        <v>0</v>
      </c>
      <c r="CP32" s="80">
        <f t="shared" si="26"/>
        <v>0</v>
      </c>
      <c r="CQ32" s="80"/>
      <c r="CR32" s="80"/>
      <c r="CS32" s="80">
        <f t="shared" si="27"/>
        <v>0</v>
      </c>
      <c r="CT32" s="80">
        <f t="shared" si="7"/>
        <v>0</v>
      </c>
      <c r="CU32" s="80">
        <f t="shared" si="7"/>
        <v>0</v>
      </c>
      <c r="CV32" s="80">
        <f t="shared" si="7"/>
        <v>0</v>
      </c>
      <c r="CW32" s="80">
        <f t="shared" si="28"/>
        <v>0</v>
      </c>
      <c r="CX32" s="80"/>
      <c r="CY32" s="80"/>
      <c r="CZ32" s="80">
        <f t="shared" si="29"/>
        <v>0</v>
      </c>
      <c r="DA32" s="80">
        <f t="shared" si="8"/>
        <v>0</v>
      </c>
      <c r="DB32" s="80">
        <f t="shared" si="8"/>
        <v>0</v>
      </c>
      <c r="DC32" s="80">
        <f t="shared" si="8"/>
        <v>0</v>
      </c>
      <c r="DD32" s="80">
        <f t="shared" si="30"/>
        <v>0</v>
      </c>
      <c r="DF32" s="81">
        <f t="shared" si="31"/>
        <v>0</v>
      </c>
      <c r="DG32" s="81">
        <f t="shared" si="32"/>
        <v>0</v>
      </c>
      <c r="DH32" s="81">
        <f t="shared" si="33"/>
        <v>0</v>
      </c>
      <c r="DI32" s="81">
        <f t="shared" si="34"/>
        <v>0</v>
      </c>
      <c r="DJ32" s="81">
        <f t="shared" si="35"/>
        <v>0</v>
      </c>
      <c r="DK32" s="84">
        <f t="shared" si="9"/>
        <v>0</v>
      </c>
    </row>
    <row r="33" spans="1:115" ht="15.75" thickBot="1">
      <c r="A33" s="76"/>
      <c r="B33" s="31">
        <v>31</v>
      </c>
      <c r="C33" s="82">
        <v>0</v>
      </c>
      <c r="D33" s="82">
        <v>0</v>
      </c>
      <c r="E33" s="82">
        <v>0</v>
      </c>
      <c r="F33" s="82">
        <v>0</v>
      </c>
      <c r="G33" s="82">
        <v>0</v>
      </c>
      <c r="H33" s="76"/>
      <c r="I33" s="31">
        <v>31</v>
      </c>
      <c r="J33" s="82">
        <v>0</v>
      </c>
      <c r="K33" s="82">
        <v>0</v>
      </c>
      <c r="L33" s="82">
        <v>0</v>
      </c>
      <c r="M33" s="82">
        <v>0</v>
      </c>
      <c r="N33" s="82">
        <v>0</v>
      </c>
      <c r="O33" s="76"/>
      <c r="P33" s="31">
        <v>31</v>
      </c>
      <c r="Q33" s="82">
        <v>0</v>
      </c>
      <c r="R33" s="82">
        <v>0</v>
      </c>
      <c r="S33" s="82">
        <v>0</v>
      </c>
      <c r="T33" s="82">
        <v>0</v>
      </c>
      <c r="U33" s="82">
        <v>0</v>
      </c>
      <c r="V33" s="76"/>
      <c r="W33" s="31">
        <v>31</v>
      </c>
      <c r="X33" s="82">
        <v>0</v>
      </c>
      <c r="Y33" s="82">
        <v>0</v>
      </c>
      <c r="Z33" s="82">
        <v>0</v>
      </c>
      <c r="AA33" s="82">
        <v>0</v>
      </c>
      <c r="AB33" s="82">
        <v>0</v>
      </c>
      <c r="AC33" s="76"/>
      <c r="AD33" s="31">
        <v>31</v>
      </c>
      <c r="AE33" s="82">
        <v>0</v>
      </c>
      <c r="AF33" s="82">
        <v>0</v>
      </c>
      <c r="AG33" s="82">
        <v>0</v>
      </c>
      <c r="AH33" s="82">
        <v>0</v>
      </c>
      <c r="AI33" s="82">
        <v>0</v>
      </c>
      <c r="AJ33" s="31"/>
      <c r="AK33" s="31">
        <f t="shared" si="10"/>
        <v>10</v>
      </c>
      <c r="AM33" s="83"/>
      <c r="AN33" s="83">
        <f t="shared" si="11"/>
        <v>0</v>
      </c>
      <c r="AO33" s="83">
        <f t="shared" si="11"/>
        <v>0</v>
      </c>
      <c r="AP33" s="83">
        <f t="shared" si="11"/>
        <v>0</v>
      </c>
      <c r="AQ33" s="83">
        <f t="shared" si="11"/>
        <v>0</v>
      </c>
      <c r="AR33" s="83">
        <f t="shared" si="12"/>
        <v>0</v>
      </c>
      <c r="AS33" s="83"/>
      <c r="AT33" s="83"/>
      <c r="AU33" s="83">
        <f t="shared" si="13"/>
        <v>0</v>
      </c>
      <c r="AV33" s="83">
        <f t="shared" si="13"/>
        <v>0</v>
      </c>
      <c r="AW33" s="83">
        <f t="shared" si="13"/>
        <v>0</v>
      </c>
      <c r="AX33" s="83">
        <f t="shared" si="13"/>
        <v>0</v>
      </c>
      <c r="AY33" s="83">
        <f t="shared" si="14"/>
        <v>0</v>
      </c>
      <c r="AZ33" s="83"/>
      <c r="BA33" s="83"/>
      <c r="BB33" s="83">
        <f t="shared" si="15"/>
        <v>0</v>
      </c>
      <c r="BC33" s="83">
        <f t="shared" si="1"/>
        <v>0</v>
      </c>
      <c r="BD33" s="83">
        <f t="shared" si="1"/>
        <v>0</v>
      </c>
      <c r="BE33" s="83">
        <f t="shared" si="1"/>
        <v>0</v>
      </c>
      <c r="BF33" s="83">
        <f t="shared" si="16"/>
        <v>0</v>
      </c>
      <c r="BG33" s="83"/>
      <c r="BH33" s="83"/>
      <c r="BI33" s="83">
        <f t="shared" si="17"/>
        <v>0</v>
      </c>
      <c r="BJ33" s="83">
        <f t="shared" si="2"/>
        <v>0</v>
      </c>
      <c r="BK33" s="83">
        <f t="shared" si="2"/>
        <v>0</v>
      </c>
      <c r="BL33" s="83">
        <f t="shared" si="2"/>
        <v>0</v>
      </c>
      <c r="BM33" s="83">
        <f t="shared" si="18"/>
        <v>0</v>
      </c>
      <c r="BN33" s="83"/>
      <c r="BO33" s="83"/>
      <c r="BP33" s="83">
        <f t="shared" si="19"/>
        <v>0</v>
      </c>
      <c r="BQ33" s="83">
        <f t="shared" si="3"/>
        <v>0</v>
      </c>
      <c r="BR33" s="83">
        <f t="shared" si="3"/>
        <v>0</v>
      </c>
      <c r="BS33" s="83">
        <f t="shared" si="3"/>
        <v>0</v>
      </c>
      <c r="BT33" s="83">
        <f t="shared" si="20"/>
        <v>0</v>
      </c>
      <c r="BV33" s="80"/>
      <c r="BW33" s="80"/>
      <c r="BX33" s="80">
        <f t="shared" si="21"/>
        <v>0</v>
      </c>
      <c r="BY33" s="80">
        <f t="shared" si="21"/>
        <v>0</v>
      </c>
      <c r="BZ33" s="80">
        <f t="shared" si="21"/>
        <v>0</v>
      </c>
      <c r="CA33" s="80">
        <f t="shared" si="21"/>
        <v>0</v>
      </c>
      <c r="CB33" s="80">
        <f t="shared" si="22"/>
        <v>0</v>
      </c>
      <c r="CC33" s="80"/>
      <c r="CD33" s="80"/>
      <c r="CE33" s="80">
        <f t="shared" si="23"/>
        <v>0</v>
      </c>
      <c r="CF33" s="80">
        <f t="shared" si="5"/>
        <v>0</v>
      </c>
      <c r="CG33" s="80">
        <f t="shared" si="5"/>
        <v>0</v>
      </c>
      <c r="CH33" s="80">
        <f t="shared" si="5"/>
        <v>0</v>
      </c>
      <c r="CI33" s="80">
        <f t="shared" si="24"/>
        <v>0</v>
      </c>
      <c r="CJ33" s="80"/>
      <c r="CK33" s="80"/>
      <c r="CL33" s="80">
        <f t="shared" si="25"/>
        <v>0</v>
      </c>
      <c r="CM33" s="80">
        <f t="shared" si="6"/>
        <v>0</v>
      </c>
      <c r="CN33" s="80">
        <f t="shared" si="6"/>
        <v>0</v>
      </c>
      <c r="CO33" s="80">
        <f t="shared" si="6"/>
        <v>0</v>
      </c>
      <c r="CP33" s="80">
        <f t="shared" si="26"/>
        <v>0</v>
      </c>
      <c r="CQ33" s="80"/>
      <c r="CR33" s="80"/>
      <c r="CS33" s="80">
        <f t="shared" si="27"/>
        <v>0</v>
      </c>
      <c r="CT33" s="80">
        <f t="shared" si="7"/>
        <v>0</v>
      </c>
      <c r="CU33" s="80">
        <f t="shared" si="7"/>
        <v>0</v>
      </c>
      <c r="CV33" s="80">
        <f t="shared" si="7"/>
        <v>0</v>
      </c>
      <c r="CW33" s="80">
        <f t="shared" si="28"/>
        <v>0</v>
      </c>
      <c r="CX33" s="80"/>
      <c r="CY33" s="80"/>
      <c r="CZ33" s="80">
        <f t="shared" si="29"/>
        <v>0</v>
      </c>
      <c r="DA33" s="80">
        <f t="shared" si="8"/>
        <v>0</v>
      </c>
      <c r="DB33" s="80">
        <f t="shared" si="8"/>
        <v>0</v>
      </c>
      <c r="DC33" s="80">
        <f t="shared" si="8"/>
        <v>0</v>
      </c>
      <c r="DD33" s="80">
        <f t="shared" si="30"/>
        <v>0</v>
      </c>
      <c r="DF33" s="81">
        <f t="shared" si="31"/>
        <v>0</v>
      </c>
      <c r="DG33" s="81">
        <f t="shared" si="32"/>
        <v>0</v>
      </c>
      <c r="DH33" s="81">
        <f t="shared" si="33"/>
        <v>0</v>
      </c>
      <c r="DI33" s="81">
        <f t="shared" si="34"/>
        <v>0</v>
      </c>
      <c r="DJ33" s="81">
        <f t="shared" si="35"/>
        <v>0</v>
      </c>
      <c r="DK33" s="84">
        <f t="shared" si="9"/>
        <v>0</v>
      </c>
    </row>
    <row r="34" spans="1:115" ht="15.75" thickBot="1">
      <c r="A34" s="76"/>
      <c r="B34" s="31">
        <v>32</v>
      </c>
      <c r="C34" s="82">
        <v>0</v>
      </c>
      <c r="D34" s="82">
        <v>0</v>
      </c>
      <c r="E34" s="82">
        <v>0</v>
      </c>
      <c r="F34" s="82">
        <v>0</v>
      </c>
      <c r="G34" s="82">
        <v>0</v>
      </c>
      <c r="H34" s="76"/>
      <c r="I34" s="31">
        <v>32</v>
      </c>
      <c r="J34" s="82">
        <v>0</v>
      </c>
      <c r="K34" s="82">
        <v>0</v>
      </c>
      <c r="L34" s="82">
        <v>0</v>
      </c>
      <c r="M34" s="82">
        <v>0</v>
      </c>
      <c r="N34" s="82">
        <v>0</v>
      </c>
      <c r="O34" s="76"/>
      <c r="P34" s="31">
        <v>32</v>
      </c>
      <c r="Q34" s="82">
        <v>0</v>
      </c>
      <c r="R34" s="82">
        <v>0</v>
      </c>
      <c r="S34" s="82">
        <v>0</v>
      </c>
      <c r="T34" s="82">
        <v>0</v>
      </c>
      <c r="U34" s="82">
        <v>0</v>
      </c>
      <c r="V34" s="76"/>
      <c r="W34" s="31">
        <v>32</v>
      </c>
      <c r="X34" s="82">
        <v>0</v>
      </c>
      <c r="Y34" s="82">
        <v>0</v>
      </c>
      <c r="Z34" s="82">
        <v>0</v>
      </c>
      <c r="AA34" s="82">
        <v>0</v>
      </c>
      <c r="AB34" s="82">
        <v>0</v>
      </c>
      <c r="AC34" s="76"/>
      <c r="AD34" s="31">
        <v>32</v>
      </c>
      <c r="AE34" s="82">
        <v>0</v>
      </c>
      <c r="AF34" s="82">
        <v>0</v>
      </c>
      <c r="AG34" s="82">
        <v>0</v>
      </c>
      <c r="AH34" s="82">
        <v>0</v>
      </c>
      <c r="AI34" s="82">
        <v>0</v>
      </c>
      <c r="AJ34" s="31"/>
      <c r="AK34" s="31">
        <f t="shared" si="10"/>
        <v>10</v>
      </c>
      <c r="AM34" s="83"/>
      <c r="AN34" s="83">
        <f t="shared" si="11"/>
        <v>0</v>
      </c>
      <c r="AO34" s="83">
        <f t="shared" si="11"/>
        <v>0</v>
      </c>
      <c r="AP34" s="83">
        <f t="shared" si="11"/>
        <v>0</v>
      </c>
      <c r="AQ34" s="83">
        <f t="shared" si="11"/>
        <v>0</v>
      </c>
      <c r="AR34" s="83">
        <f t="shared" si="12"/>
        <v>0</v>
      </c>
      <c r="AS34" s="83"/>
      <c r="AT34" s="83"/>
      <c r="AU34" s="83">
        <f t="shared" si="13"/>
        <v>0</v>
      </c>
      <c r="AV34" s="83">
        <f t="shared" si="13"/>
        <v>0</v>
      </c>
      <c r="AW34" s="83">
        <f t="shared" si="13"/>
        <v>0</v>
      </c>
      <c r="AX34" s="83">
        <f t="shared" si="13"/>
        <v>0</v>
      </c>
      <c r="AY34" s="83">
        <f t="shared" si="14"/>
        <v>0</v>
      </c>
      <c r="AZ34" s="83"/>
      <c r="BA34" s="83"/>
      <c r="BB34" s="83">
        <f t="shared" si="15"/>
        <v>0</v>
      </c>
      <c r="BC34" s="83">
        <f t="shared" si="1"/>
        <v>0</v>
      </c>
      <c r="BD34" s="83">
        <f t="shared" si="1"/>
        <v>0</v>
      </c>
      <c r="BE34" s="83">
        <f t="shared" si="1"/>
        <v>0</v>
      </c>
      <c r="BF34" s="83">
        <f t="shared" si="16"/>
        <v>0</v>
      </c>
      <c r="BG34" s="83"/>
      <c r="BH34" s="83"/>
      <c r="BI34" s="83">
        <f t="shared" si="17"/>
        <v>0</v>
      </c>
      <c r="BJ34" s="83">
        <f t="shared" si="2"/>
        <v>0</v>
      </c>
      <c r="BK34" s="83">
        <f t="shared" si="2"/>
        <v>0</v>
      </c>
      <c r="BL34" s="83">
        <f t="shared" si="2"/>
        <v>0</v>
      </c>
      <c r="BM34" s="83">
        <f t="shared" si="18"/>
        <v>0</v>
      </c>
      <c r="BN34" s="83"/>
      <c r="BO34" s="83"/>
      <c r="BP34" s="83">
        <f t="shared" si="19"/>
        <v>0</v>
      </c>
      <c r="BQ34" s="83">
        <f t="shared" si="3"/>
        <v>0</v>
      </c>
      <c r="BR34" s="83">
        <f t="shared" si="3"/>
        <v>0</v>
      </c>
      <c r="BS34" s="83">
        <f t="shared" si="3"/>
        <v>0</v>
      </c>
      <c r="BT34" s="83">
        <f t="shared" si="20"/>
        <v>0</v>
      </c>
      <c r="BV34" s="80"/>
      <c r="BW34" s="80"/>
      <c r="BX34" s="80">
        <f t="shared" si="21"/>
        <v>0</v>
      </c>
      <c r="BY34" s="80">
        <f t="shared" si="21"/>
        <v>0</v>
      </c>
      <c r="BZ34" s="80">
        <f t="shared" si="21"/>
        <v>0</v>
      </c>
      <c r="CA34" s="80">
        <f t="shared" si="21"/>
        <v>0</v>
      </c>
      <c r="CB34" s="80">
        <f t="shared" si="22"/>
        <v>0</v>
      </c>
      <c r="CC34" s="80"/>
      <c r="CD34" s="80"/>
      <c r="CE34" s="80">
        <f t="shared" si="23"/>
        <v>0</v>
      </c>
      <c r="CF34" s="80">
        <f t="shared" si="5"/>
        <v>0</v>
      </c>
      <c r="CG34" s="80">
        <f t="shared" si="5"/>
        <v>0</v>
      </c>
      <c r="CH34" s="80">
        <f t="shared" si="5"/>
        <v>0</v>
      </c>
      <c r="CI34" s="80">
        <f t="shared" si="24"/>
        <v>0</v>
      </c>
      <c r="CJ34" s="80"/>
      <c r="CK34" s="80"/>
      <c r="CL34" s="80">
        <f t="shared" si="25"/>
        <v>0</v>
      </c>
      <c r="CM34" s="80">
        <f t="shared" si="6"/>
        <v>0</v>
      </c>
      <c r="CN34" s="80">
        <f t="shared" si="6"/>
        <v>0</v>
      </c>
      <c r="CO34" s="80">
        <f t="shared" si="6"/>
        <v>0</v>
      </c>
      <c r="CP34" s="80">
        <f t="shared" si="26"/>
        <v>0</v>
      </c>
      <c r="CQ34" s="80"/>
      <c r="CR34" s="80"/>
      <c r="CS34" s="80">
        <f t="shared" si="27"/>
        <v>0</v>
      </c>
      <c r="CT34" s="80">
        <f t="shared" si="7"/>
        <v>0</v>
      </c>
      <c r="CU34" s="80">
        <f t="shared" si="7"/>
        <v>0</v>
      </c>
      <c r="CV34" s="80">
        <f t="shared" si="7"/>
        <v>0</v>
      </c>
      <c r="CW34" s="80">
        <f t="shared" si="28"/>
        <v>0</v>
      </c>
      <c r="CX34" s="80"/>
      <c r="CY34" s="80"/>
      <c r="CZ34" s="80">
        <f t="shared" si="29"/>
        <v>0</v>
      </c>
      <c r="DA34" s="80">
        <f t="shared" si="8"/>
        <v>0</v>
      </c>
      <c r="DB34" s="80">
        <f t="shared" si="8"/>
        <v>0</v>
      </c>
      <c r="DC34" s="80">
        <f t="shared" si="8"/>
        <v>0</v>
      </c>
      <c r="DD34" s="80">
        <f t="shared" si="30"/>
        <v>0</v>
      </c>
      <c r="DF34" s="81">
        <f t="shared" si="31"/>
        <v>0</v>
      </c>
      <c r="DG34" s="81">
        <f t="shared" si="32"/>
        <v>0</v>
      </c>
      <c r="DH34" s="81">
        <f t="shared" si="33"/>
        <v>0</v>
      </c>
      <c r="DI34" s="81">
        <f t="shared" si="34"/>
        <v>0</v>
      </c>
      <c r="DJ34" s="81">
        <f t="shared" si="35"/>
        <v>0</v>
      </c>
      <c r="DK34" s="84">
        <f t="shared" si="9"/>
        <v>0</v>
      </c>
    </row>
    <row r="35" spans="1:115" ht="15.75" thickBot="1">
      <c r="A35" s="76"/>
      <c r="B35" s="31">
        <v>33</v>
      </c>
      <c r="C35" s="82">
        <v>0</v>
      </c>
      <c r="D35" s="82">
        <v>0</v>
      </c>
      <c r="E35" s="82">
        <v>0</v>
      </c>
      <c r="F35" s="82">
        <v>0</v>
      </c>
      <c r="G35" s="82">
        <v>0</v>
      </c>
      <c r="H35" s="76"/>
      <c r="I35" s="31">
        <v>33</v>
      </c>
      <c r="J35" s="82">
        <v>0</v>
      </c>
      <c r="K35" s="82">
        <v>0</v>
      </c>
      <c r="L35" s="82">
        <v>0</v>
      </c>
      <c r="M35" s="82">
        <v>0</v>
      </c>
      <c r="N35" s="82">
        <v>0</v>
      </c>
      <c r="O35" s="76"/>
      <c r="P35" s="31">
        <v>33</v>
      </c>
      <c r="Q35" s="82">
        <v>0</v>
      </c>
      <c r="R35" s="82">
        <v>0</v>
      </c>
      <c r="S35" s="82">
        <v>0</v>
      </c>
      <c r="T35" s="82">
        <v>0</v>
      </c>
      <c r="U35" s="82">
        <v>0</v>
      </c>
      <c r="V35" s="76"/>
      <c r="W35" s="31">
        <v>33</v>
      </c>
      <c r="X35" s="82">
        <v>0</v>
      </c>
      <c r="Y35" s="82">
        <v>0</v>
      </c>
      <c r="Z35" s="82">
        <v>0</v>
      </c>
      <c r="AA35" s="82">
        <v>0</v>
      </c>
      <c r="AB35" s="82">
        <v>0</v>
      </c>
      <c r="AC35" s="76"/>
      <c r="AD35" s="31">
        <v>33</v>
      </c>
      <c r="AE35" s="82">
        <v>0</v>
      </c>
      <c r="AF35" s="82">
        <v>0</v>
      </c>
      <c r="AG35" s="82">
        <v>0</v>
      </c>
      <c r="AH35" s="82">
        <v>0</v>
      </c>
      <c r="AI35" s="82">
        <v>0</v>
      </c>
      <c r="AJ35" s="31"/>
      <c r="AK35" s="31">
        <f t="shared" si="10"/>
        <v>10</v>
      </c>
      <c r="AM35" s="83"/>
      <c r="AN35" s="83">
        <f t="shared" si="11"/>
        <v>0</v>
      </c>
      <c r="AO35" s="83">
        <f t="shared" si="11"/>
        <v>0</v>
      </c>
      <c r="AP35" s="83">
        <f t="shared" si="11"/>
        <v>0</v>
      </c>
      <c r="AQ35" s="83">
        <f t="shared" si="11"/>
        <v>0</v>
      </c>
      <c r="AR35" s="83">
        <f t="shared" si="12"/>
        <v>0</v>
      </c>
      <c r="AS35" s="83"/>
      <c r="AT35" s="83"/>
      <c r="AU35" s="83">
        <f t="shared" si="13"/>
        <v>0</v>
      </c>
      <c r="AV35" s="83">
        <f t="shared" si="13"/>
        <v>0</v>
      </c>
      <c r="AW35" s="83">
        <f t="shared" si="13"/>
        <v>0</v>
      </c>
      <c r="AX35" s="83">
        <f t="shared" si="13"/>
        <v>0</v>
      </c>
      <c r="AY35" s="83">
        <f t="shared" si="14"/>
        <v>0</v>
      </c>
      <c r="AZ35" s="83"/>
      <c r="BA35" s="83"/>
      <c r="BB35" s="83">
        <f t="shared" si="15"/>
        <v>0</v>
      </c>
      <c r="BC35" s="83">
        <f t="shared" si="1"/>
        <v>0</v>
      </c>
      <c r="BD35" s="83">
        <f t="shared" si="1"/>
        <v>0</v>
      </c>
      <c r="BE35" s="83">
        <f t="shared" si="1"/>
        <v>0</v>
      </c>
      <c r="BF35" s="83">
        <f t="shared" si="16"/>
        <v>0</v>
      </c>
      <c r="BG35" s="83"/>
      <c r="BH35" s="83"/>
      <c r="BI35" s="83">
        <f t="shared" si="17"/>
        <v>0</v>
      </c>
      <c r="BJ35" s="83">
        <f t="shared" si="2"/>
        <v>0</v>
      </c>
      <c r="BK35" s="83">
        <f t="shared" si="2"/>
        <v>0</v>
      </c>
      <c r="BL35" s="83">
        <f t="shared" si="2"/>
        <v>0</v>
      </c>
      <c r="BM35" s="83">
        <f t="shared" si="18"/>
        <v>0</v>
      </c>
      <c r="BN35" s="83"/>
      <c r="BO35" s="83"/>
      <c r="BP35" s="83">
        <f t="shared" si="19"/>
        <v>0</v>
      </c>
      <c r="BQ35" s="83">
        <f t="shared" si="3"/>
        <v>0</v>
      </c>
      <c r="BR35" s="83">
        <f t="shared" si="3"/>
        <v>0</v>
      </c>
      <c r="BS35" s="83">
        <f t="shared" si="3"/>
        <v>0</v>
      </c>
      <c r="BT35" s="83">
        <f t="shared" si="20"/>
        <v>0</v>
      </c>
      <c r="BV35" s="80"/>
      <c r="BW35" s="80"/>
      <c r="BX35" s="80">
        <f t="shared" si="21"/>
        <v>0</v>
      </c>
      <c r="BY35" s="80">
        <f t="shared" si="21"/>
        <v>0</v>
      </c>
      <c r="BZ35" s="80">
        <f t="shared" si="21"/>
        <v>0</v>
      </c>
      <c r="CA35" s="80">
        <f t="shared" si="21"/>
        <v>0</v>
      </c>
      <c r="CB35" s="80">
        <f t="shared" si="22"/>
        <v>0</v>
      </c>
      <c r="CC35" s="80"/>
      <c r="CD35" s="80"/>
      <c r="CE35" s="80">
        <f t="shared" si="23"/>
        <v>0</v>
      </c>
      <c r="CF35" s="80">
        <f t="shared" si="5"/>
        <v>0</v>
      </c>
      <c r="CG35" s="80">
        <f t="shared" si="5"/>
        <v>0</v>
      </c>
      <c r="CH35" s="80">
        <f t="shared" si="5"/>
        <v>0</v>
      </c>
      <c r="CI35" s="80">
        <f t="shared" si="24"/>
        <v>0</v>
      </c>
      <c r="CJ35" s="80"/>
      <c r="CK35" s="80"/>
      <c r="CL35" s="80">
        <f t="shared" si="25"/>
        <v>0</v>
      </c>
      <c r="CM35" s="80">
        <f t="shared" si="6"/>
        <v>0</v>
      </c>
      <c r="CN35" s="80">
        <f t="shared" si="6"/>
        <v>0</v>
      </c>
      <c r="CO35" s="80">
        <f t="shared" si="6"/>
        <v>0</v>
      </c>
      <c r="CP35" s="80">
        <f t="shared" si="26"/>
        <v>0</v>
      </c>
      <c r="CQ35" s="80"/>
      <c r="CR35" s="80"/>
      <c r="CS35" s="80">
        <f t="shared" si="27"/>
        <v>0</v>
      </c>
      <c r="CT35" s="80">
        <f t="shared" si="7"/>
        <v>0</v>
      </c>
      <c r="CU35" s="80">
        <f t="shared" si="7"/>
        <v>0</v>
      </c>
      <c r="CV35" s="80">
        <f t="shared" si="7"/>
        <v>0</v>
      </c>
      <c r="CW35" s="80">
        <f t="shared" si="28"/>
        <v>0</v>
      </c>
      <c r="CX35" s="80"/>
      <c r="CY35" s="80"/>
      <c r="CZ35" s="80">
        <f t="shared" si="29"/>
        <v>0</v>
      </c>
      <c r="DA35" s="80">
        <f t="shared" si="8"/>
        <v>0</v>
      </c>
      <c r="DB35" s="80">
        <f t="shared" si="8"/>
        <v>0</v>
      </c>
      <c r="DC35" s="80">
        <f t="shared" si="8"/>
        <v>0</v>
      </c>
      <c r="DD35" s="80">
        <f t="shared" si="30"/>
        <v>0</v>
      </c>
      <c r="DF35" s="81">
        <f t="shared" si="31"/>
        <v>0</v>
      </c>
      <c r="DG35" s="81">
        <f t="shared" si="32"/>
        <v>0</v>
      </c>
      <c r="DH35" s="81">
        <f t="shared" si="33"/>
        <v>0</v>
      </c>
      <c r="DI35" s="81">
        <f t="shared" si="34"/>
        <v>0</v>
      </c>
      <c r="DJ35" s="81">
        <f t="shared" si="35"/>
        <v>0</v>
      </c>
      <c r="DK35" s="84">
        <f t="shared" si="9"/>
        <v>0</v>
      </c>
    </row>
    <row r="36" spans="1:115" ht="15.75" thickBot="1">
      <c r="A36" s="76"/>
      <c r="B36" s="31">
        <v>34</v>
      </c>
      <c r="C36" s="82">
        <v>0</v>
      </c>
      <c r="D36" s="82">
        <v>0</v>
      </c>
      <c r="E36" s="82">
        <v>0</v>
      </c>
      <c r="F36" s="82">
        <v>0</v>
      </c>
      <c r="G36" s="82">
        <v>0</v>
      </c>
      <c r="H36" s="76"/>
      <c r="I36" s="31">
        <v>34</v>
      </c>
      <c r="J36" s="82">
        <v>0</v>
      </c>
      <c r="K36" s="82">
        <v>0</v>
      </c>
      <c r="L36" s="82">
        <v>0</v>
      </c>
      <c r="M36" s="82">
        <v>0</v>
      </c>
      <c r="N36" s="82">
        <v>0</v>
      </c>
      <c r="O36" s="76"/>
      <c r="P36" s="31">
        <v>34</v>
      </c>
      <c r="Q36" s="82">
        <v>0</v>
      </c>
      <c r="R36" s="82">
        <v>0</v>
      </c>
      <c r="S36" s="82">
        <v>0</v>
      </c>
      <c r="T36" s="82">
        <v>0</v>
      </c>
      <c r="U36" s="82">
        <v>0</v>
      </c>
      <c r="V36" s="76"/>
      <c r="W36" s="31">
        <v>34</v>
      </c>
      <c r="X36" s="82">
        <v>0</v>
      </c>
      <c r="Y36" s="82">
        <v>0</v>
      </c>
      <c r="Z36" s="82">
        <v>0</v>
      </c>
      <c r="AA36" s="82">
        <v>0</v>
      </c>
      <c r="AB36" s="82">
        <v>0</v>
      </c>
      <c r="AC36" s="76"/>
      <c r="AD36" s="31">
        <v>34</v>
      </c>
      <c r="AE36" s="82">
        <v>0</v>
      </c>
      <c r="AF36" s="82">
        <v>0</v>
      </c>
      <c r="AG36" s="82">
        <v>0</v>
      </c>
      <c r="AH36" s="82">
        <v>0</v>
      </c>
      <c r="AI36" s="82">
        <v>0</v>
      </c>
      <c r="AJ36" s="31"/>
      <c r="AK36" s="31">
        <f t="shared" si="10"/>
        <v>10</v>
      </c>
      <c r="AM36" s="83"/>
      <c r="AN36" s="83">
        <f t="shared" si="11"/>
        <v>0</v>
      </c>
      <c r="AO36" s="83">
        <f t="shared" si="11"/>
        <v>0</v>
      </c>
      <c r="AP36" s="83">
        <f t="shared" si="11"/>
        <v>0</v>
      </c>
      <c r="AQ36" s="83">
        <f t="shared" si="11"/>
        <v>0</v>
      </c>
      <c r="AR36" s="83">
        <f t="shared" si="12"/>
        <v>0</v>
      </c>
      <c r="AS36" s="83"/>
      <c r="AT36" s="83"/>
      <c r="AU36" s="83">
        <f t="shared" si="13"/>
        <v>0</v>
      </c>
      <c r="AV36" s="83">
        <f t="shared" si="13"/>
        <v>0</v>
      </c>
      <c r="AW36" s="83">
        <f t="shared" si="13"/>
        <v>0</v>
      </c>
      <c r="AX36" s="83">
        <f t="shared" si="13"/>
        <v>0</v>
      </c>
      <c r="AY36" s="83">
        <f t="shared" si="14"/>
        <v>0</v>
      </c>
      <c r="AZ36" s="83"/>
      <c r="BA36" s="83"/>
      <c r="BB36" s="83">
        <f t="shared" si="15"/>
        <v>0</v>
      </c>
      <c r="BC36" s="83">
        <f t="shared" si="1"/>
        <v>0</v>
      </c>
      <c r="BD36" s="83">
        <f t="shared" si="1"/>
        <v>0</v>
      </c>
      <c r="BE36" s="83">
        <f t="shared" si="1"/>
        <v>0</v>
      </c>
      <c r="BF36" s="83">
        <f t="shared" si="16"/>
        <v>0</v>
      </c>
      <c r="BG36" s="83"/>
      <c r="BH36" s="83"/>
      <c r="BI36" s="83">
        <f t="shared" si="17"/>
        <v>0</v>
      </c>
      <c r="BJ36" s="83">
        <f t="shared" si="2"/>
        <v>0</v>
      </c>
      <c r="BK36" s="83">
        <f t="shared" si="2"/>
        <v>0</v>
      </c>
      <c r="BL36" s="83">
        <f t="shared" si="2"/>
        <v>0</v>
      </c>
      <c r="BM36" s="83">
        <f t="shared" si="18"/>
        <v>0</v>
      </c>
      <c r="BN36" s="83"/>
      <c r="BO36" s="83"/>
      <c r="BP36" s="83">
        <f t="shared" si="19"/>
        <v>0</v>
      </c>
      <c r="BQ36" s="83">
        <f t="shared" si="3"/>
        <v>0</v>
      </c>
      <c r="BR36" s="83">
        <f t="shared" si="3"/>
        <v>0</v>
      </c>
      <c r="BS36" s="83">
        <f t="shared" si="3"/>
        <v>0</v>
      </c>
      <c r="BT36" s="83">
        <f t="shared" si="20"/>
        <v>0</v>
      </c>
      <c r="BV36" s="80"/>
      <c r="BW36" s="80"/>
      <c r="BX36" s="80">
        <f t="shared" si="21"/>
        <v>0</v>
      </c>
      <c r="BY36" s="80">
        <f t="shared" si="21"/>
        <v>0</v>
      </c>
      <c r="BZ36" s="80">
        <f t="shared" si="21"/>
        <v>0</v>
      </c>
      <c r="CA36" s="80">
        <f t="shared" si="21"/>
        <v>0</v>
      </c>
      <c r="CB36" s="80">
        <f t="shared" si="22"/>
        <v>0</v>
      </c>
      <c r="CC36" s="80"/>
      <c r="CD36" s="80"/>
      <c r="CE36" s="80">
        <f t="shared" si="23"/>
        <v>0</v>
      </c>
      <c r="CF36" s="80">
        <f t="shared" si="5"/>
        <v>0</v>
      </c>
      <c r="CG36" s="80">
        <f t="shared" si="5"/>
        <v>0</v>
      </c>
      <c r="CH36" s="80">
        <f t="shared" si="5"/>
        <v>0</v>
      </c>
      <c r="CI36" s="80">
        <f t="shared" si="24"/>
        <v>0</v>
      </c>
      <c r="CJ36" s="80"/>
      <c r="CK36" s="80"/>
      <c r="CL36" s="80">
        <f t="shared" si="25"/>
        <v>0</v>
      </c>
      <c r="CM36" s="80">
        <f t="shared" si="6"/>
        <v>0</v>
      </c>
      <c r="CN36" s="80">
        <f t="shared" si="6"/>
        <v>0</v>
      </c>
      <c r="CO36" s="80">
        <f t="shared" si="6"/>
        <v>0</v>
      </c>
      <c r="CP36" s="80">
        <f t="shared" si="26"/>
        <v>0</v>
      </c>
      <c r="CQ36" s="80"/>
      <c r="CR36" s="80"/>
      <c r="CS36" s="80">
        <f t="shared" si="27"/>
        <v>0</v>
      </c>
      <c r="CT36" s="80">
        <f t="shared" si="7"/>
        <v>0</v>
      </c>
      <c r="CU36" s="80">
        <f t="shared" si="7"/>
        <v>0</v>
      </c>
      <c r="CV36" s="80">
        <f t="shared" si="7"/>
        <v>0</v>
      </c>
      <c r="CW36" s="80">
        <f t="shared" si="28"/>
        <v>0</v>
      </c>
      <c r="CX36" s="80"/>
      <c r="CY36" s="80"/>
      <c r="CZ36" s="80">
        <f t="shared" si="29"/>
        <v>0</v>
      </c>
      <c r="DA36" s="80">
        <f t="shared" si="8"/>
        <v>0</v>
      </c>
      <c r="DB36" s="80">
        <f t="shared" si="8"/>
        <v>0</v>
      </c>
      <c r="DC36" s="80">
        <f t="shared" si="8"/>
        <v>0</v>
      </c>
      <c r="DD36" s="80">
        <f t="shared" si="30"/>
        <v>0</v>
      </c>
      <c r="DF36" s="81">
        <f t="shared" si="31"/>
        <v>0</v>
      </c>
      <c r="DG36" s="81">
        <f t="shared" si="32"/>
        <v>0</v>
      </c>
      <c r="DH36" s="81">
        <f t="shared" si="33"/>
        <v>0</v>
      </c>
      <c r="DI36" s="81">
        <f t="shared" si="34"/>
        <v>0</v>
      </c>
      <c r="DJ36" s="81">
        <f t="shared" si="35"/>
        <v>0</v>
      </c>
      <c r="DK36" s="84">
        <f t="shared" si="9"/>
        <v>0</v>
      </c>
    </row>
    <row r="37" spans="1:115" ht="15.75" thickBot="1">
      <c r="A37" s="76"/>
      <c r="B37" s="31">
        <v>35</v>
      </c>
      <c r="C37" s="82">
        <v>0</v>
      </c>
      <c r="D37" s="82">
        <v>0</v>
      </c>
      <c r="E37" s="82">
        <v>0</v>
      </c>
      <c r="F37" s="82">
        <v>0</v>
      </c>
      <c r="G37" s="82">
        <v>0</v>
      </c>
      <c r="H37" s="76"/>
      <c r="I37" s="31">
        <v>35</v>
      </c>
      <c r="J37" s="82">
        <v>0</v>
      </c>
      <c r="K37" s="82">
        <v>0</v>
      </c>
      <c r="L37" s="82">
        <v>0</v>
      </c>
      <c r="M37" s="82">
        <v>0</v>
      </c>
      <c r="N37" s="82">
        <v>0</v>
      </c>
      <c r="O37" s="76"/>
      <c r="P37" s="31">
        <v>35</v>
      </c>
      <c r="Q37" s="82">
        <v>0</v>
      </c>
      <c r="R37" s="82">
        <v>0</v>
      </c>
      <c r="S37" s="82">
        <v>0</v>
      </c>
      <c r="T37" s="82">
        <v>0</v>
      </c>
      <c r="U37" s="82">
        <v>0</v>
      </c>
      <c r="V37" s="76"/>
      <c r="W37" s="31">
        <v>35</v>
      </c>
      <c r="X37" s="82">
        <v>0</v>
      </c>
      <c r="Y37" s="82">
        <v>0</v>
      </c>
      <c r="Z37" s="82">
        <v>0</v>
      </c>
      <c r="AA37" s="82">
        <v>0</v>
      </c>
      <c r="AB37" s="82">
        <v>0</v>
      </c>
      <c r="AC37" s="76"/>
      <c r="AD37" s="31">
        <v>35</v>
      </c>
      <c r="AE37" s="82">
        <v>0</v>
      </c>
      <c r="AF37" s="82">
        <v>0</v>
      </c>
      <c r="AG37" s="82">
        <v>0</v>
      </c>
      <c r="AH37" s="82">
        <v>0</v>
      </c>
      <c r="AI37" s="82">
        <v>0</v>
      </c>
      <c r="AJ37" s="31"/>
      <c r="AK37" s="31">
        <f t="shared" si="10"/>
        <v>10</v>
      </c>
      <c r="AM37" s="83"/>
      <c r="AN37" s="83">
        <f t="shared" si="11"/>
        <v>0</v>
      </c>
      <c r="AO37" s="83">
        <f t="shared" si="11"/>
        <v>0</v>
      </c>
      <c r="AP37" s="83">
        <f t="shared" si="11"/>
        <v>0</v>
      </c>
      <c r="AQ37" s="83">
        <f t="shared" si="11"/>
        <v>0</v>
      </c>
      <c r="AR37" s="83">
        <f t="shared" si="12"/>
        <v>0</v>
      </c>
      <c r="AS37" s="83"/>
      <c r="AT37" s="83"/>
      <c r="AU37" s="83">
        <f t="shared" si="13"/>
        <v>0</v>
      </c>
      <c r="AV37" s="83">
        <f t="shared" si="13"/>
        <v>0</v>
      </c>
      <c r="AW37" s="83">
        <f t="shared" si="13"/>
        <v>0</v>
      </c>
      <c r="AX37" s="83">
        <f t="shared" si="13"/>
        <v>0</v>
      </c>
      <c r="AY37" s="83">
        <f t="shared" si="14"/>
        <v>0</v>
      </c>
      <c r="AZ37" s="83"/>
      <c r="BA37" s="83"/>
      <c r="BB37" s="83">
        <f t="shared" si="15"/>
        <v>0</v>
      </c>
      <c r="BC37" s="83">
        <f t="shared" si="1"/>
        <v>0</v>
      </c>
      <c r="BD37" s="83">
        <f t="shared" si="1"/>
        <v>0</v>
      </c>
      <c r="BE37" s="83">
        <f t="shared" si="1"/>
        <v>0</v>
      </c>
      <c r="BF37" s="83">
        <f t="shared" si="16"/>
        <v>0</v>
      </c>
      <c r="BG37" s="83"/>
      <c r="BH37" s="83"/>
      <c r="BI37" s="83">
        <f t="shared" si="17"/>
        <v>0</v>
      </c>
      <c r="BJ37" s="83">
        <f t="shared" si="2"/>
        <v>0</v>
      </c>
      <c r="BK37" s="83">
        <f t="shared" si="2"/>
        <v>0</v>
      </c>
      <c r="BL37" s="83">
        <f t="shared" si="2"/>
        <v>0</v>
      </c>
      <c r="BM37" s="83">
        <f t="shared" si="18"/>
        <v>0</v>
      </c>
      <c r="BN37" s="83"/>
      <c r="BO37" s="83"/>
      <c r="BP37" s="83">
        <f t="shared" si="19"/>
        <v>0</v>
      </c>
      <c r="BQ37" s="83">
        <f t="shared" si="3"/>
        <v>0</v>
      </c>
      <c r="BR37" s="83">
        <f t="shared" si="3"/>
        <v>0</v>
      </c>
      <c r="BS37" s="83">
        <f t="shared" si="3"/>
        <v>0</v>
      </c>
      <c r="BT37" s="83">
        <f t="shared" si="20"/>
        <v>0</v>
      </c>
      <c r="BV37" s="80"/>
      <c r="BW37" s="80"/>
      <c r="BX37" s="80">
        <f t="shared" si="21"/>
        <v>0</v>
      </c>
      <c r="BY37" s="80">
        <f t="shared" si="21"/>
        <v>0</v>
      </c>
      <c r="BZ37" s="80">
        <f t="shared" si="21"/>
        <v>0</v>
      </c>
      <c r="CA37" s="80">
        <f t="shared" si="21"/>
        <v>0</v>
      </c>
      <c r="CB37" s="80">
        <f t="shared" si="22"/>
        <v>0</v>
      </c>
      <c r="CC37" s="80"/>
      <c r="CD37" s="80"/>
      <c r="CE37" s="80">
        <f t="shared" si="23"/>
        <v>0</v>
      </c>
      <c r="CF37" s="80">
        <f t="shared" si="5"/>
        <v>0</v>
      </c>
      <c r="CG37" s="80">
        <f t="shared" si="5"/>
        <v>0</v>
      </c>
      <c r="CH37" s="80">
        <f t="shared" si="5"/>
        <v>0</v>
      </c>
      <c r="CI37" s="80">
        <f t="shared" si="24"/>
        <v>0</v>
      </c>
      <c r="CJ37" s="80"/>
      <c r="CK37" s="80"/>
      <c r="CL37" s="80">
        <f t="shared" si="25"/>
        <v>0</v>
      </c>
      <c r="CM37" s="80">
        <f t="shared" si="6"/>
        <v>0</v>
      </c>
      <c r="CN37" s="80">
        <f t="shared" si="6"/>
        <v>0</v>
      </c>
      <c r="CO37" s="80">
        <f t="shared" si="6"/>
        <v>0</v>
      </c>
      <c r="CP37" s="80">
        <f t="shared" si="26"/>
        <v>0</v>
      </c>
      <c r="CQ37" s="80"/>
      <c r="CR37" s="80"/>
      <c r="CS37" s="80">
        <f t="shared" si="27"/>
        <v>0</v>
      </c>
      <c r="CT37" s="80">
        <f t="shared" si="7"/>
        <v>0</v>
      </c>
      <c r="CU37" s="80">
        <f t="shared" si="7"/>
        <v>0</v>
      </c>
      <c r="CV37" s="80">
        <f t="shared" si="7"/>
        <v>0</v>
      </c>
      <c r="CW37" s="80">
        <f t="shared" si="28"/>
        <v>0</v>
      </c>
      <c r="CX37" s="80"/>
      <c r="CY37" s="80"/>
      <c r="CZ37" s="80">
        <f t="shared" si="29"/>
        <v>0</v>
      </c>
      <c r="DA37" s="80">
        <f t="shared" si="8"/>
        <v>0</v>
      </c>
      <c r="DB37" s="80">
        <f t="shared" si="8"/>
        <v>0</v>
      </c>
      <c r="DC37" s="80">
        <f t="shared" si="8"/>
        <v>0</v>
      </c>
      <c r="DD37" s="80">
        <f t="shared" si="30"/>
        <v>0</v>
      </c>
      <c r="DF37" s="81">
        <f t="shared" si="31"/>
        <v>0</v>
      </c>
      <c r="DG37" s="81">
        <f t="shared" si="32"/>
        <v>0</v>
      </c>
      <c r="DH37" s="81">
        <f t="shared" si="33"/>
        <v>0</v>
      </c>
      <c r="DI37" s="81">
        <f t="shared" si="34"/>
        <v>0</v>
      </c>
      <c r="DJ37" s="81">
        <f t="shared" si="35"/>
        <v>0</v>
      </c>
      <c r="DK37" s="84">
        <f t="shared" si="9"/>
        <v>0</v>
      </c>
    </row>
    <row r="38" spans="1:115" ht="15.75" thickBot="1">
      <c r="A38" s="76"/>
      <c r="B38" s="31">
        <v>36</v>
      </c>
      <c r="C38" s="82">
        <v>0</v>
      </c>
      <c r="D38" s="82">
        <v>0</v>
      </c>
      <c r="E38" s="82">
        <v>0</v>
      </c>
      <c r="F38" s="82">
        <v>0</v>
      </c>
      <c r="G38" s="82">
        <v>0</v>
      </c>
      <c r="H38" s="76"/>
      <c r="I38" s="31">
        <v>36</v>
      </c>
      <c r="J38" s="82">
        <v>0</v>
      </c>
      <c r="K38" s="82">
        <v>0</v>
      </c>
      <c r="L38" s="82">
        <v>0</v>
      </c>
      <c r="M38" s="82">
        <v>0</v>
      </c>
      <c r="N38" s="82">
        <v>0</v>
      </c>
      <c r="O38" s="76"/>
      <c r="P38" s="31">
        <v>36</v>
      </c>
      <c r="Q38" s="82">
        <v>0</v>
      </c>
      <c r="R38" s="82">
        <v>0</v>
      </c>
      <c r="S38" s="82">
        <v>0</v>
      </c>
      <c r="T38" s="82">
        <v>0</v>
      </c>
      <c r="U38" s="82">
        <v>0</v>
      </c>
      <c r="V38" s="76"/>
      <c r="W38" s="31">
        <v>36</v>
      </c>
      <c r="X38" s="82">
        <v>0</v>
      </c>
      <c r="Y38" s="82">
        <v>0</v>
      </c>
      <c r="Z38" s="82">
        <v>0</v>
      </c>
      <c r="AA38" s="82">
        <v>0</v>
      </c>
      <c r="AB38" s="82">
        <v>0</v>
      </c>
      <c r="AC38" s="76"/>
      <c r="AD38" s="31">
        <v>36</v>
      </c>
      <c r="AE38" s="82">
        <v>0</v>
      </c>
      <c r="AF38" s="82">
        <v>0</v>
      </c>
      <c r="AG38" s="82">
        <v>0</v>
      </c>
      <c r="AH38" s="82">
        <v>0</v>
      </c>
      <c r="AI38" s="82">
        <v>0</v>
      </c>
      <c r="AJ38" s="31"/>
      <c r="AK38" s="31">
        <f t="shared" si="10"/>
        <v>10</v>
      </c>
      <c r="AM38" s="83"/>
      <c r="AN38" s="83">
        <f t="shared" si="11"/>
        <v>0</v>
      </c>
      <c r="AO38" s="83">
        <f t="shared" si="11"/>
        <v>0</v>
      </c>
      <c r="AP38" s="83">
        <f t="shared" si="11"/>
        <v>0</v>
      </c>
      <c r="AQ38" s="83">
        <f t="shared" si="11"/>
        <v>0</v>
      </c>
      <c r="AR38" s="83">
        <f t="shared" si="12"/>
        <v>0</v>
      </c>
      <c r="AS38" s="83"/>
      <c r="AT38" s="83"/>
      <c r="AU38" s="83">
        <f t="shared" si="13"/>
        <v>0</v>
      </c>
      <c r="AV38" s="83">
        <f t="shared" si="13"/>
        <v>0</v>
      </c>
      <c r="AW38" s="83">
        <f t="shared" si="13"/>
        <v>0</v>
      </c>
      <c r="AX38" s="83">
        <f t="shared" si="13"/>
        <v>0</v>
      </c>
      <c r="AY38" s="83">
        <f t="shared" si="14"/>
        <v>0</v>
      </c>
      <c r="AZ38" s="83"/>
      <c r="BA38" s="83"/>
      <c r="BB38" s="83">
        <f t="shared" si="15"/>
        <v>0</v>
      </c>
      <c r="BC38" s="83">
        <f t="shared" si="1"/>
        <v>0</v>
      </c>
      <c r="BD38" s="83">
        <f t="shared" si="1"/>
        <v>0</v>
      </c>
      <c r="BE38" s="83">
        <f t="shared" si="1"/>
        <v>0</v>
      </c>
      <c r="BF38" s="83">
        <f t="shared" si="16"/>
        <v>0</v>
      </c>
      <c r="BG38" s="83"/>
      <c r="BH38" s="83"/>
      <c r="BI38" s="83">
        <f t="shared" si="17"/>
        <v>0</v>
      </c>
      <c r="BJ38" s="83">
        <f t="shared" si="2"/>
        <v>0</v>
      </c>
      <c r="BK38" s="83">
        <f t="shared" si="2"/>
        <v>0</v>
      </c>
      <c r="BL38" s="83">
        <f t="shared" si="2"/>
        <v>0</v>
      </c>
      <c r="BM38" s="83">
        <f t="shared" si="18"/>
        <v>0</v>
      </c>
      <c r="BN38" s="83"/>
      <c r="BO38" s="83"/>
      <c r="BP38" s="83">
        <f t="shared" si="19"/>
        <v>0</v>
      </c>
      <c r="BQ38" s="83">
        <f t="shared" si="3"/>
        <v>0</v>
      </c>
      <c r="BR38" s="83">
        <f t="shared" si="3"/>
        <v>0</v>
      </c>
      <c r="BS38" s="83">
        <f t="shared" si="3"/>
        <v>0</v>
      </c>
      <c r="BT38" s="83">
        <f t="shared" si="20"/>
        <v>0</v>
      </c>
      <c r="BV38" s="80"/>
      <c r="BW38" s="80"/>
      <c r="BX38" s="80">
        <f t="shared" si="21"/>
        <v>0</v>
      </c>
      <c r="BY38" s="80">
        <f t="shared" si="21"/>
        <v>0</v>
      </c>
      <c r="BZ38" s="80">
        <f t="shared" si="21"/>
        <v>0</v>
      </c>
      <c r="CA38" s="80">
        <f t="shared" si="21"/>
        <v>0</v>
      </c>
      <c r="CB38" s="80">
        <f t="shared" si="22"/>
        <v>0</v>
      </c>
      <c r="CC38" s="80"/>
      <c r="CD38" s="80"/>
      <c r="CE38" s="80">
        <f t="shared" si="23"/>
        <v>0</v>
      </c>
      <c r="CF38" s="80">
        <f t="shared" si="5"/>
        <v>0</v>
      </c>
      <c r="CG38" s="80">
        <f t="shared" si="5"/>
        <v>0</v>
      </c>
      <c r="CH38" s="80">
        <f t="shared" si="5"/>
        <v>0</v>
      </c>
      <c r="CI38" s="80">
        <f t="shared" si="24"/>
        <v>0</v>
      </c>
      <c r="CJ38" s="80"/>
      <c r="CK38" s="80"/>
      <c r="CL38" s="80">
        <f t="shared" si="25"/>
        <v>0</v>
      </c>
      <c r="CM38" s="80">
        <f t="shared" si="6"/>
        <v>0</v>
      </c>
      <c r="CN38" s="80">
        <f t="shared" si="6"/>
        <v>0</v>
      </c>
      <c r="CO38" s="80">
        <f t="shared" si="6"/>
        <v>0</v>
      </c>
      <c r="CP38" s="80">
        <f t="shared" si="26"/>
        <v>0</v>
      </c>
      <c r="CQ38" s="80"/>
      <c r="CR38" s="80"/>
      <c r="CS38" s="80">
        <f t="shared" si="27"/>
        <v>0</v>
      </c>
      <c r="CT38" s="80">
        <f t="shared" si="7"/>
        <v>0</v>
      </c>
      <c r="CU38" s="80">
        <f t="shared" si="7"/>
        <v>0</v>
      </c>
      <c r="CV38" s="80">
        <f t="shared" si="7"/>
        <v>0</v>
      </c>
      <c r="CW38" s="80">
        <f t="shared" si="28"/>
        <v>0</v>
      </c>
      <c r="CX38" s="80"/>
      <c r="CY38" s="80"/>
      <c r="CZ38" s="80">
        <f t="shared" si="29"/>
        <v>0</v>
      </c>
      <c r="DA38" s="80">
        <f t="shared" si="8"/>
        <v>0</v>
      </c>
      <c r="DB38" s="80">
        <f t="shared" si="8"/>
        <v>0</v>
      </c>
      <c r="DC38" s="80">
        <f t="shared" si="8"/>
        <v>0</v>
      </c>
      <c r="DD38" s="80">
        <f t="shared" si="30"/>
        <v>0</v>
      </c>
      <c r="DF38" s="81">
        <f t="shared" si="31"/>
        <v>0</v>
      </c>
      <c r="DG38" s="81">
        <f t="shared" si="32"/>
        <v>0</v>
      </c>
      <c r="DH38" s="81">
        <f t="shared" si="33"/>
        <v>0</v>
      </c>
      <c r="DI38" s="81">
        <f t="shared" si="34"/>
        <v>0</v>
      </c>
      <c r="DJ38" s="81">
        <f t="shared" si="35"/>
        <v>0</v>
      </c>
      <c r="DK38" s="84">
        <f t="shared" si="9"/>
        <v>0</v>
      </c>
    </row>
    <row r="39" spans="1:115" ht="15.75" thickBot="1">
      <c r="A39" s="76"/>
      <c r="B39" s="31">
        <v>37</v>
      </c>
      <c r="C39" s="82">
        <v>0</v>
      </c>
      <c r="D39" s="82">
        <v>0</v>
      </c>
      <c r="E39" s="82">
        <v>0</v>
      </c>
      <c r="F39" s="82">
        <v>0</v>
      </c>
      <c r="G39" s="82">
        <v>0</v>
      </c>
      <c r="H39" s="76"/>
      <c r="I39" s="31">
        <v>37</v>
      </c>
      <c r="J39" s="82">
        <v>0</v>
      </c>
      <c r="K39" s="82">
        <v>0</v>
      </c>
      <c r="L39" s="82">
        <v>0</v>
      </c>
      <c r="M39" s="82">
        <v>0</v>
      </c>
      <c r="N39" s="82">
        <v>0</v>
      </c>
      <c r="O39" s="76"/>
      <c r="P39" s="31">
        <v>37</v>
      </c>
      <c r="Q39" s="82">
        <v>0</v>
      </c>
      <c r="R39" s="82">
        <v>0</v>
      </c>
      <c r="S39" s="82">
        <v>0</v>
      </c>
      <c r="T39" s="82">
        <v>0</v>
      </c>
      <c r="U39" s="82">
        <v>0</v>
      </c>
      <c r="V39" s="76"/>
      <c r="W39" s="31">
        <v>37</v>
      </c>
      <c r="X39" s="82">
        <v>0</v>
      </c>
      <c r="Y39" s="82">
        <v>0</v>
      </c>
      <c r="Z39" s="82">
        <v>0</v>
      </c>
      <c r="AA39" s="82">
        <v>0</v>
      </c>
      <c r="AB39" s="82">
        <v>0</v>
      </c>
      <c r="AC39" s="76"/>
      <c r="AD39" s="31">
        <v>37</v>
      </c>
      <c r="AE39" s="82">
        <v>0</v>
      </c>
      <c r="AF39" s="82">
        <v>0</v>
      </c>
      <c r="AG39" s="82">
        <v>0</v>
      </c>
      <c r="AH39" s="82">
        <v>0</v>
      </c>
      <c r="AI39" s="82">
        <v>0</v>
      </c>
      <c r="AJ39" s="31"/>
      <c r="AK39" s="31">
        <f t="shared" si="10"/>
        <v>10</v>
      </c>
      <c r="AM39" s="83"/>
      <c r="AN39" s="83">
        <f t="shared" si="11"/>
        <v>0</v>
      </c>
      <c r="AO39" s="83">
        <f t="shared" si="11"/>
        <v>0</v>
      </c>
      <c r="AP39" s="83">
        <f t="shared" si="11"/>
        <v>0</v>
      </c>
      <c r="AQ39" s="83">
        <f t="shared" si="11"/>
        <v>0</v>
      </c>
      <c r="AR39" s="83">
        <f t="shared" si="12"/>
        <v>0</v>
      </c>
      <c r="AS39" s="83"/>
      <c r="AT39" s="83"/>
      <c r="AU39" s="83">
        <f t="shared" si="13"/>
        <v>0</v>
      </c>
      <c r="AV39" s="83">
        <f t="shared" si="13"/>
        <v>0</v>
      </c>
      <c r="AW39" s="83">
        <f t="shared" si="13"/>
        <v>0</v>
      </c>
      <c r="AX39" s="83">
        <f t="shared" si="13"/>
        <v>0</v>
      </c>
      <c r="AY39" s="83">
        <f t="shared" si="14"/>
        <v>0</v>
      </c>
      <c r="AZ39" s="83"/>
      <c r="BA39" s="83"/>
      <c r="BB39" s="83">
        <f t="shared" si="15"/>
        <v>0</v>
      </c>
      <c r="BC39" s="83">
        <f t="shared" si="1"/>
        <v>0</v>
      </c>
      <c r="BD39" s="83">
        <f t="shared" si="1"/>
        <v>0</v>
      </c>
      <c r="BE39" s="83">
        <f t="shared" si="1"/>
        <v>0</v>
      </c>
      <c r="BF39" s="83">
        <f t="shared" si="16"/>
        <v>0</v>
      </c>
      <c r="BG39" s="83"/>
      <c r="BH39" s="83"/>
      <c r="BI39" s="83">
        <f t="shared" si="17"/>
        <v>0</v>
      </c>
      <c r="BJ39" s="83">
        <f t="shared" si="2"/>
        <v>0</v>
      </c>
      <c r="BK39" s="83">
        <f t="shared" si="2"/>
        <v>0</v>
      </c>
      <c r="BL39" s="83">
        <f t="shared" si="2"/>
        <v>0</v>
      </c>
      <c r="BM39" s="83">
        <f t="shared" si="18"/>
        <v>0</v>
      </c>
      <c r="BN39" s="83"/>
      <c r="BO39" s="83"/>
      <c r="BP39" s="83">
        <f t="shared" si="19"/>
        <v>0</v>
      </c>
      <c r="BQ39" s="83">
        <f t="shared" si="3"/>
        <v>0</v>
      </c>
      <c r="BR39" s="83">
        <f t="shared" si="3"/>
        <v>0</v>
      </c>
      <c r="BS39" s="83">
        <f t="shared" si="3"/>
        <v>0</v>
      </c>
      <c r="BT39" s="83">
        <f t="shared" si="20"/>
        <v>0</v>
      </c>
      <c r="BV39" s="80"/>
      <c r="BW39" s="80"/>
      <c r="BX39" s="80">
        <f t="shared" si="21"/>
        <v>0</v>
      </c>
      <c r="BY39" s="80">
        <f t="shared" si="21"/>
        <v>0</v>
      </c>
      <c r="BZ39" s="80">
        <f t="shared" si="21"/>
        <v>0</v>
      </c>
      <c r="CA39" s="80">
        <f t="shared" si="21"/>
        <v>0</v>
      </c>
      <c r="CB39" s="80">
        <f t="shared" si="22"/>
        <v>0</v>
      </c>
      <c r="CC39" s="80"/>
      <c r="CD39" s="80"/>
      <c r="CE39" s="80">
        <f t="shared" si="23"/>
        <v>0</v>
      </c>
      <c r="CF39" s="80">
        <f t="shared" si="5"/>
        <v>0</v>
      </c>
      <c r="CG39" s="80">
        <f t="shared" si="5"/>
        <v>0</v>
      </c>
      <c r="CH39" s="80">
        <f t="shared" si="5"/>
        <v>0</v>
      </c>
      <c r="CI39" s="80">
        <f t="shared" si="24"/>
        <v>0</v>
      </c>
      <c r="CJ39" s="80"/>
      <c r="CK39" s="80"/>
      <c r="CL39" s="80">
        <f t="shared" si="25"/>
        <v>0</v>
      </c>
      <c r="CM39" s="80">
        <f t="shared" si="6"/>
        <v>0</v>
      </c>
      <c r="CN39" s="80">
        <f t="shared" si="6"/>
        <v>0</v>
      </c>
      <c r="CO39" s="80">
        <f t="shared" si="6"/>
        <v>0</v>
      </c>
      <c r="CP39" s="80">
        <f t="shared" si="26"/>
        <v>0</v>
      </c>
      <c r="CQ39" s="80"/>
      <c r="CR39" s="80"/>
      <c r="CS39" s="80">
        <f t="shared" si="27"/>
        <v>0</v>
      </c>
      <c r="CT39" s="80">
        <f t="shared" si="7"/>
        <v>0</v>
      </c>
      <c r="CU39" s="80">
        <f t="shared" si="7"/>
        <v>0</v>
      </c>
      <c r="CV39" s="80">
        <f t="shared" si="7"/>
        <v>0</v>
      </c>
      <c r="CW39" s="80">
        <f t="shared" si="28"/>
        <v>0</v>
      </c>
      <c r="CX39" s="80"/>
      <c r="CY39" s="80"/>
      <c r="CZ39" s="80">
        <f t="shared" si="29"/>
        <v>0</v>
      </c>
      <c r="DA39" s="80">
        <f t="shared" si="8"/>
        <v>0</v>
      </c>
      <c r="DB39" s="80">
        <f t="shared" si="8"/>
        <v>0</v>
      </c>
      <c r="DC39" s="80">
        <f t="shared" si="8"/>
        <v>0</v>
      </c>
      <c r="DD39" s="80">
        <f t="shared" si="30"/>
        <v>0</v>
      </c>
      <c r="DF39" s="81">
        <f t="shared" si="31"/>
        <v>0</v>
      </c>
      <c r="DG39" s="81">
        <f t="shared" si="32"/>
        <v>0</v>
      </c>
      <c r="DH39" s="81">
        <f t="shared" si="33"/>
        <v>0</v>
      </c>
      <c r="DI39" s="81">
        <f t="shared" si="34"/>
        <v>0</v>
      </c>
      <c r="DJ39" s="81">
        <f t="shared" si="35"/>
        <v>0</v>
      </c>
      <c r="DK39" s="84">
        <f t="shared" si="9"/>
        <v>0</v>
      </c>
    </row>
    <row r="40" spans="1:115" ht="15.75" thickBot="1">
      <c r="A40" s="76"/>
      <c r="B40" s="31">
        <v>38</v>
      </c>
      <c r="C40" s="82">
        <v>0</v>
      </c>
      <c r="D40" s="82">
        <v>0</v>
      </c>
      <c r="E40" s="82">
        <v>0</v>
      </c>
      <c r="F40" s="82">
        <v>0</v>
      </c>
      <c r="G40" s="82">
        <v>0</v>
      </c>
      <c r="H40" s="76"/>
      <c r="I40" s="31">
        <v>38</v>
      </c>
      <c r="J40" s="82">
        <v>0</v>
      </c>
      <c r="K40" s="82">
        <v>0</v>
      </c>
      <c r="L40" s="82">
        <v>0</v>
      </c>
      <c r="M40" s="82">
        <v>0</v>
      </c>
      <c r="N40" s="82">
        <v>0</v>
      </c>
      <c r="O40" s="76"/>
      <c r="P40" s="31">
        <v>38</v>
      </c>
      <c r="Q40" s="82">
        <v>0</v>
      </c>
      <c r="R40" s="82">
        <v>0</v>
      </c>
      <c r="S40" s="82">
        <v>0</v>
      </c>
      <c r="T40" s="82">
        <v>0</v>
      </c>
      <c r="U40" s="82">
        <v>0</v>
      </c>
      <c r="V40" s="76"/>
      <c r="W40" s="31">
        <v>38</v>
      </c>
      <c r="X40" s="82">
        <v>0</v>
      </c>
      <c r="Y40" s="82">
        <v>0</v>
      </c>
      <c r="Z40" s="82">
        <v>0</v>
      </c>
      <c r="AA40" s="82">
        <v>0</v>
      </c>
      <c r="AB40" s="82">
        <v>0</v>
      </c>
      <c r="AC40" s="76"/>
      <c r="AD40" s="31">
        <v>38</v>
      </c>
      <c r="AE40" s="82">
        <v>0</v>
      </c>
      <c r="AF40" s="82">
        <v>0</v>
      </c>
      <c r="AG40" s="82">
        <v>0</v>
      </c>
      <c r="AH40" s="82">
        <v>0</v>
      </c>
      <c r="AI40" s="82">
        <v>0</v>
      </c>
      <c r="AJ40" s="31"/>
      <c r="AK40" s="31">
        <f t="shared" si="10"/>
        <v>10</v>
      </c>
      <c r="AM40" s="83"/>
      <c r="AN40" s="83">
        <f t="shared" si="11"/>
        <v>0</v>
      </c>
      <c r="AO40" s="83">
        <f t="shared" si="11"/>
        <v>0</v>
      </c>
      <c r="AP40" s="83">
        <f t="shared" si="11"/>
        <v>0</v>
      </c>
      <c r="AQ40" s="83">
        <f t="shared" si="11"/>
        <v>0</v>
      </c>
      <c r="AR40" s="83">
        <f t="shared" si="12"/>
        <v>0</v>
      </c>
      <c r="AS40" s="83"/>
      <c r="AT40" s="83"/>
      <c r="AU40" s="83">
        <f t="shared" si="13"/>
        <v>0</v>
      </c>
      <c r="AV40" s="83">
        <f t="shared" si="13"/>
        <v>0</v>
      </c>
      <c r="AW40" s="83">
        <f t="shared" si="13"/>
        <v>0</v>
      </c>
      <c r="AX40" s="83">
        <f t="shared" si="13"/>
        <v>0</v>
      </c>
      <c r="AY40" s="83">
        <f t="shared" si="14"/>
        <v>0</v>
      </c>
      <c r="AZ40" s="83"/>
      <c r="BA40" s="83"/>
      <c r="BB40" s="83">
        <f t="shared" si="15"/>
        <v>0</v>
      </c>
      <c r="BC40" s="83">
        <f t="shared" si="1"/>
        <v>0</v>
      </c>
      <c r="BD40" s="83">
        <f t="shared" si="1"/>
        <v>0</v>
      </c>
      <c r="BE40" s="83">
        <f t="shared" si="1"/>
        <v>0</v>
      </c>
      <c r="BF40" s="83">
        <f t="shared" si="16"/>
        <v>0</v>
      </c>
      <c r="BG40" s="83"/>
      <c r="BH40" s="83"/>
      <c r="BI40" s="83">
        <f t="shared" si="17"/>
        <v>0</v>
      </c>
      <c r="BJ40" s="83">
        <f t="shared" si="2"/>
        <v>0</v>
      </c>
      <c r="BK40" s="83">
        <f t="shared" si="2"/>
        <v>0</v>
      </c>
      <c r="BL40" s="83">
        <f t="shared" si="2"/>
        <v>0</v>
      </c>
      <c r="BM40" s="83">
        <f t="shared" si="18"/>
        <v>0</v>
      </c>
      <c r="BN40" s="83"/>
      <c r="BO40" s="83"/>
      <c r="BP40" s="83">
        <f t="shared" si="19"/>
        <v>0</v>
      </c>
      <c r="BQ40" s="83">
        <f t="shared" si="3"/>
        <v>0</v>
      </c>
      <c r="BR40" s="83">
        <f t="shared" si="3"/>
        <v>0</v>
      </c>
      <c r="BS40" s="83">
        <f t="shared" si="3"/>
        <v>0</v>
      </c>
      <c r="BT40" s="83">
        <f t="shared" si="20"/>
        <v>0</v>
      </c>
      <c r="BV40" s="80"/>
      <c r="BW40" s="80"/>
      <c r="BX40" s="80">
        <f t="shared" si="21"/>
        <v>0</v>
      </c>
      <c r="BY40" s="80">
        <f t="shared" si="21"/>
        <v>0</v>
      </c>
      <c r="BZ40" s="80">
        <f t="shared" si="21"/>
        <v>0</v>
      </c>
      <c r="CA40" s="80">
        <f t="shared" si="21"/>
        <v>0</v>
      </c>
      <c r="CB40" s="80">
        <f t="shared" si="22"/>
        <v>0</v>
      </c>
      <c r="CC40" s="80"/>
      <c r="CD40" s="80"/>
      <c r="CE40" s="80">
        <f t="shared" si="23"/>
        <v>0</v>
      </c>
      <c r="CF40" s="80">
        <f t="shared" si="5"/>
        <v>0</v>
      </c>
      <c r="CG40" s="80">
        <f t="shared" si="5"/>
        <v>0</v>
      </c>
      <c r="CH40" s="80">
        <f t="shared" si="5"/>
        <v>0</v>
      </c>
      <c r="CI40" s="80">
        <f t="shared" si="24"/>
        <v>0</v>
      </c>
      <c r="CJ40" s="80"/>
      <c r="CK40" s="80"/>
      <c r="CL40" s="80">
        <f t="shared" si="25"/>
        <v>0</v>
      </c>
      <c r="CM40" s="80">
        <f t="shared" si="6"/>
        <v>0</v>
      </c>
      <c r="CN40" s="80">
        <f t="shared" si="6"/>
        <v>0</v>
      </c>
      <c r="CO40" s="80">
        <f t="shared" si="6"/>
        <v>0</v>
      </c>
      <c r="CP40" s="80">
        <f t="shared" si="26"/>
        <v>0</v>
      </c>
      <c r="CQ40" s="80"/>
      <c r="CR40" s="80"/>
      <c r="CS40" s="80">
        <f t="shared" si="27"/>
        <v>0</v>
      </c>
      <c r="CT40" s="80">
        <f t="shared" si="7"/>
        <v>0</v>
      </c>
      <c r="CU40" s="80">
        <f t="shared" si="7"/>
        <v>0</v>
      </c>
      <c r="CV40" s="80">
        <f t="shared" si="7"/>
        <v>0</v>
      </c>
      <c r="CW40" s="80">
        <f t="shared" si="28"/>
        <v>0</v>
      </c>
      <c r="CX40" s="80"/>
      <c r="CY40" s="80"/>
      <c r="CZ40" s="80">
        <f t="shared" si="29"/>
        <v>0</v>
      </c>
      <c r="DA40" s="80">
        <f t="shared" si="8"/>
        <v>0</v>
      </c>
      <c r="DB40" s="80">
        <f t="shared" si="8"/>
        <v>0</v>
      </c>
      <c r="DC40" s="80">
        <f t="shared" si="8"/>
        <v>0</v>
      </c>
      <c r="DD40" s="80">
        <f t="shared" si="30"/>
        <v>0</v>
      </c>
      <c r="DF40" s="81">
        <f t="shared" si="31"/>
        <v>0</v>
      </c>
      <c r="DG40" s="81">
        <f t="shared" si="32"/>
        <v>0</v>
      </c>
      <c r="DH40" s="81">
        <f t="shared" si="33"/>
        <v>0</v>
      </c>
      <c r="DI40" s="81">
        <f t="shared" si="34"/>
        <v>0</v>
      </c>
      <c r="DJ40" s="81">
        <f t="shared" si="35"/>
        <v>0</v>
      </c>
      <c r="DK40" s="84">
        <f t="shared" si="9"/>
        <v>0</v>
      </c>
    </row>
    <row r="41" spans="1:115" ht="15.75" thickBot="1">
      <c r="A41" s="76"/>
      <c r="B41" s="31">
        <v>39</v>
      </c>
      <c r="C41" s="82">
        <v>0</v>
      </c>
      <c r="D41" s="82">
        <v>0</v>
      </c>
      <c r="E41" s="82">
        <v>0</v>
      </c>
      <c r="F41" s="82">
        <v>0</v>
      </c>
      <c r="G41" s="82">
        <v>0</v>
      </c>
      <c r="H41" s="76"/>
      <c r="I41" s="31">
        <v>39</v>
      </c>
      <c r="J41" s="82">
        <v>0</v>
      </c>
      <c r="K41" s="82">
        <v>0</v>
      </c>
      <c r="L41" s="82">
        <v>0</v>
      </c>
      <c r="M41" s="82">
        <v>0</v>
      </c>
      <c r="N41" s="82">
        <v>0</v>
      </c>
      <c r="O41" s="76"/>
      <c r="P41" s="31">
        <v>39</v>
      </c>
      <c r="Q41" s="82">
        <v>0</v>
      </c>
      <c r="R41" s="82">
        <v>0</v>
      </c>
      <c r="S41" s="82">
        <v>0</v>
      </c>
      <c r="T41" s="82">
        <v>0</v>
      </c>
      <c r="U41" s="82">
        <v>0</v>
      </c>
      <c r="V41" s="76"/>
      <c r="W41" s="31">
        <v>39</v>
      </c>
      <c r="X41" s="82">
        <v>0</v>
      </c>
      <c r="Y41" s="82">
        <v>0</v>
      </c>
      <c r="Z41" s="82">
        <v>0</v>
      </c>
      <c r="AA41" s="82">
        <v>0</v>
      </c>
      <c r="AB41" s="82">
        <v>0</v>
      </c>
      <c r="AC41" s="76"/>
      <c r="AD41" s="31">
        <v>39</v>
      </c>
      <c r="AE41" s="82">
        <v>0</v>
      </c>
      <c r="AF41" s="82">
        <v>0</v>
      </c>
      <c r="AG41" s="82">
        <v>0</v>
      </c>
      <c r="AH41" s="82">
        <v>0</v>
      </c>
      <c r="AI41" s="82">
        <v>0</v>
      </c>
      <c r="AJ41" s="31"/>
      <c r="AK41" s="31">
        <f t="shared" si="10"/>
        <v>10</v>
      </c>
      <c r="AM41" s="83"/>
      <c r="AN41" s="83">
        <f t="shared" si="11"/>
        <v>0</v>
      </c>
      <c r="AO41" s="83">
        <f t="shared" si="11"/>
        <v>0</v>
      </c>
      <c r="AP41" s="83">
        <f t="shared" si="11"/>
        <v>0</v>
      </c>
      <c r="AQ41" s="83">
        <f t="shared" si="11"/>
        <v>0</v>
      </c>
      <c r="AR41" s="83">
        <f t="shared" si="12"/>
        <v>0</v>
      </c>
      <c r="AS41" s="83"/>
      <c r="AT41" s="83"/>
      <c r="AU41" s="83">
        <f t="shared" si="13"/>
        <v>0</v>
      </c>
      <c r="AV41" s="83">
        <f t="shared" si="13"/>
        <v>0</v>
      </c>
      <c r="AW41" s="83">
        <f t="shared" si="13"/>
        <v>0</v>
      </c>
      <c r="AX41" s="83">
        <f t="shared" si="13"/>
        <v>0</v>
      </c>
      <c r="AY41" s="83">
        <f t="shared" si="14"/>
        <v>0</v>
      </c>
      <c r="AZ41" s="83"/>
      <c r="BA41" s="83"/>
      <c r="BB41" s="83">
        <f t="shared" si="15"/>
        <v>0</v>
      </c>
      <c r="BC41" s="83">
        <f t="shared" si="1"/>
        <v>0</v>
      </c>
      <c r="BD41" s="83">
        <f t="shared" si="1"/>
        <v>0</v>
      </c>
      <c r="BE41" s="83">
        <f t="shared" si="1"/>
        <v>0</v>
      </c>
      <c r="BF41" s="83">
        <f t="shared" si="16"/>
        <v>0</v>
      </c>
      <c r="BG41" s="83"/>
      <c r="BH41" s="83"/>
      <c r="BI41" s="83">
        <f t="shared" si="17"/>
        <v>0</v>
      </c>
      <c r="BJ41" s="83">
        <f t="shared" si="2"/>
        <v>0</v>
      </c>
      <c r="BK41" s="83">
        <f t="shared" si="2"/>
        <v>0</v>
      </c>
      <c r="BL41" s="83">
        <f t="shared" si="2"/>
        <v>0</v>
      </c>
      <c r="BM41" s="83">
        <f t="shared" si="18"/>
        <v>0</v>
      </c>
      <c r="BN41" s="83"/>
      <c r="BO41" s="83"/>
      <c r="BP41" s="83">
        <f t="shared" si="19"/>
        <v>0</v>
      </c>
      <c r="BQ41" s="83">
        <f t="shared" si="3"/>
        <v>0</v>
      </c>
      <c r="BR41" s="83">
        <f t="shared" si="3"/>
        <v>0</v>
      </c>
      <c r="BS41" s="83">
        <f t="shared" si="3"/>
        <v>0</v>
      </c>
      <c r="BT41" s="83">
        <f t="shared" si="20"/>
        <v>0</v>
      </c>
      <c r="BV41" s="80"/>
      <c r="BW41" s="80"/>
      <c r="BX41" s="80">
        <f t="shared" si="21"/>
        <v>0</v>
      </c>
      <c r="BY41" s="80">
        <f t="shared" si="21"/>
        <v>0</v>
      </c>
      <c r="BZ41" s="80">
        <f t="shared" si="21"/>
        <v>0</v>
      </c>
      <c r="CA41" s="80">
        <f t="shared" si="21"/>
        <v>0</v>
      </c>
      <c r="CB41" s="80">
        <f t="shared" si="22"/>
        <v>0</v>
      </c>
      <c r="CC41" s="80"/>
      <c r="CD41" s="80"/>
      <c r="CE41" s="80">
        <f t="shared" si="23"/>
        <v>0</v>
      </c>
      <c r="CF41" s="80">
        <f t="shared" si="5"/>
        <v>0</v>
      </c>
      <c r="CG41" s="80">
        <f t="shared" si="5"/>
        <v>0</v>
      </c>
      <c r="CH41" s="80">
        <f t="shared" si="5"/>
        <v>0</v>
      </c>
      <c r="CI41" s="80">
        <f t="shared" si="24"/>
        <v>0</v>
      </c>
      <c r="CJ41" s="80"/>
      <c r="CK41" s="80"/>
      <c r="CL41" s="80">
        <f t="shared" si="25"/>
        <v>0</v>
      </c>
      <c r="CM41" s="80">
        <f t="shared" si="6"/>
        <v>0</v>
      </c>
      <c r="CN41" s="80">
        <f t="shared" si="6"/>
        <v>0</v>
      </c>
      <c r="CO41" s="80">
        <f t="shared" si="6"/>
        <v>0</v>
      </c>
      <c r="CP41" s="80">
        <f t="shared" si="26"/>
        <v>0</v>
      </c>
      <c r="CQ41" s="80"/>
      <c r="CR41" s="80"/>
      <c r="CS41" s="80">
        <f t="shared" si="27"/>
        <v>0</v>
      </c>
      <c r="CT41" s="80">
        <f t="shared" si="7"/>
        <v>0</v>
      </c>
      <c r="CU41" s="80">
        <f t="shared" si="7"/>
        <v>0</v>
      </c>
      <c r="CV41" s="80">
        <f t="shared" si="7"/>
        <v>0</v>
      </c>
      <c r="CW41" s="80">
        <f t="shared" si="28"/>
        <v>0</v>
      </c>
      <c r="CX41" s="80"/>
      <c r="CY41" s="80"/>
      <c r="CZ41" s="80">
        <f t="shared" si="29"/>
        <v>0</v>
      </c>
      <c r="DA41" s="80">
        <f t="shared" si="8"/>
        <v>0</v>
      </c>
      <c r="DB41" s="80">
        <f t="shared" si="8"/>
        <v>0</v>
      </c>
      <c r="DC41" s="80">
        <f t="shared" si="8"/>
        <v>0</v>
      </c>
      <c r="DD41" s="80">
        <f t="shared" si="30"/>
        <v>0</v>
      </c>
      <c r="DF41" s="81">
        <f t="shared" si="31"/>
        <v>0</v>
      </c>
      <c r="DG41" s="81">
        <f t="shared" si="32"/>
        <v>0</v>
      </c>
      <c r="DH41" s="81">
        <f t="shared" si="33"/>
        <v>0</v>
      </c>
      <c r="DI41" s="81">
        <f t="shared" si="34"/>
        <v>0</v>
      </c>
      <c r="DJ41" s="81">
        <f t="shared" si="35"/>
        <v>0</v>
      </c>
      <c r="DK41" s="84">
        <f t="shared" si="9"/>
        <v>0</v>
      </c>
    </row>
    <row r="42" spans="1:115" ht="15.75" thickBot="1">
      <c r="A42" s="76"/>
      <c r="B42" s="31">
        <v>40</v>
      </c>
      <c r="C42" s="82">
        <v>0</v>
      </c>
      <c r="D42" s="82">
        <v>0</v>
      </c>
      <c r="E42" s="82">
        <v>0</v>
      </c>
      <c r="F42" s="82">
        <v>0</v>
      </c>
      <c r="G42" s="82">
        <v>0</v>
      </c>
      <c r="H42" s="76"/>
      <c r="I42" s="31">
        <v>40</v>
      </c>
      <c r="J42" s="82">
        <v>0</v>
      </c>
      <c r="K42" s="82">
        <v>0</v>
      </c>
      <c r="L42" s="82">
        <v>0</v>
      </c>
      <c r="M42" s="82">
        <v>0</v>
      </c>
      <c r="N42" s="82">
        <v>0</v>
      </c>
      <c r="O42" s="76"/>
      <c r="P42" s="31">
        <v>40</v>
      </c>
      <c r="Q42" s="82">
        <v>0</v>
      </c>
      <c r="R42" s="82">
        <v>0</v>
      </c>
      <c r="S42" s="82">
        <v>0</v>
      </c>
      <c r="T42" s="82">
        <v>0</v>
      </c>
      <c r="U42" s="82">
        <v>0</v>
      </c>
      <c r="V42" s="76"/>
      <c r="W42" s="31">
        <v>40</v>
      </c>
      <c r="X42" s="82">
        <v>0</v>
      </c>
      <c r="Y42" s="82">
        <v>0</v>
      </c>
      <c r="Z42" s="82">
        <v>0</v>
      </c>
      <c r="AA42" s="82">
        <v>0</v>
      </c>
      <c r="AB42" s="82">
        <v>0</v>
      </c>
      <c r="AC42" s="76"/>
      <c r="AD42" s="31">
        <v>40</v>
      </c>
      <c r="AE42" s="82">
        <v>0</v>
      </c>
      <c r="AF42" s="82">
        <v>0</v>
      </c>
      <c r="AG42" s="82">
        <v>0</v>
      </c>
      <c r="AH42" s="82">
        <v>0</v>
      </c>
      <c r="AI42" s="82">
        <v>0</v>
      </c>
      <c r="AJ42" s="31"/>
      <c r="AK42" s="31">
        <f t="shared" si="10"/>
        <v>10</v>
      </c>
      <c r="AM42" s="83"/>
      <c r="AN42" s="83">
        <f t="shared" si="11"/>
        <v>0</v>
      </c>
      <c r="AO42" s="83">
        <f t="shared" si="11"/>
        <v>0</v>
      </c>
      <c r="AP42" s="83">
        <f t="shared" si="11"/>
        <v>0</v>
      </c>
      <c r="AQ42" s="83">
        <f t="shared" si="11"/>
        <v>0</v>
      </c>
      <c r="AR42" s="83">
        <f t="shared" si="12"/>
        <v>0</v>
      </c>
      <c r="AS42" s="83"/>
      <c r="AT42" s="83"/>
      <c r="AU42" s="83">
        <f t="shared" si="13"/>
        <v>0</v>
      </c>
      <c r="AV42" s="83">
        <f t="shared" si="13"/>
        <v>0</v>
      </c>
      <c r="AW42" s="83">
        <f t="shared" si="13"/>
        <v>0</v>
      </c>
      <c r="AX42" s="83">
        <f t="shared" si="13"/>
        <v>0</v>
      </c>
      <c r="AY42" s="83">
        <f t="shared" si="14"/>
        <v>0</v>
      </c>
      <c r="AZ42" s="83"/>
      <c r="BA42" s="83"/>
      <c r="BB42" s="83">
        <f t="shared" si="15"/>
        <v>0</v>
      </c>
      <c r="BC42" s="83">
        <f t="shared" si="1"/>
        <v>0</v>
      </c>
      <c r="BD42" s="83">
        <f t="shared" si="1"/>
        <v>0</v>
      </c>
      <c r="BE42" s="83">
        <f t="shared" si="1"/>
        <v>0</v>
      </c>
      <c r="BF42" s="83">
        <f t="shared" si="16"/>
        <v>0</v>
      </c>
      <c r="BG42" s="83"/>
      <c r="BH42" s="83"/>
      <c r="BI42" s="83">
        <f t="shared" si="17"/>
        <v>0</v>
      </c>
      <c r="BJ42" s="83">
        <f t="shared" si="2"/>
        <v>0</v>
      </c>
      <c r="BK42" s="83">
        <f t="shared" si="2"/>
        <v>0</v>
      </c>
      <c r="BL42" s="83">
        <f t="shared" si="2"/>
        <v>0</v>
      </c>
      <c r="BM42" s="83">
        <f t="shared" si="18"/>
        <v>0</v>
      </c>
      <c r="BN42" s="83"/>
      <c r="BO42" s="83"/>
      <c r="BP42" s="83">
        <f t="shared" si="19"/>
        <v>0</v>
      </c>
      <c r="BQ42" s="83">
        <f t="shared" si="3"/>
        <v>0</v>
      </c>
      <c r="BR42" s="83">
        <f t="shared" si="3"/>
        <v>0</v>
      </c>
      <c r="BS42" s="83">
        <f t="shared" si="3"/>
        <v>0</v>
      </c>
      <c r="BT42" s="83">
        <f t="shared" si="20"/>
        <v>0</v>
      </c>
      <c r="BV42" s="80"/>
      <c r="BW42" s="80"/>
      <c r="BX42" s="80">
        <f t="shared" si="21"/>
        <v>0</v>
      </c>
      <c r="BY42" s="80">
        <f t="shared" si="21"/>
        <v>0</v>
      </c>
      <c r="BZ42" s="80">
        <f t="shared" si="21"/>
        <v>0</v>
      </c>
      <c r="CA42" s="80">
        <f t="shared" si="21"/>
        <v>0</v>
      </c>
      <c r="CB42" s="80">
        <f t="shared" si="22"/>
        <v>0</v>
      </c>
      <c r="CC42" s="80"/>
      <c r="CD42" s="80"/>
      <c r="CE42" s="80">
        <f t="shared" si="23"/>
        <v>0</v>
      </c>
      <c r="CF42" s="80">
        <f t="shared" si="5"/>
        <v>0</v>
      </c>
      <c r="CG42" s="80">
        <f t="shared" si="5"/>
        <v>0</v>
      </c>
      <c r="CH42" s="80">
        <f t="shared" si="5"/>
        <v>0</v>
      </c>
      <c r="CI42" s="80">
        <f t="shared" si="24"/>
        <v>0</v>
      </c>
      <c r="CJ42" s="80"/>
      <c r="CK42" s="80"/>
      <c r="CL42" s="80">
        <f t="shared" si="25"/>
        <v>0</v>
      </c>
      <c r="CM42" s="80">
        <f t="shared" si="6"/>
        <v>0</v>
      </c>
      <c r="CN42" s="80">
        <f t="shared" si="6"/>
        <v>0</v>
      </c>
      <c r="CO42" s="80">
        <f t="shared" si="6"/>
        <v>0</v>
      </c>
      <c r="CP42" s="80">
        <f t="shared" si="26"/>
        <v>0</v>
      </c>
      <c r="CQ42" s="80"/>
      <c r="CR42" s="80"/>
      <c r="CS42" s="80">
        <f t="shared" si="27"/>
        <v>0</v>
      </c>
      <c r="CT42" s="80">
        <f t="shared" si="7"/>
        <v>0</v>
      </c>
      <c r="CU42" s="80">
        <f t="shared" si="7"/>
        <v>0</v>
      </c>
      <c r="CV42" s="80">
        <f t="shared" si="7"/>
        <v>0</v>
      </c>
      <c r="CW42" s="80">
        <f t="shared" si="28"/>
        <v>0</v>
      </c>
      <c r="CX42" s="80"/>
      <c r="CY42" s="80"/>
      <c r="CZ42" s="80">
        <f t="shared" si="29"/>
        <v>0</v>
      </c>
      <c r="DA42" s="80">
        <f t="shared" si="8"/>
        <v>0</v>
      </c>
      <c r="DB42" s="80">
        <f t="shared" si="8"/>
        <v>0</v>
      </c>
      <c r="DC42" s="80">
        <f t="shared" si="8"/>
        <v>0</v>
      </c>
      <c r="DD42" s="80">
        <f t="shared" si="30"/>
        <v>0</v>
      </c>
      <c r="DF42" s="81">
        <f t="shared" si="31"/>
        <v>0</v>
      </c>
      <c r="DG42" s="81">
        <f t="shared" si="32"/>
        <v>0</v>
      </c>
      <c r="DH42" s="81">
        <f t="shared" si="33"/>
        <v>0</v>
      </c>
      <c r="DI42" s="81">
        <f t="shared" si="34"/>
        <v>0</v>
      </c>
      <c r="DJ42" s="81">
        <f t="shared" si="35"/>
        <v>0</v>
      </c>
      <c r="DK42" s="84">
        <f t="shared" si="9"/>
        <v>0</v>
      </c>
    </row>
    <row r="43" spans="1:115" ht="15.75" thickBot="1">
      <c r="A43" s="76"/>
      <c r="B43" s="31">
        <v>41</v>
      </c>
      <c r="C43" s="82">
        <v>0</v>
      </c>
      <c r="D43" s="82">
        <v>0</v>
      </c>
      <c r="E43" s="82">
        <v>0</v>
      </c>
      <c r="F43" s="82">
        <v>0</v>
      </c>
      <c r="G43" s="82">
        <v>0</v>
      </c>
      <c r="H43" s="76"/>
      <c r="I43" s="31">
        <v>41</v>
      </c>
      <c r="J43" s="82">
        <v>0</v>
      </c>
      <c r="K43" s="82">
        <v>0</v>
      </c>
      <c r="L43" s="82">
        <v>0</v>
      </c>
      <c r="M43" s="82">
        <v>0</v>
      </c>
      <c r="N43" s="82">
        <v>0</v>
      </c>
      <c r="O43" s="76"/>
      <c r="P43" s="31">
        <v>41</v>
      </c>
      <c r="Q43" s="82">
        <v>0</v>
      </c>
      <c r="R43" s="82">
        <v>0</v>
      </c>
      <c r="S43" s="82">
        <v>0</v>
      </c>
      <c r="T43" s="82">
        <v>0</v>
      </c>
      <c r="U43" s="82">
        <v>0</v>
      </c>
      <c r="V43" s="76"/>
      <c r="W43" s="31">
        <v>41</v>
      </c>
      <c r="X43" s="82">
        <v>0</v>
      </c>
      <c r="Y43" s="82">
        <v>0</v>
      </c>
      <c r="Z43" s="82">
        <v>0</v>
      </c>
      <c r="AA43" s="82">
        <v>0</v>
      </c>
      <c r="AB43" s="82">
        <v>0</v>
      </c>
      <c r="AC43" s="76"/>
      <c r="AD43" s="31">
        <v>41</v>
      </c>
      <c r="AE43" s="82">
        <v>0</v>
      </c>
      <c r="AF43" s="82">
        <v>0</v>
      </c>
      <c r="AG43" s="82">
        <v>0</v>
      </c>
      <c r="AH43" s="82">
        <v>0</v>
      </c>
      <c r="AI43" s="82">
        <v>0</v>
      </c>
      <c r="AJ43" s="31"/>
      <c r="AK43" s="31">
        <f t="shared" si="10"/>
        <v>10</v>
      </c>
      <c r="AM43" s="83"/>
      <c r="AN43" s="83">
        <f t="shared" si="11"/>
        <v>0</v>
      </c>
      <c r="AO43" s="83">
        <f t="shared" si="11"/>
        <v>0</v>
      </c>
      <c r="AP43" s="83">
        <f t="shared" si="11"/>
        <v>0</v>
      </c>
      <c r="AQ43" s="83">
        <f t="shared" si="11"/>
        <v>0</v>
      </c>
      <c r="AR43" s="83">
        <f t="shared" si="12"/>
        <v>0</v>
      </c>
      <c r="AS43" s="83"/>
      <c r="AT43" s="83"/>
      <c r="AU43" s="83">
        <f t="shared" si="13"/>
        <v>0</v>
      </c>
      <c r="AV43" s="83">
        <f t="shared" si="13"/>
        <v>0</v>
      </c>
      <c r="AW43" s="83">
        <f t="shared" si="13"/>
        <v>0</v>
      </c>
      <c r="AX43" s="83">
        <f t="shared" si="13"/>
        <v>0</v>
      </c>
      <c r="AY43" s="83">
        <f t="shared" si="14"/>
        <v>0</v>
      </c>
      <c r="AZ43" s="83"/>
      <c r="BA43" s="83"/>
      <c r="BB43" s="83">
        <f t="shared" si="15"/>
        <v>0</v>
      </c>
      <c r="BC43" s="83">
        <f t="shared" si="1"/>
        <v>0</v>
      </c>
      <c r="BD43" s="83">
        <f t="shared" si="1"/>
        <v>0</v>
      </c>
      <c r="BE43" s="83">
        <f t="shared" si="1"/>
        <v>0</v>
      </c>
      <c r="BF43" s="83">
        <f t="shared" si="16"/>
        <v>0</v>
      </c>
      <c r="BG43" s="83"/>
      <c r="BH43" s="83"/>
      <c r="BI43" s="83">
        <f t="shared" si="17"/>
        <v>0</v>
      </c>
      <c r="BJ43" s="83">
        <f t="shared" si="2"/>
        <v>0</v>
      </c>
      <c r="BK43" s="83">
        <f t="shared" si="2"/>
        <v>0</v>
      </c>
      <c r="BL43" s="83">
        <f t="shared" si="2"/>
        <v>0</v>
      </c>
      <c r="BM43" s="83">
        <f t="shared" si="18"/>
        <v>0</v>
      </c>
      <c r="BN43" s="83"/>
      <c r="BO43" s="83"/>
      <c r="BP43" s="83">
        <f t="shared" si="19"/>
        <v>0</v>
      </c>
      <c r="BQ43" s="83">
        <f t="shared" si="3"/>
        <v>0</v>
      </c>
      <c r="BR43" s="83">
        <f t="shared" si="3"/>
        <v>0</v>
      </c>
      <c r="BS43" s="83">
        <f t="shared" si="3"/>
        <v>0</v>
      </c>
      <c r="BT43" s="83">
        <f t="shared" si="20"/>
        <v>0</v>
      </c>
      <c r="BV43" s="80"/>
      <c r="BW43" s="80"/>
      <c r="BX43" s="80">
        <f t="shared" si="21"/>
        <v>0</v>
      </c>
      <c r="BY43" s="80">
        <f t="shared" si="21"/>
        <v>0</v>
      </c>
      <c r="BZ43" s="80">
        <f t="shared" si="21"/>
        <v>0</v>
      </c>
      <c r="CA43" s="80">
        <f t="shared" si="21"/>
        <v>0</v>
      </c>
      <c r="CB43" s="80">
        <f t="shared" si="22"/>
        <v>0</v>
      </c>
      <c r="CC43" s="80"/>
      <c r="CD43" s="80"/>
      <c r="CE43" s="80">
        <f t="shared" si="23"/>
        <v>0</v>
      </c>
      <c r="CF43" s="80">
        <f t="shared" si="5"/>
        <v>0</v>
      </c>
      <c r="CG43" s="80">
        <f t="shared" si="5"/>
        <v>0</v>
      </c>
      <c r="CH43" s="80">
        <f t="shared" si="5"/>
        <v>0</v>
      </c>
      <c r="CI43" s="80">
        <f t="shared" si="24"/>
        <v>0</v>
      </c>
      <c r="CJ43" s="80"/>
      <c r="CK43" s="80"/>
      <c r="CL43" s="80">
        <f t="shared" si="25"/>
        <v>0</v>
      </c>
      <c r="CM43" s="80">
        <f t="shared" si="6"/>
        <v>0</v>
      </c>
      <c r="CN43" s="80">
        <f t="shared" si="6"/>
        <v>0</v>
      </c>
      <c r="CO43" s="80">
        <f t="shared" si="6"/>
        <v>0</v>
      </c>
      <c r="CP43" s="80">
        <f t="shared" si="26"/>
        <v>0</v>
      </c>
      <c r="CQ43" s="80"/>
      <c r="CR43" s="80"/>
      <c r="CS43" s="80">
        <f t="shared" si="27"/>
        <v>0</v>
      </c>
      <c r="CT43" s="80">
        <f t="shared" si="7"/>
        <v>0</v>
      </c>
      <c r="CU43" s="80">
        <f t="shared" si="7"/>
        <v>0</v>
      </c>
      <c r="CV43" s="80">
        <f t="shared" si="7"/>
        <v>0</v>
      </c>
      <c r="CW43" s="80">
        <f t="shared" si="28"/>
        <v>0</v>
      </c>
      <c r="CX43" s="80"/>
      <c r="CY43" s="80"/>
      <c r="CZ43" s="80">
        <f t="shared" si="29"/>
        <v>0</v>
      </c>
      <c r="DA43" s="80">
        <f t="shared" si="8"/>
        <v>0</v>
      </c>
      <c r="DB43" s="80">
        <f t="shared" si="8"/>
        <v>0</v>
      </c>
      <c r="DC43" s="80">
        <f t="shared" si="8"/>
        <v>0</v>
      </c>
      <c r="DD43" s="80">
        <f t="shared" si="30"/>
        <v>0</v>
      </c>
      <c r="DF43" s="81">
        <f t="shared" si="31"/>
        <v>0</v>
      </c>
      <c r="DG43" s="81">
        <f t="shared" si="32"/>
        <v>0</v>
      </c>
      <c r="DH43" s="81">
        <f t="shared" si="33"/>
        <v>0</v>
      </c>
      <c r="DI43" s="81">
        <f t="shared" si="34"/>
        <v>0</v>
      </c>
      <c r="DJ43" s="81">
        <f t="shared" si="35"/>
        <v>0</v>
      </c>
      <c r="DK43" s="84">
        <f t="shared" si="9"/>
        <v>0</v>
      </c>
    </row>
    <row r="44" spans="1:115" ht="15.75" thickBot="1">
      <c r="A44" s="76"/>
      <c r="B44" s="31">
        <v>42</v>
      </c>
      <c r="C44" s="82">
        <v>0</v>
      </c>
      <c r="D44" s="82">
        <v>0</v>
      </c>
      <c r="E44" s="82">
        <v>0</v>
      </c>
      <c r="F44" s="82">
        <v>0</v>
      </c>
      <c r="G44" s="82">
        <v>0</v>
      </c>
      <c r="H44" s="76"/>
      <c r="I44" s="31">
        <v>42</v>
      </c>
      <c r="J44" s="82">
        <v>0</v>
      </c>
      <c r="K44" s="82">
        <v>0</v>
      </c>
      <c r="L44" s="82">
        <v>0</v>
      </c>
      <c r="M44" s="82">
        <v>0</v>
      </c>
      <c r="N44" s="82">
        <v>0</v>
      </c>
      <c r="O44" s="76"/>
      <c r="P44" s="31">
        <v>42</v>
      </c>
      <c r="Q44" s="82">
        <v>0</v>
      </c>
      <c r="R44" s="82">
        <v>0</v>
      </c>
      <c r="S44" s="82">
        <v>0</v>
      </c>
      <c r="T44" s="82">
        <v>0</v>
      </c>
      <c r="U44" s="82">
        <v>0</v>
      </c>
      <c r="V44" s="76"/>
      <c r="W44" s="31">
        <v>42</v>
      </c>
      <c r="X44" s="82">
        <v>0</v>
      </c>
      <c r="Y44" s="82">
        <v>0</v>
      </c>
      <c r="Z44" s="82">
        <v>0</v>
      </c>
      <c r="AA44" s="82">
        <v>0</v>
      </c>
      <c r="AB44" s="82">
        <v>0</v>
      </c>
      <c r="AC44" s="76"/>
      <c r="AD44" s="31">
        <v>42</v>
      </c>
      <c r="AE44" s="82">
        <v>0</v>
      </c>
      <c r="AF44" s="82">
        <v>0</v>
      </c>
      <c r="AG44" s="82">
        <v>0</v>
      </c>
      <c r="AH44" s="82">
        <v>0</v>
      </c>
      <c r="AI44" s="82">
        <v>0</v>
      </c>
      <c r="AJ44" s="31"/>
      <c r="AK44" s="31">
        <f t="shared" si="10"/>
        <v>10</v>
      </c>
      <c r="AM44" s="83"/>
      <c r="AN44" s="83">
        <f t="shared" si="11"/>
        <v>0</v>
      </c>
      <c r="AO44" s="83">
        <f t="shared" si="11"/>
        <v>0</v>
      </c>
      <c r="AP44" s="83">
        <f t="shared" si="11"/>
        <v>0</v>
      </c>
      <c r="AQ44" s="83">
        <f t="shared" si="11"/>
        <v>0</v>
      </c>
      <c r="AR44" s="83">
        <f t="shared" si="12"/>
        <v>0</v>
      </c>
      <c r="AS44" s="83"/>
      <c r="AT44" s="83"/>
      <c r="AU44" s="83">
        <f t="shared" si="13"/>
        <v>0</v>
      </c>
      <c r="AV44" s="83">
        <f t="shared" si="13"/>
        <v>0</v>
      </c>
      <c r="AW44" s="83">
        <f t="shared" si="13"/>
        <v>0</v>
      </c>
      <c r="AX44" s="83">
        <f t="shared" si="13"/>
        <v>0</v>
      </c>
      <c r="AY44" s="83">
        <f t="shared" si="14"/>
        <v>0</v>
      </c>
      <c r="AZ44" s="83"/>
      <c r="BA44" s="83"/>
      <c r="BB44" s="83">
        <f t="shared" si="15"/>
        <v>0</v>
      </c>
      <c r="BC44" s="83">
        <f t="shared" si="1"/>
        <v>0</v>
      </c>
      <c r="BD44" s="83">
        <f t="shared" si="1"/>
        <v>0</v>
      </c>
      <c r="BE44" s="83">
        <f t="shared" si="1"/>
        <v>0</v>
      </c>
      <c r="BF44" s="83">
        <f t="shared" si="16"/>
        <v>0</v>
      </c>
      <c r="BG44" s="83"/>
      <c r="BH44" s="83"/>
      <c r="BI44" s="83">
        <f t="shared" si="17"/>
        <v>0</v>
      </c>
      <c r="BJ44" s="83">
        <f t="shared" si="2"/>
        <v>0</v>
      </c>
      <c r="BK44" s="83">
        <f t="shared" si="2"/>
        <v>0</v>
      </c>
      <c r="BL44" s="83">
        <f t="shared" si="2"/>
        <v>0</v>
      </c>
      <c r="BM44" s="83">
        <f t="shared" si="18"/>
        <v>0</v>
      </c>
      <c r="BN44" s="83"/>
      <c r="BO44" s="83"/>
      <c r="BP44" s="83">
        <f t="shared" si="19"/>
        <v>0</v>
      </c>
      <c r="BQ44" s="83">
        <f t="shared" si="3"/>
        <v>0</v>
      </c>
      <c r="BR44" s="83">
        <f t="shared" si="3"/>
        <v>0</v>
      </c>
      <c r="BS44" s="83">
        <f t="shared" si="3"/>
        <v>0</v>
      </c>
      <c r="BT44" s="83">
        <f t="shared" si="20"/>
        <v>0</v>
      </c>
      <c r="BV44" s="80"/>
      <c r="BW44" s="80"/>
      <c r="BX44" s="80">
        <f t="shared" si="21"/>
        <v>0</v>
      </c>
      <c r="BY44" s="80">
        <f t="shared" si="21"/>
        <v>0</v>
      </c>
      <c r="BZ44" s="80">
        <f t="shared" si="21"/>
        <v>0</v>
      </c>
      <c r="CA44" s="80">
        <f t="shared" si="21"/>
        <v>0</v>
      </c>
      <c r="CB44" s="80">
        <f t="shared" si="22"/>
        <v>0</v>
      </c>
      <c r="CC44" s="80"/>
      <c r="CD44" s="80"/>
      <c r="CE44" s="80">
        <f t="shared" si="23"/>
        <v>0</v>
      </c>
      <c r="CF44" s="80">
        <f t="shared" si="5"/>
        <v>0</v>
      </c>
      <c r="CG44" s="80">
        <f t="shared" si="5"/>
        <v>0</v>
      </c>
      <c r="CH44" s="80">
        <f t="shared" si="5"/>
        <v>0</v>
      </c>
      <c r="CI44" s="80">
        <f t="shared" si="24"/>
        <v>0</v>
      </c>
      <c r="CJ44" s="80"/>
      <c r="CK44" s="80"/>
      <c r="CL44" s="80">
        <f t="shared" si="25"/>
        <v>0</v>
      </c>
      <c r="CM44" s="80">
        <f t="shared" si="6"/>
        <v>0</v>
      </c>
      <c r="CN44" s="80">
        <f t="shared" si="6"/>
        <v>0</v>
      </c>
      <c r="CO44" s="80">
        <f t="shared" si="6"/>
        <v>0</v>
      </c>
      <c r="CP44" s="80">
        <f t="shared" si="26"/>
        <v>0</v>
      </c>
      <c r="CQ44" s="80"/>
      <c r="CR44" s="80"/>
      <c r="CS44" s="80">
        <f t="shared" si="27"/>
        <v>0</v>
      </c>
      <c r="CT44" s="80">
        <f t="shared" si="7"/>
        <v>0</v>
      </c>
      <c r="CU44" s="80">
        <f t="shared" si="7"/>
        <v>0</v>
      </c>
      <c r="CV44" s="80">
        <f t="shared" si="7"/>
        <v>0</v>
      </c>
      <c r="CW44" s="80">
        <f t="shared" si="28"/>
        <v>0</v>
      </c>
      <c r="CX44" s="80"/>
      <c r="CY44" s="80"/>
      <c r="CZ44" s="80">
        <f t="shared" si="29"/>
        <v>0</v>
      </c>
      <c r="DA44" s="80">
        <f t="shared" si="8"/>
        <v>0</v>
      </c>
      <c r="DB44" s="80">
        <f t="shared" si="8"/>
        <v>0</v>
      </c>
      <c r="DC44" s="80">
        <f t="shared" si="8"/>
        <v>0</v>
      </c>
      <c r="DD44" s="80">
        <f t="shared" si="30"/>
        <v>0</v>
      </c>
      <c r="DF44" s="81">
        <f t="shared" si="31"/>
        <v>0</v>
      </c>
      <c r="DG44" s="81">
        <f t="shared" si="32"/>
        <v>0</v>
      </c>
      <c r="DH44" s="81">
        <f t="shared" si="33"/>
        <v>0</v>
      </c>
      <c r="DI44" s="81">
        <f t="shared" si="34"/>
        <v>0</v>
      </c>
      <c r="DJ44" s="81">
        <f t="shared" si="35"/>
        <v>0</v>
      </c>
      <c r="DK44" s="84">
        <f t="shared" si="9"/>
        <v>0</v>
      </c>
    </row>
    <row r="45" spans="1:115" ht="15.75" thickBot="1">
      <c r="A45" s="76"/>
      <c r="B45" s="31">
        <v>43</v>
      </c>
      <c r="C45" s="82">
        <v>0</v>
      </c>
      <c r="D45" s="82">
        <v>0</v>
      </c>
      <c r="E45" s="82">
        <v>0</v>
      </c>
      <c r="F45" s="82">
        <v>0</v>
      </c>
      <c r="G45" s="82">
        <v>0</v>
      </c>
      <c r="H45" s="76"/>
      <c r="I45" s="31">
        <v>43</v>
      </c>
      <c r="J45" s="82">
        <v>0</v>
      </c>
      <c r="K45" s="82">
        <v>0</v>
      </c>
      <c r="L45" s="82">
        <v>0</v>
      </c>
      <c r="M45" s="82">
        <v>0</v>
      </c>
      <c r="N45" s="82">
        <v>0</v>
      </c>
      <c r="O45" s="76"/>
      <c r="P45" s="31">
        <v>43</v>
      </c>
      <c r="Q45" s="82">
        <v>0</v>
      </c>
      <c r="R45" s="82">
        <v>0</v>
      </c>
      <c r="S45" s="82">
        <v>0</v>
      </c>
      <c r="T45" s="82">
        <v>0</v>
      </c>
      <c r="U45" s="82">
        <v>0</v>
      </c>
      <c r="V45" s="76"/>
      <c r="W45" s="31">
        <v>43</v>
      </c>
      <c r="X45" s="82">
        <v>0</v>
      </c>
      <c r="Y45" s="82">
        <v>0</v>
      </c>
      <c r="Z45" s="82">
        <v>0</v>
      </c>
      <c r="AA45" s="82">
        <v>0</v>
      </c>
      <c r="AB45" s="82">
        <v>0</v>
      </c>
      <c r="AC45" s="76"/>
      <c r="AD45" s="31">
        <v>43</v>
      </c>
      <c r="AE45" s="82">
        <v>0</v>
      </c>
      <c r="AF45" s="82">
        <v>0</v>
      </c>
      <c r="AG45" s="82">
        <v>0</v>
      </c>
      <c r="AH45" s="82">
        <v>0</v>
      </c>
      <c r="AI45" s="82">
        <v>0</v>
      </c>
      <c r="AJ45" s="31"/>
      <c r="AK45" s="31">
        <f t="shared" si="10"/>
        <v>10</v>
      </c>
      <c r="AM45" s="83"/>
      <c r="AN45" s="83">
        <f t="shared" si="11"/>
        <v>0</v>
      </c>
      <c r="AO45" s="83">
        <f t="shared" si="11"/>
        <v>0</v>
      </c>
      <c r="AP45" s="83">
        <f t="shared" si="11"/>
        <v>0</v>
      </c>
      <c r="AQ45" s="83">
        <f t="shared" si="11"/>
        <v>0</v>
      </c>
      <c r="AR45" s="83">
        <f t="shared" si="12"/>
        <v>0</v>
      </c>
      <c r="AS45" s="83"/>
      <c r="AT45" s="83"/>
      <c r="AU45" s="83">
        <f t="shared" si="13"/>
        <v>0</v>
      </c>
      <c r="AV45" s="83">
        <f t="shared" si="13"/>
        <v>0</v>
      </c>
      <c r="AW45" s="83">
        <f t="shared" si="13"/>
        <v>0</v>
      </c>
      <c r="AX45" s="83">
        <f t="shared" si="13"/>
        <v>0</v>
      </c>
      <c r="AY45" s="83">
        <f t="shared" si="14"/>
        <v>0</v>
      </c>
      <c r="AZ45" s="83"/>
      <c r="BA45" s="83"/>
      <c r="BB45" s="83">
        <f t="shared" si="15"/>
        <v>0</v>
      </c>
      <c r="BC45" s="83">
        <f t="shared" si="1"/>
        <v>0</v>
      </c>
      <c r="BD45" s="83">
        <f t="shared" si="1"/>
        <v>0</v>
      </c>
      <c r="BE45" s="83">
        <f t="shared" si="1"/>
        <v>0</v>
      </c>
      <c r="BF45" s="83">
        <f t="shared" si="16"/>
        <v>0</v>
      </c>
      <c r="BG45" s="83"/>
      <c r="BH45" s="83"/>
      <c r="BI45" s="83">
        <f t="shared" si="17"/>
        <v>0</v>
      </c>
      <c r="BJ45" s="83">
        <f t="shared" si="2"/>
        <v>0</v>
      </c>
      <c r="BK45" s="83">
        <f t="shared" si="2"/>
        <v>0</v>
      </c>
      <c r="BL45" s="83">
        <f t="shared" si="2"/>
        <v>0</v>
      </c>
      <c r="BM45" s="83">
        <f t="shared" si="18"/>
        <v>0</v>
      </c>
      <c r="BN45" s="83"/>
      <c r="BO45" s="83"/>
      <c r="BP45" s="83">
        <f t="shared" si="19"/>
        <v>0</v>
      </c>
      <c r="BQ45" s="83">
        <f t="shared" si="3"/>
        <v>0</v>
      </c>
      <c r="BR45" s="83">
        <f t="shared" si="3"/>
        <v>0</v>
      </c>
      <c r="BS45" s="83">
        <f t="shared" si="3"/>
        <v>0</v>
      </c>
      <c r="BT45" s="83">
        <f t="shared" si="20"/>
        <v>0</v>
      </c>
      <c r="BV45" s="80"/>
      <c r="BW45" s="80"/>
      <c r="BX45" s="80">
        <f t="shared" si="21"/>
        <v>0</v>
      </c>
      <c r="BY45" s="80">
        <f t="shared" si="21"/>
        <v>0</v>
      </c>
      <c r="BZ45" s="80">
        <f t="shared" si="21"/>
        <v>0</v>
      </c>
      <c r="CA45" s="80">
        <f t="shared" si="21"/>
        <v>0</v>
      </c>
      <c r="CB45" s="80">
        <f t="shared" si="22"/>
        <v>0</v>
      </c>
      <c r="CC45" s="80"/>
      <c r="CD45" s="80"/>
      <c r="CE45" s="80">
        <f t="shared" si="23"/>
        <v>0</v>
      </c>
      <c r="CF45" s="80">
        <f t="shared" si="5"/>
        <v>0</v>
      </c>
      <c r="CG45" s="80">
        <f t="shared" si="5"/>
        <v>0</v>
      </c>
      <c r="CH45" s="80">
        <f t="shared" si="5"/>
        <v>0</v>
      </c>
      <c r="CI45" s="80">
        <f t="shared" si="24"/>
        <v>0</v>
      </c>
      <c r="CJ45" s="80"/>
      <c r="CK45" s="80"/>
      <c r="CL45" s="80">
        <f t="shared" si="25"/>
        <v>0</v>
      </c>
      <c r="CM45" s="80">
        <f t="shared" si="6"/>
        <v>0</v>
      </c>
      <c r="CN45" s="80">
        <f t="shared" si="6"/>
        <v>0</v>
      </c>
      <c r="CO45" s="80">
        <f t="shared" si="6"/>
        <v>0</v>
      </c>
      <c r="CP45" s="80">
        <f t="shared" si="26"/>
        <v>0</v>
      </c>
      <c r="CQ45" s="80"/>
      <c r="CR45" s="80"/>
      <c r="CS45" s="80">
        <f t="shared" si="27"/>
        <v>0</v>
      </c>
      <c r="CT45" s="80">
        <f t="shared" si="7"/>
        <v>0</v>
      </c>
      <c r="CU45" s="80">
        <f t="shared" si="7"/>
        <v>0</v>
      </c>
      <c r="CV45" s="80">
        <f t="shared" si="7"/>
        <v>0</v>
      </c>
      <c r="CW45" s="80">
        <f t="shared" si="28"/>
        <v>0</v>
      </c>
      <c r="CX45" s="80"/>
      <c r="CY45" s="80"/>
      <c r="CZ45" s="80">
        <f t="shared" si="29"/>
        <v>0</v>
      </c>
      <c r="DA45" s="80">
        <f t="shared" si="8"/>
        <v>0</v>
      </c>
      <c r="DB45" s="80">
        <f t="shared" si="8"/>
        <v>0</v>
      </c>
      <c r="DC45" s="80">
        <f t="shared" si="8"/>
        <v>0</v>
      </c>
      <c r="DD45" s="80">
        <f t="shared" si="30"/>
        <v>0</v>
      </c>
      <c r="DF45" s="81">
        <f t="shared" si="31"/>
        <v>0</v>
      </c>
      <c r="DG45" s="81">
        <f t="shared" si="32"/>
        <v>0</v>
      </c>
      <c r="DH45" s="81">
        <f t="shared" si="33"/>
        <v>0</v>
      </c>
      <c r="DI45" s="81">
        <f t="shared" si="34"/>
        <v>0</v>
      </c>
      <c r="DJ45" s="81">
        <f t="shared" si="35"/>
        <v>0</v>
      </c>
      <c r="DK45" s="84">
        <f t="shared" si="9"/>
        <v>0</v>
      </c>
    </row>
    <row r="46" spans="1:115" ht="15.75" thickBot="1">
      <c r="A46" s="76"/>
      <c r="B46" s="31">
        <v>44</v>
      </c>
      <c r="C46" s="82">
        <v>0</v>
      </c>
      <c r="D46" s="82">
        <v>0</v>
      </c>
      <c r="E46" s="82">
        <v>0</v>
      </c>
      <c r="F46" s="82">
        <v>0</v>
      </c>
      <c r="G46" s="82">
        <v>0</v>
      </c>
      <c r="H46" s="76"/>
      <c r="I46" s="31">
        <v>44</v>
      </c>
      <c r="J46" s="82">
        <v>0</v>
      </c>
      <c r="K46" s="82">
        <v>0</v>
      </c>
      <c r="L46" s="82">
        <v>0</v>
      </c>
      <c r="M46" s="82">
        <v>0</v>
      </c>
      <c r="N46" s="82">
        <v>0</v>
      </c>
      <c r="O46" s="76"/>
      <c r="P46" s="31">
        <v>44</v>
      </c>
      <c r="Q46" s="82">
        <v>0</v>
      </c>
      <c r="R46" s="82">
        <v>0</v>
      </c>
      <c r="S46" s="82">
        <v>0</v>
      </c>
      <c r="T46" s="82">
        <v>0</v>
      </c>
      <c r="U46" s="82">
        <v>0</v>
      </c>
      <c r="V46" s="76"/>
      <c r="W46" s="31">
        <v>44</v>
      </c>
      <c r="X46" s="82">
        <v>0</v>
      </c>
      <c r="Y46" s="82">
        <v>0</v>
      </c>
      <c r="Z46" s="82">
        <v>0</v>
      </c>
      <c r="AA46" s="82">
        <v>0</v>
      </c>
      <c r="AB46" s="82">
        <v>0</v>
      </c>
      <c r="AC46" s="76"/>
      <c r="AD46" s="31">
        <v>44</v>
      </c>
      <c r="AE46" s="82">
        <v>0</v>
      </c>
      <c r="AF46" s="82">
        <v>0</v>
      </c>
      <c r="AG46" s="82">
        <v>0</v>
      </c>
      <c r="AH46" s="82">
        <v>0</v>
      </c>
      <c r="AI46" s="82">
        <v>0</v>
      </c>
      <c r="AJ46" s="31"/>
      <c r="AK46" s="31">
        <f t="shared" si="10"/>
        <v>10</v>
      </c>
      <c r="AM46" s="83"/>
      <c r="AN46" s="83">
        <f t="shared" si="11"/>
        <v>0</v>
      </c>
      <c r="AO46" s="83">
        <f t="shared" si="11"/>
        <v>0</v>
      </c>
      <c r="AP46" s="83">
        <f t="shared" si="11"/>
        <v>0</v>
      </c>
      <c r="AQ46" s="83">
        <f t="shared" si="11"/>
        <v>0</v>
      </c>
      <c r="AR46" s="83">
        <f t="shared" si="12"/>
        <v>0</v>
      </c>
      <c r="AS46" s="83"/>
      <c r="AT46" s="83"/>
      <c r="AU46" s="83">
        <f t="shared" si="13"/>
        <v>0</v>
      </c>
      <c r="AV46" s="83">
        <f t="shared" si="13"/>
        <v>0</v>
      </c>
      <c r="AW46" s="83">
        <f t="shared" si="13"/>
        <v>0</v>
      </c>
      <c r="AX46" s="83">
        <f t="shared" si="13"/>
        <v>0</v>
      </c>
      <c r="AY46" s="83">
        <f t="shared" si="14"/>
        <v>0</v>
      </c>
      <c r="AZ46" s="83"/>
      <c r="BA46" s="83"/>
      <c r="BB46" s="83">
        <f t="shared" si="15"/>
        <v>0</v>
      </c>
      <c r="BC46" s="83">
        <f t="shared" si="1"/>
        <v>0</v>
      </c>
      <c r="BD46" s="83">
        <f t="shared" si="1"/>
        <v>0</v>
      </c>
      <c r="BE46" s="83">
        <f t="shared" si="1"/>
        <v>0</v>
      </c>
      <c r="BF46" s="83">
        <f t="shared" si="16"/>
        <v>0</v>
      </c>
      <c r="BG46" s="83"/>
      <c r="BH46" s="83"/>
      <c r="BI46" s="83">
        <f t="shared" si="17"/>
        <v>0</v>
      </c>
      <c r="BJ46" s="83">
        <f t="shared" si="2"/>
        <v>0</v>
      </c>
      <c r="BK46" s="83">
        <f t="shared" si="2"/>
        <v>0</v>
      </c>
      <c r="BL46" s="83">
        <f t="shared" si="2"/>
        <v>0</v>
      </c>
      <c r="BM46" s="83">
        <f t="shared" si="18"/>
        <v>0</v>
      </c>
      <c r="BN46" s="83"/>
      <c r="BO46" s="83"/>
      <c r="BP46" s="83">
        <f t="shared" si="19"/>
        <v>0</v>
      </c>
      <c r="BQ46" s="83">
        <f t="shared" si="3"/>
        <v>0</v>
      </c>
      <c r="BR46" s="83">
        <f t="shared" si="3"/>
        <v>0</v>
      </c>
      <c r="BS46" s="83">
        <f t="shared" si="3"/>
        <v>0</v>
      </c>
      <c r="BT46" s="83">
        <f t="shared" si="20"/>
        <v>0</v>
      </c>
      <c r="BV46" s="80"/>
      <c r="BW46" s="80"/>
      <c r="BX46" s="80">
        <f t="shared" si="21"/>
        <v>0</v>
      </c>
      <c r="BY46" s="80">
        <f t="shared" si="21"/>
        <v>0</v>
      </c>
      <c r="BZ46" s="80">
        <f t="shared" si="21"/>
        <v>0</v>
      </c>
      <c r="CA46" s="80">
        <f t="shared" si="21"/>
        <v>0</v>
      </c>
      <c r="CB46" s="80">
        <f t="shared" si="22"/>
        <v>0</v>
      </c>
      <c r="CC46" s="80"/>
      <c r="CD46" s="80"/>
      <c r="CE46" s="80">
        <f t="shared" si="23"/>
        <v>0</v>
      </c>
      <c r="CF46" s="80">
        <f t="shared" si="5"/>
        <v>0</v>
      </c>
      <c r="CG46" s="80">
        <f t="shared" si="5"/>
        <v>0</v>
      </c>
      <c r="CH46" s="80">
        <f t="shared" si="5"/>
        <v>0</v>
      </c>
      <c r="CI46" s="80">
        <f t="shared" si="24"/>
        <v>0</v>
      </c>
      <c r="CJ46" s="80"/>
      <c r="CK46" s="80"/>
      <c r="CL46" s="80">
        <f t="shared" si="25"/>
        <v>0</v>
      </c>
      <c r="CM46" s="80">
        <f t="shared" si="6"/>
        <v>0</v>
      </c>
      <c r="CN46" s="80">
        <f t="shared" si="6"/>
        <v>0</v>
      </c>
      <c r="CO46" s="80">
        <f t="shared" si="6"/>
        <v>0</v>
      </c>
      <c r="CP46" s="80">
        <f t="shared" si="26"/>
        <v>0</v>
      </c>
      <c r="CQ46" s="80"/>
      <c r="CR46" s="80"/>
      <c r="CS46" s="80">
        <f t="shared" si="27"/>
        <v>0</v>
      </c>
      <c r="CT46" s="80">
        <f t="shared" si="7"/>
        <v>0</v>
      </c>
      <c r="CU46" s="80">
        <f t="shared" si="7"/>
        <v>0</v>
      </c>
      <c r="CV46" s="80">
        <f t="shared" si="7"/>
        <v>0</v>
      </c>
      <c r="CW46" s="80">
        <f t="shared" si="28"/>
        <v>0</v>
      </c>
      <c r="CX46" s="80"/>
      <c r="CY46" s="80"/>
      <c r="CZ46" s="80">
        <f t="shared" si="29"/>
        <v>0</v>
      </c>
      <c r="DA46" s="80">
        <f t="shared" si="8"/>
        <v>0</v>
      </c>
      <c r="DB46" s="80">
        <f t="shared" si="8"/>
        <v>0</v>
      </c>
      <c r="DC46" s="80">
        <f t="shared" si="8"/>
        <v>0</v>
      </c>
      <c r="DD46" s="80">
        <f t="shared" si="30"/>
        <v>0</v>
      </c>
      <c r="DF46" s="81">
        <f t="shared" si="31"/>
        <v>0</v>
      </c>
      <c r="DG46" s="81">
        <f t="shared" si="32"/>
        <v>0</v>
      </c>
      <c r="DH46" s="81">
        <f t="shared" si="33"/>
        <v>0</v>
      </c>
      <c r="DI46" s="81">
        <f t="shared" si="34"/>
        <v>0</v>
      </c>
      <c r="DJ46" s="81">
        <f t="shared" si="35"/>
        <v>0</v>
      </c>
      <c r="DK46" s="84">
        <f t="shared" si="9"/>
        <v>0</v>
      </c>
    </row>
    <row r="47" spans="1:115" ht="15.75" thickBot="1">
      <c r="A47" s="76"/>
      <c r="B47" s="31">
        <v>45</v>
      </c>
      <c r="C47" s="82">
        <v>0</v>
      </c>
      <c r="D47" s="82">
        <v>0</v>
      </c>
      <c r="E47" s="82">
        <v>0</v>
      </c>
      <c r="F47" s="82">
        <v>0</v>
      </c>
      <c r="G47" s="82">
        <v>0</v>
      </c>
      <c r="H47" s="76"/>
      <c r="I47" s="31">
        <v>45</v>
      </c>
      <c r="J47" s="82">
        <v>0</v>
      </c>
      <c r="K47" s="82">
        <v>0</v>
      </c>
      <c r="L47" s="82">
        <v>0</v>
      </c>
      <c r="M47" s="82">
        <v>0</v>
      </c>
      <c r="N47" s="82">
        <v>0</v>
      </c>
      <c r="O47" s="76"/>
      <c r="P47" s="31">
        <v>45</v>
      </c>
      <c r="Q47" s="82">
        <v>0</v>
      </c>
      <c r="R47" s="82">
        <v>0</v>
      </c>
      <c r="S47" s="82">
        <v>0</v>
      </c>
      <c r="T47" s="82">
        <v>0</v>
      </c>
      <c r="U47" s="82">
        <v>0</v>
      </c>
      <c r="V47" s="76"/>
      <c r="W47" s="31">
        <v>45</v>
      </c>
      <c r="X47" s="82">
        <v>0</v>
      </c>
      <c r="Y47" s="82">
        <v>0</v>
      </c>
      <c r="Z47" s="82">
        <v>0</v>
      </c>
      <c r="AA47" s="82">
        <v>0</v>
      </c>
      <c r="AB47" s="82">
        <v>0</v>
      </c>
      <c r="AC47" s="76"/>
      <c r="AD47" s="31">
        <v>45</v>
      </c>
      <c r="AE47" s="82">
        <v>0</v>
      </c>
      <c r="AF47" s="82">
        <v>0</v>
      </c>
      <c r="AG47" s="82">
        <v>0</v>
      </c>
      <c r="AH47" s="82">
        <v>0</v>
      </c>
      <c r="AI47" s="82">
        <v>0</v>
      </c>
      <c r="AJ47" s="31"/>
      <c r="AK47" s="31">
        <f t="shared" si="10"/>
        <v>10</v>
      </c>
      <c r="AM47" s="83"/>
      <c r="AN47" s="83">
        <f t="shared" si="11"/>
        <v>0</v>
      </c>
      <c r="AO47" s="83">
        <f t="shared" si="11"/>
        <v>0</v>
      </c>
      <c r="AP47" s="83">
        <f t="shared" si="11"/>
        <v>0</v>
      </c>
      <c r="AQ47" s="83">
        <f t="shared" si="11"/>
        <v>0</v>
      </c>
      <c r="AR47" s="83">
        <f t="shared" si="12"/>
        <v>0</v>
      </c>
      <c r="AS47" s="83"/>
      <c r="AT47" s="83"/>
      <c r="AU47" s="83">
        <f t="shared" si="13"/>
        <v>0</v>
      </c>
      <c r="AV47" s="83">
        <f t="shared" si="13"/>
        <v>0</v>
      </c>
      <c r="AW47" s="83">
        <f t="shared" si="13"/>
        <v>0</v>
      </c>
      <c r="AX47" s="83">
        <f t="shared" si="13"/>
        <v>0</v>
      </c>
      <c r="AY47" s="83">
        <f t="shared" si="14"/>
        <v>0</v>
      </c>
      <c r="AZ47" s="83"/>
      <c r="BA47" s="83"/>
      <c r="BB47" s="83">
        <f t="shared" si="15"/>
        <v>0</v>
      </c>
      <c r="BC47" s="83">
        <f t="shared" si="1"/>
        <v>0</v>
      </c>
      <c r="BD47" s="83">
        <f t="shared" si="1"/>
        <v>0</v>
      </c>
      <c r="BE47" s="83">
        <f t="shared" si="1"/>
        <v>0</v>
      </c>
      <c r="BF47" s="83">
        <f t="shared" si="16"/>
        <v>0</v>
      </c>
      <c r="BG47" s="83"/>
      <c r="BH47" s="83"/>
      <c r="BI47" s="83">
        <f t="shared" si="17"/>
        <v>0</v>
      </c>
      <c r="BJ47" s="83">
        <f t="shared" si="2"/>
        <v>0</v>
      </c>
      <c r="BK47" s="83">
        <f t="shared" si="2"/>
        <v>0</v>
      </c>
      <c r="BL47" s="83">
        <f t="shared" si="2"/>
        <v>0</v>
      </c>
      <c r="BM47" s="83">
        <f t="shared" si="18"/>
        <v>0</v>
      </c>
      <c r="BN47" s="83"/>
      <c r="BO47" s="83"/>
      <c r="BP47" s="83">
        <f t="shared" si="19"/>
        <v>0</v>
      </c>
      <c r="BQ47" s="83">
        <f t="shared" si="3"/>
        <v>0</v>
      </c>
      <c r="BR47" s="83">
        <f t="shared" si="3"/>
        <v>0</v>
      </c>
      <c r="BS47" s="83">
        <f t="shared" si="3"/>
        <v>0</v>
      </c>
      <c r="BT47" s="83">
        <f t="shared" si="20"/>
        <v>0</v>
      </c>
      <c r="BV47" s="80"/>
      <c r="BW47" s="80"/>
      <c r="BX47" s="80">
        <f t="shared" si="21"/>
        <v>0</v>
      </c>
      <c r="BY47" s="80">
        <f t="shared" si="21"/>
        <v>0</v>
      </c>
      <c r="BZ47" s="80">
        <f t="shared" si="21"/>
        <v>0</v>
      </c>
      <c r="CA47" s="80">
        <f t="shared" si="21"/>
        <v>0</v>
      </c>
      <c r="CB47" s="80">
        <f t="shared" si="22"/>
        <v>0</v>
      </c>
      <c r="CC47" s="80"/>
      <c r="CD47" s="80"/>
      <c r="CE47" s="80">
        <f t="shared" si="23"/>
        <v>0</v>
      </c>
      <c r="CF47" s="80">
        <f t="shared" si="5"/>
        <v>0</v>
      </c>
      <c r="CG47" s="80">
        <f t="shared" si="5"/>
        <v>0</v>
      </c>
      <c r="CH47" s="80">
        <f t="shared" si="5"/>
        <v>0</v>
      </c>
      <c r="CI47" s="80">
        <f t="shared" si="24"/>
        <v>0</v>
      </c>
      <c r="CJ47" s="80"/>
      <c r="CK47" s="80"/>
      <c r="CL47" s="80">
        <f t="shared" si="25"/>
        <v>0</v>
      </c>
      <c r="CM47" s="80">
        <f t="shared" si="6"/>
        <v>0</v>
      </c>
      <c r="CN47" s="80">
        <f t="shared" si="6"/>
        <v>0</v>
      </c>
      <c r="CO47" s="80">
        <f t="shared" si="6"/>
        <v>0</v>
      </c>
      <c r="CP47" s="80">
        <f t="shared" si="26"/>
        <v>0</v>
      </c>
      <c r="CQ47" s="80"/>
      <c r="CR47" s="80"/>
      <c r="CS47" s="80">
        <f t="shared" si="27"/>
        <v>0</v>
      </c>
      <c r="CT47" s="80">
        <f t="shared" si="7"/>
        <v>0</v>
      </c>
      <c r="CU47" s="80">
        <f t="shared" si="7"/>
        <v>0</v>
      </c>
      <c r="CV47" s="80">
        <f t="shared" si="7"/>
        <v>0</v>
      </c>
      <c r="CW47" s="80">
        <f t="shared" si="28"/>
        <v>0</v>
      </c>
      <c r="CX47" s="80"/>
      <c r="CY47" s="80"/>
      <c r="CZ47" s="80">
        <f t="shared" si="29"/>
        <v>0</v>
      </c>
      <c r="DA47" s="80">
        <f t="shared" si="8"/>
        <v>0</v>
      </c>
      <c r="DB47" s="80">
        <f t="shared" si="8"/>
        <v>0</v>
      </c>
      <c r="DC47" s="80">
        <f t="shared" si="8"/>
        <v>0</v>
      </c>
      <c r="DD47" s="80">
        <f t="shared" si="30"/>
        <v>0</v>
      </c>
      <c r="DF47" s="81">
        <f t="shared" si="31"/>
        <v>0</v>
      </c>
      <c r="DG47" s="81">
        <f t="shared" si="32"/>
        <v>0</v>
      </c>
      <c r="DH47" s="81">
        <f t="shared" si="33"/>
        <v>0</v>
      </c>
      <c r="DI47" s="81">
        <f t="shared" si="34"/>
        <v>0</v>
      </c>
      <c r="DJ47" s="81">
        <f t="shared" si="35"/>
        <v>0</v>
      </c>
      <c r="DK47" s="84">
        <f t="shared" si="9"/>
        <v>0</v>
      </c>
    </row>
    <row r="48" spans="1:115" ht="15.75" thickBot="1">
      <c r="A48" s="76"/>
      <c r="B48" s="31">
        <v>46</v>
      </c>
      <c r="C48" s="82">
        <v>0</v>
      </c>
      <c r="D48" s="82">
        <v>0</v>
      </c>
      <c r="E48" s="82">
        <v>0</v>
      </c>
      <c r="F48" s="82">
        <v>0</v>
      </c>
      <c r="G48" s="82">
        <v>0</v>
      </c>
      <c r="H48" s="76"/>
      <c r="I48" s="31">
        <v>46</v>
      </c>
      <c r="J48" s="82">
        <v>0</v>
      </c>
      <c r="K48" s="82">
        <v>0</v>
      </c>
      <c r="L48" s="82">
        <v>0</v>
      </c>
      <c r="M48" s="82">
        <v>0</v>
      </c>
      <c r="N48" s="82">
        <v>0</v>
      </c>
      <c r="O48" s="76"/>
      <c r="P48" s="31">
        <v>46</v>
      </c>
      <c r="Q48" s="82">
        <v>0</v>
      </c>
      <c r="R48" s="82">
        <v>0</v>
      </c>
      <c r="S48" s="82">
        <v>0</v>
      </c>
      <c r="T48" s="82">
        <v>0</v>
      </c>
      <c r="U48" s="82">
        <v>0</v>
      </c>
      <c r="V48" s="76"/>
      <c r="W48" s="31">
        <v>46</v>
      </c>
      <c r="X48" s="82">
        <v>0</v>
      </c>
      <c r="Y48" s="82">
        <v>0</v>
      </c>
      <c r="Z48" s="82">
        <v>0</v>
      </c>
      <c r="AA48" s="82">
        <v>0</v>
      </c>
      <c r="AB48" s="82">
        <v>0</v>
      </c>
      <c r="AC48" s="76"/>
      <c r="AD48" s="31">
        <v>46</v>
      </c>
      <c r="AE48" s="82">
        <v>0</v>
      </c>
      <c r="AF48" s="82">
        <v>0</v>
      </c>
      <c r="AG48" s="82">
        <v>0</v>
      </c>
      <c r="AH48" s="82">
        <v>0</v>
      </c>
      <c r="AI48" s="82">
        <v>0</v>
      </c>
      <c r="AJ48" s="31"/>
      <c r="AK48" s="31">
        <f t="shared" si="10"/>
        <v>10</v>
      </c>
      <c r="AM48" s="83"/>
      <c r="AN48" s="83">
        <f t="shared" si="11"/>
        <v>0</v>
      </c>
      <c r="AO48" s="83">
        <f t="shared" si="11"/>
        <v>0</v>
      </c>
      <c r="AP48" s="83">
        <f t="shared" si="11"/>
        <v>0</v>
      </c>
      <c r="AQ48" s="83">
        <f t="shared" si="11"/>
        <v>0</v>
      </c>
      <c r="AR48" s="83">
        <f t="shared" si="12"/>
        <v>0</v>
      </c>
      <c r="AS48" s="83"/>
      <c r="AT48" s="83"/>
      <c r="AU48" s="83">
        <f t="shared" si="13"/>
        <v>0</v>
      </c>
      <c r="AV48" s="83">
        <f t="shared" si="13"/>
        <v>0</v>
      </c>
      <c r="AW48" s="83">
        <f t="shared" si="13"/>
        <v>0</v>
      </c>
      <c r="AX48" s="83">
        <f t="shared" si="13"/>
        <v>0</v>
      </c>
      <c r="AY48" s="83">
        <f t="shared" si="14"/>
        <v>0</v>
      </c>
      <c r="AZ48" s="83"/>
      <c r="BA48" s="83"/>
      <c r="BB48" s="83">
        <f t="shared" si="15"/>
        <v>0</v>
      </c>
      <c r="BC48" s="83">
        <f t="shared" si="1"/>
        <v>0</v>
      </c>
      <c r="BD48" s="83">
        <f t="shared" si="1"/>
        <v>0</v>
      </c>
      <c r="BE48" s="83">
        <f t="shared" si="1"/>
        <v>0</v>
      </c>
      <c r="BF48" s="83">
        <f t="shared" si="16"/>
        <v>0</v>
      </c>
      <c r="BG48" s="83"/>
      <c r="BH48" s="83"/>
      <c r="BI48" s="83">
        <f t="shared" si="17"/>
        <v>0</v>
      </c>
      <c r="BJ48" s="83">
        <f t="shared" si="2"/>
        <v>0</v>
      </c>
      <c r="BK48" s="83">
        <f t="shared" si="2"/>
        <v>0</v>
      </c>
      <c r="BL48" s="83">
        <f t="shared" si="2"/>
        <v>0</v>
      </c>
      <c r="BM48" s="83">
        <f t="shared" si="18"/>
        <v>0</v>
      </c>
      <c r="BN48" s="83"/>
      <c r="BO48" s="83"/>
      <c r="BP48" s="83">
        <f t="shared" si="19"/>
        <v>0</v>
      </c>
      <c r="BQ48" s="83">
        <f t="shared" si="3"/>
        <v>0</v>
      </c>
      <c r="BR48" s="83">
        <f t="shared" si="3"/>
        <v>0</v>
      </c>
      <c r="BS48" s="83">
        <f t="shared" si="3"/>
        <v>0</v>
      </c>
      <c r="BT48" s="83">
        <f t="shared" si="20"/>
        <v>0</v>
      </c>
      <c r="BV48" s="80"/>
      <c r="BW48" s="80"/>
      <c r="BX48" s="80">
        <f t="shared" si="21"/>
        <v>0</v>
      </c>
      <c r="BY48" s="80">
        <f t="shared" si="21"/>
        <v>0</v>
      </c>
      <c r="BZ48" s="80">
        <f t="shared" si="21"/>
        <v>0</v>
      </c>
      <c r="CA48" s="80">
        <f t="shared" si="21"/>
        <v>0</v>
      </c>
      <c r="CB48" s="80">
        <f t="shared" si="22"/>
        <v>0</v>
      </c>
      <c r="CC48" s="80"/>
      <c r="CD48" s="80"/>
      <c r="CE48" s="80">
        <f t="shared" si="23"/>
        <v>0</v>
      </c>
      <c r="CF48" s="80">
        <f t="shared" si="5"/>
        <v>0</v>
      </c>
      <c r="CG48" s="80">
        <f t="shared" si="5"/>
        <v>0</v>
      </c>
      <c r="CH48" s="80">
        <f t="shared" si="5"/>
        <v>0</v>
      </c>
      <c r="CI48" s="80">
        <f t="shared" si="24"/>
        <v>0</v>
      </c>
      <c r="CJ48" s="80"/>
      <c r="CK48" s="80"/>
      <c r="CL48" s="80">
        <f t="shared" si="25"/>
        <v>0</v>
      </c>
      <c r="CM48" s="80">
        <f t="shared" si="6"/>
        <v>0</v>
      </c>
      <c r="CN48" s="80">
        <f t="shared" si="6"/>
        <v>0</v>
      </c>
      <c r="CO48" s="80">
        <f t="shared" si="6"/>
        <v>0</v>
      </c>
      <c r="CP48" s="80">
        <f t="shared" si="26"/>
        <v>0</v>
      </c>
      <c r="CQ48" s="80"/>
      <c r="CR48" s="80"/>
      <c r="CS48" s="80">
        <f t="shared" si="27"/>
        <v>0</v>
      </c>
      <c r="CT48" s="80">
        <f t="shared" si="7"/>
        <v>0</v>
      </c>
      <c r="CU48" s="80">
        <f t="shared" si="7"/>
        <v>0</v>
      </c>
      <c r="CV48" s="80">
        <f t="shared" si="7"/>
        <v>0</v>
      </c>
      <c r="CW48" s="80">
        <f t="shared" si="28"/>
        <v>0</v>
      </c>
      <c r="CX48" s="80"/>
      <c r="CY48" s="80"/>
      <c r="CZ48" s="80">
        <f t="shared" si="29"/>
        <v>0</v>
      </c>
      <c r="DA48" s="80">
        <f t="shared" si="8"/>
        <v>0</v>
      </c>
      <c r="DB48" s="80">
        <f t="shared" si="8"/>
        <v>0</v>
      </c>
      <c r="DC48" s="80">
        <f t="shared" si="8"/>
        <v>0</v>
      </c>
      <c r="DD48" s="80">
        <f t="shared" si="30"/>
        <v>0</v>
      </c>
      <c r="DF48" s="81">
        <f t="shared" si="31"/>
        <v>0</v>
      </c>
      <c r="DG48" s="81">
        <f t="shared" si="32"/>
        <v>0</v>
      </c>
      <c r="DH48" s="81">
        <f t="shared" si="33"/>
        <v>0</v>
      </c>
      <c r="DI48" s="81">
        <f t="shared" si="34"/>
        <v>0</v>
      </c>
      <c r="DJ48" s="81">
        <f t="shared" si="35"/>
        <v>0</v>
      </c>
      <c r="DK48" s="84">
        <f t="shared" si="9"/>
        <v>0</v>
      </c>
    </row>
    <row r="49" spans="1:115" ht="15.75" thickBot="1">
      <c r="A49" s="76"/>
      <c r="B49" s="31">
        <v>47</v>
      </c>
      <c r="C49" s="82">
        <v>0</v>
      </c>
      <c r="D49" s="82">
        <v>0</v>
      </c>
      <c r="E49" s="82">
        <v>0</v>
      </c>
      <c r="F49" s="82">
        <v>0</v>
      </c>
      <c r="G49" s="82">
        <v>0</v>
      </c>
      <c r="H49" s="76"/>
      <c r="I49" s="31">
        <v>47</v>
      </c>
      <c r="J49" s="82">
        <v>0</v>
      </c>
      <c r="K49" s="82">
        <v>0</v>
      </c>
      <c r="L49" s="82">
        <v>0</v>
      </c>
      <c r="M49" s="82">
        <v>0</v>
      </c>
      <c r="N49" s="82">
        <v>0</v>
      </c>
      <c r="O49" s="76"/>
      <c r="P49" s="31">
        <v>47</v>
      </c>
      <c r="Q49" s="82">
        <v>0</v>
      </c>
      <c r="R49" s="82">
        <v>0</v>
      </c>
      <c r="S49" s="82">
        <v>0</v>
      </c>
      <c r="T49" s="82">
        <v>0</v>
      </c>
      <c r="U49" s="82">
        <v>0</v>
      </c>
      <c r="V49" s="76"/>
      <c r="W49" s="31">
        <v>47</v>
      </c>
      <c r="X49" s="82">
        <v>0</v>
      </c>
      <c r="Y49" s="82">
        <v>0</v>
      </c>
      <c r="Z49" s="82">
        <v>0</v>
      </c>
      <c r="AA49" s="82">
        <v>0</v>
      </c>
      <c r="AB49" s="82">
        <v>0</v>
      </c>
      <c r="AC49" s="76"/>
      <c r="AD49" s="31">
        <v>47</v>
      </c>
      <c r="AE49" s="82">
        <v>0</v>
      </c>
      <c r="AF49" s="82">
        <v>0</v>
      </c>
      <c r="AG49" s="82">
        <v>0</v>
      </c>
      <c r="AH49" s="82">
        <v>0</v>
      </c>
      <c r="AI49" s="82">
        <v>0</v>
      </c>
      <c r="AJ49" s="31"/>
      <c r="AK49" s="31">
        <f t="shared" si="10"/>
        <v>10</v>
      </c>
      <c r="AM49" s="83"/>
      <c r="AN49" s="83">
        <f t="shared" si="11"/>
        <v>0</v>
      </c>
      <c r="AO49" s="83">
        <f t="shared" si="11"/>
        <v>0</v>
      </c>
      <c r="AP49" s="83">
        <f t="shared" si="11"/>
        <v>0</v>
      </c>
      <c r="AQ49" s="83">
        <f t="shared" si="11"/>
        <v>0</v>
      </c>
      <c r="AR49" s="83">
        <f t="shared" si="12"/>
        <v>0</v>
      </c>
      <c r="AS49" s="83"/>
      <c r="AT49" s="83"/>
      <c r="AU49" s="83">
        <f t="shared" si="13"/>
        <v>0</v>
      </c>
      <c r="AV49" s="83">
        <f t="shared" si="13"/>
        <v>0</v>
      </c>
      <c r="AW49" s="83">
        <f t="shared" si="13"/>
        <v>0</v>
      </c>
      <c r="AX49" s="83">
        <f t="shared" si="13"/>
        <v>0</v>
      </c>
      <c r="AY49" s="83">
        <f t="shared" si="14"/>
        <v>0</v>
      </c>
      <c r="AZ49" s="83"/>
      <c r="BA49" s="83"/>
      <c r="BB49" s="83">
        <f t="shared" si="15"/>
        <v>0</v>
      </c>
      <c r="BC49" s="83">
        <f t="shared" si="1"/>
        <v>0</v>
      </c>
      <c r="BD49" s="83">
        <f t="shared" si="1"/>
        <v>0</v>
      </c>
      <c r="BE49" s="83">
        <f t="shared" si="1"/>
        <v>0</v>
      </c>
      <c r="BF49" s="83">
        <f t="shared" si="16"/>
        <v>0</v>
      </c>
      <c r="BG49" s="83"/>
      <c r="BH49" s="83"/>
      <c r="BI49" s="83">
        <f t="shared" si="17"/>
        <v>0</v>
      </c>
      <c r="BJ49" s="83">
        <f t="shared" si="2"/>
        <v>0</v>
      </c>
      <c r="BK49" s="83">
        <f t="shared" si="2"/>
        <v>0</v>
      </c>
      <c r="BL49" s="83">
        <f t="shared" si="2"/>
        <v>0</v>
      </c>
      <c r="BM49" s="83">
        <f t="shared" si="18"/>
        <v>0</v>
      </c>
      <c r="BN49" s="83"/>
      <c r="BO49" s="83"/>
      <c r="BP49" s="83">
        <f t="shared" si="19"/>
        <v>0</v>
      </c>
      <c r="BQ49" s="83">
        <f t="shared" si="3"/>
        <v>0</v>
      </c>
      <c r="BR49" s="83">
        <f t="shared" si="3"/>
        <v>0</v>
      </c>
      <c r="BS49" s="83">
        <f t="shared" si="3"/>
        <v>0</v>
      </c>
      <c r="BT49" s="83">
        <f t="shared" si="20"/>
        <v>0</v>
      </c>
      <c r="BV49" s="80"/>
      <c r="BW49" s="80"/>
      <c r="BX49" s="80">
        <f t="shared" si="21"/>
        <v>0</v>
      </c>
      <c r="BY49" s="80">
        <f t="shared" si="21"/>
        <v>0</v>
      </c>
      <c r="BZ49" s="80">
        <f t="shared" si="21"/>
        <v>0</v>
      </c>
      <c r="CA49" s="80">
        <f t="shared" si="21"/>
        <v>0</v>
      </c>
      <c r="CB49" s="80">
        <f t="shared" si="22"/>
        <v>0</v>
      </c>
      <c r="CC49" s="80"/>
      <c r="CD49" s="80"/>
      <c r="CE49" s="80">
        <f t="shared" si="23"/>
        <v>0</v>
      </c>
      <c r="CF49" s="80">
        <f t="shared" si="5"/>
        <v>0</v>
      </c>
      <c r="CG49" s="80">
        <f t="shared" si="5"/>
        <v>0</v>
      </c>
      <c r="CH49" s="80">
        <f t="shared" si="5"/>
        <v>0</v>
      </c>
      <c r="CI49" s="80">
        <f t="shared" si="24"/>
        <v>0</v>
      </c>
      <c r="CJ49" s="80"/>
      <c r="CK49" s="80"/>
      <c r="CL49" s="80">
        <f t="shared" si="25"/>
        <v>0</v>
      </c>
      <c r="CM49" s="80">
        <f t="shared" si="6"/>
        <v>0</v>
      </c>
      <c r="CN49" s="80">
        <f t="shared" si="6"/>
        <v>0</v>
      </c>
      <c r="CO49" s="80">
        <f t="shared" si="6"/>
        <v>0</v>
      </c>
      <c r="CP49" s="80">
        <f t="shared" si="26"/>
        <v>0</v>
      </c>
      <c r="CQ49" s="80"/>
      <c r="CR49" s="80"/>
      <c r="CS49" s="80">
        <f t="shared" si="27"/>
        <v>0</v>
      </c>
      <c r="CT49" s="80">
        <f t="shared" si="7"/>
        <v>0</v>
      </c>
      <c r="CU49" s="80">
        <f t="shared" si="7"/>
        <v>0</v>
      </c>
      <c r="CV49" s="80">
        <f t="shared" si="7"/>
        <v>0</v>
      </c>
      <c r="CW49" s="80">
        <f t="shared" si="28"/>
        <v>0</v>
      </c>
      <c r="CX49" s="80"/>
      <c r="CY49" s="80"/>
      <c r="CZ49" s="80">
        <f t="shared" si="29"/>
        <v>0</v>
      </c>
      <c r="DA49" s="80">
        <f t="shared" si="8"/>
        <v>0</v>
      </c>
      <c r="DB49" s="80">
        <f t="shared" si="8"/>
        <v>0</v>
      </c>
      <c r="DC49" s="80">
        <f t="shared" si="8"/>
        <v>0</v>
      </c>
      <c r="DD49" s="80">
        <f t="shared" si="30"/>
        <v>0</v>
      </c>
      <c r="DF49" s="81">
        <f t="shared" si="31"/>
        <v>0</v>
      </c>
      <c r="DG49" s="81">
        <f t="shared" si="32"/>
        <v>0</v>
      </c>
      <c r="DH49" s="81">
        <f t="shared" si="33"/>
        <v>0</v>
      </c>
      <c r="DI49" s="81">
        <f t="shared" si="34"/>
        <v>0</v>
      </c>
      <c r="DJ49" s="81">
        <f t="shared" si="35"/>
        <v>0</v>
      </c>
      <c r="DK49" s="84">
        <f t="shared" si="9"/>
        <v>0</v>
      </c>
    </row>
    <row r="50" spans="1:115" ht="15.75" thickBot="1">
      <c r="A50" s="76"/>
      <c r="B50" s="31">
        <v>48</v>
      </c>
      <c r="C50" s="82">
        <v>0</v>
      </c>
      <c r="D50" s="82">
        <v>0</v>
      </c>
      <c r="E50" s="82">
        <v>0</v>
      </c>
      <c r="F50" s="82">
        <v>0</v>
      </c>
      <c r="G50" s="82">
        <v>0</v>
      </c>
      <c r="H50" s="76"/>
      <c r="I50" s="31">
        <v>48</v>
      </c>
      <c r="J50" s="82">
        <v>0</v>
      </c>
      <c r="K50" s="82">
        <v>0</v>
      </c>
      <c r="L50" s="82">
        <v>0</v>
      </c>
      <c r="M50" s="82">
        <v>0</v>
      </c>
      <c r="N50" s="82">
        <v>0</v>
      </c>
      <c r="O50" s="76"/>
      <c r="P50" s="31">
        <v>48</v>
      </c>
      <c r="Q50" s="82">
        <v>0</v>
      </c>
      <c r="R50" s="82">
        <v>0</v>
      </c>
      <c r="S50" s="82">
        <v>0</v>
      </c>
      <c r="T50" s="82">
        <v>0</v>
      </c>
      <c r="U50" s="82">
        <v>0</v>
      </c>
      <c r="V50" s="76"/>
      <c r="W50" s="31">
        <v>48</v>
      </c>
      <c r="X50" s="82">
        <v>0</v>
      </c>
      <c r="Y50" s="82">
        <v>0</v>
      </c>
      <c r="Z50" s="82">
        <v>0</v>
      </c>
      <c r="AA50" s="82">
        <v>0</v>
      </c>
      <c r="AB50" s="82">
        <v>0</v>
      </c>
      <c r="AC50" s="76"/>
      <c r="AD50" s="31">
        <v>48</v>
      </c>
      <c r="AE50" s="82">
        <v>0</v>
      </c>
      <c r="AF50" s="82">
        <v>0</v>
      </c>
      <c r="AG50" s="82">
        <v>0</v>
      </c>
      <c r="AH50" s="82">
        <v>0</v>
      </c>
      <c r="AI50" s="82">
        <v>0</v>
      </c>
      <c r="AJ50" s="31"/>
      <c r="AK50" s="31">
        <f t="shared" si="10"/>
        <v>10</v>
      </c>
      <c r="AM50" s="83"/>
      <c r="AN50" s="83">
        <f t="shared" si="11"/>
        <v>0</v>
      </c>
      <c r="AO50" s="83">
        <f t="shared" si="11"/>
        <v>0</v>
      </c>
      <c r="AP50" s="83">
        <f t="shared" si="11"/>
        <v>0</v>
      </c>
      <c r="AQ50" s="83">
        <f t="shared" si="11"/>
        <v>0</v>
      </c>
      <c r="AR50" s="83">
        <f t="shared" si="12"/>
        <v>0</v>
      </c>
      <c r="AS50" s="83"/>
      <c r="AT50" s="83"/>
      <c r="AU50" s="83">
        <f t="shared" si="13"/>
        <v>0</v>
      </c>
      <c r="AV50" s="83">
        <f t="shared" si="13"/>
        <v>0</v>
      </c>
      <c r="AW50" s="83">
        <f t="shared" si="13"/>
        <v>0</v>
      </c>
      <c r="AX50" s="83">
        <f t="shared" si="13"/>
        <v>0</v>
      </c>
      <c r="AY50" s="83">
        <f t="shared" si="14"/>
        <v>0</v>
      </c>
      <c r="AZ50" s="83"/>
      <c r="BA50" s="83"/>
      <c r="BB50" s="83">
        <f t="shared" si="15"/>
        <v>0</v>
      </c>
      <c r="BC50" s="83">
        <f t="shared" si="1"/>
        <v>0</v>
      </c>
      <c r="BD50" s="83">
        <f t="shared" si="1"/>
        <v>0</v>
      </c>
      <c r="BE50" s="83">
        <f t="shared" si="1"/>
        <v>0</v>
      </c>
      <c r="BF50" s="83">
        <f t="shared" si="16"/>
        <v>0</v>
      </c>
      <c r="BG50" s="83"/>
      <c r="BH50" s="83"/>
      <c r="BI50" s="83">
        <f t="shared" si="17"/>
        <v>0</v>
      </c>
      <c r="BJ50" s="83">
        <f t="shared" si="2"/>
        <v>0</v>
      </c>
      <c r="BK50" s="83">
        <f t="shared" si="2"/>
        <v>0</v>
      </c>
      <c r="BL50" s="83">
        <f t="shared" si="2"/>
        <v>0</v>
      </c>
      <c r="BM50" s="83">
        <f t="shared" si="18"/>
        <v>0</v>
      </c>
      <c r="BN50" s="83"/>
      <c r="BO50" s="83"/>
      <c r="BP50" s="83">
        <f t="shared" si="19"/>
        <v>0</v>
      </c>
      <c r="BQ50" s="83">
        <f t="shared" si="3"/>
        <v>0</v>
      </c>
      <c r="BR50" s="83">
        <f t="shared" si="3"/>
        <v>0</v>
      </c>
      <c r="BS50" s="83">
        <f t="shared" si="3"/>
        <v>0</v>
      </c>
      <c r="BT50" s="83">
        <f t="shared" si="20"/>
        <v>0</v>
      </c>
      <c r="BV50" s="80"/>
      <c r="BW50" s="80"/>
      <c r="BX50" s="80">
        <f t="shared" si="21"/>
        <v>0</v>
      </c>
      <c r="BY50" s="80">
        <f t="shared" si="21"/>
        <v>0</v>
      </c>
      <c r="BZ50" s="80">
        <f t="shared" si="21"/>
        <v>0</v>
      </c>
      <c r="CA50" s="80">
        <f t="shared" si="21"/>
        <v>0</v>
      </c>
      <c r="CB50" s="80">
        <f t="shared" si="22"/>
        <v>0</v>
      </c>
      <c r="CC50" s="80"/>
      <c r="CD50" s="80"/>
      <c r="CE50" s="80">
        <f t="shared" si="23"/>
        <v>0</v>
      </c>
      <c r="CF50" s="80">
        <f t="shared" si="5"/>
        <v>0</v>
      </c>
      <c r="CG50" s="80">
        <f t="shared" si="5"/>
        <v>0</v>
      </c>
      <c r="CH50" s="80">
        <f t="shared" si="5"/>
        <v>0</v>
      </c>
      <c r="CI50" s="80">
        <f t="shared" si="24"/>
        <v>0</v>
      </c>
      <c r="CJ50" s="80"/>
      <c r="CK50" s="80"/>
      <c r="CL50" s="80">
        <f t="shared" si="25"/>
        <v>0</v>
      </c>
      <c r="CM50" s="80">
        <f t="shared" si="6"/>
        <v>0</v>
      </c>
      <c r="CN50" s="80">
        <f t="shared" si="6"/>
        <v>0</v>
      </c>
      <c r="CO50" s="80">
        <f t="shared" si="6"/>
        <v>0</v>
      </c>
      <c r="CP50" s="80">
        <f t="shared" si="26"/>
        <v>0</v>
      </c>
      <c r="CQ50" s="80"/>
      <c r="CR50" s="80"/>
      <c r="CS50" s="80">
        <f t="shared" si="27"/>
        <v>0</v>
      </c>
      <c r="CT50" s="80">
        <f t="shared" si="7"/>
        <v>0</v>
      </c>
      <c r="CU50" s="80">
        <f t="shared" si="7"/>
        <v>0</v>
      </c>
      <c r="CV50" s="80">
        <f t="shared" si="7"/>
        <v>0</v>
      </c>
      <c r="CW50" s="80">
        <f t="shared" si="28"/>
        <v>0</v>
      </c>
      <c r="CX50" s="80"/>
      <c r="CY50" s="80"/>
      <c r="CZ50" s="80">
        <f t="shared" si="29"/>
        <v>0</v>
      </c>
      <c r="DA50" s="80">
        <f t="shared" si="8"/>
        <v>0</v>
      </c>
      <c r="DB50" s="80">
        <f t="shared" si="8"/>
        <v>0</v>
      </c>
      <c r="DC50" s="80">
        <f t="shared" si="8"/>
        <v>0</v>
      </c>
      <c r="DD50" s="80">
        <f t="shared" si="30"/>
        <v>0</v>
      </c>
      <c r="DF50" s="81">
        <f t="shared" si="31"/>
        <v>0</v>
      </c>
      <c r="DG50" s="81">
        <f t="shared" si="32"/>
        <v>0</v>
      </c>
      <c r="DH50" s="81">
        <f t="shared" si="33"/>
        <v>0</v>
      </c>
      <c r="DI50" s="81">
        <f t="shared" si="34"/>
        <v>0</v>
      </c>
      <c r="DJ50" s="81">
        <f t="shared" si="35"/>
        <v>0</v>
      </c>
      <c r="DK50" s="84">
        <f t="shared" si="9"/>
        <v>0</v>
      </c>
    </row>
    <row r="51" spans="1:115" ht="15.75" thickBot="1">
      <c r="A51" s="76"/>
      <c r="B51" s="31">
        <v>49</v>
      </c>
      <c r="C51" s="82">
        <v>0</v>
      </c>
      <c r="D51" s="82">
        <v>0</v>
      </c>
      <c r="E51" s="82">
        <v>0</v>
      </c>
      <c r="F51" s="82">
        <v>0</v>
      </c>
      <c r="G51" s="82">
        <v>0</v>
      </c>
      <c r="H51" s="76"/>
      <c r="I51" s="31">
        <v>49</v>
      </c>
      <c r="J51" s="82">
        <v>0</v>
      </c>
      <c r="K51" s="82">
        <v>0</v>
      </c>
      <c r="L51" s="82">
        <v>0</v>
      </c>
      <c r="M51" s="82">
        <v>0</v>
      </c>
      <c r="N51" s="82">
        <v>0</v>
      </c>
      <c r="O51" s="76"/>
      <c r="P51" s="31">
        <v>49</v>
      </c>
      <c r="Q51" s="82">
        <v>0</v>
      </c>
      <c r="R51" s="82">
        <v>0</v>
      </c>
      <c r="S51" s="82">
        <v>0</v>
      </c>
      <c r="T51" s="82">
        <v>0</v>
      </c>
      <c r="U51" s="82">
        <v>0</v>
      </c>
      <c r="V51" s="76"/>
      <c r="W51" s="31">
        <v>49</v>
      </c>
      <c r="X51" s="82">
        <v>0</v>
      </c>
      <c r="Y51" s="82">
        <v>0</v>
      </c>
      <c r="Z51" s="82">
        <v>0</v>
      </c>
      <c r="AA51" s="82">
        <v>0</v>
      </c>
      <c r="AB51" s="82">
        <v>0</v>
      </c>
      <c r="AC51" s="76"/>
      <c r="AD51" s="31">
        <v>49</v>
      </c>
      <c r="AE51" s="82">
        <v>0</v>
      </c>
      <c r="AF51" s="82">
        <v>0</v>
      </c>
      <c r="AG51" s="82">
        <v>0</v>
      </c>
      <c r="AH51" s="82">
        <v>0</v>
      </c>
      <c r="AI51" s="82">
        <v>0</v>
      </c>
      <c r="AJ51" s="31"/>
      <c r="AK51" s="31">
        <f t="shared" si="10"/>
        <v>10</v>
      </c>
      <c r="AM51" s="83"/>
      <c r="AN51" s="83">
        <f t="shared" si="11"/>
        <v>0</v>
      </c>
      <c r="AO51" s="83">
        <f t="shared" si="11"/>
        <v>0</v>
      </c>
      <c r="AP51" s="83">
        <f t="shared" si="11"/>
        <v>0</v>
      </c>
      <c r="AQ51" s="83">
        <f t="shared" si="11"/>
        <v>0</v>
      </c>
      <c r="AR51" s="83">
        <f t="shared" si="12"/>
        <v>0</v>
      </c>
      <c r="AS51" s="83"/>
      <c r="AT51" s="83"/>
      <c r="AU51" s="83">
        <f t="shared" si="13"/>
        <v>0</v>
      </c>
      <c r="AV51" s="83">
        <f t="shared" si="13"/>
        <v>0</v>
      </c>
      <c r="AW51" s="83">
        <f t="shared" si="13"/>
        <v>0</v>
      </c>
      <c r="AX51" s="83">
        <f t="shared" si="13"/>
        <v>0</v>
      </c>
      <c r="AY51" s="83">
        <f t="shared" si="14"/>
        <v>0</v>
      </c>
      <c r="AZ51" s="83"/>
      <c r="BA51" s="83"/>
      <c r="BB51" s="83">
        <f t="shared" si="15"/>
        <v>0</v>
      </c>
      <c r="BC51" s="83">
        <f t="shared" si="1"/>
        <v>0</v>
      </c>
      <c r="BD51" s="83">
        <f t="shared" si="1"/>
        <v>0</v>
      </c>
      <c r="BE51" s="83">
        <f t="shared" si="1"/>
        <v>0</v>
      </c>
      <c r="BF51" s="83">
        <f t="shared" si="16"/>
        <v>0</v>
      </c>
      <c r="BG51" s="83"/>
      <c r="BH51" s="83"/>
      <c r="BI51" s="83">
        <f t="shared" si="17"/>
        <v>0</v>
      </c>
      <c r="BJ51" s="83">
        <f t="shared" si="2"/>
        <v>0</v>
      </c>
      <c r="BK51" s="83">
        <f t="shared" si="2"/>
        <v>0</v>
      </c>
      <c r="BL51" s="83">
        <f t="shared" si="2"/>
        <v>0</v>
      </c>
      <c r="BM51" s="83">
        <f t="shared" si="18"/>
        <v>0</v>
      </c>
      <c r="BN51" s="83"/>
      <c r="BO51" s="83"/>
      <c r="BP51" s="83">
        <f t="shared" si="19"/>
        <v>0</v>
      </c>
      <c r="BQ51" s="83">
        <f t="shared" si="3"/>
        <v>0</v>
      </c>
      <c r="BR51" s="83">
        <f t="shared" si="3"/>
        <v>0</v>
      </c>
      <c r="BS51" s="83">
        <f t="shared" si="3"/>
        <v>0</v>
      </c>
      <c r="BT51" s="83">
        <f t="shared" si="20"/>
        <v>0</v>
      </c>
      <c r="BV51" s="80"/>
      <c r="BW51" s="80"/>
      <c r="BX51" s="80">
        <f t="shared" si="21"/>
        <v>0</v>
      </c>
      <c r="BY51" s="80">
        <f t="shared" si="21"/>
        <v>0</v>
      </c>
      <c r="BZ51" s="80">
        <f t="shared" si="21"/>
        <v>0</v>
      </c>
      <c r="CA51" s="80">
        <f t="shared" si="21"/>
        <v>0</v>
      </c>
      <c r="CB51" s="80">
        <f t="shared" si="22"/>
        <v>0</v>
      </c>
      <c r="CC51" s="80"/>
      <c r="CD51" s="80"/>
      <c r="CE51" s="80">
        <f t="shared" si="23"/>
        <v>0</v>
      </c>
      <c r="CF51" s="80">
        <f t="shared" si="5"/>
        <v>0</v>
      </c>
      <c r="CG51" s="80">
        <f t="shared" si="5"/>
        <v>0</v>
      </c>
      <c r="CH51" s="80">
        <f t="shared" si="5"/>
        <v>0</v>
      </c>
      <c r="CI51" s="80">
        <f t="shared" si="24"/>
        <v>0</v>
      </c>
      <c r="CJ51" s="80"/>
      <c r="CK51" s="80"/>
      <c r="CL51" s="80">
        <f t="shared" si="25"/>
        <v>0</v>
      </c>
      <c r="CM51" s="80">
        <f t="shared" si="6"/>
        <v>0</v>
      </c>
      <c r="CN51" s="80">
        <f t="shared" si="6"/>
        <v>0</v>
      </c>
      <c r="CO51" s="80">
        <f t="shared" si="6"/>
        <v>0</v>
      </c>
      <c r="CP51" s="80">
        <f t="shared" si="26"/>
        <v>0</v>
      </c>
      <c r="CQ51" s="80"/>
      <c r="CR51" s="80"/>
      <c r="CS51" s="80">
        <f t="shared" si="27"/>
        <v>0</v>
      </c>
      <c r="CT51" s="80">
        <f t="shared" si="7"/>
        <v>0</v>
      </c>
      <c r="CU51" s="80">
        <f t="shared" si="7"/>
        <v>0</v>
      </c>
      <c r="CV51" s="80">
        <f t="shared" si="7"/>
        <v>0</v>
      </c>
      <c r="CW51" s="80">
        <f t="shared" si="28"/>
        <v>0</v>
      </c>
      <c r="CX51" s="80"/>
      <c r="CY51" s="80"/>
      <c r="CZ51" s="80">
        <f t="shared" si="29"/>
        <v>0</v>
      </c>
      <c r="DA51" s="80">
        <f t="shared" si="8"/>
        <v>0</v>
      </c>
      <c r="DB51" s="80">
        <f t="shared" si="8"/>
        <v>0</v>
      </c>
      <c r="DC51" s="80">
        <f t="shared" si="8"/>
        <v>0</v>
      </c>
      <c r="DD51" s="80">
        <f t="shared" si="30"/>
        <v>0</v>
      </c>
      <c r="DF51" s="81">
        <f t="shared" si="31"/>
        <v>0</v>
      </c>
      <c r="DG51" s="81">
        <f t="shared" si="32"/>
        <v>0</v>
      </c>
      <c r="DH51" s="81">
        <f t="shared" si="33"/>
        <v>0</v>
      </c>
      <c r="DI51" s="81">
        <f t="shared" si="34"/>
        <v>0</v>
      </c>
      <c r="DJ51" s="81">
        <f t="shared" si="35"/>
        <v>0</v>
      </c>
      <c r="DK51" s="84">
        <f t="shared" si="9"/>
        <v>0</v>
      </c>
    </row>
    <row r="52" spans="1:115" ht="15.75" thickBot="1">
      <c r="A52" s="76"/>
      <c r="B52" s="31">
        <v>50</v>
      </c>
      <c r="C52" s="82">
        <v>0</v>
      </c>
      <c r="D52" s="82">
        <v>0</v>
      </c>
      <c r="E52" s="82">
        <v>0</v>
      </c>
      <c r="F52" s="82">
        <v>0</v>
      </c>
      <c r="G52" s="82">
        <v>0</v>
      </c>
      <c r="H52" s="76"/>
      <c r="I52" s="31">
        <v>50</v>
      </c>
      <c r="J52" s="82">
        <v>0</v>
      </c>
      <c r="K52" s="82">
        <v>0</v>
      </c>
      <c r="L52" s="82">
        <v>0</v>
      </c>
      <c r="M52" s="82">
        <v>0</v>
      </c>
      <c r="N52" s="82">
        <v>0</v>
      </c>
      <c r="O52" s="76"/>
      <c r="P52" s="31">
        <v>50</v>
      </c>
      <c r="Q52" s="82">
        <v>0</v>
      </c>
      <c r="R52" s="82">
        <v>0</v>
      </c>
      <c r="S52" s="82">
        <v>0</v>
      </c>
      <c r="T52" s="82">
        <v>0</v>
      </c>
      <c r="U52" s="82">
        <v>0</v>
      </c>
      <c r="V52" s="76"/>
      <c r="W52" s="31">
        <v>50</v>
      </c>
      <c r="X52" s="82">
        <v>0</v>
      </c>
      <c r="Y52" s="82">
        <v>0</v>
      </c>
      <c r="Z52" s="82">
        <v>0</v>
      </c>
      <c r="AA52" s="82">
        <v>0</v>
      </c>
      <c r="AB52" s="82">
        <v>0</v>
      </c>
      <c r="AC52" s="76"/>
      <c r="AD52" s="31">
        <v>50</v>
      </c>
      <c r="AE52" s="82">
        <v>0</v>
      </c>
      <c r="AF52" s="82">
        <v>0</v>
      </c>
      <c r="AG52" s="82">
        <v>0</v>
      </c>
      <c r="AH52" s="82">
        <v>0</v>
      </c>
      <c r="AI52" s="82">
        <v>0</v>
      </c>
      <c r="AJ52" s="31"/>
      <c r="AK52" s="31">
        <f t="shared" si="10"/>
        <v>10</v>
      </c>
      <c r="AM52" s="83"/>
      <c r="AN52" s="83">
        <f t="shared" si="11"/>
        <v>0</v>
      </c>
      <c r="AO52" s="83">
        <f t="shared" si="11"/>
        <v>0</v>
      </c>
      <c r="AP52" s="83">
        <f t="shared" si="11"/>
        <v>0</v>
      </c>
      <c r="AQ52" s="83">
        <f t="shared" si="11"/>
        <v>0</v>
      </c>
      <c r="AR52" s="83">
        <f t="shared" si="12"/>
        <v>0</v>
      </c>
      <c r="AS52" s="83"/>
      <c r="AT52" s="83"/>
      <c r="AU52" s="83">
        <f t="shared" si="13"/>
        <v>0</v>
      </c>
      <c r="AV52" s="83">
        <f t="shared" si="13"/>
        <v>0</v>
      </c>
      <c r="AW52" s="83">
        <f t="shared" si="13"/>
        <v>0</v>
      </c>
      <c r="AX52" s="83">
        <f t="shared" si="13"/>
        <v>0</v>
      </c>
      <c r="AY52" s="83">
        <f t="shared" si="14"/>
        <v>0</v>
      </c>
      <c r="AZ52" s="83"/>
      <c r="BA52" s="83"/>
      <c r="BB52" s="83">
        <f t="shared" si="15"/>
        <v>0</v>
      </c>
      <c r="BC52" s="83">
        <f t="shared" si="1"/>
        <v>0</v>
      </c>
      <c r="BD52" s="83">
        <f t="shared" si="1"/>
        <v>0</v>
      </c>
      <c r="BE52" s="83">
        <f t="shared" si="1"/>
        <v>0</v>
      </c>
      <c r="BF52" s="83">
        <f t="shared" si="16"/>
        <v>0</v>
      </c>
      <c r="BG52" s="83"/>
      <c r="BH52" s="83"/>
      <c r="BI52" s="83">
        <f t="shared" si="17"/>
        <v>0</v>
      </c>
      <c r="BJ52" s="83">
        <f t="shared" si="2"/>
        <v>0</v>
      </c>
      <c r="BK52" s="83">
        <f t="shared" si="2"/>
        <v>0</v>
      </c>
      <c r="BL52" s="83">
        <f t="shared" si="2"/>
        <v>0</v>
      </c>
      <c r="BM52" s="83">
        <f t="shared" si="18"/>
        <v>0</v>
      </c>
      <c r="BN52" s="83"/>
      <c r="BO52" s="83"/>
      <c r="BP52" s="83">
        <f t="shared" si="19"/>
        <v>0</v>
      </c>
      <c r="BQ52" s="83">
        <f t="shared" si="3"/>
        <v>0</v>
      </c>
      <c r="BR52" s="83">
        <f t="shared" si="3"/>
        <v>0</v>
      </c>
      <c r="BS52" s="83">
        <f t="shared" si="3"/>
        <v>0</v>
      </c>
      <c r="BT52" s="83">
        <f t="shared" si="20"/>
        <v>0</v>
      </c>
      <c r="BV52" s="80"/>
      <c r="BW52" s="80"/>
      <c r="BX52" s="80">
        <f t="shared" si="21"/>
        <v>0</v>
      </c>
      <c r="BY52" s="80">
        <f t="shared" si="21"/>
        <v>0</v>
      </c>
      <c r="BZ52" s="80">
        <f t="shared" si="21"/>
        <v>0</v>
      </c>
      <c r="CA52" s="80">
        <f t="shared" si="21"/>
        <v>0</v>
      </c>
      <c r="CB52" s="80">
        <f t="shared" si="22"/>
        <v>0</v>
      </c>
      <c r="CC52" s="80"/>
      <c r="CD52" s="80"/>
      <c r="CE52" s="80">
        <f t="shared" si="23"/>
        <v>0</v>
      </c>
      <c r="CF52" s="80">
        <f t="shared" si="5"/>
        <v>0</v>
      </c>
      <c r="CG52" s="80">
        <f t="shared" si="5"/>
        <v>0</v>
      </c>
      <c r="CH52" s="80">
        <f t="shared" si="5"/>
        <v>0</v>
      </c>
      <c r="CI52" s="80">
        <f t="shared" si="24"/>
        <v>0</v>
      </c>
      <c r="CJ52" s="80"/>
      <c r="CK52" s="80"/>
      <c r="CL52" s="80">
        <f t="shared" si="25"/>
        <v>0</v>
      </c>
      <c r="CM52" s="80">
        <f t="shared" si="6"/>
        <v>0</v>
      </c>
      <c r="CN52" s="80">
        <f t="shared" si="6"/>
        <v>0</v>
      </c>
      <c r="CO52" s="80">
        <f t="shared" si="6"/>
        <v>0</v>
      </c>
      <c r="CP52" s="80">
        <f t="shared" si="26"/>
        <v>0</v>
      </c>
      <c r="CQ52" s="80"/>
      <c r="CR52" s="80"/>
      <c r="CS52" s="80">
        <f t="shared" si="27"/>
        <v>0</v>
      </c>
      <c r="CT52" s="80">
        <f t="shared" si="7"/>
        <v>0</v>
      </c>
      <c r="CU52" s="80">
        <f t="shared" si="7"/>
        <v>0</v>
      </c>
      <c r="CV52" s="80">
        <f t="shared" si="7"/>
        <v>0</v>
      </c>
      <c r="CW52" s="80">
        <f t="shared" si="28"/>
        <v>0</v>
      </c>
      <c r="CX52" s="80"/>
      <c r="CY52" s="80"/>
      <c r="CZ52" s="80">
        <f t="shared" si="29"/>
        <v>0</v>
      </c>
      <c r="DA52" s="80">
        <f t="shared" si="8"/>
        <v>0</v>
      </c>
      <c r="DB52" s="80">
        <f t="shared" si="8"/>
        <v>0</v>
      </c>
      <c r="DC52" s="80">
        <f t="shared" si="8"/>
        <v>0</v>
      </c>
      <c r="DD52" s="80">
        <f t="shared" si="30"/>
        <v>0</v>
      </c>
      <c r="DF52" s="81">
        <f t="shared" si="31"/>
        <v>0</v>
      </c>
      <c r="DG52" s="81">
        <f t="shared" si="32"/>
        <v>0</v>
      </c>
      <c r="DH52" s="81">
        <f t="shared" si="33"/>
        <v>0</v>
      </c>
      <c r="DI52" s="81">
        <f t="shared" si="34"/>
        <v>0</v>
      </c>
      <c r="DJ52" s="81">
        <f t="shared" si="35"/>
        <v>0</v>
      </c>
      <c r="DK52" s="84">
        <f t="shared" si="9"/>
        <v>0</v>
      </c>
    </row>
    <row r="53" spans="1:115" ht="15.75" thickBot="1">
      <c r="A53" s="76"/>
      <c r="B53" s="31">
        <v>51</v>
      </c>
      <c r="C53" s="82">
        <v>0</v>
      </c>
      <c r="D53" s="82">
        <v>0</v>
      </c>
      <c r="E53" s="82">
        <v>0</v>
      </c>
      <c r="F53" s="82">
        <v>0</v>
      </c>
      <c r="G53" s="82">
        <v>0</v>
      </c>
      <c r="H53" s="76"/>
      <c r="I53" s="31">
        <v>51</v>
      </c>
      <c r="J53" s="82">
        <v>0</v>
      </c>
      <c r="K53" s="82">
        <v>0</v>
      </c>
      <c r="L53" s="82">
        <v>0</v>
      </c>
      <c r="M53" s="82">
        <v>0</v>
      </c>
      <c r="N53" s="82">
        <v>0</v>
      </c>
      <c r="O53" s="76"/>
      <c r="P53" s="31">
        <v>51</v>
      </c>
      <c r="Q53" s="82">
        <v>0</v>
      </c>
      <c r="R53" s="82">
        <v>0</v>
      </c>
      <c r="S53" s="82">
        <v>0</v>
      </c>
      <c r="T53" s="82">
        <v>0</v>
      </c>
      <c r="U53" s="82">
        <v>0</v>
      </c>
      <c r="V53" s="76"/>
      <c r="W53" s="31">
        <v>51</v>
      </c>
      <c r="X53" s="82">
        <v>0</v>
      </c>
      <c r="Y53" s="82">
        <v>0</v>
      </c>
      <c r="Z53" s="82">
        <v>0</v>
      </c>
      <c r="AA53" s="82">
        <v>0</v>
      </c>
      <c r="AB53" s="82">
        <v>0</v>
      </c>
      <c r="AC53" s="76"/>
      <c r="AD53" s="31">
        <v>51</v>
      </c>
      <c r="AE53" s="82">
        <v>0</v>
      </c>
      <c r="AF53" s="82">
        <v>0</v>
      </c>
      <c r="AG53" s="82">
        <v>0</v>
      </c>
      <c r="AH53" s="82">
        <v>0</v>
      </c>
      <c r="AI53" s="82">
        <v>0</v>
      </c>
      <c r="AJ53" s="31"/>
      <c r="AK53" s="31">
        <f t="shared" si="10"/>
        <v>10</v>
      </c>
      <c r="AM53" s="83"/>
      <c r="AN53" s="83">
        <f t="shared" si="11"/>
        <v>0</v>
      </c>
      <c r="AO53" s="83">
        <f t="shared" si="11"/>
        <v>0</v>
      </c>
      <c r="AP53" s="83">
        <f t="shared" si="11"/>
        <v>0</v>
      </c>
      <c r="AQ53" s="83">
        <f t="shared" si="11"/>
        <v>0</v>
      </c>
      <c r="AR53" s="83">
        <f t="shared" si="12"/>
        <v>0</v>
      </c>
      <c r="AS53" s="83"/>
      <c r="AT53" s="83"/>
      <c r="AU53" s="83">
        <f t="shared" si="13"/>
        <v>0</v>
      </c>
      <c r="AV53" s="83">
        <f t="shared" si="13"/>
        <v>0</v>
      </c>
      <c r="AW53" s="83">
        <f t="shared" si="13"/>
        <v>0</v>
      </c>
      <c r="AX53" s="83">
        <f t="shared" si="13"/>
        <v>0</v>
      </c>
      <c r="AY53" s="83">
        <f t="shared" si="14"/>
        <v>0</v>
      </c>
      <c r="AZ53" s="83"/>
      <c r="BA53" s="83"/>
      <c r="BB53" s="83">
        <f t="shared" si="15"/>
        <v>0</v>
      </c>
      <c r="BC53" s="83">
        <f t="shared" si="1"/>
        <v>0</v>
      </c>
      <c r="BD53" s="83">
        <f t="shared" si="1"/>
        <v>0</v>
      </c>
      <c r="BE53" s="83">
        <f t="shared" si="1"/>
        <v>0</v>
      </c>
      <c r="BF53" s="83">
        <f t="shared" si="16"/>
        <v>0</v>
      </c>
      <c r="BG53" s="83"/>
      <c r="BH53" s="83"/>
      <c r="BI53" s="83">
        <f t="shared" si="17"/>
        <v>0</v>
      </c>
      <c r="BJ53" s="83">
        <f t="shared" si="2"/>
        <v>0</v>
      </c>
      <c r="BK53" s="83">
        <f t="shared" si="2"/>
        <v>0</v>
      </c>
      <c r="BL53" s="83">
        <f t="shared" si="2"/>
        <v>0</v>
      </c>
      <c r="BM53" s="83">
        <f t="shared" si="18"/>
        <v>0</v>
      </c>
      <c r="BN53" s="83"/>
      <c r="BO53" s="83"/>
      <c r="BP53" s="83">
        <f t="shared" si="19"/>
        <v>0</v>
      </c>
      <c r="BQ53" s="83">
        <f t="shared" si="3"/>
        <v>0</v>
      </c>
      <c r="BR53" s="83">
        <f t="shared" si="3"/>
        <v>0</v>
      </c>
      <c r="BS53" s="83">
        <f t="shared" si="3"/>
        <v>0</v>
      </c>
      <c r="BT53" s="83">
        <f t="shared" si="20"/>
        <v>0</v>
      </c>
      <c r="BV53" s="80"/>
      <c r="BW53" s="80"/>
      <c r="BX53" s="80">
        <f t="shared" si="21"/>
        <v>0</v>
      </c>
      <c r="BY53" s="80">
        <f t="shared" si="21"/>
        <v>0</v>
      </c>
      <c r="BZ53" s="80">
        <f t="shared" si="21"/>
        <v>0</v>
      </c>
      <c r="CA53" s="80">
        <f t="shared" si="21"/>
        <v>0</v>
      </c>
      <c r="CB53" s="80">
        <f t="shared" si="22"/>
        <v>0</v>
      </c>
      <c r="CC53" s="80"/>
      <c r="CD53" s="80"/>
      <c r="CE53" s="80">
        <f t="shared" si="23"/>
        <v>0</v>
      </c>
      <c r="CF53" s="80">
        <f t="shared" si="5"/>
        <v>0</v>
      </c>
      <c r="CG53" s="80">
        <f t="shared" si="5"/>
        <v>0</v>
      </c>
      <c r="CH53" s="80">
        <f t="shared" si="5"/>
        <v>0</v>
      </c>
      <c r="CI53" s="80">
        <f t="shared" si="24"/>
        <v>0</v>
      </c>
      <c r="CJ53" s="80"/>
      <c r="CK53" s="80"/>
      <c r="CL53" s="80">
        <f t="shared" si="25"/>
        <v>0</v>
      </c>
      <c r="CM53" s="80">
        <f t="shared" si="6"/>
        <v>0</v>
      </c>
      <c r="CN53" s="80">
        <f t="shared" si="6"/>
        <v>0</v>
      </c>
      <c r="CO53" s="80">
        <f t="shared" si="6"/>
        <v>0</v>
      </c>
      <c r="CP53" s="80">
        <f t="shared" si="26"/>
        <v>0</v>
      </c>
      <c r="CQ53" s="80"/>
      <c r="CR53" s="80"/>
      <c r="CS53" s="80">
        <f t="shared" si="27"/>
        <v>0</v>
      </c>
      <c r="CT53" s="80">
        <f t="shared" si="7"/>
        <v>0</v>
      </c>
      <c r="CU53" s="80">
        <f t="shared" si="7"/>
        <v>0</v>
      </c>
      <c r="CV53" s="80">
        <f t="shared" si="7"/>
        <v>0</v>
      </c>
      <c r="CW53" s="80">
        <f t="shared" si="28"/>
        <v>0</v>
      </c>
      <c r="CX53" s="80"/>
      <c r="CY53" s="80"/>
      <c r="CZ53" s="80">
        <f t="shared" si="29"/>
        <v>0</v>
      </c>
      <c r="DA53" s="80">
        <f t="shared" si="8"/>
        <v>0</v>
      </c>
      <c r="DB53" s="80">
        <f t="shared" si="8"/>
        <v>0</v>
      </c>
      <c r="DC53" s="80">
        <f t="shared" si="8"/>
        <v>0</v>
      </c>
      <c r="DD53" s="80">
        <f t="shared" si="30"/>
        <v>0</v>
      </c>
      <c r="DF53" s="81">
        <f t="shared" si="31"/>
        <v>0</v>
      </c>
      <c r="DG53" s="81">
        <f t="shared" si="32"/>
        <v>0</v>
      </c>
      <c r="DH53" s="81">
        <f t="shared" si="33"/>
        <v>0</v>
      </c>
      <c r="DI53" s="81">
        <f t="shared" si="34"/>
        <v>0</v>
      </c>
      <c r="DJ53" s="81">
        <f t="shared" si="35"/>
        <v>0</v>
      </c>
      <c r="DK53" s="84">
        <f t="shared" si="9"/>
        <v>0</v>
      </c>
    </row>
    <row r="54" spans="1:115" ht="15.75" thickBot="1">
      <c r="A54" s="76"/>
      <c r="B54" s="31">
        <v>52</v>
      </c>
      <c r="C54" s="82">
        <v>0</v>
      </c>
      <c r="D54" s="82">
        <v>0</v>
      </c>
      <c r="E54" s="82">
        <v>0</v>
      </c>
      <c r="F54" s="82">
        <v>0</v>
      </c>
      <c r="G54" s="82">
        <v>0</v>
      </c>
      <c r="H54" s="76"/>
      <c r="I54" s="31">
        <v>52</v>
      </c>
      <c r="J54" s="82">
        <v>0</v>
      </c>
      <c r="K54" s="82">
        <v>0</v>
      </c>
      <c r="L54" s="82">
        <v>0</v>
      </c>
      <c r="M54" s="82">
        <v>0</v>
      </c>
      <c r="N54" s="82">
        <v>0</v>
      </c>
      <c r="O54" s="76"/>
      <c r="P54" s="31">
        <v>52</v>
      </c>
      <c r="Q54" s="82">
        <v>0</v>
      </c>
      <c r="R54" s="82">
        <v>0</v>
      </c>
      <c r="S54" s="82">
        <v>0</v>
      </c>
      <c r="T54" s="82">
        <v>0</v>
      </c>
      <c r="U54" s="82">
        <v>0</v>
      </c>
      <c r="V54" s="76"/>
      <c r="W54" s="31">
        <v>52</v>
      </c>
      <c r="X54" s="82">
        <v>0</v>
      </c>
      <c r="Y54" s="82">
        <v>0</v>
      </c>
      <c r="Z54" s="82">
        <v>0</v>
      </c>
      <c r="AA54" s="82">
        <v>0</v>
      </c>
      <c r="AB54" s="82">
        <v>0</v>
      </c>
      <c r="AC54" s="76"/>
      <c r="AD54" s="31">
        <v>52</v>
      </c>
      <c r="AE54" s="82">
        <v>0</v>
      </c>
      <c r="AF54" s="82">
        <v>0</v>
      </c>
      <c r="AG54" s="82">
        <v>0</v>
      </c>
      <c r="AH54" s="82">
        <v>0</v>
      </c>
      <c r="AI54" s="82">
        <v>0</v>
      </c>
      <c r="AJ54" s="31"/>
      <c r="AK54" s="31">
        <f t="shared" si="10"/>
        <v>10</v>
      </c>
      <c r="AM54" s="83"/>
      <c r="AN54" s="83">
        <f t="shared" si="11"/>
        <v>0</v>
      </c>
      <c r="AO54" s="83">
        <f t="shared" si="11"/>
        <v>0</v>
      </c>
      <c r="AP54" s="83">
        <f t="shared" si="11"/>
        <v>0</v>
      </c>
      <c r="AQ54" s="83">
        <f t="shared" si="11"/>
        <v>0</v>
      </c>
      <c r="AR54" s="83">
        <f t="shared" si="12"/>
        <v>0</v>
      </c>
      <c r="AS54" s="83"/>
      <c r="AT54" s="83"/>
      <c r="AU54" s="83">
        <f t="shared" si="13"/>
        <v>0</v>
      </c>
      <c r="AV54" s="83">
        <f t="shared" si="13"/>
        <v>0</v>
      </c>
      <c r="AW54" s="83">
        <f t="shared" si="13"/>
        <v>0</v>
      </c>
      <c r="AX54" s="83">
        <f t="shared" si="13"/>
        <v>0</v>
      </c>
      <c r="AY54" s="83">
        <f t="shared" si="14"/>
        <v>0</v>
      </c>
      <c r="AZ54" s="83"/>
      <c r="BA54" s="83"/>
      <c r="BB54" s="83">
        <f t="shared" si="15"/>
        <v>0</v>
      </c>
      <c r="BC54" s="83">
        <f t="shared" si="1"/>
        <v>0</v>
      </c>
      <c r="BD54" s="83">
        <f t="shared" si="1"/>
        <v>0</v>
      </c>
      <c r="BE54" s="83">
        <f t="shared" si="1"/>
        <v>0</v>
      </c>
      <c r="BF54" s="83">
        <f t="shared" si="16"/>
        <v>0</v>
      </c>
      <c r="BG54" s="83"/>
      <c r="BH54" s="83"/>
      <c r="BI54" s="83">
        <f t="shared" si="17"/>
        <v>0</v>
      </c>
      <c r="BJ54" s="83">
        <f t="shared" si="2"/>
        <v>0</v>
      </c>
      <c r="BK54" s="83">
        <f t="shared" si="2"/>
        <v>0</v>
      </c>
      <c r="BL54" s="83">
        <f t="shared" si="2"/>
        <v>0</v>
      </c>
      <c r="BM54" s="83">
        <f t="shared" si="18"/>
        <v>0</v>
      </c>
      <c r="BN54" s="83"/>
      <c r="BO54" s="83"/>
      <c r="BP54" s="83">
        <f t="shared" si="19"/>
        <v>0</v>
      </c>
      <c r="BQ54" s="83">
        <f t="shared" si="3"/>
        <v>0</v>
      </c>
      <c r="BR54" s="83">
        <f t="shared" si="3"/>
        <v>0</v>
      </c>
      <c r="BS54" s="83">
        <f t="shared" si="3"/>
        <v>0</v>
      </c>
      <c r="BT54" s="83">
        <f t="shared" si="20"/>
        <v>0</v>
      </c>
      <c r="BV54" s="80"/>
      <c r="BW54" s="80"/>
      <c r="BX54" s="80">
        <f t="shared" si="21"/>
        <v>0</v>
      </c>
      <c r="BY54" s="80">
        <f t="shared" si="21"/>
        <v>0</v>
      </c>
      <c r="BZ54" s="80">
        <f t="shared" si="21"/>
        <v>0</v>
      </c>
      <c r="CA54" s="80">
        <f t="shared" si="21"/>
        <v>0</v>
      </c>
      <c r="CB54" s="80">
        <f t="shared" si="22"/>
        <v>0</v>
      </c>
      <c r="CC54" s="80"/>
      <c r="CD54" s="80"/>
      <c r="CE54" s="80">
        <f t="shared" si="23"/>
        <v>0</v>
      </c>
      <c r="CF54" s="80">
        <f t="shared" si="5"/>
        <v>0</v>
      </c>
      <c r="CG54" s="80">
        <f t="shared" si="5"/>
        <v>0</v>
      </c>
      <c r="CH54" s="80">
        <f t="shared" si="5"/>
        <v>0</v>
      </c>
      <c r="CI54" s="80">
        <f t="shared" si="24"/>
        <v>0</v>
      </c>
      <c r="CJ54" s="80"/>
      <c r="CK54" s="80"/>
      <c r="CL54" s="80">
        <f t="shared" si="25"/>
        <v>0</v>
      </c>
      <c r="CM54" s="80">
        <f t="shared" si="6"/>
        <v>0</v>
      </c>
      <c r="CN54" s="80">
        <f t="shared" si="6"/>
        <v>0</v>
      </c>
      <c r="CO54" s="80">
        <f t="shared" si="6"/>
        <v>0</v>
      </c>
      <c r="CP54" s="80">
        <f t="shared" si="26"/>
        <v>0</v>
      </c>
      <c r="CQ54" s="80"/>
      <c r="CR54" s="80"/>
      <c r="CS54" s="80">
        <f t="shared" si="27"/>
        <v>0</v>
      </c>
      <c r="CT54" s="80">
        <f t="shared" si="7"/>
        <v>0</v>
      </c>
      <c r="CU54" s="80">
        <f t="shared" si="7"/>
        <v>0</v>
      </c>
      <c r="CV54" s="80">
        <f t="shared" si="7"/>
        <v>0</v>
      </c>
      <c r="CW54" s="80">
        <f t="shared" si="28"/>
        <v>0</v>
      </c>
      <c r="CX54" s="80"/>
      <c r="CY54" s="80"/>
      <c r="CZ54" s="80">
        <f t="shared" si="29"/>
        <v>0</v>
      </c>
      <c r="DA54" s="80">
        <f t="shared" si="8"/>
        <v>0</v>
      </c>
      <c r="DB54" s="80">
        <f t="shared" si="8"/>
        <v>0</v>
      </c>
      <c r="DC54" s="80">
        <f t="shared" si="8"/>
        <v>0</v>
      </c>
      <c r="DD54" s="80">
        <f t="shared" si="30"/>
        <v>0</v>
      </c>
      <c r="DF54" s="81">
        <f t="shared" si="31"/>
        <v>0</v>
      </c>
      <c r="DG54" s="81">
        <f t="shared" si="32"/>
        <v>0</v>
      </c>
      <c r="DH54" s="81">
        <f t="shared" si="33"/>
        <v>0</v>
      </c>
      <c r="DI54" s="81">
        <f t="shared" si="34"/>
        <v>0</v>
      </c>
      <c r="DJ54" s="81">
        <f t="shared" si="35"/>
        <v>0</v>
      </c>
      <c r="DK54" s="84">
        <f t="shared" si="9"/>
        <v>0</v>
      </c>
    </row>
    <row r="55" spans="1:115" ht="15.75" thickBot="1">
      <c r="A55" s="76"/>
      <c r="B55" s="31">
        <v>53</v>
      </c>
      <c r="C55" s="82">
        <v>0</v>
      </c>
      <c r="D55" s="82">
        <v>0</v>
      </c>
      <c r="E55" s="82">
        <v>0</v>
      </c>
      <c r="F55" s="82">
        <v>0</v>
      </c>
      <c r="G55" s="82">
        <v>0</v>
      </c>
      <c r="H55" s="76"/>
      <c r="I55" s="31">
        <v>53</v>
      </c>
      <c r="J55" s="82">
        <v>0</v>
      </c>
      <c r="K55" s="82">
        <v>0</v>
      </c>
      <c r="L55" s="82">
        <v>0</v>
      </c>
      <c r="M55" s="82">
        <v>0</v>
      </c>
      <c r="N55" s="82">
        <v>0</v>
      </c>
      <c r="O55" s="76"/>
      <c r="P55" s="31">
        <v>53</v>
      </c>
      <c r="Q55" s="82">
        <v>0</v>
      </c>
      <c r="R55" s="82">
        <v>0</v>
      </c>
      <c r="S55" s="82">
        <v>0</v>
      </c>
      <c r="T55" s="82">
        <v>0</v>
      </c>
      <c r="U55" s="82">
        <v>0</v>
      </c>
      <c r="V55" s="76"/>
      <c r="W55" s="31">
        <v>53</v>
      </c>
      <c r="X55" s="82">
        <v>0</v>
      </c>
      <c r="Y55" s="82">
        <v>0</v>
      </c>
      <c r="Z55" s="82">
        <v>0</v>
      </c>
      <c r="AA55" s="82">
        <v>0</v>
      </c>
      <c r="AB55" s="82">
        <v>0</v>
      </c>
      <c r="AC55" s="76"/>
      <c r="AD55" s="31">
        <v>53</v>
      </c>
      <c r="AE55" s="82">
        <v>0</v>
      </c>
      <c r="AF55" s="82">
        <v>0</v>
      </c>
      <c r="AG55" s="82">
        <v>0</v>
      </c>
      <c r="AH55" s="82">
        <v>0</v>
      </c>
      <c r="AI55" s="82">
        <v>0</v>
      </c>
      <c r="AJ55" s="31"/>
      <c r="AK55" s="31">
        <f t="shared" si="10"/>
        <v>10</v>
      </c>
      <c r="AM55" s="83"/>
      <c r="AN55" s="83">
        <f t="shared" si="11"/>
        <v>0</v>
      </c>
      <c r="AO55" s="83">
        <f t="shared" si="11"/>
        <v>0</v>
      </c>
      <c r="AP55" s="83">
        <f t="shared" si="11"/>
        <v>0</v>
      </c>
      <c r="AQ55" s="83">
        <f t="shared" si="11"/>
        <v>0</v>
      </c>
      <c r="AR55" s="83">
        <f t="shared" si="12"/>
        <v>0</v>
      </c>
      <c r="AS55" s="83"/>
      <c r="AT55" s="83"/>
      <c r="AU55" s="83">
        <f t="shared" si="13"/>
        <v>0</v>
      </c>
      <c r="AV55" s="83">
        <f t="shared" si="13"/>
        <v>0</v>
      </c>
      <c r="AW55" s="83">
        <f t="shared" si="13"/>
        <v>0</v>
      </c>
      <c r="AX55" s="83">
        <f t="shared" si="13"/>
        <v>0</v>
      </c>
      <c r="AY55" s="83">
        <f t="shared" si="14"/>
        <v>0</v>
      </c>
      <c r="AZ55" s="83"/>
      <c r="BA55" s="83"/>
      <c r="BB55" s="83">
        <f t="shared" si="15"/>
        <v>0</v>
      </c>
      <c r="BC55" s="83">
        <f t="shared" si="1"/>
        <v>0</v>
      </c>
      <c r="BD55" s="83">
        <f t="shared" si="1"/>
        <v>0</v>
      </c>
      <c r="BE55" s="83">
        <f t="shared" si="1"/>
        <v>0</v>
      </c>
      <c r="BF55" s="83">
        <f t="shared" si="16"/>
        <v>0</v>
      </c>
      <c r="BG55" s="83"/>
      <c r="BH55" s="83"/>
      <c r="BI55" s="83">
        <f t="shared" si="17"/>
        <v>0</v>
      </c>
      <c r="BJ55" s="83">
        <f t="shared" si="2"/>
        <v>0</v>
      </c>
      <c r="BK55" s="83">
        <f t="shared" si="2"/>
        <v>0</v>
      </c>
      <c r="BL55" s="83">
        <f t="shared" si="2"/>
        <v>0</v>
      </c>
      <c r="BM55" s="83">
        <f t="shared" si="18"/>
        <v>0</v>
      </c>
      <c r="BN55" s="83"/>
      <c r="BO55" s="83"/>
      <c r="BP55" s="83">
        <f t="shared" si="19"/>
        <v>0</v>
      </c>
      <c r="BQ55" s="83">
        <f t="shared" si="3"/>
        <v>0</v>
      </c>
      <c r="BR55" s="83">
        <f t="shared" si="3"/>
        <v>0</v>
      </c>
      <c r="BS55" s="83">
        <f t="shared" si="3"/>
        <v>0</v>
      </c>
      <c r="BT55" s="83">
        <f t="shared" si="20"/>
        <v>0</v>
      </c>
      <c r="BV55" s="80"/>
      <c r="BW55" s="80"/>
      <c r="BX55" s="80">
        <f t="shared" si="21"/>
        <v>0</v>
      </c>
      <c r="BY55" s="80">
        <f t="shared" si="21"/>
        <v>0</v>
      </c>
      <c r="BZ55" s="80">
        <f t="shared" si="21"/>
        <v>0</v>
      </c>
      <c r="CA55" s="80">
        <f t="shared" si="21"/>
        <v>0</v>
      </c>
      <c r="CB55" s="80">
        <f t="shared" si="22"/>
        <v>0</v>
      </c>
      <c r="CC55" s="80"/>
      <c r="CD55" s="80"/>
      <c r="CE55" s="80">
        <f t="shared" si="23"/>
        <v>0</v>
      </c>
      <c r="CF55" s="80">
        <f t="shared" si="5"/>
        <v>0</v>
      </c>
      <c r="CG55" s="80">
        <f t="shared" si="5"/>
        <v>0</v>
      </c>
      <c r="CH55" s="80">
        <f t="shared" si="5"/>
        <v>0</v>
      </c>
      <c r="CI55" s="80">
        <f t="shared" si="24"/>
        <v>0</v>
      </c>
      <c r="CJ55" s="80"/>
      <c r="CK55" s="80"/>
      <c r="CL55" s="80">
        <f t="shared" si="25"/>
        <v>0</v>
      </c>
      <c r="CM55" s="80">
        <f t="shared" si="6"/>
        <v>0</v>
      </c>
      <c r="CN55" s="80">
        <f t="shared" si="6"/>
        <v>0</v>
      </c>
      <c r="CO55" s="80">
        <f t="shared" si="6"/>
        <v>0</v>
      </c>
      <c r="CP55" s="80">
        <f t="shared" si="26"/>
        <v>0</v>
      </c>
      <c r="CQ55" s="80"/>
      <c r="CR55" s="80"/>
      <c r="CS55" s="80">
        <f t="shared" si="27"/>
        <v>0</v>
      </c>
      <c r="CT55" s="80">
        <f t="shared" si="7"/>
        <v>0</v>
      </c>
      <c r="CU55" s="80">
        <f t="shared" si="7"/>
        <v>0</v>
      </c>
      <c r="CV55" s="80">
        <f t="shared" si="7"/>
        <v>0</v>
      </c>
      <c r="CW55" s="80">
        <f t="shared" si="28"/>
        <v>0</v>
      </c>
      <c r="CX55" s="80"/>
      <c r="CY55" s="80"/>
      <c r="CZ55" s="80">
        <f t="shared" si="29"/>
        <v>0</v>
      </c>
      <c r="DA55" s="80">
        <f t="shared" si="8"/>
        <v>0</v>
      </c>
      <c r="DB55" s="80">
        <f t="shared" si="8"/>
        <v>0</v>
      </c>
      <c r="DC55" s="80">
        <f t="shared" si="8"/>
        <v>0</v>
      </c>
      <c r="DD55" s="80">
        <f t="shared" si="30"/>
        <v>0</v>
      </c>
      <c r="DF55" s="81">
        <f t="shared" si="31"/>
        <v>0</v>
      </c>
      <c r="DG55" s="81">
        <f t="shared" si="32"/>
        <v>0</v>
      </c>
      <c r="DH55" s="81">
        <f t="shared" si="33"/>
        <v>0</v>
      </c>
      <c r="DI55" s="81">
        <f t="shared" si="34"/>
        <v>0</v>
      </c>
      <c r="DJ55" s="81">
        <f t="shared" si="35"/>
        <v>0</v>
      </c>
      <c r="DK55" s="84">
        <f t="shared" si="9"/>
        <v>0</v>
      </c>
    </row>
    <row r="56" spans="1:115" ht="15.75" thickBot="1">
      <c r="A56" s="76"/>
      <c r="B56" s="31">
        <v>54</v>
      </c>
      <c r="C56" s="82">
        <v>0</v>
      </c>
      <c r="D56" s="82">
        <v>0</v>
      </c>
      <c r="E56" s="82">
        <v>0</v>
      </c>
      <c r="F56" s="82">
        <v>0</v>
      </c>
      <c r="G56" s="82">
        <v>0</v>
      </c>
      <c r="H56" s="76"/>
      <c r="I56" s="31">
        <v>54</v>
      </c>
      <c r="J56" s="82">
        <v>0</v>
      </c>
      <c r="K56" s="82">
        <v>0</v>
      </c>
      <c r="L56" s="82">
        <v>0</v>
      </c>
      <c r="M56" s="82">
        <v>0</v>
      </c>
      <c r="N56" s="82">
        <v>0</v>
      </c>
      <c r="O56" s="76"/>
      <c r="P56" s="31">
        <v>54</v>
      </c>
      <c r="Q56" s="82">
        <v>0</v>
      </c>
      <c r="R56" s="82">
        <v>0</v>
      </c>
      <c r="S56" s="82">
        <v>0</v>
      </c>
      <c r="T56" s="82">
        <v>0</v>
      </c>
      <c r="U56" s="82">
        <v>0</v>
      </c>
      <c r="V56" s="76"/>
      <c r="W56" s="31">
        <v>54</v>
      </c>
      <c r="X56" s="82">
        <v>0</v>
      </c>
      <c r="Y56" s="82">
        <v>0</v>
      </c>
      <c r="Z56" s="82">
        <v>0</v>
      </c>
      <c r="AA56" s="82">
        <v>0</v>
      </c>
      <c r="AB56" s="82">
        <v>0</v>
      </c>
      <c r="AC56" s="76"/>
      <c r="AD56" s="31">
        <v>54</v>
      </c>
      <c r="AE56" s="82">
        <v>0</v>
      </c>
      <c r="AF56" s="82">
        <v>0</v>
      </c>
      <c r="AG56" s="82">
        <v>0</v>
      </c>
      <c r="AH56" s="82">
        <v>0</v>
      </c>
      <c r="AI56" s="82">
        <v>0</v>
      </c>
      <c r="AJ56" s="31"/>
      <c r="AK56" s="31">
        <f t="shared" si="10"/>
        <v>10</v>
      </c>
      <c r="AM56" s="83"/>
      <c r="AN56" s="83">
        <f t="shared" si="11"/>
        <v>0</v>
      </c>
      <c r="AO56" s="83">
        <f t="shared" si="11"/>
        <v>0</v>
      </c>
      <c r="AP56" s="83">
        <f t="shared" si="11"/>
        <v>0</v>
      </c>
      <c r="AQ56" s="83">
        <f t="shared" si="11"/>
        <v>0</v>
      </c>
      <c r="AR56" s="83">
        <f t="shared" si="12"/>
        <v>0</v>
      </c>
      <c r="AS56" s="83"/>
      <c r="AT56" s="83"/>
      <c r="AU56" s="83">
        <f t="shared" si="13"/>
        <v>0</v>
      </c>
      <c r="AV56" s="83">
        <f t="shared" si="13"/>
        <v>0</v>
      </c>
      <c r="AW56" s="83">
        <f t="shared" si="13"/>
        <v>0</v>
      </c>
      <c r="AX56" s="83">
        <f t="shared" si="13"/>
        <v>0</v>
      </c>
      <c r="AY56" s="83">
        <f t="shared" si="14"/>
        <v>0</v>
      </c>
      <c r="AZ56" s="83"/>
      <c r="BA56" s="83"/>
      <c r="BB56" s="83">
        <f t="shared" si="15"/>
        <v>0</v>
      </c>
      <c r="BC56" s="83">
        <f t="shared" si="1"/>
        <v>0</v>
      </c>
      <c r="BD56" s="83">
        <f t="shared" si="1"/>
        <v>0</v>
      </c>
      <c r="BE56" s="83">
        <f t="shared" si="1"/>
        <v>0</v>
      </c>
      <c r="BF56" s="83">
        <f t="shared" si="16"/>
        <v>0</v>
      </c>
      <c r="BG56" s="83"/>
      <c r="BH56" s="83"/>
      <c r="BI56" s="83">
        <f t="shared" si="17"/>
        <v>0</v>
      </c>
      <c r="BJ56" s="83">
        <f t="shared" si="2"/>
        <v>0</v>
      </c>
      <c r="BK56" s="83">
        <f t="shared" si="2"/>
        <v>0</v>
      </c>
      <c r="BL56" s="83">
        <f t="shared" si="2"/>
        <v>0</v>
      </c>
      <c r="BM56" s="83">
        <f t="shared" si="18"/>
        <v>0</v>
      </c>
      <c r="BN56" s="83"/>
      <c r="BO56" s="83"/>
      <c r="BP56" s="83">
        <f t="shared" si="19"/>
        <v>0</v>
      </c>
      <c r="BQ56" s="83">
        <f t="shared" si="3"/>
        <v>0</v>
      </c>
      <c r="BR56" s="83">
        <f t="shared" si="3"/>
        <v>0</v>
      </c>
      <c r="BS56" s="83">
        <f t="shared" si="3"/>
        <v>0</v>
      </c>
      <c r="BT56" s="83">
        <f t="shared" si="20"/>
        <v>0</v>
      </c>
      <c r="BV56" s="80"/>
      <c r="BW56" s="80"/>
      <c r="BX56" s="80">
        <f t="shared" si="21"/>
        <v>0</v>
      </c>
      <c r="BY56" s="80">
        <f t="shared" si="21"/>
        <v>0</v>
      </c>
      <c r="BZ56" s="80">
        <f t="shared" si="21"/>
        <v>0</v>
      </c>
      <c r="CA56" s="80">
        <f t="shared" si="21"/>
        <v>0</v>
      </c>
      <c r="CB56" s="80">
        <f t="shared" si="22"/>
        <v>0</v>
      </c>
      <c r="CC56" s="80"/>
      <c r="CD56" s="80"/>
      <c r="CE56" s="80">
        <f t="shared" si="23"/>
        <v>0</v>
      </c>
      <c r="CF56" s="80">
        <f t="shared" si="5"/>
        <v>0</v>
      </c>
      <c r="CG56" s="80">
        <f t="shared" si="5"/>
        <v>0</v>
      </c>
      <c r="CH56" s="80">
        <f t="shared" si="5"/>
        <v>0</v>
      </c>
      <c r="CI56" s="80">
        <f t="shared" si="24"/>
        <v>0</v>
      </c>
      <c r="CJ56" s="80"/>
      <c r="CK56" s="80"/>
      <c r="CL56" s="80">
        <f t="shared" si="25"/>
        <v>0</v>
      </c>
      <c r="CM56" s="80">
        <f t="shared" si="6"/>
        <v>0</v>
      </c>
      <c r="CN56" s="80">
        <f t="shared" si="6"/>
        <v>0</v>
      </c>
      <c r="CO56" s="80">
        <f t="shared" si="6"/>
        <v>0</v>
      </c>
      <c r="CP56" s="80">
        <f t="shared" si="26"/>
        <v>0</v>
      </c>
      <c r="CQ56" s="80"/>
      <c r="CR56" s="80"/>
      <c r="CS56" s="80">
        <f t="shared" si="27"/>
        <v>0</v>
      </c>
      <c r="CT56" s="80">
        <f t="shared" si="7"/>
        <v>0</v>
      </c>
      <c r="CU56" s="80">
        <f t="shared" si="7"/>
        <v>0</v>
      </c>
      <c r="CV56" s="80">
        <f t="shared" si="7"/>
        <v>0</v>
      </c>
      <c r="CW56" s="80">
        <f t="shared" si="28"/>
        <v>0</v>
      </c>
      <c r="CX56" s="80"/>
      <c r="CY56" s="80"/>
      <c r="CZ56" s="80">
        <f t="shared" si="29"/>
        <v>0</v>
      </c>
      <c r="DA56" s="80">
        <f t="shared" si="8"/>
        <v>0</v>
      </c>
      <c r="DB56" s="80">
        <f t="shared" si="8"/>
        <v>0</v>
      </c>
      <c r="DC56" s="80">
        <f t="shared" si="8"/>
        <v>0</v>
      </c>
      <c r="DD56" s="80">
        <f t="shared" si="30"/>
        <v>0</v>
      </c>
      <c r="DF56" s="81">
        <f t="shared" si="31"/>
        <v>0</v>
      </c>
      <c r="DG56" s="81">
        <f t="shared" si="32"/>
        <v>0</v>
      </c>
      <c r="DH56" s="81">
        <f t="shared" si="33"/>
        <v>0</v>
      </c>
      <c r="DI56" s="81">
        <f t="shared" si="34"/>
        <v>0</v>
      </c>
      <c r="DJ56" s="81">
        <f t="shared" si="35"/>
        <v>0</v>
      </c>
      <c r="DK56" s="84">
        <f t="shared" si="9"/>
        <v>0</v>
      </c>
    </row>
    <row r="57" spans="1:115" ht="15.75" thickBot="1">
      <c r="A57" s="76"/>
      <c r="B57" s="31">
        <v>55</v>
      </c>
      <c r="C57" s="82">
        <v>0</v>
      </c>
      <c r="D57" s="82">
        <v>0</v>
      </c>
      <c r="E57" s="82">
        <v>0</v>
      </c>
      <c r="F57" s="82">
        <v>0</v>
      </c>
      <c r="G57" s="82">
        <v>0</v>
      </c>
      <c r="H57" s="76"/>
      <c r="I57" s="31">
        <v>55</v>
      </c>
      <c r="J57" s="82">
        <v>0</v>
      </c>
      <c r="K57" s="82">
        <v>0</v>
      </c>
      <c r="L57" s="82">
        <v>0</v>
      </c>
      <c r="M57" s="82">
        <v>0</v>
      </c>
      <c r="N57" s="82">
        <v>0</v>
      </c>
      <c r="O57" s="76"/>
      <c r="P57" s="31">
        <v>55</v>
      </c>
      <c r="Q57" s="82">
        <v>0</v>
      </c>
      <c r="R57" s="82">
        <v>0</v>
      </c>
      <c r="S57" s="82">
        <v>0</v>
      </c>
      <c r="T57" s="82">
        <v>0</v>
      </c>
      <c r="U57" s="82">
        <v>0</v>
      </c>
      <c r="V57" s="76"/>
      <c r="W57" s="31">
        <v>55</v>
      </c>
      <c r="X57" s="82">
        <v>0</v>
      </c>
      <c r="Y57" s="82">
        <v>0</v>
      </c>
      <c r="Z57" s="82">
        <v>0</v>
      </c>
      <c r="AA57" s="82">
        <v>0</v>
      </c>
      <c r="AB57" s="82">
        <v>0</v>
      </c>
      <c r="AC57" s="76"/>
      <c r="AD57" s="31">
        <v>55</v>
      </c>
      <c r="AE57" s="82">
        <v>0</v>
      </c>
      <c r="AF57" s="82">
        <v>0</v>
      </c>
      <c r="AG57" s="82">
        <v>0</v>
      </c>
      <c r="AH57" s="82">
        <v>0</v>
      </c>
      <c r="AI57" s="82">
        <v>0</v>
      </c>
      <c r="AJ57" s="31"/>
      <c r="AK57" s="31">
        <f t="shared" si="10"/>
        <v>10</v>
      </c>
      <c r="AM57" s="83"/>
      <c r="AN57" s="83">
        <f t="shared" si="11"/>
        <v>0</v>
      </c>
      <c r="AO57" s="83">
        <f t="shared" si="11"/>
        <v>0</v>
      </c>
      <c r="AP57" s="83">
        <f t="shared" si="11"/>
        <v>0</v>
      </c>
      <c r="AQ57" s="83">
        <f t="shared" si="11"/>
        <v>0</v>
      </c>
      <c r="AR57" s="83">
        <f t="shared" si="12"/>
        <v>0</v>
      </c>
      <c r="AS57" s="83"/>
      <c r="AT57" s="83"/>
      <c r="AU57" s="83">
        <f t="shared" si="13"/>
        <v>0</v>
      </c>
      <c r="AV57" s="83">
        <f t="shared" si="13"/>
        <v>0</v>
      </c>
      <c r="AW57" s="83">
        <f t="shared" si="13"/>
        <v>0</v>
      </c>
      <c r="AX57" s="83">
        <f t="shared" si="13"/>
        <v>0</v>
      </c>
      <c r="AY57" s="83">
        <f t="shared" si="14"/>
        <v>0</v>
      </c>
      <c r="AZ57" s="83"/>
      <c r="BA57" s="83"/>
      <c r="BB57" s="83">
        <f t="shared" si="15"/>
        <v>0</v>
      </c>
      <c r="BC57" s="83">
        <f t="shared" si="1"/>
        <v>0</v>
      </c>
      <c r="BD57" s="83">
        <f t="shared" si="1"/>
        <v>0</v>
      </c>
      <c r="BE57" s="83">
        <f t="shared" si="1"/>
        <v>0</v>
      </c>
      <c r="BF57" s="83">
        <f t="shared" si="16"/>
        <v>0</v>
      </c>
      <c r="BG57" s="83"/>
      <c r="BH57" s="83"/>
      <c r="BI57" s="83">
        <f t="shared" si="17"/>
        <v>0</v>
      </c>
      <c r="BJ57" s="83">
        <f t="shared" si="2"/>
        <v>0</v>
      </c>
      <c r="BK57" s="83">
        <f t="shared" si="2"/>
        <v>0</v>
      </c>
      <c r="BL57" s="83">
        <f t="shared" si="2"/>
        <v>0</v>
      </c>
      <c r="BM57" s="83">
        <f t="shared" si="18"/>
        <v>0</v>
      </c>
      <c r="BN57" s="83"/>
      <c r="BO57" s="83"/>
      <c r="BP57" s="83">
        <f t="shared" si="19"/>
        <v>0</v>
      </c>
      <c r="BQ57" s="83">
        <f t="shared" si="3"/>
        <v>0</v>
      </c>
      <c r="BR57" s="83">
        <f t="shared" si="3"/>
        <v>0</v>
      </c>
      <c r="BS57" s="83">
        <f t="shared" si="3"/>
        <v>0</v>
      </c>
      <c r="BT57" s="83">
        <f t="shared" si="20"/>
        <v>0</v>
      </c>
      <c r="BV57" s="80"/>
      <c r="BW57" s="80"/>
      <c r="BX57" s="80">
        <f t="shared" si="21"/>
        <v>0</v>
      </c>
      <c r="BY57" s="80">
        <f t="shared" si="21"/>
        <v>0</v>
      </c>
      <c r="BZ57" s="80">
        <f t="shared" si="21"/>
        <v>0</v>
      </c>
      <c r="CA57" s="80">
        <f t="shared" si="21"/>
        <v>0</v>
      </c>
      <c r="CB57" s="80">
        <f t="shared" si="22"/>
        <v>0</v>
      </c>
      <c r="CC57" s="80"/>
      <c r="CD57" s="80"/>
      <c r="CE57" s="80">
        <f t="shared" si="23"/>
        <v>0</v>
      </c>
      <c r="CF57" s="80">
        <f t="shared" si="5"/>
        <v>0</v>
      </c>
      <c r="CG57" s="80">
        <f t="shared" si="5"/>
        <v>0</v>
      </c>
      <c r="CH57" s="80">
        <f t="shared" si="5"/>
        <v>0</v>
      </c>
      <c r="CI57" s="80">
        <f t="shared" si="24"/>
        <v>0</v>
      </c>
      <c r="CJ57" s="80"/>
      <c r="CK57" s="80"/>
      <c r="CL57" s="80">
        <f t="shared" si="25"/>
        <v>0</v>
      </c>
      <c r="CM57" s="80">
        <f t="shared" si="6"/>
        <v>0</v>
      </c>
      <c r="CN57" s="80">
        <f t="shared" si="6"/>
        <v>0</v>
      </c>
      <c r="CO57" s="80">
        <f t="shared" si="6"/>
        <v>0</v>
      </c>
      <c r="CP57" s="80">
        <f t="shared" si="26"/>
        <v>0</v>
      </c>
      <c r="CQ57" s="80"/>
      <c r="CR57" s="80"/>
      <c r="CS57" s="80">
        <f t="shared" si="27"/>
        <v>0</v>
      </c>
      <c r="CT57" s="80">
        <f t="shared" si="7"/>
        <v>0</v>
      </c>
      <c r="CU57" s="80">
        <f t="shared" si="7"/>
        <v>0</v>
      </c>
      <c r="CV57" s="80">
        <f t="shared" si="7"/>
        <v>0</v>
      </c>
      <c r="CW57" s="80">
        <f t="shared" si="28"/>
        <v>0</v>
      </c>
      <c r="CX57" s="80"/>
      <c r="CY57" s="80"/>
      <c r="CZ57" s="80">
        <f t="shared" si="29"/>
        <v>0</v>
      </c>
      <c r="DA57" s="80">
        <f t="shared" si="8"/>
        <v>0</v>
      </c>
      <c r="DB57" s="80">
        <f t="shared" si="8"/>
        <v>0</v>
      </c>
      <c r="DC57" s="80">
        <f t="shared" si="8"/>
        <v>0</v>
      </c>
      <c r="DD57" s="80">
        <f t="shared" si="30"/>
        <v>0</v>
      </c>
      <c r="DF57" s="81">
        <f t="shared" si="31"/>
        <v>0</v>
      </c>
      <c r="DG57" s="81">
        <f t="shared" si="32"/>
        <v>0</v>
      </c>
      <c r="DH57" s="81">
        <f t="shared" si="33"/>
        <v>0</v>
      </c>
      <c r="DI57" s="81">
        <f t="shared" si="34"/>
        <v>0</v>
      </c>
      <c r="DJ57" s="81">
        <f t="shared" si="35"/>
        <v>0</v>
      </c>
      <c r="DK57" s="84">
        <f t="shared" si="9"/>
        <v>0</v>
      </c>
    </row>
    <row r="58" spans="1:115" ht="15.75" thickBot="1">
      <c r="A58" s="76"/>
      <c r="B58" s="31">
        <v>56</v>
      </c>
      <c r="C58" s="82">
        <v>0</v>
      </c>
      <c r="D58" s="82">
        <v>0</v>
      </c>
      <c r="E58" s="82">
        <v>0</v>
      </c>
      <c r="F58" s="82">
        <v>0</v>
      </c>
      <c r="G58" s="82">
        <v>0</v>
      </c>
      <c r="H58" s="76"/>
      <c r="I58" s="31">
        <v>56</v>
      </c>
      <c r="J58" s="82">
        <v>0</v>
      </c>
      <c r="K58" s="82">
        <v>0</v>
      </c>
      <c r="L58" s="82">
        <v>0</v>
      </c>
      <c r="M58" s="82">
        <v>0</v>
      </c>
      <c r="N58" s="82">
        <v>0</v>
      </c>
      <c r="O58" s="76"/>
      <c r="P58" s="31">
        <v>56</v>
      </c>
      <c r="Q58" s="82">
        <v>0</v>
      </c>
      <c r="R58" s="82">
        <v>0</v>
      </c>
      <c r="S58" s="82">
        <v>0</v>
      </c>
      <c r="T58" s="82">
        <v>0</v>
      </c>
      <c r="U58" s="82">
        <v>0</v>
      </c>
      <c r="V58" s="76"/>
      <c r="W58" s="31">
        <v>56</v>
      </c>
      <c r="X58" s="82">
        <v>0</v>
      </c>
      <c r="Y58" s="82">
        <v>0</v>
      </c>
      <c r="Z58" s="82">
        <v>0</v>
      </c>
      <c r="AA58" s="82">
        <v>0</v>
      </c>
      <c r="AB58" s="82">
        <v>0</v>
      </c>
      <c r="AC58" s="76"/>
      <c r="AD58" s="31">
        <v>56</v>
      </c>
      <c r="AE58" s="82">
        <v>0</v>
      </c>
      <c r="AF58" s="82">
        <v>0</v>
      </c>
      <c r="AG58" s="82">
        <v>0</v>
      </c>
      <c r="AH58" s="82">
        <v>0</v>
      </c>
      <c r="AI58" s="82">
        <v>0</v>
      </c>
      <c r="AJ58" s="31"/>
      <c r="AK58" s="31">
        <f t="shared" si="10"/>
        <v>10</v>
      </c>
      <c r="AM58" s="83"/>
      <c r="AN58" s="83">
        <f t="shared" si="11"/>
        <v>0</v>
      </c>
      <c r="AO58" s="83">
        <f t="shared" si="11"/>
        <v>0</v>
      </c>
      <c r="AP58" s="83">
        <f t="shared" si="11"/>
        <v>0</v>
      </c>
      <c r="AQ58" s="83">
        <f t="shared" si="11"/>
        <v>0</v>
      </c>
      <c r="AR58" s="83">
        <f t="shared" si="12"/>
        <v>0</v>
      </c>
      <c r="AS58" s="83"/>
      <c r="AT58" s="83"/>
      <c r="AU58" s="83">
        <f t="shared" si="13"/>
        <v>0</v>
      </c>
      <c r="AV58" s="83">
        <f t="shared" si="13"/>
        <v>0</v>
      </c>
      <c r="AW58" s="83">
        <f t="shared" si="13"/>
        <v>0</v>
      </c>
      <c r="AX58" s="83">
        <f t="shared" si="13"/>
        <v>0</v>
      </c>
      <c r="AY58" s="83">
        <f t="shared" si="14"/>
        <v>0</v>
      </c>
      <c r="AZ58" s="83"/>
      <c r="BA58" s="83"/>
      <c r="BB58" s="83">
        <f t="shared" si="15"/>
        <v>0</v>
      </c>
      <c r="BC58" s="83">
        <f t="shared" si="1"/>
        <v>0</v>
      </c>
      <c r="BD58" s="83">
        <f t="shared" si="1"/>
        <v>0</v>
      </c>
      <c r="BE58" s="83">
        <f t="shared" si="1"/>
        <v>0</v>
      </c>
      <c r="BF58" s="83">
        <f t="shared" si="16"/>
        <v>0</v>
      </c>
      <c r="BG58" s="83"/>
      <c r="BH58" s="83"/>
      <c r="BI58" s="83">
        <f t="shared" si="17"/>
        <v>0</v>
      </c>
      <c r="BJ58" s="83">
        <f t="shared" si="2"/>
        <v>0</v>
      </c>
      <c r="BK58" s="83">
        <f t="shared" si="2"/>
        <v>0</v>
      </c>
      <c r="BL58" s="83">
        <f t="shared" si="2"/>
        <v>0</v>
      </c>
      <c r="BM58" s="83">
        <f t="shared" si="18"/>
        <v>0</v>
      </c>
      <c r="BN58" s="83"/>
      <c r="BO58" s="83"/>
      <c r="BP58" s="83">
        <f t="shared" si="19"/>
        <v>0</v>
      </c>
      <c r="BQ58" s="83">
        <f t="shared" si="3"/>
        <v>0</v>
      </c>
      <c r="BR58" s="83">
        <f t="shared" si="3"/>
        <v>0</v>
      </c>
      <c r="BS58" s="83">
        <f t="shared" si="3"/>
        <v>0</v>
      </c>
      <c r="BT58" s="83">
        <f t="shared" si="20"/>
        <v>0</v>
      </c>
      <c r="BV58" s="80"/>
      <c r="BW58" s="80"/>
      <c r="BX58" s="80">
        <f t="shared" si="21"/>
        <v>0</v>
      </c>
      <c r="BY58" s="80">
        <f t="shared" si="21"/>
        <v>0</v>
      </c>
      <c r="BZ58" s="80">
        <f t="shared" si="21"/>
        <v>0</v>
      </c>
      <c r="CA58" s="80">
        <f t="shared" si="21"/>
        <v>0</v>
      </c>
      <c r="CB58" s="80">
        <f t="shared" si="22"/>
        <v>0</v>
      </c>
      <c r="CC58" s="80"/>
      <c r="CD58" s="80"/>
      <c r="CE58" s="80">
        <f t="shared" si="23"/>
        <v>0</v>
      </c>
      <c r="CF58" s="80">
        <f t="shared" si="5"/>
        <v>0</v>
      </c>
      <c r="CG58" s="80">
        <f t="shared" si="5"/>
        <v>0</v>
      </c>
      <c r="CH58" s="80">
        <f t="shared" si="5"/>
        <v>0</v>
      </c>
      <c r="CI58" s="80">
        <f t="shared" si="24"/>
        <v>0</v>
      </c>
      <c r="CJ58" s="80"/>
      <c r="CK58" s="80"/>
      <c r="CL58" s="80">
        <f t="shared" si="25"/>
        <v>0</v>
      </c>
      <c r="CM58" s="80">
        <f t="shared" si="6"/>
        <v>0</v>
      </c>
      <c r="CN58" s="80">
        <f t="shared" si="6"/>
        <v>0</v>
      </c>
      <c r="CO58" s="80">
        <f t="shared" si="6"/>
        <v>0</v>
      </c>
      <c r="CP58" s="80">
        <f t="shared" si="26"/>
        <v>0</v>
      </c>
      <c r="CQ58" s="80"/>
      <c r="CR58" s="80"/>
      <c r="CS58" s="80">
        <f t="shared" si="27"/>
        <v>0</v>
      </c>
      <c r="CT58" s="80">
        <f t="shared" si="7"/>
        <v>0</v>
      </c>
      <c r="CU58" s="80">
        <f t="shared" si="7"/>
        <v>0</v>
      </c>
      <c r="CV58" s="80">
        <f t="shared" si="7"/>
        <v>0</v>
      </c>
      <c r="CW58" s="80">
        <f t="shared" si="28"/>
        <v>0</v>
      </c>
      <c r="CX58" s="80"/>
      <c r="CY58" s="80"/>
      <c r="CZ58" s="80">
        <f t="shared" si="29"/>
        <v>0</v>
      </c>
      <c r="DA58" s="80">
        <f t="shared" si="8"/>
        <v>0</v>
      </c>
      <c r="DB58" s="80">
        <f t="shared" si="8"/>
        <v>0</v>
      </c>
      <c r="DC58" s="80">
        <f t="shared" si="8"/>
        <v>0</v>
      </c>
      <c r="DD58" s="80">
        <f t="shared" si="30"/>
        <v>0</v>
      </c>
      <c r="DF58" s="81">
        <f t="shared" si="31"/>
        <v>0</v>
      </c>
      <c r="DG58" s="81">
        <f t="shared" si="32"/>
        <v>0</v>
      </c>
      <c r="DH58" s="81">
        <f t="shared" si="33"/>
        <v>0</v>
      </c>
      <c r="DI58" s="81">
        <f t="shared" si="34"/>
        <v>0</v>
      </c>
      <c r="DJ58" s="81">
        <f t="shared" si="35"/>
        <v>0</v>
      </c>
      <c r="DK58" s="84">
        <f t="shared" si="9"/>
        <v>0</v>
      </c>
    </row>
    <row r="59" spans="1:115" ht="15.75" thickBot="1">
      <c r="A59" s="76"/>
      <c r="B59" s="31">
        <v>57</v>
      </c>
      <c r="C59" s="82">
        <v>-3.254</v>
      </c>
      <c r="D59" s="82">
        <v>0</v>
      </c>
      <c r="E59" s="82">
        <v>0</v>
      </c>
      <c r="F59" s="82">
        <v>0</v>
      </c>
      <c r="G59" s="82">
        <v>-3.254</v>
      </c>
      <c r="H59" s="76"/>
      <c r="I59" s="31">
        <v>57</v>
      </c>
      <c r="J59" s="82">
        <v>3.254</v>
      </c>
      <c r="K59" s="82">
        <v>0</v>
      </c>
      <c r="L59" s="82">
        <v>0</v>
      </c>
      <c r="M59" s="82">
        <v>2.746</v>
      </c>
      <c r="N59" s="82">
        <v>6</v>
      </c>
      <c r="O59" s="76"/>
      <c r="P59" s="31">
        <v>57</v>
      </c>
      <c r="Q59" s="82">
        <v>0</v>
      </c>
      <c r="R59" s="82">
        <v>0</v>
      </c>
      <c r="S59" s="82">
        <v>0</v>
      </c>
      <c r="T59" s="82">
        <v>0</v>
      </c>
      <c r="U59" s="82">
        <v>0</v>
      </c>
      <c r="V59" s="76"/>
      <c r="W59" s="31">
        <v>57</v>
      </c>
      <c r="X59" s="82">
        <v>0</v>
      </c>
      <c r="Y59" s="82">
        <v>0</v>
      </c>
      <c r="Z59" s="82">
        <v>0</v>
      </c>
      <c r="AA59" s="82">
        <v>0</v>
      </c>
      <c r="AB59" s="82">
        <v>0</v>
      </c>
      <c r="AC59" s="76"/>
      <c r="AD59" s="31">
        <v>57</v>
      </c>
      <c r="AE59" s="82">
        <v>0</v>
      </c>
      <c r="AF59" s="82">
        <v>-2.746</v>
      </c>
      <c r="AG59" s="82">
        <v>0</v>
      </c>
      <c r="AH59" s="82">
        <v>0</v>
      </c>
      <c r="AI59" s="82">
        <v>-2.746</v>
      </c>
      <c r="AJ59" s="31"/>
      <c r="AK59" s="31">
        <f t="shared" si="10"/>
        <v>10</v>
      </c>
      <c r="AM59" s="83"/>
      <c r="AN59" s="83">
        <f t="shared" si="11"/>
        <v>0</v>
      </c>
      <c r="AO59" s="83">
        <f t="shared" si="11"/>
        <v>0</v>
      </c>
      <c r="AP59" s="83">
        <f t="shared" si="11"/>
        <v>0</v>
      </c>
      <c r="AQ59" s="83">
        <f t="shared" si="11"/>
        <v>0</v>
      </c>
      <c r="AR59" s="83">
        <f t="shared" si="12"/>
        <v>0</v>
      </c>
      <c r="AS59" s="83"/>
      <c r="AT59" s="83"/>
      <c r="AU59" s="83">
        <f t="shared" si="13"/>
        <v>3.254</v>
      </c>
      <c r="AV59" s="83">
        <f t="shared" si="13"/>
        <v>0</v>
      </c>
      <c r="AW59" s="83">
        <f t="shared" si="13"/>
        <v>0</v>
      </c>
      <c r="AX59" s="83">
        <f t="shared" si="13"/>
        <v>2.746</v>
      </c>
      <c r="AY59" s="83">
        <f t="shared" si="14"/>
        <v>-6</v>
      </c>
      <c r="AZ59" s="83"/>
      <c r="BA59" s="83"/>
      <c r="BB59" s="83">
        <f t="shared" si="15"/>
        <v>0</v>
      </c>
      <c r="BC59" s="83">
        <f t="shared" si="1"/>
        <v>0</v>
      </c>
      <c r="BD59" s="83">
        <f t="shared" si="1"/>
        <v>0</v>
      </c>
      <c r="BE59" s="83">
        <f t="shared" si="1"/>
        <v>0</v>
      </c>
      <c r="BF59" s="83">
        <f t="shared" si="16"/>
        <v>0</v>
      </c>
      <c r="BG59" s="83"/>
      <c r="BH59" s="83"/>
      <c r="BI59" s="83">
        <f t="shared" si="17"/>
        <v>0</v>
      </c>
      <c r="BJ59" s="83">
        <f t="shared" si="2"/>
        <v>0</v>
      </c>
      <c r="BK59" s="83">
        <f t="shared" si="2"/>
        <v>0</v>
      </c>
      <c r="BL59" s="83">
        <f t="shared" si="2"/>
        <v>0</v>
      </c>
      <c r="BM59" s="83">
        <f t="shared" si="18"/>
        <v>0</v>
      </c>
      <c r="BN59" s="83"/>
      <c r="BO59" s="83"/>
      <c r="BP59" s="83">
        <f t="shared" si="19"/>
        <v>0</v>
      </c>
      <c r="BQ59" s="83">
        <f t="shared" si="3"/>
        <v>0</v>
      </c>
      <c r="BR59" s="83">
        <f t="shared" si="3"/>
        <v>0</v>
      </c>
      <c r="BS59" s="83">
        <f t="shared" si="3"/>
        <v>0</v>
      </c>
      <c r="BT59" s="83">
        <f t="shared" si="20"/>
        <v>0</v>
      </c>
      <c r="BV59" s="80"/>
      <c r="BW59" s="80"/>
      <c r="BX59" s="80">
        <f t="shared" si="21"/>
        <v>0</v>
      </c>
      <c r="BY59" s="80">
        <f t="shared" si="21"/>
        <v>0</v>
      </c>
      <c r="BZ59" s="80">
        <f t="shared" si="21"/>
        <v>0</v>
      </c>
      <c r="CA59" s="80">
        <f t="shared" si="21"/>
        <v>0</v>
      </c>
      <c r="CB59" s="80">
        <f t="shared" si="22"/>
        <v>0</v>
      </c>
      <c r="CC59" s="80"/>
      <c r="CD59" s="80"/>
      <c r="CE59" s="80">
        <f t="shared" si="23"/>
        <v>32.54</v>
      </c>
      <c r="CF59" s="80">
        <f t="shared" si="5"/>
        <v>0</v>
      </c>
      <c r="CG59" s="80">
        <f t="shared" si="5"/>
        <v>0</v>
      </c>
      <c r="CH59" s="80">
        <f t="shared" si="5"/>
        <v>27.46</v>
      </c>
      <c r="CI59" s="80">
        <f t="shared" si="24"/>
        <v>60</v>
      </c>
      <c r="CJ59" s="80"/>
      <c r="CK59" s="80"/>
      <c r="CL59" s="80">
        <f t="shared" si="25"/>
        <v>0</v>
      </c>
      <c r="CM59" s="80">
        <f t="shared" si="6"/>
        <v>0</v>
      </c>
      <c r="CN59" s="80">
        <f t="shared" si="6"/>
        <v>0</v>
      </c>
      <c r="CO59" s="80">
        <f t="shared" si="6"/>
        <v>0</v>
      </c>
      <c r="CP59" s="80">
        <f t="shared" si="26"/>
        <v>0</v>
      </c>
      <c r="CQ59" s="80"/>
      <c r="CR59" s="80"/>
      <c r="CS59" s="80">
        <f t="shared" si="27"/>
        <v>0</v>
      </c>
      <c r="CT59" s="80">
        <f t="shared" si="7"/>
        <v>0</v>
      </c>
      <c r="CU59" s="80">
        <f t="shared" si="7"/>
        <v>0</v>
      </c>
      <c r="CV59" s="80">
        <f t="shared" si="7"/>
        <v>0</v>
      </c>
      <c r="CW59" s="80">
        <f t="shared" si="28"/>
        <v>0</v>
      </c>
      <c r="CX59" s="80"/>
      <c r="CY59" s="80"/>
      <c r="CZ59" s="80">
        <f t="shared" si="29"/>
        <v>0</v>
      </c>
      <c r="DA59" s="80">
        <f t="shared" si="8"/>
        <v>0</v>
      </c>
      <c r="DB59" s="80">
        <f t="shared" si="8"/>
        <v>0</v>
      </c>
      <c r="DC59" s="80">
        <f t="shared" si="8"/>
        <v>0</v>
      </c>
      <c r="DD59" s="80">
        <f t="shared" si="30"/>
        <v>0</v>
      </c>
      <c r="DF59" s="81">
        <f t="shared" si="31"/>
        <v>3.254</v>
      </c>
      <c r="DG59" s="81">
        <f t="shared" si="32"/>
        <v>-6</v>
      </c>
      <c r="DH59" s="81">
        <f t="shared" si="33"/>
        <v>0</v>
      </c>
      <c r="DI59" s="81">
        <f t="shared" si="34"/>
        <v>0</v>
      </c>
      <c r="DJ59" s="81">
        <f t="shared" si="35"/>
        <v>2.746</v>
      </c>
      <c r="DK59" s="84">
        <f t="shared" si="9"/>
        <v>0</v>
      </c>
    </row>
    <row r="60" spans="1:115" ht="15.75" thickBot="1">
      <c r="A60" s="76"/>
      <c r="B60" s="31">
        <v>58</v>
      </c>
      <c r="C60" s="82">
        <v>0</v>
      </c>
      <c r="D60" s="82">
        <v>0</v>
      </c>
      <c r="E60" s="82">
        <v>0</v>
      </c>
      <c r="F60" s="82">
        <v>0</v>
      </c>
      <c r="G60" s="82">
        <v>0</v>
      </c>
      <c r="H60" s="76"/>
      <c r="I60" s="31">
        <v>58</v>
      </c>
      <c r="J60" s="82">
        <v>0</v>
      </c>
      <c r="K60" s="82">
        <v>0</v>
      </c>
      <c r="L60" s="82">
        <v>0</v>
      </c>
      <c r="M60" s="82">
        <v>0</v>
      </c>
      <c r="N60" s="82">
        <v>0</v>
      </c>
      <c r="O60" s="76"/>
      <c r="P60" s="31">
        <v>58</v>
      </c>
      <c r="Q60" s="82">
        <v>0</v>
      </c>
      <c r="R60" s="82">
        <v>0</v>
      </c>
      <c r="S60" s="82">
        <v>0</v>
      </c>
      <c r="T60" s="82">
        <v>0</v>
      </c>
      <c r="U60" s="82">
        <v>0</v>
      </c>
      <c r="V60" s="76"/>
      <c r="W60" s="31">
        <v>58</v>
      </c>
      <c r="X60" s="82">
        <v>0</v>
      </c>
      <c r="Y60" s="82">
        <v>0</v>
      </c>
      <c r="Z60" s="82">
        <v>0</v>
      </c>
      <c r="AA60" s="82">
        <v>0</v>
      </c>
      <c r="AB60" s="82">
        <v>0</v>
      </c>
      <c r="AC60" s="76"/>
      <c r="AD60" s="31">
        <v>58</v>
      </c>
      <c r="AE60" s="82">
        <v>0</v>
      </c>
      <c r="AF60" s="82">
        <v>0</v>
      </c>
      <c r="AG60" s="82">
        <v>0</v>
      </c>
      <c r="AH60" s="82">
        <v>0</v>
      </c>
      <c r="AI60" s="82">
        <v>0</v>
      </c>
      <c r="AJ60" s="31"/>
      <c r="AK60" s="31">
        <f t="shared" si="10"/>
        <v>10</v>
      </c>
      <c r="AM60" s="83"/>
      <c r="AN60" s="83">
        <f t="shared" si="11"/>
        <v>0</v>
      </c>
      <c r="AO60" s="83">
        <f t="shared" si="11"/>
        <v>0</v>
      </c>
      <c r="AP60" s="83">
        <f t="shared" si="11"/>
        <v>0</v>
      </c>
      <c r="AQ60" s="83">
        <f t="shared" si="11"/>
        <v>0</v>
      </c>
      <c r="AR60" s="83">
        <f t="shared" si="12"/>
        <v>0</v>
      </c>
      <c r="AS60" s="83"/>
      <c r="AT60" s="83"/>
      <c r="AU60" s="83">
        <f t="shared" si="13"/>
        <v>0</v>
      </c>
      <c r="AV60" s="83">
        <f t="shared" si="13"/>
        <v>0</v>
      </c>
      <c r="AW60" s="83">
        <f t="shared" si="13"/>
        <v>0</v>
      </c>
      <c r="AX60" s="83">
        <f t="shared" si="13"/>
        <v>0</v>
      </c>
      <c r="AY60" s="83">
        <f t="shared" si="14"/>
        <v>0</v>
      </c>
      <c r="AZ60" s="83"/>
      <c r="BA60" s="83"/>
      <c r="BB60" s="83">
        <f t="shared" si="15"/>
        <v>0</v>
      </c>
      <c r="BC60" s="83">
        <f t="shared" si="1"/>
        <v>0</v>
      </c>
      <c r="BD60" s="83">
        <f t="shared" si="1"/>
        <v>0</v>
      </c>
      <c r="BE60" s="83">
        <f t="shared" si="1"/>
        <v>0</v>
      </c>
      <c r="BF60" s="83">
        <f t="shared" si="16"/>
        <v>0</v>
      </c>
      <c r="BG60" s="83"/>
      <c r="BH60" s="83"/>
      <c r="BI60" s="83">
        <f t="shared" si="17"/>
        <v>0</v>
      </c>
      <c r="BJ60" s="83">
        <f t="shared" si="2"/>
        <v>0</v>
      </c>
      <c r="BK60" s="83">
        <f t="shared" si="2"/>
        <v>0</v>
      </c>
      <c r="BL60" s="83">
        <f t="shared" si="2"/>
        <v>0</v>
      </c>
      <c r="BM60" s="83">
        <f t="shared" si="18"/>
        <v>0</v>
      </c>
      <c r="BN60" s="83"/>
      <c r="BO60" s="83"/>
      <c r="BP60" s="83">
        <f t="shared" si="19"/>
        <v>0</v>
      </c>
      <c r="BQ60" s="83">
        <f t="shared" si="3"/>
        <v>0</v>
      </c>
      <c r="BR60" s="83">
        <f t="shared" si="3"/>
        <v>0</v>
      </c>
      <c r="BS60" s="83">
        <f t="shared" si="3"/>
        <v>0</v>
      </c>
      <c r="BT60" s="83">
        <f t="shared" si="20"/>
        <v>0</v>
      </c>
      <c r="BV60" s="80"/>
      <c r="BW60" s="80"/>
      <c r="BX60" s="80">
        <f t="shared" si="21"/>
        <v>0</v>
      </c>
      <c r="BY60" s="80">
        <f t="shared" si="21"/>
        <v>0</v>
      </c>
      <c r="BZ60" s="80">
        <f t="shared" si="21"/>
        <v>0</v>
      </c>
      <c r="CA60" s="80">
        <f t="shared" si="21"/>
        <v>0</v>
      </c>
      <c r="CB60" s="80">
        <f t="shared" si="22"/>
        <v>0</v>
      </c>
      <c r="CC60" s="80"/>
      <c r="CD60" s="80"/>
      <c r="CE60" s="80">
        <f t="shared" si="23"/>
        <v>0</v>
      </c>
      <c r="CF60" s="80">
        <f t="shared" si="5"/>
        <v>0</v>
      </c>
      <c r="CG60" s="80">
        <f t="shared" si="5"/>
        <v>0</v>
      </c>
      <c r="CH60" s="80">
        <f t="shared" si="5"/>
        <v>0</v>
      </c>
      <c r="CI60" s="80">
        <f t="shared" si="24"/>
        <v>0</v>
      </c>
      <c r="CJ60" s="80"/>
      <c r="CK60" s="80"/>
      <c r="CL60" s="80">
        <f t="shared" si="25"/>
        <v>0</v>
      </c>
      <c r="CM60" s="80">
        <f t="shared" si="6"/>
        <v>0</v>
      </c>
      <c r="CN60" s="80">
        <f t="shared" si="6"/>
        <v>0</v>
      </c>
      <c r="CO60" s="80">
        <f t="shared" si="6"/>
        <v>0</v>
      </c>
      <c r="CP60" s="80">
        <f t="shared" si="26"/>
        <v>0</v>
      </c>
      <c r="CQ60" s="80"/>
      <c r="CR60" s="80"/>
      <c r="CS60" s="80">
        <f t="shared" si="27"/>
        <v>0</v>
      </c>
      <c r="CT60" s="80">
        <f t="shared" si="7"/>
        <v>0</v>
      </c>
      <c r="CU60" s="80">
        <f t="shared" si="7"/>
        <v>0</v>
      </c>
      <c r="CV60" s="80">
        <f t="shared" si="7"/>
        <v>0</v>
      </c>
      <c r="CW60" s="80">
        <f t="shared" si="28"/>
        <v>0</v>
      </c>
      <c r="CX60" s="80"/>
      <c r="CY60" s="80"/>
      <c r="CZ60" s="80">
        <f t="shared" si="29"/>
        <v>0</v>
      </c>
      <c r="DA60" s="80">
        <f t="shared" si="8"/>
        <v>0</v>
      </c>
      <c r="DB60" s="80">
        <f t="shared" si="8"/>
        <v>0</v>
      </c>
      <c r="DC60" s="80">
        <f t="shared" si="8"/>
        <v>0</v>
      </c>
      <c r="DD60" s="80">
        <f t="shared" si="30"/>
        <v>0</v>
      </c>
      <c r="DF60" s="81">
        <f t="shared" si="31"/>
        <v>0</v>
      </c>
      <c r="DG60" s="81">
        <f t="shared" si="32"/>
        <v>0</v>
      </c>
      <c r="DH60" s="81">
        <f t="shared" si="33"/>
        <v>0</v>
      </c>
      <c r="DI60" s="81">
        <f t="shared" si="34"/>
        <v>0</v>
      </c>
      <c r="DJ60" s="81">
        <f t="shared" si="35"/>
        <v>0</v>
      </c>
      <c r="DK60" s="84">
        <f t="shared" si="9"/>
        <v>0</v>
      </c>
    </row>
    <row r="61" spans="1:115" ht="15.75" thickBot="1">
      <c r="A61" s="76"/>
      <c r="B61" s="31">
        <v>59</v>
      </c>
      <c r="C61" s="82">
        <v>-14.643000000000001</v>
      </c>
      <c r="D61" s="82">
        <v>0</v>
      </c>
      <c r="E61" s="82">
        <v>0</v>
      </c>
      <c r="F61" s="82">
        <v>0</v>
      </c>
      <c r="G61" s="82">
        <v>-14.643000000000001</v>
      </c>
      <c r="H61" s="76"/>
      <c r="I61" s="31">
        <v>59</v>
      </c>
      <c r="J61" s="82">
        <v>14.643000000000001</v>
      </c>
      <c r="K61" s="82">
        <v>0</v>
      </c>
      <c r="L61" s="82">
        <v>0</v>
      </c>
      <c r="M61" s="82">
        <v>12.356999999999999</v>
      </c>
      <c r="N61" s="82">
        <v>27</v>
      </c>
      <c r="O61" s="76"/>
      <c r="P61" s="31">
        <v>59</v>
      </c>
      <c r="Q61" s="82">
        <v>0</v>
      </c>
      <c r="R61" s="82">
        <v>0</v>
      </c>
      <c r="S61" s="82">
        <v>0</v>
      </c>
      <c r="T61" s="82">
        <v>0</v>
      </c>
      <c r="U61" s="82">
        <v>0</v>
      </c>
      <c r="V61" s="76"/>
      <c r="W61" s="31">
        <v>59</v>
      </c>
      <c r="X61" s="82">
        <v>0</v>
      </c>
      <c r="Y61" s="82">
        <v>0</v>
      </c>
      <c r="Z61" s="82">
        <v>0</v>
      </c>
      <c r="AA61" s="82">
        <v>0</v>
      </c>
      <c r="AB61" s="82">
        <v>0</v>
      </c>
      <c r="AC61" s="76"/>
      <c r="AD61" s="31">
        <v>59</v>
      </c>
      <c r="AE61" s="82">
        <v>0</v>
      </c>
      <c r="AF61" s="82">
        <v>-12.356999999999999</v>
      </c>
      <c r="AG61" s="82">
        <v>0</v>
      </c>
      <c r="AH61" s="82">
        <v>0</v>
      </c>
      <c r="AI61" s="82">
        <v>-12.356999999999999</v>
      </c>
      <c r="AJ61" s="31"/>
      <c r="AK61" s="31">
        <f t="shared" si="10"/>
        <v>10</v>
      </c>
      <c r="AM61" s="83"/>
      <c r="AN61" s="83">
        <f t="shared" si="11"/>
        <v>0</v>
      </c>
      <c r="AO61" s="83">
        <f t="shared" si="11"/>
        <v>0</v>
      </c>
      <c r="AP61" s="83">
        <f t="shared" si="11"/>
        <v>0</v>
      </c>
      <c r="AQ61" s="83">
        <f t="shared" si="11"/>
        <v>0</v>
      </c>
      <c r="AR61" s="83">
        <f t="shared" si="12"/>
        <v>0</v>
      </c>
      <c r="AS61" s="83"/>
      <c r="AT61" s="83"/>
      <c r="AU61" s="83">
        <f t="shared" si="13"/>
        <v>14.643000000000001</v>
      </c>
      <c r="AV61" s="83">
        <f t="shared" si="13"/>
        <v>0</v>
      </c>
      <c r="AW61" s="83">
        <f t="shared" si="13"/>
        <v>0</v>
      </c>
      <c r="AX61" s="83">
        <f t="shared" si="13"/>
        <v>12.356999999999999</v>
      </c>
      <c r="AY61" s="83">
        <f t="shared" si="14"/>
        <v>-27</v>
      </c>
      <c r="AZ61" s="83"/>
      <c r="BA61" s="83"/>
      <c r="BB61" s="83">
        <f t="shared" si="15"/>
        <v>0</v>
      </c>
      <c r="BC61" s="83">
        <f t="shared" si="1"/>
        <v>0</v>
      </c>
      <c r="BD61" s="83">
        <f t="shared" si="1"/>
        <v>0</v>
      </c>
      <c r="BE61" s="83">
        <f t="shared" si="1"/>
        <v>0</v>
      </c>
      <c r="BF61" s="83">
        <f t="shared" si="16"/>
        <v>0</v>
      </c>
      <c r="BG61" s="83"/>
      <c r="BH61" s="83"/>
      <c r="BI61" s="83">
        <f t="shared" si="17"/>
        <v>0</v>
      </c>
      <c r="BJ61" s="83">
        <f t="shared" si="2"/>
        <v>0</v>
      </c>
      <c r="BK61" s="83">
        <f t="shared" si="2"/>
        <v>0</v>
      </c>
      <c r="BL61" s="83">
        <f t="shared" si="2"/>
        <v>0</v>
      </c>
      <c r="BM61" s="83">
        <f t="shared" si="18"/>
        <v>0</v>
      </c>
      <c r="BN61" s="83"/>
      <c r="BO61" s="83"/>
      <c r="BP61" s="83">
        <f t="shared" si="19"/>
        <v>0</v>
      </c>
      <c r="BQ61" s="83">
        <f t="shared" si="3"/>
        <v>0</v>
      </c>
      <c r="BR61" s="83">
        <f t="shared" si="3"/>
        <v>0</v>
      </c>
      <c r="BS61" s="83">
        <f t="shared" si="3"/>
        <v>0</v>
      </c>
      <c r="BT61" s="83">
        <f t="shared" si="20"/>
        <v>0</v>
      </c>
      <c r="BV61" s="80"/>
      <c r="BW61" s="80"/>
      <c r="BX61" s="80">
        <f t="shared" si="21"/>
        <v>0</v>
      </c>
      <c r="BY61" s="80">
        <f t="shared" si="21"/>
        <v>0</v>
      </c>
      <c r="BZ61" s="80">
        <f t="shared" si="21"/>
        <v>0</v>
      </c>
      <c r="CA61" s="80">
        <f t="shared" si="21"/>
        <v>0</v>
      </c>
      <c r="CB61" s="80">
        <f t="shared" si="22"/>
        <v>0</v>
      </c>
      <c r="CC61" s="80"/>
      <c r="CD61" s="80"/>
      <c r="CE61" s="80">
        <f t="shared" si="23"/>
        <v>146.43</v>
      </c>
      <c r="CF61" s="80">
        <f t="shared" si="5"/>
        <v>0</v>
      </c>
      <c r="CG61" s="80">
        <f t="shared" si="5"/>
        <v>0</v>
      </c>
      <c r="CH61" s="80">
        <f t="shared" si="5"/>
        <v>123.57</v>
      </c>
      <c r="CI61" s="80">
        <f t="shared" si="24"/>
        <v>270</v>
      </c>
      <c r="CJ61" s="80"/>
      <c r="CK61" s="80"/>
      <c r="CL61" s="80">
        <f t="shared" si="25"/>
        <v>0</v>
      </c>
      <c r="CM61" s="80">
        <f t="shared" si="6"/>
        <v>0</v>
      </c>
      <c r="CN61" s="80">
        <f t="shared" si="6"/>
        <v>0</v>
      </c>
      <c r="CO61" s="80">
        <f t="shared" si="6"/>
        <v>0</v>
      </c>
      <c r="CP61" s="80">
        <f t="shared" si="26"/>
        <v>0</v>
      </c>
      <c r="CQ61" s="80"/>
      <c r="CR61" s="80"/>
      <c r="CS61" s="80">
        <f t="shared" si="27"/>
        <v>0</v>
      </c>
      <c r="CT61" s="80">
        <f t="shared" si="7"/>
        <v>0</v>
      </c>
      <c r="CU61" s="80">
        <f t="shared" si="7"/>
        <v>0</v>
      </c>
      <c r="CV61" s="80">
        <f t="shared" si="7"/>
        <v>0</v>
      </c>
      <c r="CW61" s="80">
        <f t="shared" si="28"/>
        <v>0</v>
      </c>
      <c r="CX61" s="80"/>
      <c r="CY61" s="80"/>
      <c r="CZ61" s="80">
        <f t="shared" si="29"/>
        <v>0</v>
      </c>
      <c r="DA61" s="80">
        <f t="shared" si="8"/>
        <v>0</v>
      </c>
      <c r="DB61" s="80">
        <f t="shared" si="8"/>
        <v>0</v>
      </c>
      <c r="DC61" s="80">
        <f t="shared" si="8"/>
        <v>0</v>
      </c>
      <c r="DD61" s="80">
        <f t="shared" si="30"/>
        <v>0</v>
      </c>
      <c r="DF61" s="81">
        <f t="shared" si="31"/>
        <v>14.643000000000001</v>
      </c>
      <c r="DG61" s="81">
        <f t="shared" si="32"/>
        <v>-27</v>
      </c>
      <c r="DH61" s="81">
        <f t="shared" si="33"/>
        <v>0</v>
      </c>
      <c r="DI61" s="81">
        <f t="shared" si="34"/>
        <v>0</v>
      </c>
      <c r="DJ61" s="81">
        <f t="shared" si="35"/>
        <v>12.356999999999999</v>
      </c>
      <c r="DK61" s="84">
        <f t="shared" si="9"/>
        <v>0</v>
      </c>
    </row>
    <row r="62" spans="1:115" ht="15.75" thickBot="1">
      <c r="A62" s="76"/>
      <c r="B62" s="31">
        <v>60</v>
      </c>
      <c r="C62" s="82">
        <v>0</v>
      </c>
      <c r="D62" s="82">
        <v>0</v>
      </c>
      <c r="E62" s="82">
        <v>0</v>
      </c>
      <c r="F62" s="82">
        <v>0</v>
      </c>
      <c r="G62" s="82">
        <v>0</v>
      </c>
      <c r="H62" s="76"/>
      <c r="I62" s="31">
        <v>60</v>
      </c>
      <c r="J62" s="82">
        <v>0</v>
      </c>
      <c r="K62" s="82">
        <v>0</v>
      </c>
      <c r="L62" s="82">
        <v>0</v>
      </c>
      <c r="M62" s="82">
        <v>0</v>
      </c>
      <c r="N62" s="82">
        <v>0</v>
      </c>
      <c r="O62" s="76"/>
      <c r="P62" s="31">
        <v>60</v>
      </c>
      <c r="Q62" s="82">
        <v>0</v>
      </c>
      <c r="R62" s="82">
        <v>0</v>
      </c>
      <c r="S62" s="82">
        <v>0</v>
      </c>
      <c r="T62" s="82">
        <v>0</v>
      </c>
      <c r="U62" s="82">
        <v>0</v>
      </c>
      <c r="V62" s="76"/>
      <c r="W62" s="31">
        <v>60</v>
      </c>
      <c r="X62" s="82">
        <v>0</v>
      </c>
      <c r="Y62" s="82">
        <v>0</v>
      </c>
      <c r="Z62" s="82">
        <v>0</v>
      </c>
      <c r="AA62" s="82">
        <v>0</v>
      </c>
      <c r="AB62" s="82">
        <v>0</v>
      </c>
      <c r="AC62" s="76"/>
      <c r="AD62" s="31">
        <v>60</v>
      </c>
      <c r="AE62" s="82">
        <v>0</v>
      </c>
      <c r="AF62" s="82">
        <v>0</v>
      </c>
      <c r="AG62" s="82">
        <v>0</v>
      </c>
      <c r="AH62" s="82">
        <v>0</v>
      </c>
      <c r="AI62" s="82">
        <v>0</v>
      </c>
      <c r="AJ62" s="31"/>
      <c r="AK62" s="31">
        <f t="shared" si="10"/>
        <v>10</v>
      </c>
      <c r="AM62" s="83"/>
      <c r="AN62" s="83">
        <f t="shared" si="11"/>
        <v>0</v>
      </c>
      <c r="AO62" s="83">
        <f t="shared" si="11"/>
        <v>0</v>
      </c>
      <c r="AP62" s="83">
        <f t="shared" si="11"/>
        <v>0</v>
      </c>
      <c r="AQ62" s="83">
        <f t="shared" si="11"/>
        <v>0</v>
      </c>
      <c r="AR62" s="83">
        <f t="shared" si="12"/>
        <v>0</v>
      </c>
      <c r="AS62" s="83"/>
      <c r="AT62" s="83"/>
      <c r="AU62" s="83">
        <f t="shared" si="13"/>
        <v>0</v>
      </c>
      <c r="AV62" s="83">
        <f t="shared" si="13"/>
        <v>0</v>
      </c>
      <c r="AW62" s="83">
        <f t="shared" si="13"/>
        <v>0</v>
      </c>
      <c r="AX62" s="83">
        <f t="shared" si="13"/>
        <v>0</v>
      </c>
      <c r="AY62" s="83">
        <f t="shared" si="14"/>
        <v>0</v>
      </c>
      <c r="AZ62" s="83"/>
      <c r="BA62" s="83"/>
      <c r="BB62" s="83">
        <f t="shared" si="15"/>
        <v>0</v>
      </c>
      <c r="BC62" s="83">
        <f t="shared" si="1"/>
        <v>0</v>
      </c>
      <c r="BD62" s="83">
        <f t="shared" si="1"/>
        <v>0</v>
      </c>
      <c r="BE62" s="83">
        <f t="shared" si="1"/>
        <v>0</v>
      </c>
      <c r="BF62" s="83">
        <f t="shared" si="16"/>
        <v>0</v>
      </c>
      <c r="BG62" s="83"/>
      <c r="BH62" s="83"/>
      <c r="BI62" s="83">
        <f t="shared" si="17"/>
        <v>0</v>
      </c>
      <c r="BJ62" s="83">
        <f t="shared" si="2"/>
        <v>0</v>
      </c>
      <c r="BK62" s="83">
        <f t="shared" si="2"/>
        <v>0</v>
      </c>
      <c r="BL62" s="83">
        <f t="shared" si="2"/>
        <v>0</v>
      </c>
      <c r="BM62" s="83">
        <f t="shared" si="18"/>
        <v>0</v>
      </c>
      <c r="BN62" s="83"/>
      <c r="BO62" s="83"/>
      <c r="BP62" s="83">
        <f t="shared" si="19"/>
        <v>0</v>
      </c>
      <c r="BQ62" s="83">
        <f t="shared" si="3"/>
        <v>0</v>
      </c>
      <c r="BR62" s="83">
        <f t="shared" si="3"/>
        <v>0</v>
      </c>
      <c r="BS62" s="83">
        <f t="shared" si="3"/>
        <v>0</v>
      </c>
      <c r="BT62" s="83">
        <f t="shared" si="20"/>
        <v>0</v>
      </c>
      <c r="BV62" s="80"/>
      <c r="BW62" s="80"/>
      <c r="BX62" s="80">
        <f t="shared" si="21"/>
        <v>0</v>
      </c>
      <c r="BY62" s="80">
        <f t="shared" si="21"/>
        <v>0</v>
      </c>
      <c r="BZ62" s="80">
        <f t="shared" si="21"/>
        <v>0</v>
      </c>
      <c r="CA62" s="80">
        <f t="shared" si="21"/>
        <v>0</v>
      </c>
      <c r="CB62" s="80">
        <f t="shared" si="22"/>
        <v>0</v>
      </c>
      <c r="CC62" s="80"/>
      <c r="CD62" s="80"/>
      <c r="CE62" s="80">
        <f t="shared" si="23"/>
        <v>0</v>
      </c>
      <c r="CF62" s="80">
        <f t="shared" si="5"/>
        <v>0</v>
      </c>
      <c r="CG62" s="80">
        <f t="shared" si="5"/>
        <v>0</v>
      </c>
      <c r="CH62" s="80">
        <f t="shared" si="5"/>
        <v>0</v>
      </c>
      <c r="CI62" s="80">
        <f t="shared" si="24"/>
        <v>0</v>
      </c>
      <c r="CJ62" s="80"/>
      <c r="CK62" s="80"/>
      <c r="CL62" s="80">
        <f t="shared" si="25"/>
        <v>0</v>
      </c>
      <c r="CM62" s="80">
        <f t="shared" si="6"/>
        <v>0</v>
      </c>
      <c r="CN62" s="80">
        <f t="shared" si="6"/>
        <v>0</v>
      </c>
      <c r="CO62" s="80">
        <f t="shared" si="6"/>
        <v>0</v>
      </c>
      <c r="CP62" s="80">
        <f t="shared" si="26"/>
        <v>0</v>
      </c>
      <c r="CQ62" s="80"/>
      <c r="CR62" s="80"/>
      <c r="CS62" s="80">
        <f t="shared" si="27"/>
        <v>0</v>
      </c>
      <c r="CT62" s="80">
        <f t="shared" si="7"/>
        <v>0</v>
      </c>
      <c r="CU62" s="80">
        <f t="shared" si="7"/>
        <v>0</v>
      </c>
      <c r="CV62" s="80">
        <f t="shared" si="7"/>
        <v>0</v>
      </c>
      <c r="CW62" s="80">
        <f t="shared" si="28"/>
        <v>0</v>
      </c>
      <c r="CX62" s="80"/>
      <c r="CY62" s="80"/>
      <c r="CZ62" s="80">
        <f t="shared" si="29"/>
        <v>0</v>
      </c>
      <c r="DA62" s="80">
        <f t="shared" si="8"/>
        <v>0</v>
      </c>
      <c r="DB62" s="80">
        <f t="shared" si="8"/>
        <v>0</v>
      </c>
      <c r="DC62" s="80">
        <f t="shared" si="8"/>
        <v>0</v>
      </c>
      <c r="DD62" s="80">
        <f t="shared" si="30"/>
        <v>0</v>
      </c>
      <c r="DF62" s="81">
        <f t="shared" si="31"/>
        <v>0</v>
      </c>
      <c r="DG62" s="81">
        <f t="shared" si="32"/>
        <v>0</v>
      </c>
      <c r="DH62" s="81">
        <f t="shared" si="33"/>
        <v>0</v>
      </c>
      <c r="DI62" s="81">
        <f t="shared" si="34"/>
        <v>0</v>
      </c>
      <c r="DJ62" s="81">
        <f t="shared" si="35"/>
        <v>0</v>
      </c>
      <c r="DK62" s="84">
        <f t="shared" si="9"/>
        <v>0</v>
      </c>
    </row>
    <row r="63" spans="1:115" ht="15.75" thickBot="1">
      <c r="A63" s="76"/>
      <c r="B63" s="31">
        <v>61</v>
      </c>
      <c r="C63" s="82">
        <v>0</v>
      </c>
      <c r="D63" s="82">
        <v>0</v>
      </c>
      <c r="E63" s="82">
        <v>0</v>
      </c>
      <c r="F63" s="82">
        <v>0</v>
      </c>
      <c r="G63" s="82">
        <v>0</v>
      </c>
      <c r="H63" s="76"/>
      <c r="I63" s="31">
        <v>61</v>
      </c>
      <c r="J63" s="82">
        <v>0</v>
      </c>
      <c r="K63" s="82">
        <v>0</v>
      </c>
      <c r="L63" s="82">
        <v>0</v>
      </c>
      <c r="M63" s="82">
        <v>0</v>
      </c>
      <c r="N63" s="82">
        <v>0</v>
      </c>
      <c r="O63" s="76"/>
      <c r="P63" s="31">
        <v>61</v>
      </c>
      <c r="Q63" s="82">
        <v>0</v>
      </c>
      <c r="R63" s="82">
        <v>0</v>
      </c>
      <c r="S63" s="82">
        <v>0</v>
      </c>
      <c r="T63" s="82">
        <v>0</v>
      </c>
      <c r="U63" s="82">
        <v>0</v>
      </c>
      <c r="V63" s="76"/>
      <c r="W63" s="31">
        <v>61</v>
      </c>
      <c r="X63" s="82">
        <v>0</v>
      </c>
      <c r="Y63" s="82">
        <v>0</v>
      </c>
      <c r="Z63" s="82">
        <v>0</v>
      </c>
      <c r="AA63" s="82">
        <v>0</v>
      </c>
      <c r="AB63" s="82">
        <v>0</v>
      </c>
      <c r="AC63" s="76"/>
      <c r="AD63" s="31">
        <v>61</v>
      </c>
      <c r="AE63" s="82">
        <v>0</v>
      </c>
      <c r="AF63" s="82">
        <v>0</v>
      </c>
      <c r="AG63" s="82">
        <v>0</v>
      </c>
      <c r="AH63" s="82">
        <v>0</v>
      </c>
      <c r="AI63" s="82">
        <v>0</v>
      </c>
      <c r="AJ63" s="31"/>
      <c r="AK63" s="31">
        <f t="shared" si="10"/>
        <v>10</v>
      </c>
      <c r="AM63" s="83"/>
      <c r="AN63" s="83">
        <f t="shared" si="11"/>
        <v>0</v>
      </c>
      <c r="AO63" s="83">
        <f t="shared" si="11"/>
        <v>0</v>
      </c>
      <c r="AP63" s="83">
        <f t="shared" si="11"/>
        <v>0</v>
      </c>
      <c r="AQ63" s="83">
        <f t="shared" si="11"/>
        <v>0</v>
      </c>
      <c r="AR63" s="83">
        <f t="shared" si="12"/>
        <v>0</v>
      </c>
      <c r="AS63" s="83"/>
      <c r="AT63" s="83"/>
      <c r="AU63" s="83">
        <f t="shared" si="13"/>
        <v>0</v>
      </c>
      <c r="AV63" s="83">
        <f t="shared" si="13"/>
        <v>0</v>
      </c>
      <c r="AW63" s="83">
        <f t="shared" si="13"/>
        <v>0</v>
      </c>
      <c r="AX63" s="83">
        <f t="shared" si="13"/>
        <v>0</v>
      </c>
      <c r="AY63" s="83">
        <f t="shared" si="14"/>
        <v>0</v>
      </c>
      <c r="AZ63" s="83"/>
      <c r="BA63" s="83"/>
      <c r="BB63" s="83">
        <f t="shared" si="15"/>
        <v>0</v>
      </c>
      <c r="BC63" s="83">
        <f t="shared" si="1"/>
        <v>0</v>
      </c>
      <c r="BD63" s="83">
        <f t="shared" si="1"/>
        <v>0</v>
      </c>
      <c r="BE63" s="83">
        <f t="shared" si="1"/>
        <v>0</v>
      </c>
      <c r="BF63" s="83">
        <f t="shared" si="16"/>
        <v>0</v>
      </c>
      <c r="BG63" s="83"/>
      <c r="BH63" s="83"/>
      <c r="BI63" s="83">
        <f t="shared" si="17"/>
        <v>0</v>
      </c>
      <c r="BJ63" s="83">
        <f t="shared" si="2"/>
        <v>0</v>
      </c>
      <c r="BK63" s="83">
        <f t="shared" si="2"/>
        <v>0</v>
      </c>
      <c r="BL63" s="83">
        <f t="shared" si="2"/>
        <v>0</v>
      </c>
      <c r="BM63" s="83">
        <f t="shared" si="18"/>
        <v>0</v>
      </c>
      <c r="BN63" s="83"/>
      <c r="BO63" s="83"/>
      <c r="BP63" s="83">
        <f t="shared" si="19"/>
        <v>0</v>
      </c>
      <c r="BQ63" s="83">
        <f t="shared" si="3"/>
        <v>0</v>
      </c>
      <c r="BR63" s="83">
        <f t="shared" si="3"/>
        <v>0</v>
      </c>
      <c r="BS63" s="83">
        <f t="shared" si="3"/>
        <v>0</v>
      </c>
      <c r="BT63" s="83">
        <f t="shared" si="20"/>
        <v>0</v>
      </c>
      <c r="BV63" s="80"/>
      <c r="BW63" s="80"/>
      <c r="BX63" s="80">
        <f t="shared" si="21"/>
        <v>0</v>
      </c>
      <c r="BY63" s="80">
        <f t="shared" si="21"/>
        <v>0</v>
      </c>
      <c r="BZ63" s="80">
        <f t="shared" si="21"/>
        <v>0</v>
      </c>
      <c r="CA63" s="80">
        <f t="shared" si="21"/>
        <v>0</v>
      </c>
      <c r="CB63" s="80">
        <f t="shared" si="22"/>
        <v>0</v>
      </c>
      <c r="CC63" s="80"/>
      <c r="CD63" s="80"/>
      <c r="CE63" s="80">
        <f t="shared" si="23"/>
        <v>0</v>
      </c>
      <c r="CF63" s="80">
        <f t="shared" si="5"/>
        <v>0</v>
      </c>
      <c r="CG63" s="80">
        <f t="shared" si="5"/>
        <v>0</v>
      </c>
      <c r="CH63" s="80">
        <f t="shared" si="5"/>
        <v>0</v>
      </c>
      <c r="CI63" s="80">
        <f t="shared" si="24"/>
        <v>0</v>
      </c>
      <c r="CJ63" s="80"/>
      <c r="CK63" s="80"/>
      <c r="CL63" s="80">
        <f t="shared" si="25"/>
        <v>0</v>
      </c>
      <c r="CM63" s="80">
        <f t="shared" si="6"/>
        <v>0</v>
      </c>
      <c r="CN63" s="80">
        <f t="shared" si="6"/>
        <v>0</v>
      </c>
      <c r="CO63" s="80">
        <f t="shared" si="6"/>
        <v>0</v>
      </c>
      <c r="CP63" s="80">
        <f t="shared" si="26"/>
        <v>0</v>
      </c>
      <c r="CQ63" s="80"/>
      <c r="CR63" s="80"/>
      <c r="CS63" s="80">
        <f t="shared" si="27"/>
        <v>0</v>
      </c>
      <c r="CT63" s="80">
        <f t="shared" si="7"/>
        <v>0</v>
      </c>
      <c r="CU63" s="80">
        <f t="shared" si="7"/>
        <v>0</v>
      </c>
      <c r="CV63" s="80">
        <f t="shared" si="7"/>
        <v>0</v>
      </c>
      <c r="CW63" s="80">
        <f t="shared" si="28"/>
        <v>0</v>
      </c>
      <c r="CX63" s="80"/>
      <c r="CY63" s="80"/>
      <c r="CZ63" s="80">
        <f t="shared" si="29"/>
        <v>0</v>
      </c>
      <c r="DA63" s="80">
        <f t="shared" si="8"/>
        <v>0</v>
      </c>
      <c r="DB63" s="80">
        <f t="shared" si="8"/>
        <v>0</v>
      </c>
      <c r="DC63" s="80">
        <f t="shared" si="8"/>
        <v>0</v>
      </c>
      <c r="DD63" s="80">
        <f t="shared" si="30"/>
        <v>0</v>
      </c>
      <c r="DF63" s="81">
        <f t="shared" si="31"/>
        <v>0</v>
      </c>
      <c r="DG63" s="81">
        <f t="shared" si="32"/>
        <v>0</v>
      </c>
      <c r="DH63" s="81">
        <f t="shared" si="33"/>
        <v>0</v>
      </c>
      <c r="DI63" s="81">
        <f t="shared" si="34"/>
        <v>0</v>
      </c>
      <c r="DJ63" s="81">
        <f t="shared" si="35"/>
        <v>0</v>
      </c>
      <c r="DK63" s="84">
        <f t="shared" si="9"/>
        <v>0</v>
      </c>
    </row>
    <row r="64" spans="1:115" ht="15.75" thickBot="1">
      <c r="A64" s="76"/>
      <c r="B64" s="31">
        <v>62</v>
      </c>
      <c r="C64" s="82">
        <v>0</v>
      </c>
      <c r="D64" s="82">
        <v>0</v>
      </c>
      <c r="E64" s="82">
        <v>0</v>
      </c>
      <c r="F64" s="82">
        <v>0</v>
      </c>
      <c r="G64" s="82">
        <v>0</v>
      </c>
      <c r="H64" s="76"/>
      <c r="I64" s="31">
        <v>62</v>
      </c>
      <c r="J64" s="82">
        <v>0</v>
      </c>
      <c r="K64" s="82">
        <v>0</v>
      </c>
      <c r="L64" s="82">
        <v>0</v>
      </c>
      <c r="M64" s="82">
        <v>0</v>
      </c>
      <c r="N64" s="82">
        <v>0</v>
      </c>
      <c r="O64" s="76"/>
      <c r="P64" s="31">
        <v>62</v>
      </c>
      <c r="Q64" s="82">
        <v>0</v>
      </c>
      <c r="R64" s="82">
        <v>0</v>
      </c>
      <c r="S64" s="82">
        <v>0</v>
      </c>
      <c r="T64" s="82">
        <v>0</v>
      </c>
      <c r="U64" s="82">
        <v>0</v>
      </c>
      <c r="V64" s="76"/>
      <c r="W64" s="31">
        <v>62</v>
      </c>
      <c r="X64" s="82">
        <v>0</v>
      </c>
      <c r="Y64" s="82">
        <v>0</v>
      </c>
      <c r="Z64" s="82">
        <v>0</v>
      </c>
      <c r="AA64" s="82">
        <v>0</v>
      </c>
      <c r="AB64" s="82">
        <v>0</v>
      </c>
      <c r="AC64" s="76"/>
      <c r="AD64" s="31">
        <v>62</v>
      </c>
      <c r="AE64" s="82">
        <v>0</v>
      </c>
      <c r="AF64" s="82">
        <v>0</v>
      </c>
      <c r="AG64" s="82">
        <v>0</v>
      </c>
      <c r="AH64" s="82">
        <v>0</v>
      </c>
      <c r="AI64" s="82">
        <v>0</v>
      </c>
      <c r="AJ64" s="31"/>
      <c r="AK64" s="31">
        <f t="shared" si="10"/>
        <v>10</v>
      </c>
      <c r="AM64" s="83"/>
      <c r="AN64" s="83">
        <f t="shared" si="11"/>
        <v>0</v>
      </c>
      <c r="AO64" s="83">
        <f t="shared" si="11"/>
        <v>0</v>
      </c>
      <c r="AP64" s="83">
        <f t="shared" si="11"/>
        <v>0</v>
      </c>
      <c r="AQ64" s="83">
        <f t="shared" si="11"/>
        <v>0</v>
      </c>
      <c r="AR64" s="83">
        <f t="shared" si="12"/>
        <v>0</v>
      </c>
      <c r="AS64" s="83"/>
      <c r="AT64" s="83"/>
      <c r="AU64" s="83">
        <f t="shared" si="13"/>
        <v>0</v>
      </c>
      <c r="AV64" s="83">
        <f t="shared" si="13"/>
        <v>0</v>
      </c>
      <c r="AW64" s="83">
        <f t="shared" si="13"/>
        <v>0</v>
      </c>
      <c r="AX64" s="83">
        <f t="shared" si="13"/>
        <v>0</v>
      </c>
      <c r="AY64" s="83">
        <f t="shared" si="14"/>
        <v>0</v>
      </c>
      <c r="AZ64" s="83"/>
      <c r="BA64" s="83"/>
      <c r="BB64" s="83">
        <f t="shared" si="15"/>
        <v>0</v>
      </c>
      <c r="BC64" s="83">
        <f t="shared" si="1"/>
        <v>0</v>
      </c>
      <c r="BD64" s="83">
        <f t="shared" si="1"/>
        <v>0</v>
      </c>
      <c r="BE64" s="83">
        <f t="shared" si="1"/>
        <v>0</v>
      </c>
      <c r="BF64" s="83">
        <f t="shared" si="16"/>
        <v>0</v>
      </c>
      <c r="BG64" s="83"/>
      <c r="BH64" s="83"/>
      <c r="BI64" s="83">
        <f t="shared" si="17"/>
        <v>0</v>
      </c>
      <c r="BJ64" s="83">
        <f t="shared" si="2"/>
        <v>0</v>
      </c>
      <c r="BK64" s="83">
        <f t="shared" si="2"/>
        <v>0</v>
      </c>
      <c r="BL64" s="83">
        <f t="shared" si="2"/>
        <v>0</v>
      </c>
      <c r="BM64" s="83">
        <f t="shared" si="18"/>
        <v>0</v>
      </c>
      <c r="BN64" s="83"/>
      <c r="BO64" s="83"/>
      <c r="BP64" s="83">
        <f t="shared" si="19"/>
        <v>0</v>
      </c>
      <c r="BQ64" s="83">
        <f t="shared" si="3"/>
        <v>0</v>
      </c>
      <c r="BR64" s="83">
        <f t="shared" si="3"/>
        <v>0</v>
      </c>
      <c r="BS64" s="83">
        <f t="shared" si="3"/>
        <v>0</v>
      </c>
      <c r="BT64" s="83">
        <f t="shared" si="20"/>
        <v>0</v>
      </c>
      <c r="BV64" s="80"/>
      <c r="BW64" s="80"/>
      <c r="BX64" s="80">
        <f t="shared" si="21"/>
        <v>0</v>
      </c>
      <c r="BY64" s="80">
        <f t="shared" si="21"/>
        <v>0</v>
      </c>
      <c r="BZ64" s="80">
        <f t="shared" si="21"/>
        <v>0</v>
      </c>
      <c r="CA64" s="80">
        <f t="shared" si="21"/>
        <v>0</v>
      </c>
      <c r="CB64" s="80">
        <f t="shared" si="22"/>
        <v>0</v>
      </c>
      <c r="CC64" s="80"/>
      <c r="CD64" s="80"/>
      <c r="CE64" s="80">
        <f t="shared" si="23"/>
        <v>0</v>
      </c>
      <c r="CF64" s="80">
        <f t="shared" si="5"/>
        <v>0</v>
      </c>
      <c r="CG64" s="80">
        <f t="shared" si="5"/>
        <v>0</v>
      </c>
      <c r="CH64" s="80">
        <f t="shared" si="5"/>
        <v>0</v>
      </c>
      <c r="CI64" s="80">
        <f t="shared" si="24"/>
        <v>0</v>
      </c>
      <c r="CJ64" s="80"/>
      <c r="CK64" s="80"/>
      <c r="CL64" s="80">
        <f t="shared" si="25"/>
        <v>0</v>
      </c>
      <c r="CM64" s="80">
        <f t="shared" si="6"/>
        <v>0</v>
      </c>
      <c r="CN64" s="80">
        <f t="shared" si="6"/>
        <v>0</v>
      </c>
      <c r="CO64" s="80">
        <f t="shared" si="6"/>
        <v>0</v>
      </c>
      <c r="CP64" s="80">
        <f t="shared" si="26"/>
        <v>0</v>
      </c>
      <c r="CQ64" s="80"/>
      <c r="CR64" s="80"/>
      <c r="CS64" s="80">
        <f t="shared" si="27"/>
        <v>0</v>
      </c>
      <c r="CT64" s="80">
        <f t="shared" si="7"/>
        <v>0</v>
      </c>
      <c r="CU64" s="80">
        <f t="shared" si="7"/>
        <v>0</v>
      </c>
      <c r="CV64" s="80">
        <f t="shared" si="7"/>
        <v>0</v>
      </c>
      <c r="CW64" s="80">
        <f t="shared" si="28"/>
        <v>0</v>
      </c>
      <c r="CX64" s="80"/>
      <c r="CY64" s="80"/>
      <c r="CZ64" s="80">
        <f t="shared" si="29"/>
        <v>0</v>
      </c>
      <c r="DA64" s="80">
        <f t="shared" si="8"/>
        <v>0</v>
      </c>
      <c r="DB64" s="80">
        <f t="shared" si="8"/>
        <v>0</v>
      </c>
      <c r="DC64" s="80">
        <f t="shared" si="8"/>
        <v>0</v>
      </c>
      <c r="DD64" s="80">
        <f t="shared" si="30"/>
        <v>0</v>
      </c>
      <c r="DF64" s="81">
        <f t="shared" si="31"/>
        <v>0</v>
      </c>
      <c r="DG64" s="81">
        <f t="shared" si="32"/>
        <v>0</v>
      </c>
      <c r="DH64" s="81">
        <f t="shared" si="33"/>
        <v>0</v>
      </c>
      <c r="DI64" s="81">
        <f t="shared" si="34"/>
        <v>0</v>
      </c>
      <c r="DJ64" s="81">
        <f t="shared" si="35"/>
        <v>0</v>
      </c>
      <c r="DK64" s="84">
        <f t="shared" si="9"/>
        <v>0</v>
      </c>
    </row>
    <row r="65" spans="1:115" ht="15.75" thickBot="1">
      <c r="A65" s="76"/>
      <c r="B65" s="31">
        <v>63</v>
      </c>
      <c r="C65" s="82">
        <v>0</v>
      </c>
      <c r="D65" s="82">
        <v>0</v>
      </c>
      <c r="E65" s="82">
        <v>0</v>
      </c>
      <c r="F65" s="82">
        <v>0</v>
      </c>
      <c r="G65" s="82">
        <v>0</v>
      </c>
      <c r="H65" s="76"/>
      <c r="I65" s="31">
        <v>63</v>
      </c>
      <c r="J65" s="82">
        <v>0</v>
      </c>
      <c r="K65" s="82">
        <v>0</v>
      </c>
      <c r="L65" s="82">
        <v>0</v>
      </c>
      <c r="M65" s="82">
        <v>0</v>
      </c>
      <c r="N65" s="82">
        <v>0</v>
      </c>
      <c r="O65" s="76"/>
      <c r="P65" s="31">
        <v>63</v>
      </c>
      <c r="Q65" s="82">
        <v>0</v>
      </c>
      <c r="R65" s="82">
        <v>0</v>
      </c>
      <c r="S65" s="82">
        <v>0</v>
      </c>
      <c r="T65" s="82">
        <v>0</v>
      </c>
      <c r="U65" s="82">
        <v>0</v>
      </c>
      <c r="V65" s="76"/>
      <c r="W65" s="31">
        <v>63</v>
      </c>
      <c r="X65" s="82">
        <v>0</v>
      </c>
      <c r="Y65" s="82">
        <v>0</v>
      </c>
      <c r="Z65" s="82">
        <v>0</v>
      </c>
      <c r="AA65" s="82">
        <v>0</v>
      </c>
      <c r="AB65" s="82">
        <v>0</v>
      </c>
      <c r="AC65" s="76"/>
      <c r="AD65" s="31">
        <v>63</v>
      </c>
      <c r="AE65" s="82">
        <v>0</v>
      </c>
      <c r="AF65" s="82">
        <v>0</v>
      </c>
      <c r="AG65" s="82">
        <v>0</v>
      </c>
      <c r="AH65" s="82">
        <v>0</v>
      </c>
      <c r="AI65" s="82">
        <v>0</v>
      </c>
      <c r="AJ65" s="31"/>
      <c r="AK65" s="31">
        <f t="shared" si="10"/>
        <v>10</v>
      </c>
      <c r="AM65" s="83"/>
      <c r="AN65" s="83">
        <f t="shared" si="11"/>
        <v>0</v>
      </c>
      <c r="AO65" s="83">
        <f t="shared" si="11"/>
        <v>0</v>
      </c>
      <c r="AP65" s="83">
        <f t="shared" si="11"/>
        <v>0</v>
      </c>
      <c r="AQ65" s="83">
        <f t="shared" si="11"/>
        <v>0</v>
      </c>
      <c r="AR65" s="83">
        <f t="shared" si="12"/>
        <v>0</v>
      </c>
      <c r="AS65" s="83"/>
      <c r="AT65" s="83"/>
      <c r="AU65" s="83">
        <f t="shared" si="13"/>
        <v>0</v>
      </c>
      <c r="AV65" s="83">
        <f t="shared" si="13"/>
        <v>0</v>
      </c>
      <c r="AW65" s="83">
        <f t="shared" si="13"/>
        <v>0</v>
      </c>
      <c r="AX65" s="83">
        <f t="shared" si="13"/>
        <v>0</v>
      </c>
      <c r="AY65" s="83">
        <f t="shared" si="14"/>
        <v>0</v>
      </c>
      <c r="AZ65" s="83"/>
      <c r="BA65" s="83"/>
      <c r="BB65" s="83">
        <f t="shared" si="15"/>
        <v>0</v>
      </c>
      <c r="BC65" s="83">
        <f t="shared" si="1"/>
        <v>0</v>
      </c>
      <c r="BD65" s="83">
        <f t="shared" si="1"/>
        <v>0</v>
      </c>
      <c r="BE65" s="83">
        <f t="shared" si="1"/>
        <v>0</v>
      </c>
      <c r="BF65" s="83">
        <f t="shared" si="16"/>
        <v>0</v>
      </c>
      <c r="BG65" s="83"/>
      <c r="BH65" s="83"/>
      <c r="BI65" s="83">
        <f t="shared" si="17"/>
        <v>0</v>
      </c>
      <c r="BJ65" s="83">
        <f t="shared" si="2"/>
        <v>0</v>
      </c>
      <c r="BK65" s="83">
        <f t="shared" si="2"/>
        <v>0</v>
      </c>
      <c r="BL65" s="83">
        <f t="shared" si="2"/>
        <v>0</v>
      </c>
      <c r="BM65" s="83">
        <f t="shared" si="18"/>
        <v>0</v>
      </c>
      <c r="BN65" s="83"/>
      <c r="BO65" s="83"/>
      <c r="BP65" s="83">
        <f t="shared" si="19"/>
        <v>0</v>
      </c>
      <c r="BQ65" s="83">
        <f t="shared" si="3"/>
        <v>0</v>
      </c>
      <c r="BR65" s="83">
        <f t="shared" si="3"/>
        <v>0</v>
      </c>
      <c r="BS65" s="83">
        <f t="shared" si="3"/>
        <v>0</v>
      </c>
      <c r="BT65" s="83">
        <f t="shared" si="20"/>
        <v>0</v>
      </c>
      <c r="BV65" s="80"/>
      <c r="BW65" s="80"/>
      <c r="BX65" s="80">
        <f t="shared" si="21"/>
        <v>0</v>
      </c>
      <c r="BY65" s="80">
        <f t="shared" si="21"/>
        <v>0</v>
      </c>
      <c r="BZ65" s="80">
        <f t="shared" si="21"/>
        <v>0</v>
      </c>
      <c r="CA65" s="80">
        <f t="shared" si="21"/>
        <v>0</v>
      </c>
      <c r="CB65" s="80">
        <f t="shared" si="22"/>
        <v>0</v>
      </c>
      <c r="CC65" s="80"/>
      <c r="CD65" s="80"/>
      <c r="CE65" s="80">
        <f t="shared" si="23"/>
        <v>0</v>
      </c>
      <c r="CF65" s="80">
        <f t="shared" si="5"/>
        <v>0</v>
      </c>
      <c r="CG65" s="80">
        <f t="shared" si="5"/>
        <v>0</v>
      </c>
      <c r="CH65" s="80">
        <f t="shared" si="5"/>
        <v>0</v>
      </c>
      <c r="CI65" s="80">
        <f t="shared" si="24"/>
        <v>0</v>
      </c>
      <c r="CJ65" s="80"/>
      <c r="CK65" s="80"/>
      <c r="CL65" s="80">
        <f t="shared" si="25"/>
        <v>0</v>
      </c>
      <c r="CM65" s="80">
        <f t="shared" si="6"/>
        <v>0</v>
      </c>
      <c r="CN65" s="80">
        <f t="shared" si="6"/>
        <v>0</v>
      </c>
      <c r="CO65" s="80">
        <f t="shared" si="6"/>
        <v>0</v>
      </c>
      <c r="CP65" s="80">
        <f t="shared" si="26"/>
        <v>0</v>
      </c>
      <c r="CQ65" s="80"/>
      <c r="CR65" s="80"/>
      <c r="CS65" s="80">
        <f t="shared" si="27"/>
        <v>0</v>
      </c>
      <c r="CT65" s="80">
        <f t="shared" si="7"/>
        <v>0</v>
      </c>
      <c r="CU65" s="80">
        <f t="shared" si="7"/>
        <v>0</v>
      </c>
      <c r="CV65" s="80">
        <f t="shared" si="7"/>
        <v>0</v>
      </c>
      <c r="CW65" s="80">
        <f t="shared" si="28"/>
        <v>0</v>
      </c>
      <c r="CX65" s="80"/>
      <c r="CY65" s="80"/>
      <c r="CZ65" s="80">
        <f t="shared" si="29"/>
        <v>0</v>
      </c>
      <c r="DA65" s="80">
        <f t="shared" si="8"/>
        <v>0</v>
      </c>
      <c r="DB65" s="80">
        <f t="shared" si="8"/>
        <v>0</v>
      </c>
      <c r="DC65" s="80">
        <f t="shared" si="8"/>
        <v>0</v>
      </c>
      <c r="DD65" s="80">
        <f t="shared" si="30"/>
        <v>0</v>
      </c>
      <c r="DF65" s="81">
        <f t="shared" si="31"/>
        <v>0</v>
      </c>
      <c r="DG65" s="81">
        <f t="shared" si="32"/>
        <v>0</v>
      </c>
      <c r="DH65" s="81">
        <f t="shared" si="33"/>
        <v>0</v>
      </c>
      <c r="DI65" s="81">
        <f t="shared" si="34"/>
        <v>0</v>
      </c>
      <c r="DJ65" s="81">
        <f t="shared" si="35"/>
        <v>0</v>
      </c>
      <c r="DK65" s="84">
        <f t="shared" si="9"/>
        <v>0</v>
      </c>
    </row>
    <row r="66" spans="1:115" ht="15.75" thickBot="1">
      <c r="A66" s="76"/>
      <c r="B66" s="31">
        <v>64</v>
      </c>
      <c r="C66" s="82">
        <v>0</v>
      </c>
      <c r="D66" s="82">
        <v>0</v>
      </c>
      <c r="E66" s="82">
        <v>0</v>
      </c>
      <c r="F66" s="82">
        <v>0</v>
      </c>
      <c r="G66" s="82">
        <v>0</v>
      </c>
      <c r="H66" s="76"/>
      <c r="I66" s="31">
        <v>64</v>
      </c>
      <c r="J66" s="82">
        <v>0</v>
      </c>
      <c r="K66" s="82">
        <v>0</v>
      </c>
      <c r="L66" s="82">
        <v>0</v>
      </c>
      <c r="M66" s="82">
        <v>0</v>
      </c>
      <c r="N66" s="82">
        <v>0</v>
      </c>
      <c r="O66" s="76"/>
      <c r="P66" s="31">
        <v>64</v>
      </c>
      <c r="Q66" s="82">
        <v>0</v>
      </c>
      <c r="R66" s="82">
        <v>0</v>
      </c>
      <c r="S66" s="82">
        <v>0</v>
      </c>
      <c r="T66" s="82">
        <v>0</v>
      </c>
      <c r="U66" s="82">
        <v>0</v>
      </c>
      <c r="V66" s="76"/>
      <c r="W66" s="31">
        <v>64</v>
      </c>
      <c r="X66" s="82">
        <v>0</v>
      </c>
      <c r="Y66" s="82">
        <v>0</v>
      </c>
      <c r="Z66" s="82">
        <v>0</v>
      </c>
      <c r="AA66" s="82">
        <v>0</v>
      </c>
      <c r="AB66" s="82">
        <v>0</v>
      </c>
      <c r="AC66" s="76"/>
      <c r="AD66" s="31">
        <v>64</v>
      </c>
      <c r="AE66" s="82">
        <v>0</v>
      </c>
      <c r="AF66" s="82">
        <v>0</v>
      </c>
      <c r="AG66" s="82">
        <v>0</v>
      </c>
      <c r="AH66" s="82">
        <v>0</v>
      </c>
      <c r="AI66" s="82">
        <v>0</v>
      </c>
      <c r="AJ66" s="31"/>
      <c r="AK66" s="31">
        <f t="shared" si="10"/>
        <v>10</v>
      </c>
      <c r="AM66" s="83"/>
      <c r="AN66" s="83">
        <f t="shared" si="11"/>
        <v>0</v>
      </c>
      <c r="AO66" s="83">
        <f t="shared" si="11"/>
        <v>0</v>
      </c>
      <c r="AP66" s="83">
        <f t="shared" si="11"/>
        <v>0</v>
      </c>
      <c r="AQ66" s="83">
        <f t="shared" si="11"/>
        <v>0</v>
      </c>
      <c r="AR66" s="83">
        <f t="shared" si="12"/>
        <v>0</v>
      </c>
      <c r="AS66" s="83"/>
      <c r="AT66" s="83"/>
      <c r="AU66" s="83">
        <f t="shared" si="13"/>
        <v>0</v>
      </c>
      <c r="AV66" s="83">
        <f t="shared" si="13"/>
        <v>0</v>
      </c>
      <c r="AW66" s="83">
        <f t="shared" si="13"/>
        <v>0</v>
      </c>
      <c r="AX66" s="83">
        <f t="shared" si="13"/>
        <v>0</v>
      </c>
      <c r="AY66" s="83">
        <f t="shared" si="14"/>
        <v>0</v>
      </c>
      <c r="AZ66" s="83"/>
      <c r="BA66" s="83"/>
      <c r="BB66" s="83">
        <f t="shared" si="15"/>
        <v>0</v>
      </c>
      <c r="BC66" s="83">
        <f t="shared" si="1"/>
        <v>0</v>
      </c>
      <c r="BD66" s="83">
        <f t="shared" si="1"/>
        <v>0</v>
      </c>
      <c r="BE66" s="83">
        <f t="shared" si="1"/>
        <v>0</v>
      </c>
      <c r="BF66" s="83">
        <f t="shared" si="16"/>
        <v>0</v>
      </c>
      <c r="BG66" s="83"/>
      <c r="BH66" s="83"/>
      <c r="BI66" s="83">
        <f t="shared" si="17"/>
        <v>0</v>
      </c>
      <c r="BJ66" s="83">
        <f t="shared" si="2"/>
        <v>0</v>
      </c>
      <c r="BK66" s="83">
        <f t="shared" si="2"/>
        <v>0</v>
      </c>
      <c r="BL66" s="83">
        <f t="shared" si="2"/>
        <v>0</v>
      </c>
      <c r="BM66" s="83">
        <f t="shared" si="18"/>
        <v>0</v>
      </c>
      <c r="BN66" s="83"/>
      <c r="BO66" s="83"/>
      <c r="BP66" s="83">
        <f t="shared" si="19"/>
        <v>0</v>
      </c>
      <c r="BQ66" s="83">
        <f t="shared" si="3"/>
        <v>0</v>
      </c>
      <c r="BR66" s="83">
        <f t="shared" si="3"/>
        <v>0</v>
      </c>
      <c r="BS66" s="83">
        <f t="shared" si="3"/>
        <v>0</v>
      </c>
      <c r="BT66" s="83">
        <f t="shared" si="20"/>
        <v>0</v>
      </c>
      <c r="BV66" s="80"/>
      <c r="BW66" s="80"/>
      <c r="BX66" s="80">
        <f t="shared" si="21"/>
        <v>0</v>
      </c>
      <c r="BY66" s="80">
        <f t="shared" si="21"/>
        <v>0</v>
      </c>
      <c r="BZ66" s="80">
        <f t="shared" si="21"/>
        <v>0</v>
      </c>
      <c r="CA66" s="80">
        <f t="shared" si="21"/>
        <v>0</v>
      </c>
      <c r="CB66" s="80">
        <f t="shared" si="22"/>
        <v>0</v>
      </c>
      <c r="CC66" s="80"/>
      <c r="CD66" s="80"/>
      <c r="CE66" s="80">
        <f t="shared" si="23"/>
        <v>0</v>
      </c>
      <c r="CF66" s="80">
        <f t="shared" si="5"/>
        <v>0</v>
      </c>
      <c r="CG66" s="80">
        <f t="shared" si="5"/>
        <v>0</v>
      </c>
      <c r="CH66" s="80">
        <f t="shared" si="5"/>
        <v>0</v>
      </c>
      <c r="CI66" s="80">
        <f t="shared" si="24"/>
        <v>0</v>
      </c>
      <c r="CJ66" s="80"/>
      <c r="CK66" s="80"/>
      <c r="CL66" s="80">
        <f t="shared" si="25"/>
        <v>0</v>
      </c>
      <c r="CM66" s="80">
        <f t="shared" si="6"/>
        <v>0</v>
      </c>
      <c r="CN66" s="80">
        <f t="shared" si="6"/>
        <v>0</v>
      </c>
      <c r="CO66" s="80">
        <f t="shared" si="6"/>
        <v>0</v>
      </c>
      <c r="CP66" s="80">
        <f t="shared" si="26"/>
        <v>0</v>
      </c>
      <c r="CQ66" s="80"/>
      <c r="CR66" s="80"/>
      <c r="CS66" s="80">
        <f t="shared" si="27"/>
        <v>0</v>
      </c>
      <c r="CT66" s="80">
        <f t="shared" si="7"/>
        <v>0</v>
      </c>
      <c r="CU66" s="80">
        <f t="shared" si="7"/>
        <v>0</v>
      </c>
      <c r="CV66" s="80">
        <f t="shared" si="7"/>
        <v>0</v>
      </c>
      <c r="CW66" s="80">
        <f t="shared" si="28"/>
        <v>0</v>
      </c>
      <c r="CX66" s="80"/>
      <c r="CY66" s="80"/>
      <c r="CZ66" s="80">
        <f t="shared" si="29"/>
        <v>0</v>
      </c>
      <c r="DA66" s="80">
        <f t="shared" si="8"/>
        <v>0</v>
      </c>
      <c r="DB66" s="80">
        <f t="shared" si="8"/>
        <v>0</v>
      </c>
      <c r="DC66" s="80">
        <f t="shared" si="8"/>
        <v>0</v>
      </c>
      <c r="DD66" s="80">
        <f t="shared" si="30"/>
        <v>0</v>
      </c>
      <c r="DF66" s="81">
        <f t="shared" si="31"/>
        <v>0</v>
      </c>
      <c r="DG66" s="81">
        <f t="shared" si="32"/>
        <v>0</v>
      </c>
      <c r="DH66" s="81">
        <f t="shared" si="33"/>
        <v>0</v>
      </c>
      <c r="DI66" s="81">
        <f t="shared" si="34"/>
        <v>0</v>
      </c>
      <c r="DJ66" s="81">
        <f t="shared" si="35"/>
        <v>0</v>
      </c>
      <c r="DK66" s="84">
        <f t="shared" si="9"/>
        <v>0</v>
      </c>
    </row>
    <row r="67" spans="1:115" ht="15.75" thickBot="1">
      <c r="A67" s="76"/>
      <c r="B67" s="31">
        <v>65</v>
      </c>
      <c r="C67" s="82">
        <v>0</v>
      </c>
      <c r="D67" s="82">
        <v>0</v>
      </c>
      <c r="E67" s="82">
        <v>0</v>
      </c>
      <c r="F67" s="82">
        <v>0</v>
      </c>
      <c r="G67" s="82">
        <v>0</v>
      </c>
      <c r="H67" s="76"/>
      <c r="I67" s="31">
        <v>65</v>
      </c>
      <c r="J67" s="82">
        <v>0</v>
      </c>
      <c r="K67" s="82">
        <v>0</v>
      </c>
      <c r="L67" s="82">
        <v>0</v>
      </c>
      <c r="M67" s="82">
        <v>0</v>
      </c>
      <c r="N67" s="82">
        <v>0</v>
      </c>
      <c r="O67" s="76"/>
      <c r="P67" s="31">
        <v>65</v>
      </c>
      <c r="Q67" s="82">
        <v>0</v>
      </c>
      <c r="R67" s="82">
        <v>0</v>
      </c>
      <c r="S67" s="82">
        <v>0</v>
      </c>
      <c r="T67" s="82">
        <v>0</v>
      </c>
      <c r="U67" s="82">
        <v>0</v>
      </c>
      <c r="V67" s="76"/>
      <c r="W67" s="31">
        <v>65</v>
      </c>
      <c r="X67" s="82">
        <v>0</v>
      </c>
      <c r="Y67" s="82">
        <v>0</v>
      </c>
      <c r="Z67" s="82">
        <v>0</v>
      </c>
      <c r="AA67" s="82">
        <v>0</v>
      </c>
      <c r="AB67" s="82">
        <v>0</v>
      </c>
      <c r="AC67" s="76"/>
      <c r="AD67" s="31">
        <v>65</v>
      </c>
      <c r="AE67" s="82">
        <v>0</v>
      </c>
      <c r="AF67" s="82">
        <v>0</v>
      </c>
      <c r="AG67" s="82">
        <v>0</v>
      </c>
      <c r="AH67" s="82">
        <v>0</v>
      </c>
      <c r="AI67" s="82">
        <v>0</v>
      </c>
      <c r="AJ67" s="31"/>
      <c r="AK67" s="31">
        <f t="shared" si="10"/>
        <v>10</v>
      </c>
      <c r="AM67" s="83"/>
      <c r="AN67" s="83">
        <f t="shared" si="11"/>
        <v>0</v>
      </c>
      <c r="AO67" s="83">
        <f t="shared" si="11"/>
        <v>0</v>
      </c>
      <c r="AP67" s="83">
        <f t="shared" si="11"/>
        <v>0</v>
      </c>
      <c r="AQ67" s="83">
        <f t="shared" ref="AQ67:AQ98" si="36">IF(F67&gt;0,F67,0)</f>
        <v>0</v>
      </c>
      <c r="AR67" s="83">
        <f t="shared" si="12"/>
        <v>0</v>
      </c>
      <c r="AS67" s="83"/>
      <c r="AT67" s="83"/>
      <c r="AU67" s="83">
        <f t="shared" si="13"/>
        <v>0</v>
      </c>
      <c r="AV67" s="83">
        <f t="shared" si="13"/>
        <v>0</v>
      </c>
      <c r="AW67" s="83">
        <f t="shared" si="13"/>
        <v>0</v>
      </c>
      <c r="AX67" s="83">
        <f t="shared" si="13"/>
        <v>0</v>
      </c>
      <c r="AY67" s="83">
        <f t="shared" si="14"/>
        <v>0</v>
      </c>
      <c r="AZ67" s="83"/>
      <c r="BA67" s="83"/>
      <c r="BB67" s="83">
        <f t="shared" si="15"/>
        <v>0</v>
      </c>
      <c r="BC67" s="83">
        <f t="shared" si="15"/>
        <v>0</v>
      </c>
      <c r="BD67" s="83">
        <f t="shared" si="15"/>
        <v>0</v>
      </c>
      <c r="BE67" s="83">
        <f t="shared" si="15"/>
        <v>0</v>
      </c>
      <c r="BF67" s="83">
        <f t="shared" si="16"/>
        <v>0</v>
      </c>
      <c r="BG67" s="83"/>
      <c r="BH67" s="83"/>
      <c r="BI67" s="83">
        <f t="shared" si="17"/>
        <v>0</v>
      </c>
      <c r="BJ67" s="83">
        <f t="shared" si="17"/>
        <v>0</v>
      </c>
      <c r="BK67" s="83">
        <f t="shared" si="17"/>
        <v>0</v>
      </c>
      <c r="BL67" s="83">
        <f t="shared" si="17"/>
        <v>0</v>
      </c>
      <c r="BM67" s="83">
        <f t="shared" si="18"/>
        <v>0</v>
      </c>
      <c r="BN67" s="83"/>
      <c r="BO67" s="83"/>
      <c r="BP67" s="83">
        <f t="shared" si="19"/>
        <v>0</v>
      </c>
      <c r="BQ67" s="83">
        <f t="shared" si="19"/>
        <v>0</v>
      </c>
      <c r="BR67" s="83">
        <f t="shared" si="19"/>
        <v>0</v>
      </c>
      <c r="BS67" s="83">
        <f t="shared" si="19"/>
        <v>0</v>
      </c>
      <c r="BT67" s="83">
        <f t="shared" si="20"/>
        <v>0</v>
      </c>
      <c r="BV67" s="80"/>
      <c r="BW67" s="80"/>
      <c r="BX67" s="80">
        <f t="shared" si="21"/>
        <v>0</v>
      </c>
      <c r="BY67" s="80">
        <f t="shared" si="21"/>
        <v>0</v>
      </c>
      <c r="BZ67" s="80">
        <f t="shared" si="21"/>
        <v>0</v>
      </c>
      <c r="CA67" s="80">
        <f t="shared" si="21"/>
        <v>0</v>
      </c>
      <c r="CB67" s="80">
        <f t="shared" si="22"/>
        <v>0</v>
      </c>
      <c r="CC67" s="80"/>
      <c r="CD67" s="80"/>
      <c r="CE67" s="80">
        <f t="shared" si="23"/>
        <v>0</v>
      </c>
      <c r="CF67" s="80">
        <f t="shared" si="23"/>
        <v>0</v>
      </c>
      <c r="CG67" s="80">
        <f t="shared" si="23"/>
        <v>0</v>
      </c>
      <c r="CH67" s="80">
        <f t="shared" si="23"/>
        <v>0</v>
      </c>
      <c r="CI67" s="80">
        <f t="shared" si="24"/>
        <v>0</v>
      </c>
      <c r="CJ67" s="80"/>
      <c r="CK67" s="80"/>
      <c r="CL67" s="80">
        <f t="shared" si="25"/>
        <v>0</v>
      </c>
      <c r="CM67" s="80">
        <f t="shared" si="25"/>
        <v>0</v>
      </c>
      <c r="CN67" s="80">
        <f t="shared" si="25"/>
        <v>0</v>
      </c>
      <c r="CO67" s="80">
        <f t="shared" si="25"/>
        <v>0</v>
      </c>
      <c r="CP67" s="80">
        <f t="shared" si="26"/>
        <v>0</v>
      </c>
      <c r="CQ67" s="80"/>
      <c r="CR67" s="80"/>
      <c r="CS67" s="80">
        <f t="shared" si="27"/>
        <v>0</v>
      </c>
      <c r="CT67" s="80">
        <f t="shared" si="27"/>
        <v>0</v>
      </c>
      <c r="CU67" s="80">
        <f t="shared" si="27"/>
        <v>0</v>
      </c>
      <c r="CV67" s="80">
        <f t="shared" si="27"/>
        <v>0</v>
      </c>
      <c r="CW67" s="80">
        <f t="shared" si="28"/>
        <v>0</v>
      </c>
      <c r="CX67" s="80"/>
      <c r="CY67" s="80"/>
      <c r="CZ67" s="80">
        <f t="shared" si="29"/>
        <v>0</v>
      </c>
      <c r="DA67" s="80">
        <f t="shared" si="29"/>
        <v>0</v>
      </c>
      <c r="DB67" s="80">
        <f t="shared" si="29"/>
        <v>0</v>
      </c>
      <c r="DC67" s="80">
        <f t="shared" si="29"/>
        <v>0</v>
      </c>
      <c r="DD67" s="80">
        <f t="shared" si="30"/>
        <v>0</v>
      </c>
      <c r="DF67" s="81">
        <f t="shared" si="31"/>
        <v>0</v>
      </c>
      <c r="DG67" s="81">
        <f t="shared" si="32"/>
        <v>0</v>
      </c>
      <c r="DH67" s="81">
        <f t="shared" si="33"/>
        <v>0</v>
      </c>
      <c r="DI67" s="81">
        <f t="shared" si="34"/>
        <v>0</v>
      </c>
      <c r="DJ67" s="81">
        <f t="shared" si="35"/>
        <v>0</v>
      </c>
      <c r="DK67" s="84">
        <f t="shared" ref="DK67:DK98" si="37">SUM(DF67:DJ67)</f>
        <v>0</v>
      </c>
    </row>
    <row r="68" spans="1:115" ht="15.75" thickBot="1">
      <c r="A68" s="76"/>
      <c r="B68" s="31">
        <v>66</v>
      </c>
      <c r="C68" s="82">
        <v>0</v>
      </c>
      <c r="D68" s="82">
        <v>0</v>
      </c>
      <c r="E68" s="82">
        <v>0</v>
      </c>
      <c r="F68" s="82">
        <v>0</v>
      </c>
      <c r="G68" s="82">
        <v>0</v>
      </c>
      <c r="H68" s="76"/>
      <c r="I68" s="31">
        <v>66</v>
      </c>
      <c r="J68" s="82">
        <v>0</v>
      </c>
      <c r="K68" s="82">
        <v>0</v>
      </c>
      <c r="L68" s="82">
        <v>0</v>
      </c>
      <c r="M68" s="82">
        <v>0</v>
      </c>
      <c r="N68" s="82">
        <v>0</v>
      </c>
      <c r="O68" s="76"/>
      <c r="P68" s="31">
        <v>66</v>
      </c>
      <c r="Q68" s="82">
        <v>0</v>
      </c>
      <c r="R68" s="82">
        <v>0</v>
      </c>
      <c r="S68" s="82">
        <v>0</v>
      </c>
      <c r="T68" s="82">
        <v>0</v>
      </c>
      <c r="U68" s="82">
        <v>0</v>
      </c>
      <c r="V68" s="76"/>
      <c r="W68" s="31">
        <v>66</v>
      </c>
      <c r="X68" s="82">
        <v>0</v>
      </c>
      <c r="Y68" s="82">
        <v>0</v>
      </c>
      <c r="Z68" s="82">
        <v>0</v>
      </c>
      <c r="AA68" s="82">
        <v>0</v>
      </c>
      <c r="AB68" s="82">
        <v>0</v>
      </c>
      <c r="AC68" s="76"/>
      <c r="AD68" s="31">
        <v>66</v>
      </c>
      <c r="AE68" s="82">
        <v>0</v>
      </c>
      <c r="AF68" s="82">
        <v>0</v>
      </c>
      <c r="AG68" s="82">
        <v>0</v>
      </c>
      <c r="AH68" s="82">
        <v>0</v>
      </c>
      <c r="AI68" s="82">
        <v>0</v>
      </c>
      <c r="AJ68" s="31"/>
      <c r="AK68" s="31">
        <f t="shared" ref="AK68:AK98" si="38">AJ68+10</f>
        <v>10</v>
      </c>
      <c r="AM68" s="83"/>
      <c r="AN68" s="83">
        <f t="shared" ref="AN68:AP98" si="39">IF(C68&gt;0,C68,0)</f>
        <v>0</v>
      </c>
      <c r="AO68" s="83">
        <f t="shared" si="39"/>
        <v>0</v>
      </c>
      <c r="AP68" s="83">
        <f t="shared" si="39"/>
        <v>0</v>
      </c>
      <c r="AQ68" s="83">
        <f t="shared" si="36"/>
        <v>0</v>
      </c>
      <c r="AR68" s="83">
        <f t="shared" ref="AR68:AR98" si="40">-SUM(AN68:AQ68)</f>
        <v>0</v>
      </c>
      <c r="AS68" s="83"/>
      <c r="AT68" s="83"/>
      <c r="AU68" s="83">
        <f t="shared" ref="AU68:AX98" si="41">IF(J68&gt;0,J68,0)</f>
        <v>0</v>
      </c>
      <c r="AV68" s="83">
        <f t="shared" si="41"/>
        <v>0</v>
      </c>
      <c r="AW68" s="83">
        <f t="shared" si="41"/>
        <v>0</v>
      </c>
      <c r="AX68" s="83">
        <f t="shared" si="41"/>
        <v>0</v>
      </c>
      <c r="AY68" s="83">
        <f t="shared" ref="AY68:AY98" si="42">-SUM(AU68:AX68)</f>
        <v>0</v>
      </c>
      <c r="AZ68" s="83"/>
      <c r="BA68" s="83"/>
      <c r="BB68" s="83">
        <f t="shared" ref="BB68:BE98" si="43">IF(Q68&gt;0,Q68,0)</f>
        <v>0</v>
      </c>
      <c r="BC68" s="83">
        <f t="shared" si="43"/>
        <v>0</v>
      </c>
      <c r="BD68" s="83">
        <f t="shared" si="43"/>
        <v>0</v>
      </c>
      <c r="BE68" s="83">
        <f t="shared" si="43"/>
        <v>0</v>
      </c>
      <c r="BF68" s="83">
        <f t="shared" ref="BF68:BF98" si="44">-SUM(BB68:BE68)</f>
        <v>0</v>
      </c>
      <c r="BG68" s="83"/>
      <c r="BH68" s="83"/>
      <c r="BI68" s="83">
        <f t="shared" ref="BI68:BL98" si="45">IF(X68&gt;0,X68,0)</f>
        <v>0</v>
      </c>
      <c r="BJ68" s="83">
        <f t="shared" si="45"/>
        <v>0</v>
      </c>
      <c r="BK68" s="83">
        <f t="shared" si="45"/>
        <v>0</v>
      </c>
      <c r="BL68" s="83">
        <f t="shared" si="45"/>
        <v>0</v>
      </c>
      <c r="BM68" s="83">
        <f t="shared" ref="BM68:BM98" si="46">-SUM(BI68:BL68)</f>
        <v>0</v>
      </c>
      <c r="BN68" s="83"/>
      <c r="BO68" s="83"/>
      <c r="BP68" s="83">
        <f t="shared" ref="BP68:BS98" si="47">IF(AE68&gt;0,AE68,0)</f>
        <v>0</v>
      </c>
      <c r="BQ68" s="83">
        <f t="shared" si="47"/>
        <v>0</v>
      </c>
      <c r="BR68" s="83">
        <f t="shared" si="47"/>
        <v>0</v>
      </c>
      <c r="BS68" s="83">
        <f t="shared" si="47"/>
        <v>0</v>
      </c>
      <c r="BT68" s="83">
        <f t="shared" ref="BT68:BT98" si="48">-SUM(BP68:BS68)</f>
        <v>0</v>
      </c>
      <c r="BV68" s="80"/>
      <c r="BW68" s="80"/>
      <c r="BX68" s="80">
        <f t="shared" ref="BX68:CA98" si="49">$AK68*AN68</f>
        <v>0</v>
      </c>
      <c r="BY68" s="80">
        <f t="shared" si="49"/>
        <v>0</v>
      </c>
      <c r="BZ68" s="80">
        <f t="shared" si="49"/>
        <v>0</v>
      </c>
      <c r="CA68" s="80">
        <f t="shared" si="49"/>
        <v>0</v>
      </c>
      <c r="CB68" s="80">
        <f t="shared" ref="CB68:CB98" si="50">SUM(BX68:CA68)</f>
        <v>0</v>
      </c>
      <c r="CC68" s="80"/>
      <c r="CD68" s="80"/>
      <c r="CE68" s="80">
        <f t="shared" ref="CE68:CH98" si="51">$AK68*AU68</f>
        <v>0</v>
      </c>
      <c r="CF68" s="80">
        <f t="shared" si="51"/>
        <v>0</v>
      </c>
      <c r="CG68" s="80">
        <f t="shared" si="51"/>
        <v>0</v>
      </c>
      <c r="CH68" s="80">
        <f t="shared" si="51"/>
        <v>0</v>
      </c>
      <c r="CI68" s="80">
        <f t="shared" ref="CI68:CI98" si="52">SUM(CE68:CH68)</f>
        <v>0</v>
      </c>
      <c r="CJ68" s="80"/>
      <c r="CK68" s="80"/>
      <c r="CL68" s="80">
        <f t="shared" ref="CL68:CO98" si="53">$AK68*BB68</f>
        <v>0</v>
      </c>
      <c r="CM68" s="80">
        <f t="shared" si="53"/>
        <v>0</v>
      </c>
      <c r="CN68" s="80">
        <f t="shared" si="53"/>
        <v>0</v>
      </c>
      <c r="CO68" s="80">
        <f t="shared" si="53"/>
        <v>0</v>
      </c>
      <c r="CP68" s="80">
        <f t="shared" ref="CP68:CP98" si="54">SUM(CL68:CO68)</f>
        <v>0</v>
      </c>
      <c r="CQ68" s="80"/>
      <c r="CR68" s="80"/>
      <c r="CS68" s="80">
        <f t="shared" ref="CS68:CV98" si="55">$AK68*BI68</f>
        <v>0</v>
      </c>
      <c r="CT68" s="80">
        <f t="shared" si="55"/>
        <v>0</v>
      </c>
      <c r="CU68" s="80">
        <f t="shared" si="55"/>
        <v>0</v>
      </c>
      <c r="CV68" s="80">
        <f t="shared" si="55"/>
        <v>0</v>
      </c>
      <c r="CW68" s="80">
        <f t="shared" ref="CW68:CW98" si="56">SUM(CS68:CV68)</f>
        <v>0</v>
      </c>
      <c r="CX68" s="80"/>
      <c r="CY68" s="80"/>
      <c r="CZ68" s="80">
        <f t="shared" ref="CZ68:DC98" si="57">$AK68*BP68</f>
        <v>0</v>
      </c>
      <c r="DA68" s="80">
        <f t="shared" si="57"/>
        <v>0</v>
      </c>
      <c r="DB68" s="80">
        <f t="shared" si="57"/>
        <v>0</v>
      </c>
      <c r="DC68" s="80">
        <f t="shared" si="57"/>
        <v>0</v>
      </c>
      <c r="DD68" s="80">
        <f t="shared" ref="DD68:DD98" si="58">SUM(CZ68:DC68)</f>
        <v>0</v>
      </c>
      <c r="DF68" s="81">
        <f t="shared" ref="DF68:DF99" si="59">AR68+AU68+BB68+BI68+BP68</f>
        <v>0</v>
      </c>
      <c r="DG68" s="81">
        <f t="shared" ref="DG68:DG99" si="60">AY68+AN68+BC68+BJ68+BQ68</f>
        <v>0</v>
      </c>
      <c r="DH68" s="81">
        <f t="shared" ref="DH68:DH99" si="61">BF68+AO68+AV68+BK68+BR68</f>
        <v>0</v>
      </c>
      <c r="DI68" s="81">
        <f t="shared" ref="DI68:DI99" si="62">BM68+BS68+BD68+AW68+AP68</f>
        <v>0</v>
      </c>
      <c r="DJ68" s="81">
        <f t="shared" ref="DJ68:DJ99" si="63">BT68+BL68+BE68+AX68+AQ68</f>
        <v>0</v>
      </c>
      <c r="DK68" s="84">
        <f t="shared" si="37"/>
        <v>0</v>
      </c>
    </row>
    <row r="69" spans="1:115" ht="15.75" thickBot="1">
      <c r="A69" s="76"/>
      <c r="B69" s="31">
        <v>67</v>
      </c>
      <c r="C69" s="82">
        <v>0</v>
      </c>
      <c r="D69" s="82">
        <v>0</v>
      </c>
      <c r="E69" s="82">
        <v>0</v>
      </c>
      <c r="F69" s="82">
        <v>-3.8730000000000002</v>
      </c>
      <c r="G69" s="82">
        <v>-3.8730000000000002</v>
      </c>
      <c r="H69" s="76"/>
      <c r="I69" s="31">
        <v>67</v>
      </c>
      <c r="J69" s="82">
        <v>0</v>
      </c>
      <c r="K69" s="82">
        <v>0</v>
      </c>
      <c r="L69" s="82">
        <v>0</v>
      </c>
      <c r="M69" s="82">
        <v>-2.399</v>
      </c>
      <c r="N69" s="82">
        <v>-2.399</v>
      </c>
      <c r="O69" s="76"/>
      <c r="P69" s="31">
        <v>67</v>
      </c>
      <c r="Q69" s="82">
        <v>0</v>
      </c>
      <c r="R69" s="82">
        <v>0</v>
      </c>
      <c r="S69" s="82">
        <v>0</v>
      </c>
      <c r="T69" s="82">
        <v>0</v>
      </c>
      <c r="U69" s="82">
        <v>0</v>
      </c>
      <c r="V69" s="76"/>
      <c r="W69" s="31">
        <v>67</v>
      </c>
      <c r="X69" s="82">
        <v>0</v>
      </c>
      <c r="Y69" s="82">
        <v>0</v>
      </c>
      <c r="Z69" s="82">
        <v>0</v>
      </c>
      <c r="AA69" s="82">
        <v>0</v>
      </c>
      <c r="AB69" s="82">
        <v>0</v>
      </c>
      <c r="AC69" s="76"/>
      <c r="AD69" s="31">
        <v>67</v>
      </c>
      <c r="AE69" s="82">
        <v>3.8730000000000002</v>
      </c>
      <c r="AF69" s="82">
        <v>2.399</v>
      </c>
      <c r="AG69" s="82">
        <v>0</v>
      </c>
      <c r="AH69" s="82">
        <v>0</v>
      </c>
      <c r="AI69" s="82">
        <v>6.2720000000000002</v>
      </c>
      <c r="AJ69" s="31"/>
      <c r="AK69" s="31">
        <f t="shared" si="38"/>
        <v>10</v>
      </c>
      <c r="AM69" s="83"/>
      <c r="AN69" s="83">
        <f t="shared" si="39"/>
        <v>0</v>
      </c>
      <c r="AO69" s="83">
        <f t="shared" si="39"/>
        <v>0</v>
      </c>
      <c r="AP69" s="83">
        <f t="shared" si="39"/>
        <v>0</v>
      </c>
      <c r="AQ69" s="83">
        <f t="shared" si="36"/>
        <v>0</v>
      </c>
      <c r="AR69" s="83">
        <f t="shared" si="40"/>
        <v>0</v>
      </c>
      <c r="AS69" s="83"/>
      <c r="AT69" s="83"/>
      <c r="AU69" s="83">
        <f t="shared" si="41"/>
        <v>0</v>
      </c>
      <c r="AV69" s="83">
        <f t="shared" si="41"/>
        <v>0</v>
      </c>
      <c r="AW69" s="83">
        <f t="shared" si="41"/>
        <v>0</v>
      </c>
      <c r="AX69" s="83">
        <f t="shared" si="41"/>
        <v>0</v>
      </c>
      <c r="AY69" s="83">
        <f t="shared" si="42"/>
        <v>0</v>
      </c>
      <c r="AZ69" s="83"/>
      <c r="BA69" s="83"/>
      <c r="BB69" s="83">
        <f t="shared" si="43"/>
        <v>0</v>
      </c>
      <c r="BC69" s="83">
        <f t="shared" si="43"/>
        <v>0</v>
      </c>
      <c r="BD69" s="83">
        <f t="shared" si="43"/>
        <v>0</v>
      </c>
      <c r="BE69" s="83">
        <f t="shared" si="43"/>
        <v>0</v>
      </c>
      <c r="BF69" s="83">
        <f t="shared" si="44"/>
        <v>0</v>
      </c>
      <c r="BG69" s="83"/>
      <c r="BH69" s="83"/>
      <c r="BI69" s="83">
        <f t="shared" si="45"/>
        <v>0</v>
      </c>
      <c r="BJ69" s="83">
        <f t="shared" si="45"/>
        <v>0</v>
      </c>
      <c r="BK69" s="83">
        <f t="shared" si="45"/>
        <v>0</v>
      </c>
      <c r="BL69" s="83">
        <f t="shared" si="45"/>
        <v>0</v>
      </c>
      <c r="BM69" s="83">
        <f t="shared" si="46"/>
        <v>0</v>
      </c>
      <c r="BN69" s="83"/>
      <c r="BO69" s="83"/>
      <c r="BP69" s="83">
        <f t="shared" si="47"/>
        <v>3.8730000000000002</v>
      </c>
      <c r="BQ69" s="83">
        <f t="shared" si="47"/>
        <v>2.399</v>
      </c>
      <c r="BR69" s="83">
        <f t="shared" si="47"/>
        <v>0</v>
      </c>
      <c r="BS69" s="83">
        <f t="shared" si="47"/>
        <v>0</v>
      </c>
      <c r="BT69" s="83">
        <f t="shared" si="48"/>
        <v>-6.2720000000000002</v>
      </c>
      <c r="BV69" s="80"/>
      <c r="BW69" s="80"/>
      <c r="BX69" s="80">
        <f t="shared" si="49"/>
        <v>0</v>
      </c>
      <c r="BY69" s="80">
        <f t="shared" si="49"/>
        <v>0</v>
      </c>
      <c r="BZ69" s="80">
        <f t="shared" si="49"/>
        <v>0</v>
      </c>
      <c r="CA69" s="80">
        <f t="shared" si="49"/>
        <v>0</v>
      </c>
      <c r="CB69" s="80">
        <f t="shared" si="50"/>
        <v>0</v>
      </c>
      <c r="CC69" s="80"/>
      <c r="CD69" s="80"/>
      <c r="CE69" s="80">
        <f t="shared" si="51"/>
        <v>0</v>
      </c>
      <c r="CF69" s="80">
        <f t="shared" si="51"/>
        <v>0</v>
      </c>
      <c r="CG69" s="80">
        <f t="shared" si="51"/>
        <v>0</v>
      </c>
      <c r="CH69" s="80">
        <f t="shared" si="51"/>
        <v>0</v>
      </c>
      <c r="CI69" s="80">
        <f t="shared" si="52"/>
        <v>0</v>
      </c>
      <c r="CJ69" s="80"/>
      <c r="CK69" s="80"/>
      <c r="CL69" s="80">
        <f t="shared" si="53"/>
        <v>0</v>
      </c>
      <c r="CM69" s="80">
        <f t="shared" si="53"/>
        <v>0</v>
      </c>
      <c r="CN69" s="80">
        <f t="shared" si="53"/>
        <v>0</v>
      </c>
      <c r="CO69" s="80">
        <f t="shared" si="53"/>
        <v>0</v>
      </c>
      <c r="CP69" s="80">
        <f t="shared" si="54"/>
        <v>0</v>
      </c>
      <c r="CQ69" s="80"/>
      <c r="CR69" s="80"/>
      <c r="CS69" s="80">
        <f t="shared" si="55"/>
        <v>0</v>
      </c>
      <c r="CT69" s="80">
        <f t="shared" si="55"/>
        <v>0</v>
      </c>
      <c r="CU69" s="80">
        <f t="shared" si="55"/>
        <v>0</v>
      </c>
      <c r="CV69" s="80">
        <f t="shared" si="55"/>
        <v>0</v>
      </c>
      <c r="CW69" s="80">
        <f t="shared" si="56"/>
        <v>0</v>
      </c>
      <c r="CX69" s="80"/>
      <c r="CY69" s="80"/>
      <c r="CZ69" s="80">
        <f t="shared" si="57"/>
        <v>38.730000000000004</v>
      </c>
      <c r="DA69" s="80">
        <f t="shared" si="57"/>
        <v>23.990000000000002</v>
      </c>
      <c r="DB69" s="80">
        <f t="shared" si="57"/>
        <v>0</v>
      </c>
      <c r="DC69" s="80">
        <f t="shared" si="57"/>
        <v>0</v>
      </c>
      <c r="DD69" s="80">
        <f t="shared" si="58"/>
        <v>62.720000000000006</v>
      </c>
      <c r="DF69" s="81">
        <f t="shared" si="59"/>
        <v>3.8730000000000002</v>
      </c>
      <c r="DG69" s="81">
        <f t="shared" si="60"/>
        <v>2.399</v>
      </c>
      <c r="DH69" s="81">
        <f t="shared" si="61"/>
        <v>0</v>
      </c>
      <c r="DI69" s="81">
        <f t="shared" si="62"/>
        <v>0</v>
      </c>
      <c r="DJ69" s="81">
        <f t="shared" si="63"/>
        <v>-6.2720000000000002</v>
      </c>
      <c r="DK69" s="84">
        <f t="shared" si="37"/>
        <v>0</v>
      </c>
    </row>
    <row r="70" spans="1:115" ht="15.75" thickBot="1">
      <c r="A70" s="76"/>
      <c r="B70" s="31">
        <v>68</v>
      </c>
      <c r="C70" s="82">
        <v>0</v>
      </c>
      <c r="D70" s="82">
        <v>0</v>
      </c>
      <c r="E70" s="82">
        <v>0</v>
      </c>
      <c r="F70" s="82">
        <v>-17.027000000000001</v>
      </c>
      <c r="G70" s="82">
        <v>-17.027000000000001</v>
      </c>
      <c r="H70" s="76"/>
      <c r="I70" s="31">
        <v>68</v>
      </c>
      <c r="J70" s="82">
        <v>0</v>
      </c>
      <c r="K70" s="82">
        <v>0</v>
      </c>
      <c r="L70" s="82">
        <v>0</v>
      </c>
      <c r="M70" s="82">
        <v>-10</v>
      </c>
      <c r="N70" s="82">
        <v>-10</v>
      </c>
      <c r="O70" s="76"/>
      <c r="P70" s="31">
        <v>68</v>
      </c>
      <c r="Q70" s="82">
        <v>0</v>
      </c>
      <c r="R70" s="82">
        <v>0</v>
      </c>
      <c r="S70" s="82">
        <v>0</v>
      </c>
      <c r="T70" s="82">
        <v>0</v>
      </c>
      <c r="U70" s="82">
        <v>0</v>
      </c>
      <c r="V70" s="76"/>
      <c r="W70" s="31">
        <v>68</v>
      </c>
      <c r="X70" s="82">
        <v>0</v>
      </c>
      <c r="Y70" s="82">
        <v>0</v>
      </c>
      <c r="Z70" s="82">
        <v>0</v>
      </c>
      <c r="AA70" s="82">
        <v>0</v>
      </c>
      <c r="AB70" s="82">
        <v>0</v>
      </c>
      <c r="AC70" s="76"/>
      <c r="AD70" s="31">
        <v>68</v>
      </c>
      <c r="AE70" s="82">
        <v>17.027000000000001</v>
      </c>
      <c r="AF70" s="82">
        <v>10</v>
      </c>
      <c r="AG70" s="82">
        <v>0</v>
      </c>
      <c r="AH70" s="82">
        <v>0</v>
      </c>
      <c r="AI70" s="82">
        <v>27.027000000000001</v>
      </c>
      <c r="AJ70" s="31"/>
      <c r="AK70" s="31">
        <f t="shared" si="38"/>
        <v>10</v>
      </c>
      <c r="AM70" s="83"/>
      <c r="AN70" s="83">
        <f t="shared" si="39"/>
        <v>0</v>
      </c>
      <c r="AO70" s="83">
        <f t="shared" si="39"/>
        <v>0</v>
      </c>
      <c r="AP70" s="83">
        <f t="shared" si="39"/>
        <v>0</v>
      </c>
      <c r="AQ70" s="83">
        <f t="shared" si="36"/>
        <v>0</v>
      </c>
      <c r="AR70" s="83">
        <f t="shared" si="40"/>
        <v>0</v>
      </c>
      <c r="AS70" s="83"/>
      <c r="AT70" s="83"/>
      <c r="AU70" s="83">
        <f t="shared" si="41"/>
        <v>0</v>
      </c>
      <c r="AV70" s="83">
        <f t="shared" si="41"/>
        <v>0</v>
      </c>
      <c r="AW70" s="83">
        <f t="shared" si="41"/>
        <v>0</v>
      </c>
      <c r="AX70" s="83">
        <f t="shared" si="41"/>
        <v>0</v>
      </c>
      <c r="AY70" s="83">
        <f t="shared" si="42"/>
        <v>0</v>
      </c>
      <c r="AZ70" s="83"/>
      <c r="BA70" s="83"/>
      <c r="BB70" s="83">
        <f t="shared" si="43"/>
        <v>0</v>
      </c>
      <c r="BC70" s="83">
        <f t="shared" si="43"/>
        <v>0</v>
      </c>
      <c r="BD70" s="83">
        <f t="shared" si="43"/>
        <v>0</v>
      </c>
      <c r="BE70" s="83">
        <f t="shared" si="43"/>
        <v>0</v>
      </c>
      <c r="BF70" s="83">
        <f t="shared" si="44"/>
        <v>0</v>
      </c>
      <c r="BG70" s="83"/>
      <c r="BH70" s="83"/>
      <c r="BI70" s="83">
        <f t="shared" si="45"/>
        <v>0</v>
      </c>
      <c r="BJ70" s="83">
        <f t="shared" si="45"/>
        <v>0</v>
      </c>
      <c r="BK70" s="83">
        <f t="shared" si="45"/>
        <v>0</v>
      </c>
      <c r="BL70" s="83">
        <f t="shared" si="45"/>
        <v>0</v>
      </c>
      <c r="BM70" s="83">
        <f t="shared" si="46"/>
        <v>0</v>
      </c>
      <c r="BN70" s="83"/>
      <c r="BO70" s="83"/>
      <c r="BP70" s="83">
        <f t="shared" si="47"/>
        <v>17.027000000000001</v>
      </c>
      <c r="BQ70" s="83">
        <f t="shared" si="47"/>
        <v>10</v>
      </c>
      <c r="BR70" s="83">
        <f t="shared" si="47"/>
        <v>0</v>
      </c>
      <c r="BS70" s="83">
        <f t="shared" si="47"/>
        <v>0</v>
      </c>
      <c r="BT70" s="83">
        <f t="shared" si="48"/>
        <v>-27.027000000000001</v>
      </c>
      <c r="BV70" s="80"/>
      <c r="BW70" s="80"/>
      <c r="BX70" s="80">
        <f t="shared" si="49"/>
        <v>0</v>
      </c>
      <c r="BY70" s="80">
        <f t="shared" si="49"/>
        <v>0</v>
      </c>
      <c r="BZ70" s="80">
        <f t="shared" si="49"/>
        <v>0</v>
      </c>
      <c r="CA70" s="80">
        <f t="shared" si="49"/>
        <v>0</v>
      </c>
      <c r="CB70" s="80">
        <f t="shared" si="50"/>
        <v>0</v>
      </c>
      <c r="CC70" s="80"/>
      <c r="CD70" s="80"/>
      <c r="CE70" s="80">
        <f t="shared" si="51"/>
        <v>0</v>
      </c>
      <c r="CF70" s="80">
        <f t="shared" si="51"/>
        <v>0</v>
      </c>
      <c r="CG70" s="80">
        <f t="shared" si="51"/>
        <v>0</v>
      </c>
      <c r="CH70" s="80">
        <f t="shared" si="51"/>
        <v>0</v>
      </c>
      <c r="CI70" s="80">
        <f t="shared" si="52"/>
        <v>0</v>
      </c>
      <c r="CJ70" s="80"/>
      <c r="CK70" s="80"/>
      <c r="CL70" s="80">
        <f t="shared" si="53"/>
        <v>0</v>
      </c>
      <c r="CM70" s="80">
        <f t="shared" si="53"/>
        <v>0</v>
      </c>
      <c r="CN70" s="80">
        <f t="shared" si="53"/>
        <v>0</v>
      </c>
      <c r="CO70" s="80">
        <f t="shared" si="53"/>
        <v>0</v>
      </c>
      <c r="CP70" s="80">
        <f t="shared" si="54"/>
        <v>0</v>
      </c>
      <c r="CQ70" s="80"/>
      <c r="CR70" s="80"/>
      <c r="CS70" s="80">
        <f t="shared" si="55"/>
        <v>0</v>
      </c>
      <c r="CT70" s="80">
        <f t="shared" si="55"/>
        <v>0</v>
      </c>
      <c r="CU70" s="80">
        <f t="shared" si="55"/>
        <v>0</v>
      </c>
      <c r="CV70" s="80">
        <f t="shared" si="55"/>
        <v>0</v>
      </c>
      <c r="CW70" s="80">
        <f t="shared" si="56"/>
        <v>0</v>
      </c>
      <c r="CX70" s="80"/>
      <c r="CY70" s="80"/>
      <c r="CZ70" s="80">
        <f t="shared" si="57"/>
        <v>170.27</v>
      </c>
      <c r="DA70" s="80">
        <f t="shared" si="57"/>
        <v>100</v>
      </c>
      <c r="DB70" s="80">
        <f t="shared" si="57"/>
        <v>0</v>
      </c>
      <c r="DC70" s="80">
        <f t="shared" si="57"/>
        <v>0</v>
      </c>
      <c r="DD70" s="80">
        <f t="shared" si="58"/>
        <v>270.27</v>
      </c>
      <c r="DF70" s="81">
        <f t="shared" si="59"/>
        <v>17.027000000000001</v>
      </c>
      <c r="DG70" s="81">
        <f t="shared" si="60"/>
        <v>10</v>
      </c>
      <c r="DH70" s="81">
        <f t="shared" si="61"/>
        <v>0</v>
      </c>
      <c r="DI70" s="81">
        <f t="shared" si="62"/>
        <v>0</v>
      </c>
      <c r="DJ70" s="81">
        <f t="shared" si="63"/>
        <v>-27.027000000000001</v>
      </c>
      <c r="DK70" s="84">
        <f t="shared" si="37"/>
        <v>0</v>
      </c>
    </row>
    <row r="71" spans="1:115" ht="15.75" thickBot="1">
      <c r="A71" s="76"/>
      <c r="B71" s="31">
        <v>69</v>
      </c>
      <c r="C71" s="82">
        <v>0</v>
      </c>
      <c r="D71" s="82">
        <v>0</v>
      </c>
      <c r="E71" s="82">
        <v>0</v>
      </c>
      <c r="F71" s="82">
        <v>-42.67</v>
      </c>
      <c r="G71" s="82">
        <v>-42.67</v>
      </c>
      <c r="H71" s="76"/>
      <c r="I71" s="31">
        <v>69</v>
      </c>
      <c r="J71" s="82">
        <v>0</v>
      </c>
      <c r="K71" s="82">
        <v>0</v>
      </c>
      <c r="L71" s="82">
        <v>0</v>
      </c>
      <c r="M71" s="82">
        <v>0</v>
      </c>
      <c r="N71" s="82">
        <v>0</v>
      </c>
      <c r="O71" s="76"/>
      <c r="P71" s="31">
        <v>69</v>
      </c>
      <c r="Q71" s="82">
        <v>0</v>
      </c>
      <c r="R71" s="82">
        <v>0</v>
      </c>
      <c r="S71" s="82">
        <v>0</v>
      </c>
      <c r="T71" s="82">
        <v>0</v>
      </c>
      <c r="U71" s="82">
        <v>0</v>
      </c>
      <c r="V71" s="76"/>
      <c r="W71" s="31">
        <v>69</v>
      </c>
      <c r="X71" s="82">
        <v>0</v>
      </c>
      <c r="Y71" s="82">
        <v>0</v>
      </c>
      <c r="Z71" s="82">
        <v>0</v>
      </c>
      <c r="AA71" s="82">
        <v>0</v>
      </c>
      <c r="AB71" s="82">
        <v>0</v>
      </c>
      <c r="AC71" s="76"/>
      <c r="AD71" s="31">
        <v>69</v>
      </c>
      <c r="AE71" s="82">
        <v>42.67</v>
      </c>
      <c r="AF71" s="82">
        <v>0</v>
      </c>
      <c r="AG71" s="82">
        <v>0</v>
      </c>
      <c r="AH71" s="82">
        <v>0</v>
      </c>
      <c r="AI71" s="82">
        <v>42.67</v>
      </c>
      <c r="AJ71" s="31"/>
      <c r="AK71" s="31">
        <f t="shared" si="38"/>
        <v>10</v>
      </c>
      <c r="AM71" s="83"/>
      <c r="AN71" s="83">
        <f t="shared" si="39"/>
        <v>0</v>
      </c>
      <c r="AO71" s="83">
        <f t="shared" si="39"/>
        <v>0</v>
      </c>
      <c r="AP71" s="83">
        <f t="shared" si="39"/>
        <v>0</v>
      </c>
      <c r="AQ71" s="83">
        <f t="shared" si="36"/>
        <v>0</v>
      </c>
      <c r="AR71" s="83">
        <f t="shared" si="40"/>
        <v>0</v>
      </c>
      <c r="AS71" s="83"/>
      <c r="AT71" s="83"/>
      <c r="AU71" s="83">
        <f t="shared" si="41"/>
        <v>0</v>
      </c>
      <c r="AV71" s="83">
        <f t="shared" si="41"/>
        <v>0</v>
      </c>
      <c r="AW71" s="83">
        <f t="shared" si="41"/>
        <v>0</v>
      </c>
      <c r="AX71" s="83">
        <f t="shared" si="41"/>
        <v>0</v>
      </c>
      <c r="AY71" s="83">
        <f t="shared" si="42"/>
        <v>0</v>
      </c>
      <c r="AZ71" s="83"/>
      <c r="BA71" s="83"/>
      <c r="BB71" s="83">
        <f t="shared" si="43"/>
        <v>0</v>
      </c>
      <c r="BC71" s="83">
        <f t="shared" si="43"/>
        <v>0</v>
      </c>
      <c r="BD71" s="83">
        <f t="shared" si="43"/>
        <v>0</v>
      </c>
      <c r="BE71" s="83">
        <f t="shared" si="43"/>
        <v>0</v>
      </c>
      <c r="BF71" s="83">
        <f t="shared" si="44"/>
        <v>0</v>
      </c>
      <c r="BG71" s="83"/>
      <c r="BH71" s="83"/>
      <c r="BI71" s="83">
        <f t="shared" si="45"/>
        <v>0</v>
      </c>
      <c r="BJ71" s="83">
        <f t="shared" si="45"/>
        <v>0</v>
      </c>
      <c r="BK71" s="83">
        <f t="shared" si="45"/>
        <v>0</v>
      </c>
      <c r="BL71" s="83">
        <f t="shared" si="45"/>
        <v>0</v>
      </c>
      <c r="BM71" s="83">
        <f t="shared" si="46"/>
        <v>0</v>
      </c>
      <c r="BN71" s="83"/>
      <c r="BO71" s="83"/>
      <c r="BP71" s="83">
        <f t="shared" si="47"/>
        <v>42.67</v>
      </c>
      <c r="BQ71" s="83">
        <f t="shared" si="47"/>
        <v>0</v>
      </c>
      <c r="BR71" s="83">
        <f t="shared" si="47"/>
        <v>0</v>
      </c>
      <c r="BS71" s="83">
        <f t="shared" si="47"/>
        <v>0</v>
      </c>
      <c r="BT71" s="83">
        <f t="shared" si="48"/>
        <v>-42.67</v>
      </c>
      <c r="BV71" s="80"/>
      <c r="BW71" s="80"/>
      <c r="BX71" s="80">
        <f t="shared" si="49"/>
        <v>0</v>
      </c>
      <c r="BY71" s="80">
        <f t="shared" si="49"/>
        <v>0</v>
      </c>
      <c r="BZ71" s="80">
        <f t="shared" si="49"/>
        <v>0</v>
      </c>
      <c r="CA71" s="80">
        <f t="shared" si="49"/>
        <v>0</v>
      </c>
      <c r="CB71" s="80">
        <f t="shared" si="50"/>
        <v>0</v>
      </c>
      <c r="CC71" s="80"/>
      <c r="CD71" s="80"/>
      <c r="CE71" s="80">
        <f t="shared" si="51"/>
        <v>0</v>
      </c>
      <c r="CF71" s="80">
        <f t="shared" si="51"/>
        <v>0</v>
      </c>
      <c r="CG71" s="80">
        <f t="shared" si="51"/>
        <v>0</v>
      </c>
      <c r="CH71" s="80">
        <f t="shared" si="51"/>
        <v>0</v>
      </c>
      <c r="CI71" s="80">
        <f t="shared" si="52"/>
        <v>0</v>
      </c>
      <c r="CJ71" s="80"/>
      <c r="CK71" s="80"/>
      <c r="CL71" s="80">
        <f t="shared" si="53"/>
        <v>0</v>
      </c>
      <c r="CM71" s="80">
        <f t="shared" si="53"/>
        <v>0</v>
      </c>
      <c r="CN71" s="80">
        <f t="shared" si="53"/>
        <v>0</v>
      </c>
      <c r="CO71" s="80">
        <f t="shared" si="53"/>
        <v>0</v>
      </c>
      <c r="CP71" s="80">
        <f t="shared" si="54"/>
        <v>0</v>
      </c>
      <c r="CQ71" s="80"/>
      <c r="CR71" s="80"/>
      <c r="CS71" s="80">
        <f t="shared" si="55"/>
        <v>0</v>
      </c>
      <c r="CT71" s="80">
        <f t="shared" si="55"/>
        <v>0</v>
      </c>
      <c r="CU71" s="80">
        <f t="shared" si="55"/>
        <v>0</v>
      </c>
      <c r="CV71" s="80">
        <f t="shared" si="55"/>
        <v>0</v>
      </c>
      <c r="CW71" s="80">
        <f t="shared" si="56"/>
        <v>0</v>
      </c>
      <c r="CX71" s="80"/>
      <c r="CY71" s="80"/>
      <c r="CZ71" s="80">
        <f t="shared" si="57"/>
        <v>426.70000000000005</v>
      </c>
      <c r="DA71" s="80">
        <f t="shared" si="57"/>
        <v>0</v>
      </c>
      <c r="DB71" s="80">
        <f t="shared" si="57"/>
        <v>0</v>
      </c>
      <c r="DC71" s="80">
        <f t="shared" si="57"/>
        <v>0</v>
      </c>
      <c r="DD71" s="80">
        <f t="shared" si="58"/>
        <v>426.70000000000005</v>
      </c>
      <c r="DF71" s="81">
        <f t="shared" si="59"/>
        <v>42.67</v>
      </c>
      <c r="DG71" s="81">
        <f t="shared" si="60"/>
        <v>0</v>
      </c>
      <c r="DH71" s="81">
        <f t="shared" si="61"/>
        <v>0</v>
      </c>
      <c r="DI71" s="81">
        <f t="shared" si="62"/>
        <v>0</v>
      </c>
      <c r="DJ71" s="81">
        <f t="shared" si="63"/>
        <v>-42.67</v>
      </c>
      <c r="DK71" s="84">
        <f t="shared" si="37"/>
        <v>0</v>
      </c>
    </row>
    <row r="72" spans="1:115" ht="15.75" thickBot="1">
      <c r="A72" s="76"/>
      <c r="B72" s="31">
        <v>70</v>
      </c>
      <c r="C72" s="82">
        <v>0</v>
      </c>
      <c r="D72" s="82">
        <v>0</v>
      </c>
      <c r="E72" s="82">
        <v>0</v>
      </c>
      <c r="F72" s="82">
        <v>-63.112000000000002</v>
      </c>
      <c r="G72" s="82">
        <v>-63.112000000000002</v>
      </c>
      <c r="H72" s="76"/>
      <c r="I72" s="31">
        <v>70</v>
      </c>
      <c r="J72" s="82">
        <v>0</v>
      </c>
      <c r="K72" s="82">
        <v>0</v>
      </c>
      <c r="L72" s="82">
        <v>0</v>
      </c>
      <c r="M72" s="82">
        <v>0</v>
      </c>
      <c r="N72" s="82">
        <v>0</v>
      </c>
      <c r="O72" s="76"/>
      <c r="P72" s="31">
        <v>70</v>
      </c>
      <c r="Q72" s="82">
        <v>0</v>
      </c>
      <c r="R72" s="82">
        <v>0</v>
      </c>
      <c r="S72" s="82">
        <v>0</v>
      </c>
      <c r="T72" s="82">
        <v>0</v>
      </c>
      <c r="U72" s="82">
        <v>0</v>
      </c>
      <c r="V72" s="76"/>
      <c r="W72" s="31">
        <v>70</v>
      </c>
      <c r="X72" s="82">
        <v>0</v>
      </c>
      <c r="Y72" s="82">
        <v>0</v>
      </c>
      <c r="Z72" s="82">
        <v>0</v>
      </c>
      <c r="AA72" s="82">
        <v>0</v>
      </c>
      <c r="AB72" s="82">
        <v>0</v>
      </c>
      <c r="AC72" s="76"/>
      <c r="AD72" s="31">
        <v>70</v>
      </c>
      <c r="AE72" s="82">
        <v>63.112000000000002</v>
      </c>
      <c r="AF72" s="82">
        <v>0</v>
      </c>
      <c r="AG72" s="82">
        <v>0</v>
      </c>
      <c r="AH72" s="82">
        <v>0</v>
      </c>
      <c r="AI72" s="82">
        <v>63.112000000000002</v>
      </c>
      <c r="AJ72" s="31"/>
      <c r="AK72" s="31">
        <f t="shared" si="38"/>
        <v>10</v>
      </c>
      <c r="AM72" s="83"/>
      <c r="AN72" s="83">
        <f t="shared" si="39"/>
        <v>0</v>
      </c>
      <c r="AO72" s="83">
        <f t="shared" si="39"/>
        <v>0</v>
      </c>
      <c r="AP72" s="83">
        <f t="shared" si="39"/>
        <v>0</v>
      </c>
      <c r="AQ72" s="83">
        <f t="shared" si="36"/>
        <v>0</v>
      </c>
      <c r="AR72" s="83">
        <f t="shared" si="40"/>
        <v>0</v>
      </c>
      <c r="AS72" s="83"/>
      <c r="AT72" s="83"/>
      <c r="AU72" s="83">
        <f t="shared" si="41"/>
        <v>0</v>
      </c>
      <c r="AV72" s="83">
        <f t="shared" si="41"/>
        <v>0</v>
      </c>
      <c r="AW72" s="83">
        <f t="shared" si="41"/>
        <v>0</v>
      </c>
      <c r="AX72" s="83">
        <f t="shared" si="41"/>
        <v>0</v>
      </c>
      <c r="AY72" s="83">
        <f t="shared" si="42"/>
        <v>0</v>
      </c>
      <c r="AZ72" s="83"/>
      <c r="BA72" s="83"/>
      <c r="BB72" s="83">
        <f t="shared" si="43"/>
        <v>0</v>
      </c>
      <c r="BC72" s="83">
        <f t="shared" si="43"/>
        <v>0</v>
      </c>
      <c r="BD72" s="83">
        <f t="shared" si="43"/>
        <v>0</v>
      </c>
      <c r="BE72" s="83">
        <f t="shared" si="43"/>
        <v>0</v>
      </c>
      <c r="BF72" s="83">
        <f t="shared" si="44"/>
        <v>0</v>
      </c>
      <c r="BG72" s="83"/>
      <c r="BH72" s="83"/>
      <c r="BI72" s="83">
        <f t="shared" si="45"/>
        <v>0</v>
      </c>
      <c r="BJ72" s="83">
        <f t="shared" si="45"/>
        <v>0</v>
      </c>
      <c r="BK72" s="83">
        <f t="shared" si="45"/>
        <v>0</v>
      </c>
      <c r="BL72" s="83">
        <f t="shared" si="45"/>
        <v>0</v>
      </c>
      <c r="BM72" s="83">
        <f t="shared" si="46"/>
        <v>0</v>
      </c>
      <c r="BN72" s="83"/>
      <c r="BO72" s="83"/>
      <c r="BP72" s="83">
        <f t="shared" si="47"/>
        <v>63.112000000000002</v>
      </c>
      <c r="BQ72" s="83">
        <f t="shared" si="47"/>
        <v>0</v>
      </c>
      <c r="BR72" s="83">
        <f t="shared" si="47"/>
        <v>0</v>
      </c>
      <c r="BS72" s="83">
        <f t="shared" si="47"/>
        <v>0</v>
      </c>
      <c r="BT72" s="83">
        <f t="shared" si="48"/>
        <v>-63.112000000000002</v>
      </c>
      <c r="BV72" s="80"/>
      <c r="BW72" s="80"/>
      <c r="BX72" s="80">
        <f t="shared" si="49"/>
        <v>0</v>
      </c>
      <c r="BY72" s="80">
        <f t="shared" si="49"/>
        <v>0</v>
      </c>
      <c r="BZ72" s="80">
        <f t="shared" si="49"/>
        <v>0</v>
      </c>
      <c r="CA72" s="80">
        <f t="shared" si="49"/>
        <v>0</v>
      </c>
      <c r="CB72" s="80">
        <f t="shared" si="50"/>
        <v>0</v>
      </c>
      <c r="CC72" s="80"/>
      <c r="CD72" s="80"/>
      <c r="CE72" s="80">
        <f t="shared" si="51"/>
        <v>0</v>
      </c>
      <c r="CF72" s="80">
        <f t="shared" si="51"/>
        <v>0</v>
      </c>
      <c r="CG72" s="80">
        <f t="shared" si="51"/>
        <v>0</v>
      </c>
      <c r="CH72" s="80">
        <f t="shared" si="51"/>
        <v>0</v>
      </c>
      <c r="CI72" s="80">
        <f t="shared" si="52"/>
        <v>0</v>
      </c>
      <c r="CJ72" s="80"/>
      <c r="CK72" s="80"/>
      <c r="CL72" s="80">
        <f t="shared" si="53"/>
        <v>0</v>
      </c>
      <c r="CM72" s="80">
        <f t="shared" si="53"/>
        <v>0</v>
      </c>
      <c r="CN72" s="80">
        <f t="shared" si="53"/>
        <v>0</v>
      </c>
      <c r="CO72" s="80">
        <f t="shared" si="53"/>
        <v>0</v>
      </c>
      <c r="CP72" s="80">
        <f t="shared" si="54"/>
        <v>0</v>
      </c>
      <c r="CQ72" s="80"/>
      <c r="CR72" s="80"/>
      <c r="CS72" s="80">
        <f t="shared" si="55"/>
        <v>0</v>
      </c>
      <c r="CT72" s="80">
        <f t="shared" si="55"/>
        <v>0</v>
      </c>
      <c r="CU72" s="80">
        <f t="shared" si="55"/>
        <v>0</v>
      </c>
      <c r="CV72" s="80">
        <f t="shared" si="55"/>
        <v>0</v>
      </c>
      <c r="CW72" s="80">
        <f t="shared" si="56"/>
        <v>0</v>
      </c>
      <c r="CX72" s="80"/>
      <c r="CY72" s="80"/>
      <c r="CZ72" s="80">
        <f t="shared" si="57"/>
        <v>631.12</v>
      </c>
      <c r="DA72" s="80">
        <f t="shared" si="57"/>
        <v>0</v>
      </c>
      <c r="DB72" s="80">
        <f t="shared" si="57"/>
        <v>0</v>
      </c>
      <c r="DC72" s="80">
        <f t="shared" si="57"/>
        <v>0</v>
      </c>
      <c r="DD72" s="80">
        <f t="shared" si="58"/>
        <v>631.12</v>
      </c>
      <c r="DF72" s="81">
        <f t="shared" si="59"/>
        <v>63.112000000000002</v>
      </c>
      <c r="DG72" s="81">
        <f t="shared" si="60"/>
        <v>0</v>
      </c>
      <c r="DH72" s="81">
        <f t="shared" si="61"/>
        <v>0</v>
      </c>
      <c r="DI72" s="81">
        <f t="shared" si="62"/>
        <v>0</v>
      </c>
      <c r="DJ72" s="81">
        <f t="shared" si="63"/>
        <v>-63.112000000000002</v>
      </c>
      <c r="DK72" s="84">
        <f t="shared" si="37"/>
        <v>0</v>
      </c>
    </row>
    <row r="73" spans="1:115" ht="15.75" thickBot="1">
      <c r="A73" s="76"/>
      <c r="B73" s="31">
        <v>71</v>
      </c>
      <c r="C73" s="82">
        <v>0</v>
      </c>
      <c r="D73" s="82">
        <v>0</v>
      </c>
      <c r="E73" s="82">
        <v>0</v>
      </c>
      <c r="F73" s="82">
        <v>-98.141999999999996</v>
      </c>
      <c r="G73" s="82">
        <v>-98.141999999999996</v>
      </c>
      <c r="H73" s="76"/>
      <c r="I73" s="31">
        <v>71</v>
      </c>
      <c r="J73" s="82">
        <v>0</v>
      </c>
      <c r="K73" s="82">
        <v>0</v>
      </c>
      <c r="L73" s="82">
        <v>0</v>
      </c>
      <c r="M73" s="82">
        <v>0</v>
      </c>
      <c r="N73" s="82">
        <v>0</v>
      </c>
      <c r="O73" s="76"/>
      <c r="P73" s="31">
        <v>71</v>
      </c>
      <c r="Q73" s="82">
        <v>0</v>
      </c>
      <c r="R73" s="82">
        <v>0</v>
      </c>
      <c r="S73" s="82">
        <v>0</v>
      </c>
      <c r="T73" s="82">
        <v>0</v>
      </c>
      <c r="U73" s="82">
        <v>0</v>
      </c>
      <c r="V73" s="76"/>
      <c r="W73" s="31">
        <v>71</v>
      </c>
      <c r="X73" s="82">
        <v>0</v>
      </c>
      <c r="Y73" s="82">
        <v>0</v>
      </c>
      <c r="Z73" s="82">
        <v>0</v>
      </c>
      <c r="AA73" s="82">
        <v>0</v>
      </c>
      <c r="AB73" s="82">
        <v>0</v>
      </c>
      <c r="AC73" s="76"/>
      <c r="AD73" s="31">
        <v>71</v>
      </c>
      <c r="AE73" s="82">
        <v>98.141999999999996</v>
      </c>
      <c r="AF73" s="82">
        <v>0</v>
      </c>
      <c r="AG73" s="82">
        <v>0</v>
      </c>
      <c r="AH73" s="82">
        <v>0</v>
      </c>
      <c r="AI73" s="82">
        <v>98.141999999999996</v>
      </c>
      <c r="AJ73" s="31"/>
      <c r="AK73" s="31">
        <f t="shared" si="38"/>
        <v>10</v>
      </c>
      <c r="AM73" s="83"/>
      <c r="AN73" s="83">
        <f t="shared" si="39"/>
        <v>0</v>
      </c>
      <c r="AO73" s="83">
        <f t="shared" si="39"/>
        <v>0</v>
      </c>
      <c r="AP73" s="83">
        <f t="shared" si="39"/>
        <v>0</v>
      </c>
      <c r="AQ73" s="83">
        <f t="shared" si="36"/>
        <v>0</v>
      </c>
      <c r="AR73" s="83">
        <f t="shared" si="40"/>
        <v>0</v>
      </c>
      <c r="AS73" s="83"/>
      <c r="AT73" s="83"/>
      <c r="AU73" s="83">
        <f t="shared" si="41"/>
        <v>0</v>
      </c>
      <c r="AV73" s="83">
        <f t="shared" si="41"/>
        <v>0</v>
      </c>
      <c r="AW73" s="83">
        <f t="shared" si="41"/>
        <v>0</v>
      </c>
      <c r="AX73" s="83">
        <f t="shared" si="41"/>
        <v>0</v>
      </c>
      <c r="AY73" s="83">
        <f t="shared" si="42"/>
        <v>0</v>
      </c>
      <c r="AZ73" s="83"/>
      <c r="BA73" s="83"/>
      <c r="BB73" s="83">
        <f t="shared" si="43"/>
        <v>0</v>
      </c>
      <c r="BC73" s="83">
        <f t="shared" si="43"/>
        <v>0</v>
      </c>
      <c r="BD73" s="83">
        <f t="shared" si="43"/>
        <v>0</v>
      </c>
      <c r="BE73" s="83">
        <f t="shared" si="43"/>
        <v>0</v>
      </c>
      <c r="BF73" s="83">
        <f t="shared" si="44"/>
        <v>0</v>
      </c>
      <c r="BG73" s="83"/>
      <c r="BH73" s="83"/>
      <c r="BI73" s="83">
        <f t="shared" si="45"/>
        <v>0</v>
      </c>
      <c r="BJ73" s="83">
        <f t="shared" si="45"/>
        <v>0</v>
      </c>
      <c r="BK73" s="83">
        <f t="shared" si="45"/>
        <v>0</v>
      </c>
      <c r="BL73" s="83">
        <f t="shared" si="45"/>
        <v>0</v>
      </c>
      <c r="BM73" s="83">
        <f t="shared" si="46"/>
        <v>0</v>
      </c>
      <c r="BN73" s="83"/>
      <c r="BO73" s="83"/>
      <c r="BP73" s="83">
        <f t="shared" si="47"/>
        <v>98.141999999999996</v>
      </c>
      <c r="BQ73" s="83">
        <f t="shared" si="47"/>
        <v>0</v>
      </c>
      <c r="BR73" s="83">
        <f t="shared" si="47"/>
        <v>0</v>
      </c>
      <c r="BS73" s="83">
        <f t="shared" si="47"/>
        <v>0</v>
      </c>
      <c r="BT73" s="83">
        <f t="shared" si="48"/>
        <v>-98.141999999999996</v>
      </c>
      <c r="BV73" s="80"/>
      <c r="BW73" s="80"/>
      <c r="BX73" s="80">
        <f t="shared" si="49"/>
        <v>0</v>
      </c>
      <c r="BY73" s="80">
        <f t="shared" si="49"/>
        <v>0</v>
      </c>
      <c r="BZ73" s="80">
        <f t="shared" si="49"/>
        <v>0</v>
      </c>
      <c r="CA73" s="80">
        <f t="shared" si="49"/>
        <v>0</v>
      </c>
      <c r="CB73" s="80">
        <f t="shared" si="50"/>
        <v>0</v>
      </c>
      <c r="CC73" s="80"/>
      <c r="CD73" s="80"/>
      <c r="CE73" s="80">
        <f t="shared" si="51"/>
        <v>0</v>
      </c>
      <c r="CF73" s="80">
        <f t="shared" si="51"/>
        <v>0</v>
      </c>
      <c r="CG73" s="80">
        <f t="shared" si="51"/>
        <v>0</v>
      </c>
      <c r="CH73" s="80">
        <f t="shared" si="51"/>
        <v>0</v>
      </c>
      <c r="CI73" s="80">
        <f t="shared" si="52"/>
        <v>0</v>
      </c>
      <c r="CJ73" s="80"/>
      <c r="CK73" s="80"/>
      <c r="CL73" s="80">
        <f t="shared" si="53"/>
        <v>0</v>
      </c>
      <c r="CM73" s="80">
        <f t="shared" si="53"/>
        <v>0</v>
      </c>
      <c r="CN73" s="80">
        <f t="shared" si="53"/>
        <v>0</v>
      </c>
      <c r="CO73" s="80">
        <f t="shared" si="53"/>
        <v>0</v>
      </c>
      <c r="CP73" s="80">
        <f t="shared" si="54"/>
        <v>0</v>
      </c>
      <c r="CQ73" s="80"/>
      <c r="CR73" s="80"/>
      <c r="CS73" s="80">
        <f t="shared" si="55"/>
        <v>0</v>
      </c>
      <c r="CT73" s="80">
        <f t="shared" si="55"/>
        <v>0</v>
      </c>
      <c r="CU73" s="80">
        <f t="shared" si="55"/>
        <v>0</v>
      </c>
      <c r="CV73" s="80">
        <f t="shared" si="55"/>
        <v>0</v>
      </c>
      <c r="CW73" s="80">
        <f t="shared" si="56"/>
        <v>0</v>
      </c>
      <c r="CX73" s="80"/>
      <c r="CY73" s="80"/>
      <c r="CZ73" s="80">
        <f t="shared" si="57"/>
        <v>981.42</v>
      </c>
      <c r="DA73" s="80">
        <f t="shared" si="57"/>
        <v>0</v>
      </c>
      <c r="DB73" s="80">
        <f t="shared" si="57"/>
        <v>0</v>
      </c>
      <c r="DC73" s="80">
        <f t="shared" si="57"/>
        <v>0</v>
      </c>
      <c r="DD73" s="80">
        <f t="shared" si="58"/>
        <v>981.42</v>
      </c>
      <c r="DF73" s="81">
        <f t="shared" si="59"/>
        <v>98.141999999999996</v>
      </c>
      <c r="DG73" s="81">
        <f t="shared" si="60"/>
        <v>0</v>
      </c>
      <c r="DH73" s="81">
        <f t="shared" si="61"/>
        <v>0</v>
      </c>
      <c r="DI73" s="81">
        <f t="shared" si="62"/>
        <v>0</v>
      </c>
      <c r="DJ73" s="81">
        <f t="shared" si="63"/>
        <v>-98.141999999999996</v>
      </c>
      <c r="DK73" s="84">
        <f t="shared" si="37"/>
        <v>0</v>
      </c>
    </row>
    <row r="74" spans="1:115" ht="15.75" thickBot="1">
      <c r="A74" s="76"/>
      <c r="B74" s="31">
        <v>72</v>
      </c>
      <c r="C74" s="82">
        <v>0</v>
      </c>
      <c r="D74" s="82">
        <v>0</v>
      </c>
      <c r="E74" s="82">
        <v>0</v>
      </c>
      <c r="F74" s="82">
        <v>-125.49</v>
      </c>
      <c r="G74" s="82">
        <v>-125.49</v>
      </c>
      <c r="H74" s="76"/>
      <c r="I74" s="31">
        <v>72</v>
      </c>
      <c r="J74" s="82">
        <v>0</v>
      </c>
      <c r="K74" s="82">
        <v>0</v>
      </c>
      <c r="L74" s="82">
        <v>0</v>
      </c>
      <c r="M74" s="82">
        <v>0</v>
      </c>
      <c r="N74" s="82">
        <v>0</v>
      </c>
      <c r="O74" s="76"/>
      <c r="P74" s="31">
        <v>72</v>
      </c>
      <c r="Q74" s="82">
        <v>0</v>
      </c>
      <c r="R74" s="82">
        <v>0</v>
      </c>
      <c r="S74" s="82">
        <v>0</v>
      </c>
      <c r="T74" s="82">
        <v>0</v>
      </c>
      <c r="U74" s="82">
        <v>0</v>
      </c>
      <c r="V74" s="76"/>
      <c r="W74" s="31">
        <v>72</v>
      </c>
      <c r="X74" s="82">
        <v>0</v>
      </c>
      <c r="Y74" s="82">
        <v>0</v>
      </c>
      <c r="Z74" s="82">
        <v>0</v>
      </c>
      <c r="AA74" s="82">
        <v>0</v>
      </c>
      <c r="AB74" s="82">
        <v>0</v>
      </c>
      <c r="AC74" s="76"/>
      <c r="AD74" s="31">
        <v>72</v>
      </c>
      <c r="AE74" s="82">
        <v>125.49</v>
      </c>
      <c r="AF74" s="82">
        <v>0</v>
      </c>
      <c r="AG74" s="82">
        <v>0</v>
      </c>
      <c r="AH74" s="82">
        <v>0</v>
      </c>
      <c r="AI74" s="82">
        <v>125.49</v>
      </c>
      <c r="AJ74" s="31"/>
      <c r="AK74" s="31">
        <f t="shared" si="38"/>
        <v>10</v>
      </c>
      <c r="AM74" s="83"/>
      <c r="AN74" s="83">
        <f t="shared" si="39"/>
        <v>0</v>
      </c>
      <c r="AO74" s="83">
        <f t="shared" si="39"/>
        <v>0</v>
      </c>
      <c r="AP74" s="83">
        <f t="shared" si="39"/>
        <v>0</v>
      </c>
      <c r="AQ74" s="83">
        <f t="shared" si="36"/>
        <v>0</v>
      </c>
      <c r="AR74" s="83">
        <f t="shared" si="40"/>
        <v>0</v>
      </c>
      <c r="AS74" s="83"/>
      <c r="AT74" s="83"/>
      <c r="AU74" s="83">
        <f t="shared" si="41"/>
        <v>0</v>
      </c>
      <c r="AV74" s="83">
        <f t="shared" si="41"/>
        <v>0</v>
      </c>
      <c r="AW74" s="83">
        <f t="shared" si="41"/>
        <v>0</v>
      </c>
      <c r="AX74" s="83">
        <f t="shared" si="41"/>
        <v>0</v>
      </c>
      <c r="AY74" s="83">
        <f t="shared" si="42"/>
        <v>0</v>
      </c>
      <c r="AZ74" s="83"/>
      <c r="BA74" s="83"/>
      <c r="BB74" s="83">
        <f t="shared" si="43"/>
        <v>0</v>
      </c>
      <c r="BC74" s="83">
        <f t="shared" si="43"/>
        <v>0</v>
      </c>
      <c r="BD74" s="83">
        <f t="shared" si="43"/>
        <v>0</v>
      </c>
      <c r="BE74" s="83">
        <f t="shared" si="43"/>
        <v>0</v>
      </c>
      <c r="BF74" s="83">
        <f t="shared" si="44"/>
        <v>0</v>
      </c>
      <c r="BG74" s="83"/>
      <c r="BH74" s="83"/>
      <c r="BI74" s="83">
        <f t="shared" si="45"/>
        <v>0</v>
      </c>
      <c r="BJ74" s="83">
        <f t="shared" si="45"/>
        <v>0</v>
      </c>
      <c r="BK74" s="83">
        <f t="shared" si="45"/>
        <v>0</v>
      </c>
      <c r="BL74" s="83">
        <f t="shared" si="45"/>
        <v>0</v>
      </c>
      <c r="BM74" s="83">
        <f t="shared" si="46"/>
        <v>0</v>
      </c>
      <c r="BN74" s="83"/>
      <c r="BO74" s="83"/>
      <c r="BP74" s="83">
        <f t="shared" si="47"/>
        <v>125.49</v>
      </c>
      <c r="BQ74" s="83">
        <f t="shared" si="47"/>
        <v>0</v>
      </c>
      <c r="BR74" s="83">
        <f t="shared" si="47"/>
        <v>0</v>
      </c>
      <c r="BS74" s="83">
        <f t="shared" si="47"/>
        <v>0</v>
      </c>
      <c r="BT74" s="83">
        <f t="shared" si="48"/>
        <v>-125.49</v>
      </c>
      <c r="BV74" s="80"/>
      <c r="BW74" s="80"/>
      <c r="BX74" s="80">
        <f t="shared" si="49"/>
        <v>0</v>
      </c>
      <c r="BY74" s="80">
        <f t="shared" si="49"/>
        <v>0</v>
      </c>
      <c r="BZ74" s="80">
        <f t="shared" si="49"/>
        <v>0</v>
      </c>
      <c r="CA74" s="80">
        <f t="shared" si="49"/>
        <v>0</v>
      </c>
      <c r="CB74" s="80">
        <f t="shared" si="50"/>
        <v>0</v>
      </c>
      <c r="CC74" s="80"/>
      <c r="CD74" s="80"/>
      <c r="CE74" s="80">
        <f t="shared" si="51"/>
        <v>0</v>
      </c>
      <c r="CF74" s="80">
        <f t="shared" si="51"/>
        <v>0</v>
      </c>
      <c r="CG74" s="80">
        <f t="shared" si="51"/>
        <v>0</v>
      </c>
      <c r="CH74" s="80">
        <f t="shared" si="51"/>
        <v>0</v>
      </c>
      <c r="CI74" s="80">
        <f t="shared" si="52"/>
        <v>0</v>
      </c>
      <c r="CJ74" s="80"/>
      <c r="CK74" s="80"/>
      <c r="CL74" s="80">
        <f t="shared" si="53"/>
        <v>0</v>
      </c>
      <c r="CM74" s="80">
        <f t="shared" si="53"/>
        <v>0</v>
      </c>
      <c r="CN74" s="80">
        <f t="shared" si="53"/>
        <v>0</v>
      </c>
      <c r="CO74" s="80">
        <f t="shared" si="53"/>
        <v>0</v>
      </c>
      <c r="CP74" s="80">
        <f t="shared" si="54"/>
        <v>0</v>
      </c>
      <c r="CQ74" s="80"/>
      <c r="CR74" s="80"/>
      <c r="CS74" s="80">
        <f t="shared" si="55"/>
        <v>0</v>
      </c>
      <c r="CT74" s="80">
        <f t="shared" si="55"/>
        <v>0</v>
      </c>
      <c r="CU74" s="80">
        <f t="shared" si="55"/>
        <v>0</v>
      </c>
      <c r="CV74" s="80">
        <f t="shared" si="55"/>
        <v>0</v>
      </c>
      <c r="CW74" s="80">
        <f t="shared" si="56"/>
        <v>0</v>
      </c>
      <c r="CX74" s="80"/>
      <c r="CY74" s="80"/>
      <c r="CZ74" s="80">
        <f t="shared" si="57"/>
        <v>1254.8999999999999</v>
      </c>
      <c r="DA74" s="80">
        <f t="shared" si="57"/>
        <v>0</v>
      </c>
      <c r="DB74" s="80">
        <f t="shared" si="57"/>
        <v>0</v>
      </c>
      <c r="DC74" s="80">
        <f t="shared" si="57"/>
        <v>0</v>
      </c>
      <c r="DD74" s="80">
        <f t="shared" si="58"/>
        <v>1254.8999999999999</v>
      </c>
      <c r="DF74" s="81">
        <f t="shared" si="59"/>
        <v>125.49</v>
      </c>
      <c r="DG74" s="81">
        <f t="shared" si="60"/>
        <v>0</v>
      </c>
      <c r="DH74" s="81">
        <f t="shared" si="61"/>
        <v>0</v>
      </c>
      <c r="DI74" s="81">
        <f t="shared" si="62"/>
        <v>0</v>
      </c>
      <c r="DJ74" s="81">
        <f t="shared" si="63"/>
        <v>-125.49</v>
      </c>
      <c r="DK74" s="84">
        <f t="shared" si="37"/>
        <v>0</v>
      </c>
    </row>
    <row r="75" spans="1:115" ht="15.75" thickBot="1">
      <c r="A75" s="76"/>
      <c r="B75" s="31">
        <v>73</v>
      </c>
      <c r="C75" s="82">
        <v>-30</v>
      </c>
      <c r="D75" s="82">
        <v>0</v>
      </c>
      <c r="E75" s="82">
        <v>0</v>
      </c>
      <c r="F75" s="82">
        <v>-151</v>
      </c>
      <c r="G75" s="82">
        <v>-181</v>
      </c>
      <c r="H75" s="76"/>
      <c r="I75" s="31">
        <v>73</v>
      </c>
      <c r="J75" s="82">
        <v>30</v>
      </c>
      <c r="K75" s="82">
        <v>0</v>
      </c>
      <c r="L75" s="82">
        <v>0</v>
      </c>
      <c r="M75" s="82">
        <v>0</v>
      </c>
      <c r="N75" s="82">
        <v>30</v>
      </c>
      <c r="O75" s="76"/>
      <c r="P75" s="31">
        <v>73</v>
      </c>
      <c r="Q75" s="82">
        <v>0</v>
      </c>
      <c r="R75" s="82">
        <v>0</v>
      </c>
      <c r="S75" s="82">
        <v>0</v>
      </c>
      <c r="T75" s="82">
        <v>0</v>
      </c>
      <c r="U75" s="82">
        <v>0</v>
      </c>
      <c r="V75" s="76"/>
      <c r="W75" s="31">
        <v>73</v>
      </c>
      <c r="X75" s="82">
        <v>0</v>
      </c>
      <c r="Y75" s="82">
        <v>0</v>
      </c>
      <c r="Z75" s="82">
        <v>0</v>
      </c>
      <c r="AA75" s="82">
        <v>0</v>
      </c>
      <c r="AB75" s="82">
        <v>0</v>
      </c>
      <c r="AC75" s="76"/>
      <c r="AD75" s="31">
        <v>73</v>
      </c>
      <c r="AE75" s="82">
        <v>151</v>
      </c>
      <c r="AF75" s="82">
        <v>0</v>
      </c>
      <c r="AG75" s="82">
        <v>0</v>
      </c>
      <c r="AH75" s="82">
        <v>0</v>
      </c>
      <c r="AI75" s="82">
        <v>151</v>
      </c>
      <c r="AJ75" s="31"/>
      <c r="AK75" s="31">
        <f t="shared" si="38"/>
        <v>10</v>
      </c>
      <c r="AM75" s="83"/>
      <c r="AN75" s="83">
        <f t="shared" si="39"/>
        <v>0</v>
      </c>
      <c r="AO75" s="83">
        <f t="shared" si="39"/>
        <v>0</v>
      </c>
      <c r="AP75" s="83">
        <f t="shared" si="39"/>
        <v>0</v>
      </c>
      <c r="AQ75" s="83">
        <f t="shared" si="36"/>
        <v>0</v>
      </c>
      <c r="AR75" s="83">
        <f t="shared" si="40"/>
        <v>0</v>
      </c>
      <c r="AS75" s="83"/>
      <c r="AT75" s="83"/>
      <c r="AU75" s="83">
        <f t="shared" si="41"/>
        <v>30</v>
      </c>
      <c r="AV75" s="83">
        <f t="shared" si="41"/>
        <v>0</v>
      </c>
      <c r="AW75" s="83">
        <f t="shared" si="41"/>
        <v>0</v>
      </c>
      <c r="AX75" s="83">
        <f t="shared" si="41"/>
        <v>0</v>
      </c>
      <c r="AY75" s="83">
        <f t="shared" si="42"/>
        <v>-30</v>
      </c>
      <c r="AZ75" s="83"/>
      <c r="BA75" s="83"/>
      <c r="BB75" s="83">
        <f t="shared" si="43"/>
        <v>0</v>
      </c>
      <c r="BC75" s="83">
        <f t="shared" si="43"/>
        <v>0</v>
      </c>
      <c r="BD75" s="83">
        <f t="shared" si="43"/>
        <v>0</v>
      </c>
      <c r="BE75" s="83">
        <f t="shared" si="43"/>
        <v>0</v>
      </c>
      <c r="BF75" s="83">
        <f t="shared" si="44"/>
        <v>0</v>
      </c>
      <c r="BG75" s="83"/>
      <c r="BH75" s="83"/>
      <c r="BI75" s="83">
        <f t="shared" si="45"/>
        <v>0</v>
      </c>
      <c r="BJ75" s="83">
        <f t="shared" si="45"/>
        <v>0</v>
      </c>
      <c r="BK75" s="83">
        <f t="shared" si="45"/>
        <v>0</v>
      </c>
      <c r="BL75" s="83">
        <f t="shared" si="45"/>
        <v>0</v>
      </c>
      <c r="BM75" s="83">
        <f t="shared" si="46"/>
        <v>0</v>
      </c>
      <c r="BN75" s="83"/>
      <c r="BO75" s="83"/>
      <c r="BP75" s="83">
        <f t="shared" si="47"/>
        <v>151</v>
      </c>
      <c r="BQ75" s="83">
        <f t="shared" si="47"/>
        <v>0</v>
      </c>
      <c r="BR75" s="83">
        <f t="shared" si="47"/>
        <v>0</v>
      </c>
      <c r="BS75" s="83">
        <f t="shared" si="47"/>
        <v>0</v>
      </c>
      <c r="BT75" s="83">
        <f t="shared" si="48"/>
        <v>-151</v>
      </c>
      <c r="BV75" s="80"/>
      <c r="BW75" s="80"/>
      <c r="BX75" s="80">
        <f t="shared" si="49"/>
        <v>0</v>
      </c>
      <c r="BY75" s="80">
        <f t="shared" si="49"/>
        <v>0</v>
      </c>
      <c r="BZ75" s="80">
        <f t="shared" si="49"/>
        <v>0</v>
      </c>
      <c r="CA75" s="80">
        <f t="shared" si="49"/>
        <v>0</v>
      </c>
      <c r="CB75" s="80">
        <f t="shared" si="50"/>
        <v>0</v>
      </c>
      <c r="CC75" s="80"/>
      <c r="CD75" s="80"/>
      <c r="CE75" s="80">
        <f t="shared" si="51"/>
        <v>300</v>
      </c>
      <c r="CF75" s="80">
        <f t="shared" si="51"/>
        <v>0</v>
      </c>
      <c r="CG75" s="80">
        <f t="shared" si="51"/>
        <v>0</v>
      </c>
      <c r="CH75" s="80">
        <f t="shared" si="51"/>
        <v>0</v>
      </c>
      <c r="CI75" s="80">
        <f t="shared" si="52"/>
        <v>300</v>
      </c>
      <c r="CJ75" s="80"/>
      <c r="CK75" s="80"/>
      <c r="CL75" s="80">
        <f t="shared" si="53"/>
        <v>0</v>
      </c>
      <c r="CM75" s="80">
        <f t="shared" si="53"/>
        <v>0</v>
      </c>
      <c r="CN75" s="80">
        <f t="shared" si="53"/>
        <v>0</v>
      </c>
      <c r="CO75" s="80">
        <f t="shared" si="53"/>
        <v>0</v>
      </c>
      <c r="CP75" s="80">
        <f t="shared" si="54"/>
        <v>0</v>
      </c>
      <c r="CQ75" s="80"/>
      <c r="CR75" s="80"/>
      <c r="CS75" s="80">
        <f t="shared" si="55"/>
        <v>0</v>
      </c>
      <c r="CT75" s="80">
        <f t="shared" si="55"/>
        <v>0</v>
      </c>
      <c r="CU75" s="80">
        <f t="shared" si="55"/>
        <v>0</v>
      </c>
      <c r="CV75" s="80">
        <f t="shared" si="55"/>
        <v>0</v>
      </c>
      <c r="CW75" s="80">
        <f t="shared" si="56"/>
        <v>0</v>
      </c>
      <c r="CX75" s="80"/>
      <c r="CY75" s="80"/>
      <c r="CZ75" s="80">
        <f t="shared" si="57"/>
        <v>1510</v>
      </c>
      <c r="DA75" s="80">
        <f t="shared" si="57"/>
        <v>0</v>
      </c>
      <c r="DB75" s="80">
        <f t="shared" si="57"/>
        <v>0</v>
      </c>
      <c r="DC75" s="80">
        <f t="shared" si="57"/>
        <v>0</v>
      </c>
      <c r="DD75" s="80">
        <f t="shared" si="58"/>
        <v>1510</v>
      </c>
      <c r="DF75" s="81">
        <f t="shared" si="59"/>
        <v>181</v>
      </c>
      <c r="DG75" s="81">
        <f t="shared" si="60"/>
        <v>-30</v>
      </c>
      <c r="DH75" s="81">
        <f t="shared" si="61"/>
        <v>0</v>
      </c>
      <c r="DI75" s="81">
        <f t="shared" si="62"/>
        <v>0</v>
      </c>
      <c r="DJ75" s="81">
        <f t="shared" si="63"/>
        <v>-151</v>
      </c>
      <c r="DK75" s="84">
        <f t="shared" si="37"/>
        <v>0</v>
      </c>
    </row>
    <row r="76" spans="1:115" ht="15.75" thickBot="1">
      <c r="A76" s="76"/>
      <c r="B76" s="31">
        <v>74</v>
      </c>
      <c r="C76" s="82">
        <v>-5</v>
      </c>
      <c r="D76" s="82">
        <v>0</v>
      </c>
      <c r="E76" s="82">
        <v>0</v>
      </c>
      <c r="F76" s="82">
        <v>-154</v>
      </c>
      <c r="G76" s="82">
        <v>-159</v>
      </c>
      <c r="H76" s="76"/>
      <c r="I76" s="31">
        <v>74</v>
      </c>
      <c r="J76" s="82">
        <v>5</v>
      </c>
      <c r="K76" s="82">
        <v>0</v>
      </c>
      <c r="L76" s="82">
        <v>0</v>
      </c>
      <c r="M76" s="82">
        <v>0</v>
      </c>
      <c r="N76" s="82">
        <v>5</v>
      </c>
      <c r="O76" s="76"/>
      <c r="P76" s="31">
        <v>74</v>
      </c>
      <c r="Q76" s="82">
        <v>0</v>
      </c>
      <c r="R76" s="82">
        <v>0</v>
      </c>
      <c r="S76" s="82">
        <v>0</v>
      </c>
      <c r="T76" s="82">
        <v>0</v>
      </c>
      <c r="U76" s="82">
        <v>0</v>
      </c>
      <c r="V76" s="76"/>
      <c r="W76" s="31">
        <v>74</v>
      </c>
      <c r="X76" s="82">
        <v>0</v>
      </c>
      <c r="Y76" s="82">
        <v>0</v>
      </c>
      <c r="Z76" s="82">
        <v>0</v>
      </c>
      <c r="AA76" s="82">
        <v>0</v>
      </c>
      <c r="AB76" s="82">
        <v>0</v>
      </c>
      <c r="AC76" s="76"/>
      <c r="AD76" s="31">
        <v>74</v>
      </c>
      <c r="AE76" s="82">
        <v>154</v>
      </c>
      <c r="AF76" s="82">
        <v>0</v>
      </c>
      <c r="AG76" s="82">
        <v>0</v>
      </c>
      <c r="AH76" s="82">
        <v>0</v>
      </c>
      <c r="AI76" s="82">
        <v>154</v>
      </c>
      <c r="AJ76" s="31"/>
      <c r="AK76" s="31">
        <f t="shared" si="38"/>
        <v>10</v>
      </c>
      <c r="AM76" s="83"/>
      <c r="AN76" s="83">
        <f t="shared" si="39"/>
        <v>0</v>
      </c>
      <c r="AO76" s="83">
        <f t="shared" si="39"/>
        <v>0</v>
      </c>
      <c r="AP76" s="83">
        <f t="shared" si="39"/>
        <v>0</v>
      </c>
      <c r="AQ76" s="83">
        <f t="shared" si="36"/>
        <v>0</v>
      </c>
      <c r="AR76" s="83">
        <f t="shared" si="40"/>
        <v>0</v>
      </c>
      <c r="AS76" s="83"/>
      <c r="AT76" s="83"/>
      <c r="AU76" s="83">
        <f t="shared" si="41"/>
        <v>5</v>
      </c>
      <c r="AV76" s="83">
        <f t="shared" si="41"/>
        <v>0</v>
      </c>
      <c r="AW76" s="83">
        <f t="shared" si="41"/>
        <v>0</v>
      </c>
      <c r="AX76" s="83">
        <f t="shared" si="41"/>
        <v>0</v>
      </c>
      <c r="AY76" s="83">
        <f t="shared" si="42"/>
        <v>-5</v>
      </c>
      <c r="AZ76" s="83"/>
      <c r="BA76" s="83"/>
      <c r="BB76" s="83">
        <f t="shared" si="43"/>
        <v>0</v>
      </c>
      <c r="BC76" s="83">
        <f t="shared" si="43"/>
        <v>0</v>
      </c>
      <c r="BD76" s="83">
        <f t="shared" si="43"/>
        <v>0</v>
      </c>
      <c r="BE76" s="83">
        <f t="shared" si="43"/>
        <v>0</v>
      </c>
      <c r="BF76" s="83">
        <f t="shared" si="44"/>
        <v>0</v>
      </c>
      <c r="BG76" s="83"/>
      <c r="BH76" s="83"/>
      <c r="BI76" s="83">
        <f t="shared" si="45"/>
        <v>0</v>
      </c>
      <c r="BJ76" s="83">
        <f t="shared" si="45"/>
        <v>0</v>
      </c>
      <c r="BK76" s="83">
        <f t="shared" si="45"/>
        <v>0</v>
      </c>
      <c r="BL76" s="83">
        <f t="shared" si="45"/>
        <v>0</v>
      </c>
      <c r="BM76" s="83">
        <f t="shared" si="46"/>
        <v>0</v>
      </c>
      <c r="BN76" s="83"/>
      <c r="BO76" s="83"/>
      <c r="BP76" s="83">
        <f t="shared" si="47"/>
        <v>154</v>
      </c>
      <c r="BQ76" s="83">
        <f t="shared" si="47"/>
        <v>0</v>
      </c>
      <c r="BR76" s="83">
        <f t="shared" si="47"/>
        <v>0</v>
      </c>
      <c r="BS76" s="83">
        <f t="shared" si="47"/>
        <v>0</v>
      </c>
      <c r="BT76" s="83">
        <f t="shared" si="48"/>
        <v>-154</v>
      </c>
      <c r="BV76" s="80"/>
      <c r="BW76" s="80"/>
      <c r="BX76" s="80">
        <f t="shared" si="49"/>
        <v>0</v>
      </c>
      <c r="BY76" s="80">
        <f t="shared" si="49"/>
        <v>0</v>
      </c>
      <c r="BZ76" s="80">
        <f t="shared" si="49"/>
        <v>0</v>
      </c>
      <c r="CA76" s="80">
        <f t="shared" si="49"/>
        <v>0</v>
      </c>
      <c r="CB76" s="80">
        <f t="shared" si="50"/>
        <v>0</v>
      </c>
      <c r="CC76" s="80"/>
      <c r="CD76" s="80"/>
      <c r="CE76" s="80">
        <f t="shared" si="51"/>
        <v>50</v>
      </c>
      <c r="CF76" s="80">
        <f t="shared" si="51"/>
        <v>0</v>
      </c>
      <c r="CG76" s="80">
        <f t="shared" si="51"/>
        <v>0</v>
      </c>
      <c r="CH76" s="80">
        <f t="shared" si="51"/>
        <v>0</v>
      </c>
      <c r="CI76" s="80">
        <f t="shared" si="52"/>
        <v>50</v>
      </c>
      <c r="CJ76" s="80"/>
      <c r="CK76" s="80"/>
      <c r="CL76" s="80">
        <f t="shared" si="53"/>
        <v>0</v>
      </c>
      <c r="CM76" s="80">
        <f t="shared" si="53"/>
        <v>0</v>
      </c>
      <c r="CN76" s="80">
        <f t="shared" si="53"/>
        <v>0</v>
      </c>
      <c r="CO76" s="80">
        <f t="shared" si="53"/>
        <v>0</v>
      </c>
      <c r="CP76" s="80">
        <f t="shared" si="54"/>
        <v>0</v>
      </c>
      <c r="CQ76" s="80"/>
      <c r="CR76" s="80"/>
      <c r="CS76" s="80">
        <f t="shared" si="55"/>
        <v>0</v>
      </c>
      <c r="CT76" s="80">
        <f t="shared" si="55"/>
        <v>0</v>
      </c>
      <c r="CU76" s="80">
        <f t="shared" si="55"/>
        <v>0</v>
      </c>
      <c r="CV76" s="80">
        <f t="shared" si="55"/>
        <v>0</v>
      </c>
      <c r="CW76" s="80">
        <f t="shared" si="56"/>
        <v>0</v>
      </c>
      <c r="CX76" s="80"/>
      <c r="CY76" s="80"/>
      <c r="CZ76" s="80">
        <f t="shared" si="57"/>
        <v>1540</v>
      </c>
      <c r="DA76" s="80">
        <f t="shared" si="57"/>
        <v>0</v>
      </c>
      <c r="DB76" s="80">
        <f t="shared" si="57"/>
        <v>0</v>
      </c>
      <c r="DC76" s="80">
        <f t="shared" si="57"/>
        <v>0</v>
      </c>
      <c r="DD76" s="80">
        <f t="shared" si="58"/>
        <v>1540</v>
      </c>
      <c r="DF76" s="81">
        <f t="shared" si="59"/>
        <v>159</v>
      </c>
      <c r="DG76" s="81">
        <f t="shared" si="60"/>
        <v>-5</v>
      </c>
      <c r="DH76" s="81">
        <f t="shared" si="61"/>
        <v>0</v>
      </c>
      <c r="DI76" s="81">
        <f t="shared" si="62"/>
        <v>0</v>
      </c>
      <c r="DJ76" s="81">
        <f t="shared" si="63"/>
        <v>-154</v>
      </c>
      <c r="DK76" s="84">
        <f t="shared" si="37"/>
        <v>0</v>
      </c>
    </row>
    <row r="77" spans="1:115" ht="15.75" thickBot="1">
      <c r="A77" s="76"/>
      <c r="B77" s="31">
        <v>75</v>
      </c>
      <c r="C77" s="82">
        <v>-25</v>
      </c>
      <c r="D77" s="82">
        <v>0</v>
      </c>
      <c r="E77" s="82">
        <v>0</v>
      </c>
      <c r="F77" s="82">
        <v>-78</v>
      </c>
      <c r="G77" s="82">
        <v>-103</v>
      </c>
      <c r="H77" s="76"/>
      <c r="I77" s="31">
        <v>75</v>
      </c>
      <c r="J77" s="82">
        <v>25</v>
      </c>
      <c r="K77" s="82">
        <v>0</v>
      </c>
      <c r="L77" s="82">
        <v>0</v>
      </c>
      <c r="M77" s="82">
        <v>0</v>
      </c>
      <c r="N77" s="82">
        <v>25</v>
      </c>
      <c r="O77" s="76"/>
      <c r="P77" s="31">
        <v>75</v>
      </c>
      <c r="Q77" s="82">
        <v>0</v>
      </c>
      <c r="R77" s="82">
        <v>0</v>
      </c>
      <c r="S77" s="82">
        <v>0</v>
      </c>
      <c r="T77" s="82">
        <v>0</v>
      </c>
      <c r="U77" s="82">
        <v>0</v>
      </c>
      <c r="V77" s="76"/>
      <c r="W77" s="31">
        <v>75</v>
      </c>
      <c r="X77" s="82">
        <v>0</v>
      </c>
      <c r="Y77" s="82">
        <v>0</v>
      </c>
      <c r="Z77" s="82">
        <v>0</v>
      </c>
      <c r="AA77" s="82">
        <v>0</v>
      </c>
      <c r="AB77" s="82">
        <v>0</v>
      </c>
      <c r="AC77" s="76"/>
      <c r="AD77" s="31">
        <v>75</v>
      </c>
      <c r="AE77" s="82">
        <v>78</v>
      </c>
      <c r="AF77" s="82">
        <v>0</v>
      </c>
      <c r="AG77" s="82">
        <v>0</v>
      </c>
      <c r="AH77" s="82">
        <v>0</v>
      </c>
      <c r="AI77" s="82">
        <v>78</v>
      </c>
      <c r="AJ77" s="31"/>
      <c r="AK77" s="31">
        <f t="shared" si="38"/>
        <v>10</v>
      </c>
      <c r="AM77" s="83"/>
      <c r="AN77" s="83">
        <f t="shared" si="39"/>
        <v>0</v>
      </c>
      <c r="AO77" s="83">
        <f t="shared" si="39"/>
        <v>0</v>
      </c>
      <c r="AP77" s="83">
        <f t="shared" si="39"/>
        <v>0</v>
      </c>
      <c r="AQ77" s="83">
        <f t="shared" si="36"/>
        <v>0</v>
      </c>
      <c r="AR77" s="83">
        <f t="shared" si="40"/>
        <v>0</v>
      </c>
      <c r="AS77" s="83"/>
      <c r="AT77" s="83"/>
      <c r="AU77" s="83">
        <f t="shared" si="41"/>
        <v>25</v>
      </c>
      <c r="AV77" s="83">
        <f t="shared" si="41"/>
        <v>0</v>
      </c>
      <c r="AW77" s="83">
        <f t="shared" si="41"/>
        <v>0</v>
      </c>
      <c r="AX77" s="83">
        <f t="shared" si="41"/>
        <v>0</v>
      </c>
      <c r="AY77" s="83">
        <f t="shared" si="42"/>
        <v>-25</v>
      </c>
      <c r="AZ77" s="83"/>
      <c r="BA77" s="83"/>
      <c r="BB77" s="83">
        <f t="shared" si="43"/>
        <v>0</v>
      </c>
      <c r="BC77" s="83">
        <f t="shared" si="43"/>
        <v>0</v>
      </c>
      <c r="BD77" s="83">
        <f t="shared" si="43"/>
        <v>0</v>
      </c>
      <c r="BE77" s="83">
        <f t="shared" si="43"/>
        <v>0</v>
      </c>
      <c r="BF77" s="83">
        <f t="shared" si="44"/>
        <v>0</v>
      </c>
      <c r="BG77" s="83"/>
      <c r="BH77" s="83"/>
      <c r="BI77" s="83">
        <f t="shared" si="45"/>
        <v>0</v>
      </c>
      <c r="BJ77" s="83">
        <f t="shared" si="45"/>
        <v>0</v>
      </c>
      <c r="BK77" s="83">
        <f t="shared" si="45"/>
        <v>0</v>
      </c>
      <c r="BL77" s="83">
        <f t="shared" si="45"/>
        <v>0</v>
      </c>
      <c r="BM77" s="83">
        <f t="shared" si="46"/>
        <v>0</v>
      </c>
      <c r="BN77" s="83"/>
      <c r="BO77" s="83"/>
      <c r="BP77" s="83">
        <f t="shared" si="47"/>
        <v>78</v>
      </c>
      <c r="BQ77" s="83">
        <f t="shared" si="47"/>
        <v>0</v>
      </c>
      <c r="BR77" s="83">
        <f t="shared" si="47"/>
        <v>0</v>
      </c>
      <c r="BS77" s="83">
        <f t="shared" si="47"/>
        <v>0</v>
      </c>
      <c r="BT77" s="83">
        <f t="shared" si="48"/>
        <v>-78</v>
      </c>
      <c r="BV77" s="80"/>
      <c r="BW77" s="80"/>
      <c r="BX77" s="80">
        <f t="shared" si="49"/>
        <v>0</v>
      </c>
      <c r="BY77" s="80">
        <f t="shared" si="49"/>
        <v>0</v>
      </c>
      <c r="BZ77" s="80">
        <f t="shared" si="49"/>
        <v>0</v>
      </c>
      <c r="CA77" s="80">
        <f t="shared" si="49"/>
        <v>0</v>
      </c>
      <c r="CB77" s="80">
        <f t="shared" si="50"/>
        <v>0</v>
      </c>
      <c r="CC77" s="80"/>
      <c r="CD77" s="80"/>
      <c r="CE77" s="80">
        <f t="shared" si="51"/>
        <v>250</v>
      </c>
      <c r="CF77" s="80">
        <f t="shared" si="51"/>
        <v>0</v>
      </c>
      <c r="CG77" s="80">
        <f t="shared" si="51"/>
        <v>0</v>
      </c>
      <c r="CH77" s="80">
        <f t="shared" si="51"/>
        <v>0</v>
      </c>
      <c r="CI77" s="80">
        <f t="shared" si="52"/>
        <v>250</v>
      </c>
      <c r="CJ77" s="80"/>
      <c r="CK77" s="80"/>
      <c r="CL77" s="80">
        <f t="shared" si="53"/>
        <v>0</v>
      </c>
      <c r="CM77" s="80">
        <f t="shared" si="53"/>
        <v>0</v>
      </c>
      <c r="CN77" s="80">
        <f t="shared" si="53"/>
        <v>0</v>
      </c>
      <c r="CO77" s="80">
        <f t="shared" si="53"/>
        <v>0</v>
      </c>
      <c r="CP77" s="80">
        <f t="shared" si="54"/>
        <v>0</v>
      </c>
      <c r="CQ77" s="80"/>
      <c r="CR77" s="80"/>
      <c r="CS77" s="80">
        <f t="shared" si="55"/>
        <v>0</v>
      </c>
      <c r="CT77" s="80">
        <f t="shared" si="55"/>
        <v>0</v>
      </c>
      <c r="CU77" s="80">
        <f t="shared" si="55"/>
        <v>0</v>
      </c>
      <c r="CV77" s="80">
        <f t="shared" si="55"/>
        <v>0</v>
      </c>
      <c r="CW77" s="80">
        <f t="shared" si="56"/>
        <v>0</v>
      </c>
      <c r="CX77" s="80"/>
      <c r="CY77" s="80"/>
      <c r="CZ77" s="80">
        <f t="shared" si="57"/>
        <v>780</v>
      </c>
      <c r="DA77" s="80">
        <f t="shared" si="57"/>
        <v>0</v>
      </c>
      <c r="DB77" s="80">
        <f t="shared" si="57"/>
        <v>0</v>
      </c>
      <c r="DC77" s="80">
        <f t="shared" si="57"/>
        <v>0</v>
      </c>
      <c r="DD77" s="80">
        <f t="shared" si="58"/>
        <v>780</v>
      </c>
      <c r="DF77" s="81">
        <f t="shared" si="59"/>
        <v>103</v>
      </c>
      <c r="DG77" s="81">
        <f t="shared" si="60"/>
        <v>-25</v>
      </c>
      <c r="DH77" s="81">
        <f t="shared" si="61"/>
        <v>0</v>
      </c>
      <c r="DI77" s="81">
        <f t="shared" si="62"/>
        <v>0</v>
      </c>
      <c r="DJ77" s="81">
        <f t="shared" si="63"/>
        <v>-78</v>
      </c>
      <c r="DK77" s="84">
        <f t="shared" si="37"/>
        <v>0</v>
      </c>
    </row>
    <row r="78" spans="1:115" ht="15.75" thickBot="1">
      <c r="A78" s="76"/>
      <c r="B78" s="31">
        <v>76</v>
      </c>
      <c r="C78" s="82">
        <v>-31.751999999999999</v>
      </c>
      <c r="D78" s="82">
        <v>0</v>
      </c>
      <c r="E78" s="82">
        <v>0</v>
      </c>
      <c r="F78" s="82">
        <v>-43.247999999999998</v>
      </c>
      <c r="G78" s="82">
        <v>-75</v>
      </c>
      <c r="H78" s="76"/>
      <c r="I78" s="31">
        <v>76</v>
      </c>
      <c r="J78" s="82">
        <v>31.751999999999999</v>
      </c>
      <c r="K78" s="82">
        <v>0</v>
      </c>
      <c r="L78" s="82">
        <v>0</v>
      </c>
      <c r="M78" s="82">
        <v>0</v>
      </c>
      <c r="N78" s="82">
        <v>31.751999999999999</v>
      </c>
      <c r="O78" s="76"/>
      <c r="P78" s="31">
        <v>76</v>
      </c>
      <c r="Q78" s="82">
        <v>0</v>
      </c>
      <c r="R78" s="82">
        <v>0</v>
      </c>
      <c r="S78" s="82">
        <v>0</v>
      </c>
      <c r="T78" s="82">
        <v>0</v>
      </c>
      <c r="U78" s="82">
        <v>0</v>
      </c>
      <c r="V78" s="76"/>
      <c r="W78" s="31">
        <v>76</v>
      </c>
      <c r="X78" s="82">
        <v>0</v>
      </c>
      <c r="Y78" s="82">
        <v>0</v>
      </c>
      <c r="Z78" s="82">
        <v>0</v>
      </c>
      <c r="AA78" s="82">
        <v>0</v>
      </c>
      <c r="AB78" s="82">
        <v>0</v>
      </c>
      <c r="AC78" s="76"/>
      <c r="AD78" s="31">
        <v>76</v>
      </c>
      <c r="AE78" s="82">
        <v>43.247999999999998</v>
      </c>
      <c r="AF78" s="82">
        <v>0</v>
      </c>
      <c r="AG78" s="82">
        <v>0</v>
      </c>
      <c r="AH78" s="82">
        <v>0</v>
      </c>
      <c r="AI78" s="82">
        <v>43.247999999999998</v>
      </c>
      <c r="AJ78" s="31"/>
      <c r="AK78" s="31">
        <f t="shared" si="38"/>
        <v>10</v>
      </c>
      <c r="AM78" s="83"/>
      <c r="AN78" s="83">
        <f t="shared" si="39"/>
        <v>0</v>
      </c>
      <c r="AO78" s="83">
        <f t="shared" si="39"/>
        <v>0</v>
      </c>
      <c r="AP78" s="83">
        <f t="shared" si="39"/>
        <v>0</v>
      </c>
      <c r="AQ78" s="83">
        <f t="shared" si="36"/>
        <v>0</v>
      </c>
      <c r="AR78" s="83">
        <f t="shared" si="40"/>
        <v>0</v>
      </c>
      <c r="AS78" s="83"/>
      <c r="AT78" s="83"/>
      <c r="AU78" s="83">
        <f t="shared" si="41"/>
        <v>31.751999999999999</v>
      </c>
      <c r="AV78" s="83">
        <f t="shared" si="41"/>
        <v>0</v>
      </c>
      <c r="AW78" s="83">
        <f t="shared" si="41"/>
        <v>0</v>
      </c>
      <c r="AX78" s="83">
        <f t="shared" si="41"/>
        <v>0</v>
      </c>
      <c r="AY78" s="83">
        <f t="shared" si="42"/>
        <v>-31.751999999999999</v>
      </c>
      <c r="AZ78" s="83"/>
      <c r="BA78" s="83"/>
      <c r="BB78" s="83">
        <f t="shared" si="43"/>
        <v>0</v>
      </c>
      <c r="BC78" s="83">
        <f t="shared" si="43"/>
        <v>0</v>
      </c>
      <c r="BD78" s="83">
        <f t="shared" si="43"/>
        <v>0</v>
      </c>
      <c r="BE78" s="83">
        <f t="shared" si="43"/>
        <v>0</v>
      </c>
      <c r="BF78" s="83">
        <f t="shared" si="44"/>
        <v>0</v>
      </c>
      <c r="BG78" s="83"/>
      <c r="BH78" s="83"/>
      <c r="BI78" s="83">
        <f t="shared" si="45"/>
        <v>0</v>
      </c>
      <c r="BJ78" s="83">
        <f t="shared" si="45"/>
        <v>0</v>
      </c>
      <c r="BK78" s="83">
        <f t="shared" si="45"/>
        <v>0</v>
      </c>
      <c r="BL78" s="83">
        <f t="shared" si="45"/>
        <v>0</v>
      </c>
      <c r="BM78" s="83">
        <f t="shared" si="46"/>
        <v>0</v>
      </c>
      <c r="BN78" s="83"/>
      <c r="BO78" s="83"/>
      <c r="BP78" s="83">
        <f t="shared" si="47"/>
        <v>43.247999999999998</v>
      </c>
      <c r="BQ78" s="83">
        <f t="shared" si="47"/>
        <v>0</v>
      </c>
      <c r="BR78" s="83">
        <f t="shared" si="47"/>
        <v>0</v>
      </c>
      <c r="BS78" s="83">
        <f t="shared" si="47"/>
        <v>0</v>
      </c>
      <c r="BT78" s="83">
        <f t="shared" si="48"/>
        <v>-43.247999999999998</v>
      </c>
      <c r="BV78" s="80"/>
      <c r="BW78" s="80"/>
      <c r="BX78" s="80">
        <f t="shared" si="49"/>
        <v>0</v>
      </c>
      <c r="BY78" s="80">
        <f t="shared" si="49"/>
        <v>0</v>
      </c>
      <c r="BZ78" s="80">
        <f t="shared" si="49"/>
        <v>0</v>
      </c>
      <c r="CA78" s="80">
        <f t="shared" si="49"/>
        <v>0</v>
      </c>
      <c r="CB78" s="80">
        <f t="shared" si="50"/>
        <v>0</v>
      </c>
      <c r="CC78" s="80"/>
      <c r="CD78" s="80"/>
      <c r="CE78" s="80">
        <f t="shared" si="51"/>
        <v>317.52</v>
      </c>
      <c r="CF78" s="80">
        <f t="shared" si="51"/>
        <v>0</v>
      </c>
      <c r="CG78" s="80">
        <f t="shared" si="51"/>
        <v>0</v>
      </c>
      <c r="CH78" s="80">
        <f t="shared" si="51"/>
        <v>0</v>
      </c>
      <c r="CI78" s="80">
        <f t="shared" si="52"/>
        <v>317.52</v>
      </c>
      <c r="CJ78" s="80"/>
      <c r="CK78" s="80"/>
      <c r="CL78" s="80">
        <f t="shared" si="53"/>
        <v>0</v>
      </c>
      <c r="CM78" s="80">
        <f t="shared" si="53"/>
        <v>0</v>
      </c>
      <c r="CN78" s="80">
        <f t="shared" si="53"/>
        <v>0</v>
      </c>
      <c r="CO78" s="80">
        <f t="shared" si="53"/>
        <v>0</v>
      </c>
      <c r="CP78" s="80">
        <f t="shared" si="54"/>
        <v>0</v>
      </c>
      <c r="CQ78" s="80"/>
      <c r="CR78" s="80"/>
      <c r="CS78" s="80">
        <f t="shared" si="55"/>
        <v>0</v>
      </c>
      <c r="CT78" s="80">
        <f t="shared" si="55"/>
        <v>0</v>
      </c>
      <c r="CU78" s="80">
        <f t="shared" si="55"/>
        <v>0</v>
      </c>
      <c r="CV78" s="80">
        <f t="shared" si="55"/>
        <v>0</v>
      </c>
      <c r="CW78" s="80">
        <f t="shared" si="56"/>
        <v>0</v>
      </c>
      <c r="CX78" s="80"/>
      <c r="CY78" s="80"/>
      <c r="CZ78" s="80">
        <f t="shared" si="57"/>
        <v>432.47999999999996</v>
      </c>
      <c r="DA78" s="80">
        <f t="shared" si="57"/>
        <v>0</v>
      </c>
      <c r="DB78" s="80">
        <f t="shared" si="57"/>
        <v>0</v>
      </c>
      <c r="DC78" s="80">
        <f t="shared" si="57"/>
        <v>0</v>
      </c>
      <c r="DD78" s="80">
        <f t="shared" si="58"/>
        <v>432.47999999999996</v>
      </c>
      <c r="DF78" s="81">
        <f t="shared" si="59"/>
        <v>75</v>
      </c>
      <c r="DG78" s="81">
        <f t="shared" si="60"/>
        <v>-31.751999999999999</v>
      </c>
      <c r="DH78" s="81">
        <f t="shared" si="61"/>
        <v>0</v>
      </c>
      <c r="DI78" s="81">
        <f t="shared" si="62"/>
        <v>0</v>
      </c>
      <c r="DJ78" s="81">
        <f t="shared" si="63"/>
        <v>-43.247999999999998</v>
      </c>
      <c r="DK78" s="84">
        <f t="shared" si="37"/>
        <v>0</v>
      </c>
    </row>
    <row r="79" spans="1:115" ht="15.75" thickBot="1">
      <c r="A79" s="76"/>
      <c r="B79" s="31">
        <v>77</v>
      </c>
      <c r="C79" s="82">
        <v>0</v>
      </c>
      <c r="D79" s="82">
        <v>0</v>
      </c>
      <c r="E79" s="82">
        <v>0</v>
      </c>
      <c r="F79" s="82">
        <v>0</v>
      </c>
      <c r="G79" s="82">
        <v>0</v>
      </c>
      <c r="H79" s="76"/>
      <c r="I79" s="31">
        <v>77</v>
      </c>
      <c r="J79" s="82">
        <v>0</v>
      </c>
      <c r="K79" s="82">
        <v>0</v>
      </c>
      <c r="L79" s="82">
        <v>0</v>
      </c>
      <c r="M79" s="82">
        <v>0</v>
      </c>
      <c r="N79" s="82">
        <v>0</v>
      </c>
      <c r="O79" s="76"/>
      <c r="P79" s="31">
        <v>77</v>
      </c>
      <c r="Q79" s="82">
        <v>0</v>
      </c>
      <c r="R79" s="82">
        <v>0</v>
      </c>
      <c r="S79" s="82">
        <v>0</v>
      </c>
      <c r="T79" s="82">
        <v>0</v>
      </c>
      <c r="U79" s="82">
        <v>0</v>
      </c>
      <c r="V79" s="76"/>
      <c r="W79" s="31">
        <v>77</v>
      </c>
      <c r="X79" s="82">
        <v>0</v>
      </c>
      <c r="Y79" s="82">
        <v>0</v>
      </c>
      <c r="Z79" s="82">
        <v>0</v>
      </c>
      <c r="AA79" s="82">
        <v>0</v>
      </c>
      <c r="AB79" s="82">
        <v>0</v>
      </c>
      <c r="AC79" s="76"/>
      <c r="AD79" s="31">
        <v>77</v>
      </c>
      <c r="AE79" s="82">
        <v>0</v>
      </c>
      <c r="AF79" s="82">
        <v>0</v>
      </c>
      <c r="AG79" s="82">
        <v>0</v>
      </c>
      <c r="AH79" s="82">
        <v>0</v>
      </c>
      <c r="AI79" s="82">
        <v>0</v>
      </c>
      <c r="AJ79" s="31"/>
      <c r="AK79" s="31">
        <f t="shared" si="38"/>
        <v>10</v>
      </c>
      <c r="AM79" s="83"/>
      <c r="AN79" s="83">
        <f t="shared" si="39"/>
        <v>0</v>
      </c>
      <c r="AO79" s="83">
        <f t="shared" si="39"/>
        <v>0</v>
      </c>
      <c r="AP79" s="83">
        <f t="shared" si="39"/>
        <v>0</v>
      </c>
      <c r="AQ79" s="83">
        <f t="shared" si="36"/>
        <v>0</v>
      </c>
      <c r="AR79" s="83">
        <f t="shared" si="40"/>
        <v>0</v>
      </c>
      <c r="AS79" s="83"/>
      <c r="AT79" s="83"/>
      <c r="AU79" s="83">
        <f t="shared" si="41"/>
        <v>0</v>
      </c>
      <c r="AV79" s="83">
        <f t="shared" si="41"/>
        <v>0</v>
      </c>
      <c r="AW79" s="83">
        <f t="shared" si="41"/>
        <v>0</v>
      </c>
      <c r="AX79" s="83">
        <f t="shared" si="41"/>
        <v>0</v>
      </c>
      <c r="AY79" s="83">
        <f t="shared" si="42"/>
        <v>0</v>
      </c>
      <c r="AZ79" s="83"/>
      <c r="BA79" s="83"/>
      <c r="BB79" s="83">
        <f t="shared" si="43"/>
        <v>0</v>
      </c>
      <c r="BC79" s="83">
        <f t="shared" si="43"/>
        <v>0</v>
      </c>
      <c r="BD79" s="83">
        <f t="shared" si="43"/>
        <v>0</v>
      </c>
      <c r="BE79" s="83">
        <f t="shared" si="43"/>
        <v>0</v>
      </c>
      <c r="BF79" s="83">
        <f t="shared" si="44"/>
        <v>0</v>
      </c>
      <c r="BG79" s="83"/>
      <c r="BH79" s="83"/>
      <c r="BI79" s="83">
        <f t="shared" si="45"/>
        <v>0</v>
      </c>
      <c r="BJ79" s="83">
        <f t="shared" si="45"/>
        <v>0</v>
      </c>
      <c r="BK79" s="83">
        <f t="shared" si="45"/>
        <v>0</v>
      </c>
      <c r="BL79" s="83">
        <f t="shared" si="45"/>
        <v>0</v>
      </c>
      <c r="BM79" s="83">
        <f t="shared" si="46"/>
        <v>0</v>
      </c>
      <c r="BN79" s="83"/>
      <c r="BO79" s="83"/>
      <c r="BP79" s="83">
        <f t="shared" si="47"/>
        <v>0</v>
      </c>
      <c r="BQ79" s="83">
        <f t="shared" si="47"/>
        <v>0</v>
      </c>
      <c r="BR79" s="83">
        <f t="shared" si="47"/>
        <v>0</v>
      </c>
      <c r="BS79" s="83">
        <f t="shared" si="47"/>
        <v>0</v>
      </c>
      <c r="BT79" s="83">
        <f t="shared" si="48"/>
        <v>0</v>
      </c>
      <c r="BV79" s="80"/>
      <c r="BW79" s="80"/>
      <c r="BX79" s="80">
        <f t="shared" si="49"/>
        <v>0</v>
      </c>
      <c r="BY79" s="80">
        <f t="shared" si="49"/>
        <v>0</v>
      </c>
      <c r="BZ79" s="80">
        <f t="shared" si="49"/>
        <v>0</v>
      </c>
      <c r="CA79" s="80">
        <f t="shared" si="49"/>
        <v>0</v>
      </c>
      <c r="CB79" s="80">
        <f t="shared" si="50"/>
        <v>0</v>
      </c>
      <c r="CC79" s="80"/>
      <c r="CD79" s="80"/>
      <c r="CE79" s="80">
        <f t="shared" si="51"/>
        <v>0</v>
      </c>
      <c r="CF79" s="80">
        <f t="shared" si="51"/>
        <v>0</v>
      </c>
      <c r="CG79" s="80">
        <f t="shared" si="51"/>
        <v>0</v>
      </c>
      <c r="CH79" s="80">
        <f t="shared" si="51"/>
        <v>0</v>
      </c>
      <c r="CI79" s="80">
        <f t="shared" si="52"/>
        <v>0</v>
      </c>
      <c r="CJ79" s="80"/>
      <c r="CK79" s="80"/>
      <c r="CL79" s="80">
        <f t="shared" si="53"/>
        <v>0</v>
      </c>
      <c r="CM79" s="80">
        <f t="shared" si="53"/>
        <v>0</v>
      </c>
      <c r="CN79" s="80">
        <f t="shared" si="53"/>
        <v>0</v>
      </c>
      <c r="CO79" s="80">
        <f t="shared" si="53"/>
        <v>0</v>
      </c>
      <c r="CP79" s="80">
        <f t="shared" si="54"/>
        <v>0</v>
      </c>
      <c r="CQ79" s="80"/>
      <c r="CR79" s="80"/>
      <c r="CS79" s="80">
        <f t="shared" si="55"/>
        <v>0</v>
      </c>
      <c r="CT79" s="80">
        <f t="shared" si="55"/>
        <v>0</v>
      </c>
      <c r="CU79" s="80">
        <f t="shared" si="55"/>
        <v>0</v>
      </c>
      <c r="CV79" s="80">
        <f t="shared" si="55"/>
        <v>0</v>
      </c>
      <c r="CW79" s="80">
        <f t="shared" si="56"/>
        <v>0</v>
      </c>
      <c r="CX79" s="80"/>
      <c r="CY79" s="80"/>
      <c r="CZ79" s="80">
        <f t="shared" si="57"/>
        <v>0</v>
      </c>
      <c r="DA79" s="80">
        <f t="shared" si="57"/>
        <v>0</v>
      </c>
      <c r="DB79" s="80">
        <f t="shared" si="57"/>
        <v>0</v>
      </c>
      <c r="DC79" s="80">
        <f t="shared" si="57"/>
        <v>0</v>
      </c>
      <c r="DD79" s="80">
        <f t="shared" si="58"/>
        <v>0</v>
      </c>
      <c r="DF79" s="81">
        <f t="shared" si="59"/>
        <v>0</v>
      </c>
      <c r="DG79" s="81">
        <f t="shared" si="60"/>
        <v>0</v>
      </c>
      <c r="DH79" s="81">
        <f t="shared" si="61"/>
        <v>0</v>
      </c>
      <c r="DI79" s="81">
        <f t="shared" si="62"/>
        <v>0</v>
      </c>
      <c r="DJ79" s="81">
        <f t="shared" si="63"/>
        <v>0</v>
      </c>
      <c r="DK79" s="84">
        <f t="shared" si="37"/>
        <v>0</v>
      </c>
    </row>
    <row r="80" spans="1:115" ht="15.75" thickBot="1">
      <c r="A80" s="76"/>
      <c r="B80" s="31">
        <v>78</v>
      </c>
      <c r="C80" s="82">
        <v>0</v>
      </c>
      <c r="D80" s="82">
        <v>0</v>
      </c>
      <c r="E80" s="82">
        <v>0</v>
      </c>
      <c r="F80" s="82">
        <v>0</v>
      </c>
      <c r="G80" s="82">
        <v>0</v>
      </c>
      <c r="H80" s="76"/>
      <c r="I80" s="31">
        <v>78</v>
      </c>
      <c r="J80" s="82">
        <v>0</v>
      </c>
      <c r="K80" s="82">
        <v>0</v>
      </c>
      <c r="L80" s="82">
        <v>0</v>
      </c>
      <c r="M80" s="82">
        <v>0</v>
      </c>
      <c r="N80" s="82">
        <v>0</v>
      </c>
      <c r="O80" s="76"/>
      <c r="P80" s="31">
        <v>78</v>
      </c>
      <c r="Q80" s="82">
        <v>0</v>
      </c>
      <c r="R80" s="82">
        <v>0</v>
      </c>
      <c r="S80" s="82">
        <v>0</v>
      </c>
      <c r="T80" s="82">
        <v>0</v>
      </c>
      <c r="U80" s="82">
        <v>0</v>
      </c>
      <c r="V80" s="76"/>
      <c r="W80" s="31">
        <v>78</v>
      </c>
      <c r="X80" s="82">
        <v>0</v>
      </c>
      <c r="Y80" s="82">
        <v>0</v>
      </c>
      <c r="Z80" s="82">
        <v>0</v>
      </c>
      <c r="AA80" s="82">
        <v>0</v>
      </c>
      <c r="AB80" s="82">
        <v>0</v>
      </c>
      <c r="AC80" s="76"/>
      <c r="AD80" s="31">
        <v>78</v>
      </c>
      <c r="AE80" s="82">
        <v>0</v>
      </c>
      <c r="AF80" s="82">
        <v>0</v>
      </c>
      <c r="AG80" s="82">
        <v>0</v>
      </c>
      <c r="AH80" s="82">
        <v>0</v>
      </c>
      <c r="AI80" s="82">
        <v>0</v>
      </c>
      <c r="AJ80" s="31"/>
      <c r="AK80" s="31">
        <f t="shared" si="38"/>
        <v>10</v>
      </c>
      <c r="AM80" s="83"/>
      <c r="AN80" s="83">
        <f t="shared" si="39"/>
        <v>0</v>
      </c>
      <c r="AO80" s="83">
        <f t="shared" si="39"/>
        <v>0</v>
      </c>
      <c r="AP80" s="83">
        <f t="shared" si="39"/>
        <v>0</v>
      </c>
      <c r="AQ80" s="83">
        <f t="shared" si="36"/>
        <v>0</v>
      </c>
      <c r="AR80" s="83">
        <f t="shared" si="40"/>
        <v>0</v>
      </c>
      <c r="AS80" s="83"/>
      <c r="AT80" s="83"/>
      <c r="AU80" s="83">
        <f t="shared" si="41"/>
        <v>0</v>
      </c>
      <c r="AV80" s="83">
        <f t="shared" si="41"/>
        <v>0</v>
      </c>
      <c r="AW80" s="83">
        <f t="shared" si="41"/>
        <v>0</v>
      </c>
      <c r="AX80" s="83">
        <f t="shared" si="41"/>
        <v>0</v>
      </c>
      <c r="AY80" s="83">
        <f t="shared" si="42"/>
        <v>0</v>
      </c>
      <c r="AZ80" s="83"/>
      <c r="BA80" s="83"/>
      <c r="BB80" s="83">
        <f t="shared" si="43"/>
        <v>0</v>
      </c>
      <c r="BC80" s="83">
        <f t="shared" si="43"/>
        <v>0</v>
      </c>
      <c r="BD80" s="83">
        <f t="shared" si="43"/>
        <v>0</v>
      </c>
      <c r="BE80" s="83">
        <f t="shared" si="43"/>
        <v>0</v>
      </c>
      <c r="BF80" s="83">
        <f t="shared" si="44"/>
        <v>0</v>
      </c>
      <c r="BG80" s="83"/>
      <c r="BH80" s="83"/>
      <c r="BI80" s="83">
        <f t="shared" si="45"/>
        <v>0</v>
      </c>
      <c r="BJ80" s="83">
        <f t="shared" si="45"/>
        <v>0</v>
      </c>
      <c r="BK80" s="83">
        <f t="shared" si="45"/>
        <v>0</v>
      </c>
      <c r="BL80" s="83">
        <f t="shared" si="45"/>
        <v>0</v>
      </c>
      <c r="BM80" s="83">
        <f t="shared" si="46"/>
        <v>0</v>
      </c>
      <c r="BN80" s="83"/>
      <c r="BO80" s="83"/>
      <c r="BP80" s="83">
        <f t="shared" si="47"/>
        <v>0</v>
      </c>
      <c r="BQ80" s="83">
        <f t="shared" si="47"/>
        <v>0</v>
      </c>
      <c r="BR80" s="83">
        <f t="shared" si="47"/>
        <v>0</v>
      </c>
      <c r="BS80" s="83">
        <f t="shared" si="47"/>
        <v>0</v>
      </c>
      <c r="BT80" s="83">
        <f t="shared" si="48"/>
        <v>0</v>
      </c>
      <c r="BV80" s="80"/>
      <c r="BW80" s="80"/>
      <c r="BX80" s="80">
        <f t="shared" si="49"/>
        <v>0</v>
      </c>
      <c r="BY80" s="80">
        <f t="shared" si="49"/>
        <v>0</v>
      </c>
      <c r="BZ80" s="80">
        <f t="shared" si="49"/>
        <v>0</v>
      </c>
      <c r="CA80" s="80">
        <f t="shared" si="49"/>
        <v>0</v>
      </c>
      <c r="CB80" s="80">
        <f t="shared" si="50"/>
        <v>0</v>
      </c>
      <c r="CC80" s="80"/>
      <c r="CD80" s="80"/>
      <c r="CE80" s="80">
        <f t="shared" si="51"/>
        <v>0</v>
      </c>
      <c r="CF80" s="80">
        <f t="shared" si="51"/>
        <v>0</v>
      </c>
      <c r="CG80" s="80">
        <f t="shared" si="51"/>
        <v>0</v>
      </c>
      <c r="CH80" s="80">
        <f t="shared" si="51"/>
        <v>0</v>
      </c>
      <c r="CI80" s="80">
        <f t="shared" si="52"/>
        <v>0</v>
      </c>
      <c r="CJ80" s="80"/>
      <c r="CK80" s="80"/>
      <c r="CL80" s="80">
        <f t="shared" si="53"/>
        <v>0</v>
      </c>
      <c r="CM80" s="80">
        <f t="shared" si="53"/>
        <v>0</v>
      </c>
      <c r="CN80" s="80">
        <f t="shared" si="53"/>
        <v>0</v>
      </c>
      <c r="CO80" s="80">
        <f t="shared" si="53"/>
        <v>0</v>
      </c>
      <c r="CP80" s="80">
        <f t="shared" si="54"/>
        <v>0</v>
      </c>
      <c r="CQ80" s="80"/>
      <c r="CR80" s="80"/>
      <c r="CS80" s="80">
        <f t="shared" si="55"/>
        <v>0</v>
      </c>
      <c r="CT80" s="80">
        <f t="shared" si="55"/>
        <v>0</v>
      </c>
      <c r="CU80" s="80">
        <f t="shared" si="55"/>
        <v>0</v>
      </c>
      <c r="CV80" s="80">
        <f t="shared" si="55"/>
        <v>0</v>
      </c>
      <c r="CW80" s="80">
        <f t="shared" si="56"/>
        <v>0</v>
      </c>
      <c r="CX80" s="80"/>
      <c r="CY80" s="80"/>
      <c r="CZ80" s="80">
        <f t="shared" si="57"/>
        <v>0</v>
      </c>
      <c r="DA80" s="80">
        <f t="shared" si="57"/>
        <v>0</v>
      </c>
      <c r="DB80" s="80">
        <f t="shared" si="57"/>
        <v>0</v>
      </c>
      <c r="DC80" s="80">
        <f t="shared" si="57"/>
        <v>0</v>
      </c>
      <c r="DD80" s="80">
        <f t="shared" si="58"/>
        <v>0</v>
      </c>
      <c r="DF80" s="81">
        <f t="shared" si="59"/>
        <v>0</v>
      </c>
      <c r="DG80" s="81">
        <f t="shared" si="60"/>
        <v>0</v>
      </c>
      <c r="DH80" s="81">
        <f t="shared" si="61"/>
        <v>0</v>
      </c>
      <c r="DI80" s="81">
        <f t="shared" si="62"/>
        <v>0</v>
      </c>
      <c r="DJ80" s="81">
        <f t="shared" si="63"/>
        <v>0</v>
      </c>
      <c r="DK80" s="84">
        <f t="shared" si="37"/>
        <v>0</v>
      </c>
    </row>
    <row r="81" spans="1:115" ht="15.75" thickBot="1">
      <c r="A81" s="76"/>
      <c r="B81" s="31">
        <v>79</v>
      </c>
      <c r="C81" s="82">
        <v>0</v>
      </c>
      <c r="D81" s="82">
        <v>0</v>
      </c>
      <c r="E81" s="82">
        <v>0</v>
      </c>
      <c r="F81" s="82">
        <v>0</v>
      </c>
      <c r="G81" s="82">
        <v>0</v>
      </c>
      <c r="H81" s="76"/>
      <c r="I81" s="31">
        <v>79</v>
      </c>
      <c r="J81" s="82">
        <v>0</v>
      </c>
      <c r="K81" s="82">
        <v>0</v>
      </c>
      <c r="L81" s="82">
        <v>0</v>
      </c>
      <c r="M81" s="82">
        <v>0</v>
      </c>
      <c r="N81" s="82">
        <v>0</v>
      </c>
      <c r="O81" s="76"/>
      <c r="P81" s="31">
        <v>79</v>
      </c>
      <c r="Q81" s="82">
        <v>0</v>
      </c>
      <c r="R81" s="82">
        <v>0</v>
      </c>
      <c r="S81" s="82">
        <v>0</v>
      </c>
      <c r="T81" s="82">
        <v>0</v>
      </c>
      <c r="U81" s="82">
        <v>0</v>
      </c>
      <c r="V81" s="76"/>
      <c r="W81" s="31">
        <v>79</v>
      </c>
      <c r="X81" s="82">
        <v>0</v>
      </c>
      <c r="Y81" s="82">
        <v>0</v>
      </c>
      <c r="Z81" s="82">
        <v>0</v>
      </c>
      <c r="AA81" s="82">
        <v>0</v>
      </c>
      <c r="AB81" s="82">
        <v>0</v>
      </c>
      <c r="AC81" s="76"/>
      <c r="AD81" s="31">
        <v>79</v>
      </c>
      <c r="AE81" s="82">
        <v>0</v>
      </c>
      <c r="AF81" s="82">
        <v>0</v>
      </c>
      <c r="AG81" s="82">
        <v>0</v>
      </c>
      <c r="AH81" s="82">
        <v>0</v>
      </c>
      <c r="AI81" s="82">
        <v>0</v>
      </c>
      <c r="AJ81" s="31"/>
      <c r="AK81" s="31">
        <f t="shared" si="38"/>
        <v>10</v>
      </c>
      <c r="AM81" s="83"/>
      <c r="AN81" s="83">
        <f t="shared" si="39"/>
        <v>0</v>
      </c>
      <c r="AO81" s="83">
        <f t="shared" si="39"/>
        <v>0</v>
      </c>
      <c r="AP81" s="83">
        <f t="shared" si="39"/>
        <v>0</v>
      </c>
      <c r="AQ81" s="83">
        <f t="shared" si="36"/>
        <v>0</v>
      </c>
      <c r="AR81" s="83">
        <f t="shared" si="40"/>
        <v>0</v>
      </c>
      <c r="AS81" s="83"/>
      <c r="AT81" s="83"/>
      <c r="AU81" s="83">
        <f t="shared" si="41"/>
        <v>0</v>
      </c>
      <c r="AV81" s="83">
        <f t="shared" si="41"/>
        <v>0</v>
      </c>
      <c r="AW81" s="83">
        <f t="shared" si="41"/>
        <v>0</v>
      </c>
      <c r="AX81" s="83">
        <f t="shared" si="41"/>
        <v>0</v>
      </c>
      <c r="AY81" s="83">
        <f t="shared" si="42"/>
        <v>0</v>
      </c>
      <c r="AZ81" s="83"/>
      <c r="BA81" s="83"/>
      <c r="BB81" s="83">
        <f t="shared" si="43"/>
        <v>0</v>
      </c>
      <c r="BC81" s="83">
        <f t="shared" si="43"/>
        <v>0</v>
      </c>
      <c r="BD81" s="83">
        <f t="shared" si="43"/>
        <v>0</v>
      </c>
      <c r="BE81" s="83">
        <f t="shared" si="43"/>
        <v>0</v>
      </c>
      <c r="BF81" s="83">
        <f t="shared" si="44"/>
        <v>0</v>
      </c>
      <c r="BG81" s="83"/>
      <c r="BH81" s="83"/>
      <c r="BI81" s="83">
        <f t="shared" si="45"/>
        <v>0</v>
      </c>
      <c r="BJ81" s="83">
        <f t="shared" si="45"/>
        <v>0</v>
      </c>
      <c r="BK81" s="83">
        <f t="shared" si="45"/>
        <v>0</v>
      </c>
      <c r="BL81" s="83">
        <f t="shared" si="45"/>
        <v>0</v>
      </c>
      <c r="BM81" s="83">
        <f t="shared" si="46"/>
        <v>0</v>
      </c>
      <c r="BN81" s="83"/>
      <c r="BO81" s="83"/>
      <c r="BP81" s="83">
        <f t="shared" si="47"/>
        <v>0</v>
      </c>
      <c r="BQ81" s="83">
        <f t="shared" si="47"/>
        <v>0</v>
      </c>
      <c r="BR81" s="83">
        <f t="shared" si="47"/>
        <v>0</v>
      </c>
      <c r="BS81" s="83">
        <f t="shared" si="47"/>
        <v>0</v>
      </c>
      <c r="BT81" s="83">
        <f t="shared" si="48"/>
        <v>0</v>
      </c>
      <c r="BV81" s="80"/>
      <c r="BW81" s="80"/>
      <c r="BX81" s="80">
        <f t="shared" si="49"/>
        <v>0</v>
      </c>
      <c r="BY81" s="80">
        <f t="shared" si="49"/>
        <v>0</v>
      </c>
      <c r="BZ81" s="80">
        <f t="shared" si="49"/>
        <v>0</v>
      </c>
      <c r="CA81" s="80">
        <f t="shared" si="49"/>
        <v>0</v>
      </c>
      <c r="CB81" s="80">
        <f t="shared" si="50"/>
        <v>0</v>
      </c>
      <c r="CC81" s="80"/>
      <c r="CD81" s="80"/>
      <c r="CE81" s="80">
        <f t="shared" si="51"/>
        <v>0</v>
      </c>
      <c r="CF81" s="80">
        <f t="shared" si="51"/>
        <v>0</v>
      </c>
      <c r="CG81" s="80">
        <f t="shared" si="51"/>
        <v>0</v>
      </c>
      <c r="CH81" s="80">
        <f t="shared" si="51"/>
        <v>0</v>
      </c>
      <c r="CI81" s="80">
        <f t="shared" si="52"/>
        <v>0</v>
      </c>
      <c r="CJ81" s="80"/>
      <c r="CK81" s="80"/>
      <c r="CL81" s="80">
        <f t="shared" si="53"/>
        <v>0</v>
      </c>
      <c r="CM81" s="80">
        <f t="shared" si="53"/>
        <v>0</v>
      </c>
      <c r="CN81" s="80">
        <f t="shared" si="53"/>
        <v>0</v>
      </c>
      <c r="CO81" s="80">
        <f t="shared" si="53"/>
        <v>0</v>
      </c>
      <c r="CP81" s="80">
        <f t="shared" si="54"/>
        <v>0</v>
      </c>
      <c r="CQ81" s="80"/>
      <c r="CR81" s="80"/>
      <c r="CS81" s="80">
        <f t="shared" si="55"/>
        <v>0</v>
      </c>
      <c r="CT81" s="80">
        <f t="shared" si="55"/>
        <v>0</v>
      </c>
      <c r="CU81" s="80">
        <f t="shared" si="55"/>
        <v>0</v>
      </c>
      <c r="CV81" s="80">
        <f t="shared" si="55"/>
        <v>0</v>
      </c>
      <c r="CW81" s="80">
        <f t="shared" si="56"/>
        <v>0</v>
      </c>
      <c r="CX81" s="80"/>
      <c r="CY81" s="80"/>
      <c r="CZ81" s="80">
        <f t="shared" si="57"/>
        <v>0</v>
      </c>
      <c r="DA81" s="80">
        <f t="shared" si="57"/>
        <v>0</v>
      </c>
      <c r="DB81" s="80">
        <f t="shared" si="57"/>
        <v>0</v>
      </c>
      <c r="DC81" s="80">
        <f t="shared" si="57"/>
        <v>0</v>
      </c>
      <c r="DD81" s="80">
        <f t="shared" si="58"/>
        <v>0</v>
      </c>
      <c r="DF81" s="81">
        <f t="shared" si="59"/>
        <v>0</v>
      </c>
      <c r="DG81" s="81">
        <f t="shared" si="60"/>
        <v>0</v>
      </c>
      <c r="DH81" s="81">
        <f t="shared" si="61"/>
        <v>0</v>
      </c>
      <c r="DI81" s="81">
        <f t="shared" si="62"/>
        <v>0</v>
      </c>
      <c r="DJ81" s="81">
        <f t="shared" si="63"/>
        <v>0</v>
      </c>
      <c r="DK81" s="84">
        <f t="shared" si="37"/>
        <v>0</v>
      </c>
    </row>
    <row r="82" spans="1:115" ht="15.75" thickBot="1">
      <c r="A82" s="76"/>
      <c r="B82" s="31">
        <v>80</v>
      </c>
      <c r="C82" s="82">
        <v>0</v>
      </c>
      <c r="D82" s="82">
        <v>0</v>
      </c>
      <c r="E82" s="82">
        <v>0</v>
      </c>
      <c r="F82" s="82">
        <v>0</v>
      </c>
      <c r="G82" s="82">
        <v>0</v>
      </c>
      <c r="H82" s="76"/>
      <c r="I82" s="31">
        <v>80</v>
      </c>
      <c r="J82" s="82">
        <v>0</v>
      </c>
      <c r="K82" s="82">
        <v>0</v>
      </c>
      <c r="L82" s="82">
        <v>0</v>
      </c>
      <c r="M82" s="82">
        <v>0</v>
      </c>
      <c r="N82" s="82">
        <v>0</v>
      </c>
      <c r="O82" s="76"/>
      <c r="P82" s="31">
        <v>80</v>
      </c>
      <c r="Q82" s="82">
        <v>0</v>
      </c>
      <c r="R82" s="82">
        <v>0</v>
      </c>
      <c r="S82" s="82">
        <v>0</v>
      </c>
      <c r="T82" s="82">
        <v>0</v>
      </c>
      <c r="U82" s="82">
        <v>0</v>
      </c>
      <c r="V82" s="76"/>
      <c r="W82" s="31">
        <v>80</v>
      </c>
      <c r="X82" s="82">
        <v>0</v>
      </c>
      <c r="Y82" s="82">
        <v>0</v>
      </c>
      <c r="Z82" s="82">
        <v>0</v>
      </c>
      <c r="AA82" s="82">
        <v>0</v>
      </c>
      <c r="AB82" s="82">
        <v>0</v>
      </c>
      <c r="AC82" s="76"/>
      <c r="AD82" s="31">
        <v>80</v>
      </c>
      <c r="AE82" s="82">
        <v>0</v>
      </c>
      <c r="AF82" s="82">
        <v>0</v>
      </c>
      <c r="AG82" s="82">
        <v>0</v>
      </c>
      <c r="AH82" s="82">
        <v>0</v>
      </c>
      <c r="AI82" s="82">
        <v>0</v>
      </c>
      <c r="AJ82" s="31"/>
      <c r="AK82" s="31">
        <f t="shared" si="38"/>
        <v>10</v>
      </c>
      <c r="AM82" s="83"/>
      <c r="AN82" s="83">
        <f t="shared" si="39"/>
        <v>0</v>
      </c>
      <c r="AO82" s="83">
        <f t="shared" si="39"/>
        <v>0</v>
      </c>
      <c r="AP82" s="83">
        <f t="shared" si="39"/>
        <v>0</v>
      </c>
      <c r="AQ82" s="83">
        <f t="shared" si="36"/>
        <v>0</v>
      </c>
      <c r="AR82" s="83">
        <f t="shared" si="40"/>
        <v>0</v>
      </c>
      <c r="AS82" s="83"/>
      <c r="AT82" s="83"/>
      <c r="AU82" s="83">
        <f t="shared" si="41"/>
        <v>0</v>
      </c>
      <c r="AV82" s="83">
        <f t="shared" si="41"/>
        <v>0</v>
      </c>
      <c r="AW82" s="83">
        <f t="shared" si="41"/>
        <v>0</v>
      </c>
      <c r="AX82" s="83">
        <f t="shared" si="41"/>
        <v>0</v>
      </c>
      <c r="AY82" s="83">
        <f t="shared" si="42"/>
        <v>0</v>
      </c>
      <c r="AZ82" s="83"/>
      <c r="BA82" s="83"/>
      <c r="BB82" s="83">
        <f t="shared" si="43"/>
        <v>0</v>
      </c>
      <c r="BC82" s="83">
        <f t="shared" si="43"/>
        <v>0</v>
      </c>
      <c r="BD82" s="83">
        <f t="shared" si="43"/>
        <v>0</v>
      </c>
      <c r="BE82" s="83">
        <f t="shared" si="43"/>
        <v>0</v>
      </c>
      <c r="BF82" s="83">
        <f t="shared" si="44"/>
        <v>0</v>
      </c>
      <c r="BG82" s="83"/>
      <c r="BH82" s="83"/>
      <c r="BI82" s="83">
        <f t="shared" si="45"/>
        <v>0</v>
      </c>
      <c r="BJ82" s="83">
        <f t="shared" si="45"/>
        <v>0</v>
      </c>
      <c r="BK82" s="83">
        <f t="shared" si="45"/>
        <v>0</v>
      </c>
      <c r="BL82" s="83">
        <f t="shared" si="45"/>
        <v>0</v>
      </c>
      <c r="BM82" s="83">
        <f t="shared" si="46"/>
        <v>0</v>
      </c>
      <c r="BN82" s="83"/>
      <c r="BO82" s="83"/>
      <c r="BP82" s="83">
        <f t="shared" si="47"/>
        <v>0</v>
      </c>
      <c r="BQ82" s="83">
        <f t="shared" si="47"/>
        <v>0</v>
      </c>
      <c r="BR82" s="83">
        <f t="shared" si="47"/>
        <v>0</v>
      </c>
      <c r="BS82" s="83">
        <f t="shared" si="47"/>
        <v>0</v>
      </c>
      <c r="BT82" s="83">
        <f t="shared" si="48"/>
        <v>0</v>
      </c>
      <c r="BV82" s="80"/>
      <c r="BW82" s="80"/>
      <c r="BX82" s="80">
        <f t="shared" si="49"/>
        <v>0</v>
      </c>
      <c r="BY82" s="80">
        <f t="shared" si="49"/>
        <v>0</v>
      </c>
      <c r="BZ82" s="80">
        <f t="shared" si="49"/>
        <v>0</v>
      </c>
      <c r="CA82" s="80">
        <f t="shared" si="49"/>
        <v>0</v>
      </c>
      <c r="CB82" s="80">
        <f t="shared" si="50"/>
        <v>0</v>
      </c>
      <c r="CC82" s="80"/>
      <c r="CD82" s="80"/>
      <c r="CE82" s="80">
        <f t="shared" si="51"/>
        <v>0</v>
      </c>
      <c r="CF82" s="80">
        <f t="shared" si="51"/>
        <v>0</v>
      </c>
      <c r="CG82" s="80">
        <f t="shared" si="51"/>
        <v>0</v>
      </c>
      <c r="CH82" s="80">
        <f t="shared" si="51"/>
        <v>0</v>
      </c>
      <c r="CI82" s="80">
        <f t="shared" si="52"/>
        <v>0</v>
      </c>
      <c r="CJ82" s="80"/>
      <c r="CK82" s="80"/>
      <c r="CL82" s="80">
        <f t="shared" si="53"/>
        <v>0</v>
      </c>
      <c r="CM82" s="80">
        <f t="shared" si="53"/>
        <v>0</v>
      </c>
      <c r="CN82" s="80">
        <f t="shared" si="53"/>
        <v>0</v>
      </c>
      <c r="CO82" s="80">
        <f t="shared" si="53"/>
        <v>0</v>
      </c>
      <c r="CP82" s="80">
        <f t="shared" si="54"/>
        <v>0</v>
      </c>
      <c r="CQ82" s="80"/>
      <c r="CR82" s="80"/>
      <c r="CS82" s="80">
        <f t="shared" si="55"/>
        <v>0</v>
      </c>
      <c r="CT82" s="80">
        <f t="shared" si="55"/>
        <v>0</v>
      </c>
      <c r="CU82" s="80">
        <f t="shared" si="55"/>
        <v>0</v>
      </c>
      <c r="CV82" s="80">
        <f t="shared" si="55"/>
        <v>0</v>
      </c>
      <c r="CW82" s="80">
        <f t="shared" si="56"/>
        <v>0</v>
      </c>
      <c r="CX82" s="80"/>
      <c r="CY82" s="80"/>
      <c r="CZ82" s="80">
        <f t="shared" si="57"/>
        <v>0</v>
      </c>
      <c r="DA82" s="80">
        <f t="shared" si="57"/>
        <v>0</v>
      </c>
      <c r="DB82" s="80">
        <f t="shared" si="57"/>
        <v>0</v>
      </c>
      <c r="DC82" s="80">
        <f t="shared" si="57"/>
        <v>0</v>
      </c>
      <c r="DD82" s="80">
        <f t="shared" si="58"/>
        <v>0</v>
      </c>
      <c r="DF82" s="81">
        <f t="shared" si="59"/>
        <v>0</v>
      </c>
      <c r="DG82" s="81">
        <f t="shared" si="60"/>
        <v>0</v>
      </c>
      <c r="DH82" s="81">
        <f t="shared" si="61"/>
        <v>0</v>
      </c>
      <c r="DI82" s="81">
        <f t="shared" si="62"/>
        <v>0</v>
      </c>
      <c r="DJ82" s="81">
        <f t="shared" si="63"/>
        <v>0</v>
      </c>
      <c r="DK82" s="84">
        <f t="shared" si="37"/>
        <v>0</v>
      </c>
    </row>
    <row r="83" spans="1:115" ht="15.75" thickBot="1">
      <c r="A83" s="76"/>
      <c r="B83" s="31">
        <v>81</v>
      </c>
      <c r="C83" s="82">
        <v>0</v>
      </c>
      <c r="D83" s="82">
        <v>0</v>
      </c>
      <c r="E83" s="82">
        <v>0</v>
      </c>
      <c r="F83" s="82">
        <v>0</v>
      </c>
      <c r="G83" s="82">
        <v>0</v>
      </c>
      <c r="H83" s="76"/>
      <c r="I83" s="31">
        <v>81</v>
      </c>
      <c r="J83" s="82">
        <v>0</v>
      </c>
      <c r="K83" s="82">
        <v>0</v>
      </c>
      <c r="L83" s="82">
        <v>0</v>
      </c>
      <c r="M83" s="82">
        <v>0</v>
      </c>
      <c r="N83" s="82">
        <v>0</v>
      </c>
      <c r="O83" s="76"/>
      <c r="P83" s="31">
        <v>81</v>
      </c>
      <c r="Q83" s="82">
        <v>0</v>
      </c>
      <c r="R83" s="82">
        <v>0</v>
      </c>
      <c r="S83" s="82">
        <v>0</v>
      </c>
      <c r="T83" s="82">
        <v>0</v>
      </c>
      <c r="U83" s="82">
        <v>0</v>
      </c>
      <c r="V83" s="76"/>
      <c r="W83" s="31">
        <v>81</v>
      </c>
      <c r="X83" s="82">
        <v>0</v>
      </c>
      <c r="Y83" s="82">
        <v>0</v>
      </c>
      <c r="Z83" s="82">
        <v>0</v>
      </c>
      <c r="AA83" s="82">
        <v>0</v>
      </c>
      <c r="AB83" s="82">
        <v>0</v>
      </c>
      <c r="AC83" s="76"/>
      <c r="AD83" s="31">
        <v>81</v>
      </c>
      <c r="AE83" s="82">
        <v>0</v>
      </c>
      <c r="AF83" s="82">
        <v>0</v>
      </c>
      <c r="AG83" s="82">
        <v>0</v>
      </c>
      <c r="AH83" s="82">
        <v>0</v>
      </c>
      <c r="AI83" s="82">
        <v>0</v>
      </c>
      <c r="AJ83" s="31"/>
      <c r="AK83" s="31">
        <f t="shared" si="38"/>
        <v>10</v>
      </c>
      <c r="AM83" s="83"/>
      <c r="AN83" s="83">
        <f t="shared" si="39"/>
        <v>0</v>
      </c>
      <c r="AO83" s="83">
        <f t="shared" si="39"/>
        <v>0</v>
      </c>
      <c r="AP83" s="83">
        <f t="shared" si="39"/>
        <v>0</v>
      </c>
      <c r="AQ83" s="83">
        <f t="shared" si="36"/>
        <v>0</v>
      </c>
      <c r="AR83" s="83">
        <f t="shared" si="40"/>
        <v>0</v>
      </c>
      <c r="AS83" s="83"/>
      <c r="AT83" s="83"/>
      <c r="AU83" s="83">
        <f t="shared" si="41"/>
        <v>0</v>
      </c>
      <c r="AV83" s="83">
        <f t="shared" si="41"/>
        <v>0</v>
      </c>
      <c r="AW83" s="83">
        <f t="shared" si="41"/>
        <v>0</v>
      </c>
      <c r="AX83" s="83">
        <f t="shared" si="41"/>
        <v>0</v>
      </c>
      <c r="AY83" s="83">
        <f t="shared" si="42"/>
        <v>0</v>
      </c>
      <c r="AZ83" s="83"/>
      <c r="BA83" s="83"/>
      <c r="BB83" s="83">
        <f t="shared" si="43"/>
        <v>0</v>
      </c>
      <c r="BC83" s="83">
        <f t="shared" si="43"/>
        <v>0</v>
      </c>
      <c r="BD83" s="83">
        <f t="shared" si="43"/>
        <v>0</v>
      </c>
      <c r="BE83" s="83">
        <f t="shared" si="43"/>
        <v>0</v>
      </c>
      <c r="BF83" s="83">
        <f t="shared" si="44"/>
        <v>0</v>
      </c>
      <c r="BG83" s="83"/>
      <c r="BH83" s="83"/>
      <c r="BI83" s="83">
        <f t="shared" si="45"/>
        <v>0</v>
      </c>
      <c r="BJ83" s="83">
        <f t="shared" si="45"/>
        <v>0</v>
      </c>
      <c r="BK83" s="83">
        <f t="shared" si="45"/>
        <v>0</v>
      </c>
      <c r="BL83" s="83">
        <f t="shared" si="45"/>
        <v>0</v>
      </c>
      <c r="BM83" s="83">
        <f t="shared" si="46"/>
        <v>0</v>
      </c>
      <c r="BN83" s="83"/>
      <c r="BO83" s="83"/>
      <c r="BP83" s="83">
        <f t="shared" si="47"/>
        <v>0</v>
      </c>
      <c r="BQ83" s="83">
        <f t="shared" si="47"/>
        <v>0</v>
      </c>
      <c r="BR83" s="83">
        <f t="shared" si="47"/>
        <v>0</v>
      </c>
      <c r="BS83" s="83">
        <f t="shared" si="47"/>
        <v>0</v>
      </c>
      <c r="BT83" s="83">
        <f t="shared" si="48"/>
        <v>0</v>
      </c>
      <c r="BV83" s="80"/>
      <c r="BW83" s="80"/>
      <c r="BX83" s="80">
        <f t="shared" si="49"/>
        <v>0</v>
      </c>
      <c r="BY83" s="80">
        <f t="shared" si="49"/>
        <v>0</v>
      </c>
      <c r="BZ83" s="80">
        <f t="shared" si="49"/>
        <v>0</v>
      </c>
      <c r="CA83" s="80">
        <f t="shared" si="49"/>
        <v>0</v>
      </c>
      <c r="CB83" s="80">
        <f t="shared" si="50"/>
        <v>0</v>
      </c>
      <c r="CC83" s="80"/>
      <c r="CD83" s="80"/>
      <c r="CE83" s="80">
        <f t="shared" si="51"/>
        <v>0</v>
      </c>
      <c r="CF83" s="80">
        <f t="shared" si="51"/>
        <v>0</v>
      </c>
      <c r="CG83" s="80">
        <f t="shared" si="51"/>
        <v>0</v>
      </c>
      <c r="CH83" s="80">
        <f t="shared" si="51"/>
        <v>0</v>
      </c>
      <c r="CI83" s="80">
        <f t="shared" si="52"/>
        <v>0</v>
      </c>
      <c r="CJ83" s="80"/>
      <c r="CK83" s="80"/>
      <c r="CL83" s="80">
        <f t="shared" si="53"/>
        <v>0</v>
      </c>
      <c r="CM83" s="80">
        <f t="shared" si="53"/>
        <v>0</v>
      </c>
      <c r="CN83" s="80">
        <f t="shared" si="53"/>
        <v>0</v>
      </c>
      <c r="CO83" s="80">
        <f t="shared" si="53"/>
        <v>0</v>
      </c>
      <c r="CP83" s="80">
        <f t="shared" si="54"/>
        <v>0</v>
      </c>
      <c r="CQ83" s="80"/>
      <c r="CR83" s="80"/>
      <c r="CS83" s="80">
        <f t="shared" si="55"/>
        <v>0</v>
      </c>
      <c r="CT83" s="80">
        <f t="shared" si="55"/>
        <v>0</v>
      </c>
      <c r="CU83" s="80">
        <f t="shared" si="55"/>
        <v>0</v>
      </c>
      <c r="CV83" s="80">
        <f t="shared" si="55"/>
        <v>0</v>
      </c>
      <c r="CW83" s="80">
        <f t="shared" si="56"/>
        <v>0</v>
      </c>
      <c r="CX83" s="80"/>
      <c r="CY83" s="80"/>
      <c r="CZ83" s="80">
        <f t="shared" si="57"/>
        <v>0</v>
      </c>
      <c r="DA83" s="80">
        <f t="shared" si="57"/>
        <v>0</v>
      </c>
      <c r="DB83" s="80">
        <f t="shared" si="57"/>
        <v>0</v>
      </c>
      <c r="DC83" s="80">
        <f t="shared" si="57"/>
        <v>0</v>
      </c>
      <c r="DD83" s="80">
        <f t="shared" si="58"/>
        <v>0</v>
      </c>
      <c r="DF83" s="81">
        <f t="shared" si="59"/>
        <v>0</v>
      </c>
      <c r="DG83" s="81">
        <f t="shared" si="60"/>
        <v>0</v>
      </c>
      <c r="DH83" s="81">
        <f t="shared" si="61"/>
        <v>0</v>
      </c>
      <c r="DI83" s="81">
        <f t="shared" si="62"/>
        <v>0</v>
      </c>
      <c r="DJ83" s="81">
        <f t="shared" si="63"/>
        <v>0</v>
      </c>
      <c r="DK83" s="84">
        <f t="shared" si="37"/>
        <v>0</v>
      </c>
    </row>
    <row r="84" spans="1:115" ht="15.75" thickBot="1">
      <c r="A84" s="76"/>
      <c r="B84" s="31">
        <v>82</v>
      </c>
      <c r="C84" s="82">
        <v>0</v>
      </c>
      <c r="D84" s="82">
        <v>0</v>
      </c>
      <c r="E84" s="82">
        <v>0</v>
      </c>
      <c r="F84" s="82">
        <v>0</v>
      </c>
      <c r="G84" s="82">
        <v>0</v>
      </c>
      <c r="H84" s="76"/>
      <c r="I84" s="31">
        <v>82</v>
      </c>
      <c r="J84" s="82">
        <v>0</v>
      </c>
      <c r="K84" s="82">
        <v>0</v>
      </c>
      <c r="L84" s="82">
        <v>0</v>
      </c>
      <c r="M84" s="82">
        <v>0</v>
      </c>
      <c r="N84" s="82">
        <v>0</v>
      </c>
      <c r="O84" s="76"/>
      <c r="P84" s="31">
        <v>82</v>
      </c>
      <c r="Q84" s="82">
        <v>0</v>
      </c>
      <c r="R84" s="82">
        <v>0</v>
      </c>
      <c r="S84" s="82">
        <v>0</v>
      </c>
      <c r="T84" s="82">
        <v>0</v>
      </c>
      <c r="U84" s="82">
        <v>0</v>
      </c>
      <c r="V84" s="76"/>
      <c r="W84" s="31">
        <v>82</v>
      </c>
      <c r="X84" s="82">
        <v>0</v>
      </c>
      <c r="Y84" s="82">
        <v>0</v>
      </c>
      <c r="Z84" s="82">
        <v>0</v>
      </c>
      <c r="AA84" s="82">
        <v>0</v>
      </c>
      <c r="AB84" s="82">
        <v>0</v>
      </c>
      <c r="AC84" s="76"/>
      <c r="AD84" s="31">
        <v>82</v>
      </c>
      <c r="AE84" s="82">
        <v>0</v>
      </c>
      <c r="AF84" s="82">
        <v>0</v>
      </c>
      <c r="AG84" s="82">
        <v>0</v>
      </c>
      <c r="AH84" s="82">
        <v>0</v>
      </c>
      <c r="AI84" s="82">
        <v>0</v>
      </c>
      <c r="AJ84" s="31"/>
      <c r="AK84" s="31">
        <f t="shared" si="38"/>
        <v>10</v>
      </c>
      <c r="AM84" s="83"/>
      <c r="AN84" s="83">
        <f t="shared" si="39"/>
        <v>0</v>
      </c>
      <c r="AO84" s="83">
        <f t="shared" si="39"/>
        <v>0</v>
      </c>
      <c r="AP84" s="83">
        <f t="shared" si="39"/>
        <v>0</v>
      </c>
      <c r="AQ84" s="83">
        <f t="shared" si="36"/>
        <v>0</v>
      </c>
      <c r="AR84" s="83">
        <f t="shared" si="40"/>
        <v>0</v>
      </c>
      <c r="AS84" s="83"/>
      <c r="AT84" s="83"/>
      <c r="AU84" s="83">
        <f t="shared" si="41"/>
        <v>0</v>
      </c>
      <c r="AV84" s="83">
        <f t="shared" si="41"/>
        <v>0</v>
      </c>
      <c r="AW84" s="83">
        <f t="shared" si="41"/>
        <v>0</v>
      </c>
      <c r="AX84" s="83">
        <f t="shared" si="41"/>
        <v>0</v>
      </c>
      <c r="AY84" s="83">
        <f t="shared" si="42"/>
        <v>0</v>
      </c>
      <c r="AZ84" s="83"/>
      <c r="BA84" s="83"/>
      <c r="BB84" s="83">
        <f t="shared" si="43"/>
        <v>0</v>
      </c>
      <c r="BC84" s="83">
        <f t="shared" si="43"/>
        <v>0</v>
      </c>
      <c r="BD84" s="83">
        <f t="shared" si="43"/>
        <v>0</v>
      </c>
      <c r="BE84" s="83">
        <f t="shared" si="43"/>
        <v>0</v>
      </c>
      <c r="BF84" s="83">
        <f t="shared" si="44"/>
        <v>0</v>
      </c>
      <c r="BG84" s="83"/>
      <c r="BH84" s="83"/>
      <c r="BI84" s="83">
        <f t="shared" si="45"/>
        <v>0</v>
      </c>
      <c r="BJ84" s="83">
        <f t="shared" si="45"/>
        <v>0</v>
      </c>
      <c r="BK84" s="83">
        <f t="shared" si="45"/>
        <v>0</v>
      </c>
      <c r="BL84" s="83">
        <f t="shared" si="45"/>
        <v>0</v>
      </c>
      <c r="BM84" s="83">
        <f t="shared" si="46"/>
        <v>0</v>
      </c>
      <c r="BN84" s="83"/>
      <c r="BO84" s="83"/>
      <c r="BP84" s="83">
        <f t="shared" si="47"/>
        <v>0</v>
      </c>
      <c r="BQ84" s="83">
        <f t="shared" si="47"/>
        <v>0</v>
      </c>
      <c r="BR84" s="83">
        <f t="shared" si="47"/>
        <v>0</v>
      </c>
      <c r="BS84" s="83">
        <f t="shared" si="47"/>
        <v>0</v>
      </c>
      <c r="BT84" s="83">
        <f t="shared" si="48"/>
        <v>0</v>
      </c>
      <c r="BV84" s="80"/>
      <c r="BW84" s="80"/>
      <c r="BX84" s="80">
        <f t="shared" si="49"/>
        <v>0</v>
      </c>
      <c r="BY84" s="80">
        <f t="shared" si="49"/>
        <v>0</v>
      </c>
      <c r="BZ84" s="80">
        <f t="shared" si="49"/>
        <v>0</v>
      </c>
      <c r="CA84" s="80">
        <f t="shared" si="49"/>
        <v>0</v>
      </c>
      <c r="CB84" s="80">
        <f t="shared" si="50"/>
        <v>0</v>
      </c>
      <c r="CC84" s="80"/>
      <c r="CD84" s="80"/>
      <c r="CE84" s="80">
        <f t="shared" si="51"/>
        <v>0</v>
      </c>
      <c r="CF84" s="80">
        <f t="shared" si="51"/>
        <v>0</v>
      </c>
      <c r="CG84" s="80">
        <f t="shared" si="51"/>
        <v>0</v>
      </c>
      <c r="CH84" s="80">
        <f t="shared" si="51"/>
        <v>0</v>
      </c>
      <c r="CI84" s="80">
        <f t="shared" si="52"/>
        <v>0</v>
      </c>
      <c r="CJ84" s="80"/>
      <c r="CK84" s="80"/>
      <c r="CL84" s="80">
        <f t="shared" si="53"/>
        <v>0</v>
      </c>
      <c r="CM84" s="80">
        <f t="shared" si="53"/>
        <v>0</v>
      </c>
      <c r="CN84" s="80">
        <f t="shared" si="53"/>
        <v>0</v>
      </c>
      <c r="CO84" s="80">
        <f t="shared" si="53"/>
        <v>0</v>
      </c>
      <c r="CP84" s="80">
        <f t="shared" si="54"/>
        <v>0</v>
      </c>
      <c r="CQ84" s="80"/>
      <c r="CR84" s="80"/>
      <c r="CS84" s="80">
        <f t="shared" si="55"/>
        <v>0</v>
      </c>
      <c r="CT84" s="80">
        <f t="shared" si="55"/>
        <v>0</v>
      </c>
      <c r="CU84" s="80">
        <f t="shared" si="55"/>
        <v>0</v>
      </c>
      <c r="CV84" s="80">
        <f t="shared" si="55"/>
        <v>0</v>
      </c>
      <c r="CW84" s="80">
        <f t="shared" si="56"/>
        <v>0</v>
      </c>
      <c r="CX84" s="80"/>
      <c r="CY84" s="80"/>
      <c r="CZ84" s="80">
        <f t="shared" si="57"/>
        <v>0</v>
      </c>
      <c r="DA84" s="80">
        <f t="shared" si="57"/>
        <v>0</v>
      </c>
      <c r="DB84" s="80">
        <f t="shared" si="57"/>
        <v>0</v>
      </c>
      <c r="DC84" s="80">
        <f t="shared" si="57"/>
        <v>0</v>
      </c>
      <c r="DD84" s="80">
        <f t="shared" si="58"/>
        <v>0</v>
      </c>
      <c r="DF84" s="81">
        <f t="shared" si="59"/>
        <v>0</v>
      </c>
      <c r="DG84" s="81">
        <f t="shared" si="60"/>
        <v>0</v>
      </c>
      <c r="DH84" s="81">
        <f t="shared" si="61"/>
        <v>0</v>
      </c>
      <c r="DI84" s="81">
        <f t="shared" si="62"/>
        <v>0</v>
      </c>
      <c r="DJ84" s="81">
        <f t="shared" si="63"/>
        <v>0</v>
      </c>
      <c r="DK84" s="84">
        <f t="shared" si="37"/>
        <v>0</v>
      </c>
    </row>
    <row r="85" spans="1:115" ht="15.75" thickBot="1">
      <c r="A85" s="76"/>
      <c r="B85" s="31">
        <v>83</v>
      </c>
      <c r="C85" s="82">
        <v>0</v>
      </c>
      <c r="D85" s="82">
        <v>0</v>
      </c>
      <c r="E85" s="82">
        <v>0</v>
      </c>
      <c r="F85" s="82">
        <v>-35</v>
      </c>
      <c r="G85" s="82">
        <v>-35</v>
      </c>
      <c r="H85" s="76"/>
      <c r="I85" s="31">
        <v>83</v>
      </c>
      <c r="J85" s="82">
        <v>0</v>
      </c>
      <c r="K85" s="82">
        <v>0</v>
      </c>
      <c r="L85" s="82">
        <v>0</v>
      </c>
      <c r="M85" s="82">
        <v>0</v>
      </c>
      <c r="N85" s="82">
        <v>0</v>
      </c>
      <c r="O85" s="76"/>
      <c r="P85" s="31">
        <v>83</v>
      </c>
      <c r="Q85" s="82">
        <v>0</v>
      </c>
      <c r="R85" s="82">
        <v>0</v>
      </c>
      <c r="S85" s="82">
        <v>0</v>
      </c>
      <c r="T85" s="82">
        <v>0</v>
      </c>
      <c r="U85" s="82">
        <v>0</v>
      </c>
      <c r="V85" s="76"/>
      <c r="W85" s="31">
        <v>83</v>
      </c>
      <c r="X85" s="82">
        <v>0</v>
      </c>
      <c r="Y85" s="82">
        <v>0</v>
      </c>
      <c r="Z85" s="82">
        <v>0</v>
      </c>
      <c r="AA85" s="82">
        <v>0</v>
      </c>
      <c r="AB85" s="82">
        <v>0</v>
      </c>
      <c r="AC85" s="76"/>
      <c r="AD85" s="31">
        <v>83</v>
      </c>
      <c r="AE85" s="82">
        <v>35</v>
      </c>
      <c r="AF85" s="82">
        <v>0</v>
      </c>
      <c r="AG85" s="82">
        <v>0</v>
      </c>
      <c r="AH85" s="82">
        <v>0</v>
      </c>
      <c r="AI85" s="82">
        <v>35</v>
      </c>
      <c r="AJ85" s="31"/>
      <c r="AK85" s="31">
        <f t="shared" si="38"/>
        <v>10</v>
      </c>
      <c r="AM85" s="83"/>
      <c r="AN85" s="83">
        <f t="shared" si="39"/>
        <v>0</v>
      </c>
      <c r="AO85" s="83">
        <f t="shared" si="39"/>
        <v>0</v>
      </c>
      <c r="AP85" s="83">
        <f t="shared" si="39"/>
        <v>0</v>
      </c>
      <c r="AQ85" s="83">
        <f t="shared" si="36"/>
        <v>0</v>
      </c>
      <c r="AR85" s="83">
        <f t="shared" si="40"/>
        <v>0</v>
      </c>
      <c r="AS85" s="83"/>
      <c r="AT85" s="83"/>
      <c r="AU85" s="83">
        <f t="shared" si="41"/>
        <v>0</v>
      </c>
      <c r="AV85" s="83">
        <f t="shared" si="41"/>
        <v>0</v>
      </c>
      <c r="AW85" s="83">
        <f t="shared" si="41"/>
        <v>0</v>
      </c>
      <c r="AX85" s="83">
        <f t="shared" si="41"/>
        <v>0</v>
      </c>
      <c r="AY85" s="83">
        <f t="shared" si="42"/>
        <v>0</v>
      </c>
      <c r="AZ85" s="83"/>
      <c r="BA85" s="83"/>
      <c r="BB85" s="83">
        <f t="shared" si="43"/>
        <v>0</v>
      </c>
      <c r="BC85" s="83">
        <f t="shared" si="43"/>
        <v>0</v>
      </c>
      <c r="BD85" s="83">
        <f t="shared" si="43"/>
        <v>0</v>
      </c>
      <c r="BE85" s="83">
        <f t="shared" si="43"/>
        <v>0</v>
      </c>
      <c r="BF85" s="83">
        <f t="shared" si="44"/>
        <v>0</v>
      </c>
      <c r="BG85" s="83"/>
      <c r="BH85" s="83"/>
      <c r="BI85" s="83">
        <f t="shared" si="45"/>
        <v>0</v>
      </c>
      <c r="BJ85" s="83">
        <f t="shared" si="45"/>
        <v>0</v>
      </c>
      <c r="BK85" s="83">
        <f t="shared" si="45"/>
        <v>0</v>
      </c>
      <c r="BL85" s="83">
        <f t="shared" si="45"/>
        <v>0</v>
      </c>
      <c r="BM85" s="83">
        <f t="shared" si="46"/>
        <v>0</v>
      </c>
      <c r="BN85" s="83"/>
      <c r="BO85" s="83"/>
      <c r="BP85" s="83">
        <f t="shared" si="47"/>
        <v>35</v>
      </c>
      <c r="BQ85" s="83">
        <f t="shared" si="47"/>
        <v>0</v>
      </c>
      <c r="BR85" s="83">
        <f t="shared" si="47"/>
        <v>0</v>
      </c>
      <c r="BS85" s="83">
        <f t="shared" si="47"/>
        <v>0</v>
      </c>
      <c r="BT85" s="83">
        <f t="shared" si="48"/>
        <v>-35</v>
      </c>
      <c r="BV85" s="80"/>
      <c r="BW85" s="80"/>
      <c r="BX85" s="80">
        <f t="shared" si="49"/>
        <v>0</v>
      </c>
      <c r="BY85" s="80">
        <f t="shared" si="49"/>
        <v>0</v>
      </c>
      <c r="BZ85" s="80">
        <f t="shared" si="49"/>
        <v>0</v>
      </c>
      <c r="CA85" s="80">
        <f t="shared" si="49"/>
        <v>0</v>
      </c>
      <c r="CB85" s="80">
        <f t="shared" si="50"/>
        <v>0</v>
      </c>
      <c r="CC85" s="80"/>
      <c r="CD85" s="80"/>
      <c r="CE85" s="80">
        <f t="shared" si="51"/>
        <v>0</v>
      </c>
      <c r="CF85" s="80">
        <f t="shared" si="51"/>
        <v>0</v>
      </c>
      <c r="CG85" s="80">
        <f t="shared" si="51"/>
        <v>0</v>
      </c>
      <c r="CH85" s="80">
        <f t="shared" si="51"/>
        <v>0</v>
      </c>
      <c r="CI85" s="80">
        <f t="shared" si="52"/>
        <v>0</v>
      </c>
      <c r="CJ85" s="80"/>
      <c r="CK85" s="80"/>
      <c r="CL85" s="80">
        <f t="shared" si="53"/>
        <v>0</v>
      </c>
      <c r="CM85" s="80">
        <f t="shared" si="53"/>
        <v>0</v>
      </c>
      <c r="CN85" s="80">
        <f t="shared" si="53"/>
        <v>0</v>
      </c>
      <c r="CO85" s="80">
        <f t="shared" si="53"/>
        <v>0</v>
      </c>
      <c r="CP85" s="80">
        <f t="shared" si="54"/>
        <v>0</v>
      </c>
      <c r="CQ85" s="80"/>
      <c r="CR85" s="80"/>
      <c r="CS85" s="80">
        <f t="shared" si="55"/>
        <v>0</v>
      </c>
      <c r="CT85" s="80">
        <f t="shared" si="55"/>
        <v>0</v>
      </c>
      <c r="CU85" s="80">
        <f t="shared" si="55"/>
        <v>0</v>
      </c>
      <c r="CV85" s="80">
        <f t="shared" si="55"/>
        <v>0</v>
      </c>
      <c r="CW85" s="80">
        <f t="shared" si="56"/>
        <v>0</v>
      </c>
      <c r="CX85" s="80"/>
      <c r="CY85" s="80"/>
      <c r="CZ85" s="80">
        <f t="shared" si="57"/>
        <v>350</v>
      </c>
      <c r="DA85" s="80">
        <f t="shared" si="57"/>
        <v>0</v>
      </c>
      <c r="DB85" s="80">
        <f t="shared" si="57"/>
        <v>0</v>
      </c>
      <c r="DC85" s="80">
        <f t="shared" si="57"/>
        <v>0</v>
      </c>
      <c r="DD85" s="80">
        <f t="shared" si="58"/>
        <v>350</v>
      </c>
      <c r="DF85" s="81">
        <f t="shared" si="59"/>
        <v>35</v>
      </c>
      <c r="DG85" s="81">
        <f t="shared" si="60"/>
        <v>0</v>
      </c>
      <c r="DH85" s="81">
        <f t="shared" si="61"/>
        <v>0</v>
      </c>
      <c r="DI85" s="81">
        <f t="shared" si="62"/>
        <v>0</v>
      </c>
      <c r="DJ85" s="81">
        <f t="shared" si="63"/>
        <v>-35</v>
      </c>
      <c r="DK85" s="84">
        <f t="shared" si="37"/>
        <v>0</v>
      </c>
    </row>
    <row r="86" spans="1:115" ht="15.75" thickBot="1">
      <c r="A86" s="76"/>
      <c r="B86" s="31">
        <v>84</v>
      </c>
      <c r="C86" s="82">
        <v>0</v>
      </c>
      <c r="D86" s="82">
        <v>0</v>
      </c>
      <c r="E86" s="82">
        <v>0</v>
      </c>
      <c r="F86" s="82">
        <v>-109</v>
      </c>
      <c r="G86" s="82">
        <v>-109</v>
      </c>
      <c r="H86" s="76"/>
      <c r="I86" s="31">
        <v>84</v>
      </c>
      <c r="J86" s="82">
        <v>0</v>
      </c>
      <c r="K86" s="82">
        <v>0</v>
      </c>
      <c r="L86" s="82">
        <v>0</v>
      </c>
      <c r="M86" s="82">
        <v>0</v>
      </c>
      <c r="N86" s="82">
        <v>0</v>
      </c>
      <c r="O86" s="76"/>
      <c r="P86" s="31">
        <v>84</v>
      </c>
      <c r="Q86" s="82">
        <v>0</v>
      </c>
      <c r="R86" s="82">
        <v>0</v>
      </c>
      <c r="S86" s="82">
        <v>0</v>
      </c>
      <c r="T86" s="82">
        <v>0</v>
      </c>
      <c r="U86" s="82">
        <v>0</v>
      </c>
      <c r="V86" s="76"/>
      <c r="W86" s="31">
        <v>84</v>
      </c>
      <c r="X86" s="82">
        <v>0</v>
      </c>
      <c r="Y86" s="82">
        <v>0</v>
      </c>
      <c r="Z86" s="82">
        <v>0</v>
      </c>
      <c r="AA86" s="82">
        <v>0</v>
      </c>
      <c r="AB86" s="82">
        <v>0</v>
      </c>
      <c r="AC86" s="76"/>
      <c r="AD86" s="31">
        <v>84</v>
      </c>
      <c r="AE86" s="82">
        <v>109</v>
      </c>
      <c r="AF86" s="82">
        <v>0</v>
      </c>
      <c r="AG86" s="82">
        <v>0</v>
      </c>
      <c r="AH86" s="82">
        <v>0</v>
      </c>
      <c r="AI86" s="82">
        <v>109</v>
      </c>
      <c r="AJ86" s="31"/>
      <c r="AK86" s="31">
        <f t="shared" si="38"/>
        <v>10</v>
      </c>
      <c r="AM86" s="83"/>
      <c r="AN86" s="83">
        <f t="shared" si="39"/>
        <v>0</v>
      </c>
      <c r="AO86" s="83">
        <f t="shared" si="39"/>
        <v>0</v>
      </c>
      <c r="AP86" s="83">
        <f t="shared" si="39"/>
        <v>0</v>
      </c>
      <c r="AQ86" s="83">
        <f t="shared" si="36"/>
        <v>0</v>
      </c>
      <c r="AR86" s="83">
        <f t="shared" si="40"/>
        <v>0</v>
      </c>
      <c r="AS86" s="83"/>
      <c r="AT86" s="83"/>
      <c r="AU86" s="83">
        <f t="shared" si="41"/>
        <v>0</v>
      </c>
      <c r="AV86" s="83">
        <f t="shared" si="41"/>
        <v>0</v>
      </c>
      <c r="AW86" s="83">
        <f t="shared" si="41"/>
        <v>0</v>
      </c>
      <c r="AX86" s="83">
        <f t="shared" si="41"/>
        <v>0</v>
      </c>
      <c r="AY86" s="83">
        <f t="shared" si="42"/>
        <v>0</v>
      </c>
      <c r="AZ86" s="83"/>
      <c r="BA86" s="83"/>
      <c r="BB86" s="83">
        <f t="shared" si="43"/>
        <v>0</v>
      </c>
      <c r="BC86" s="83">
        <f t="shared" si="43"/>
        <v>0</v>
      </c>
      <c r="BD86" s="83">
        <f t="shared" si="43"/>
        <v>0</v>
      </c>
      <c r="BE86" s="83">
        <f t="shared" si="43"/>
        <v>0</v>
      </c>
      <c r="BF86" s="83">
        <f t="shared" si="44"/>
        <v>0</v>
      </c>
      <c r="BG86" s="83"/>
      <c r="BH86" s="83"/>
      <c r="BI86" s="83">
        <f t="shared" si="45"/>
        <v>0</v>
      </c>
      <c r="BJ86" s="83">
        <f t="shared" si="45"/>
        <v>0</v>
      </c>
      <c r="BK86" s="83">
        <f t="shared" si="45"/>
        <v>0</v>
      </c>
      <c r="BL86" s="83">
        <f t="shared" si="45"/>
        <v>0</v>
      </c>
      <c r="BM86" s="83">
        <f t="shared" si="46"/>
        <v>0</v>
      </c>
      <c r="BN86" s="83"/>
      <c r="BO86" s="83"/>
      <c r="BP86" s="83">
        <f t="shared" si="47"/>
        <v>109</v>
      </c>
      <c r="BQ86" s="83">
        <f t="shared" si="47"/>
        <v>0</v>
      </c>
      <c r="BR86" s="83">
        <f t="shared" si="47"/>
        <v>0</v>
      </c>
      <c r="BS86" s="83">
        <f t="shared" si="47"/>
        <v>0</v>
      </c>
      <c r="BT86" s="83">
        <f t="shared" si="48"/>
        <v>-109</v>
      </c>
      <c r="BV86" s="80"/>
      <c r="BW86" s="80"/>
      <c r="BX86" s="80">
        <f t="shared" si="49"/>
        <v>0</v>
      </c>
      <c r="BY86" s="80">
        <f t="shared" si="49"/>
        <v>0</v>
      </c>
      <c r="BZ86" s="80">
        <f t="shared" si="49"/>
        <v>0</v>
      </c>
      <c r="CA86" s="80">
        <f t="shared" si="49"/>
        <v>0</v>
      </c>
      <c r="CB86" s="80">
        <f t="shared" si="50"/>
        <v>0</v>
      </c>
      <c r="CC86" s="80"/>
      <c r="CD86" s="80"/>
      <c r="CE86" s="80">
        <f t="shared" si="51"/>
        <v>0</v>
      </c>
      <c r="CF86" s="80">
        <f t="shared" si="51"/>
        <v>0</v>
      </c>
      <c r="CG86" s="80">
        <f t="shared" si="51"/>
        <v>0</v>
      </c>
      <c r="CH86" s="80">
        <f t="shared" si="51"/>
        <v>0</v>
      </c>
      <c r="CI86" s="80">
        <f t="shared" si="52"/>
        <v>0</v>
      </c>
      <c r="CJ86" s="80"/>
      <c r="CK86" s="80"/>
      <c r="CL86" s="80">
        <f t="shared" si="53"/>
        <v>0</v>
      </c>
      <c r="CM86" s="80">
        <f t="shared" si="53"/>
        <v>0</v>
      </c>
      <c r="CN86" s="80">
        <f t="shared" si="53"/>
        <v>0</v>
      </c>
      <c r="CO86" s="80">
        <f t="shared" si="53"/>
        <v>0</v>
      </c>
      <c r="CP86" s="80">
        <f t="shared" si="54"/>
        <v>0</v>
      </c>
      <c r="CQ86" s="80"/>
      <c r="CR86" s="80"/>
      <c r="CS86" s="80">
        <f t="shared" si="55"/>
        <v>0</v>
      </c>
      <c r="CT86" s="80">
        <f t="shared" si="55"/>
        <v>0</v>
      </c>
      <c r="CU86" s="80">
        <f t="shared" si="55"/>
        <v>0</v>
      </c>
      <c r="CV86" s="80">
        <f t="shared" si="55"/>
        <v>0</v>
      </c>
      <c r="CW86" s="80">
        <f t="shared" si="56"/>
        <v>0</v>
      </c>
      <c r="CX86" s="80"/>
      <c r="CY86" s="80"/>
      <c r="CZ86" s="80">
        <f t="shared" si="57"/>
        <v>1090</v>
      </c>
      <c r="DA86" s="80">
        <f t="shared" si="57"/>
        <v>0</v>
      </c>
      <c r="DB86" s="80">
        <f t="shared" si="57"/>
        <v>0</v>
      </c>
      <c r="DC86" s="80">
        <f t="shared" si="57"/>
        <v>0</v>
      </c>
      <c r="DD86" s="80">
        <f t="shared" si="58"/>
        <v>1090</v>
      </c>
      <c r="DF86" s="81">
        <f t="shared" si="59"/>
        <v>109</v>
      </c>
      <c r="DG86" s="81">
        <f t="shared" si="60"/>
        <v>0</v>
      </c>
      <c r="DH86" s="81">
        <f t="shared" si="61"/>
        <v>0</v>
      </c>
      <c r="DI86" s="81">
        <f t="shared" si="62"/>
        <v>0</v>
      </c>
      <c r="DJ86" s="81">
        <f t="shared" si="63"/>
        <v>-109</v>
      </c>
      <c r="DK86" s="84">
        <f t="shared" si="37"/>
        <v>0</v>
      </c>
    </row>
    <row r="87" spans="1:115" ht="15.75" thickBot="1">
      <c r="A87" s="76"/>
      <c r="B87" s="31">
        <v>85</v>
      </c>
      <c r="C87" s="82">
        <v>0</v>
      </c>
      <c r="D87" s="82">
        <v>0</v>
      </c>
      <c r="E87" s="82">
        <v>0</v>
      </c>
      <c r="F87" s="82">
        <v>-157.315</v>
      </c>
      <c r="G87" s="82">
        <v>-157.315</v>
      </c>
      <c r="H87" s="76"/>
      <c r="I87" s="31">
        <v>85</v>
      </c>
      <c r="J87" s="82">
        <v>0</v>
      </c>
      <c r="K87" s="82">
        <v>0</v>
      </c>
      <c r="L87" s="82">
        <v>0</v>
      </c>
      <c r="M87" s="82">
        <v>-25</v>
      </c>
      <c r="N87" s="82">
        <v>-25</v>
      </c>
      <c r="O87" s="76"/>
      <c r="P87" s="31">
        <v>85</v>
      </c>
      <c r="Q87" s="82">
        <v>0</v>
      </c>
      <c r="R87" s="82">
        <v>0</v>
      </c>
      <c r="S87" s="82">
        <v>0</v>
      </c>
      <c r="T87" s="82">
        <v>0</v>
      </c>
      <c r="U87" s="82">
        <v>0</v>
      </c>
      <c r="V87" s="76"/>
      <c r="W87" s="31">
        <v>85</v>
      </c>
      <c r="X87" s="82">
        <v>0</v>
      </c>
      <c r="Y87" s="82">
        <v>0</v>
      </c>
      <c r="Z87" s="82">
        <v>0</v>
      </c>
      <c r="AA87" s="82">
        <v>0</v>
      </c>
      <c r="AB87" s="82">
        <v>0</v>
      </c>
      <c r="AC87" s="76"/>
      <c r="AD87" s="31">
        <v>85</v>
      </c>
      <c r="AE87" s="82">
        <v>157.315</v>
      </c>
      <c r="AF87" s="82">
        <v>25</v>
      </c>
      <c r="AG87" s="82">
        <v>0</v>
      </c>
      <c r="AH87" s="82">
        <v>0</v>
      </c>
      <c r="AI87" s="82">
        <v>182.315</v>
      </c>
      <c r="AJ87" s="31"/>
      <c r="AK87" s="31">
        <f t="shared" si="38"/>
        <v>10</v>
      </c>
      <c r="AM87" s="83"/>
      <c r="AN87" s="83">
        <f t="shared" si="39"/>
        <v>0</v>
      </c>
      <c r="AO87" s="83">
        <f t="shared" si="39"/>
        <v>0</v>
      </c>
      <c r="AP87" s="83">
        <f t="shared" si="39"/>
        <v>0</v>
      </c>
      <c r="AQ87" s="83">
        <f t="shared" si="36"/>
        <v>0</v>
      </c>
      <c r="AR87" s="83">
        <f t="shared" si="40"/>
        <v>0</v>
      </c>
      <c r="AS87" s="83"/>
      <c r="AT87" s="83"/>
      <c r="AU87" s="83">
        <f t="shared" si="41"/>
        <v>0</v>
      </c>
      <c r="AV87" s="83">
        <f t="shared" si="41"/>
        <v>0</v>
      </c>
      <c r="AW87" s="83">
        <f t="shared" si="41"/>
        <v>0</v>
      </c>
      <c r="AX87" s="83">
        <f t="shared" si="41"/>
        <v>0</v>
      </c>
      <c r="AY87" s="83">
        <f t="shared" si="42"/>
        <v>0</v>
      </c>
      <c r="AZ87" s="83"/>
      <c r="BA87" s="83"/>
      <c r="BB87" s="83">
        <f t="shared" si="43"/>
        <v>0</v>
      </c>
      <c r="BC87" s="83">
        <f t="shared" si="43"/>
        <v>0</v>
      </c>
      <c r="BD87" s="83">
        <f t="shared" si="43"/>
        <v>0</v>
      </c>
      <c r="BE87" s="83">
        <f t="shared" si="43"/>
        <v>0</v>
      </c>
      <c r="BF87" s="83">
        <f t="shared" si="44"/>
        <v>0</v>
      </c>
      <c r="BG87" s="83"/>
      <c r="BH87" s="83"/>
      <c r="BI87" s="83">
        <f t="shared" si="45"/>
        <v>0</v>
      </c>
      <c r="BJ87" s="83">
        <f t="shared" si="45"/>
        <v>0</v>
      </c>
      <c r="BK87" s="83">
        <f t="shared" si="45"/>
        <v>0</v>
      </c>
      <c r="BL87" s="83">
        <f t="shared" si="45"/>
        <v>0</v>
      </c>
      <c r="BM87" s="83">
        <f t="shared" si="46"/>
        <v>0</v>
      </c>
      <c r="BN87" s="83"/>
      <c r="BO87" s="83"/>
      <c r="BP87" s="83">
        <f t="shared" si="47"/>
        <v>157.315</v>
      </c>
      <c r="BQ87" s="83">
        <f t="shared" si="47"/>
        <v>25</v>
      </c>
      <c r="BR87" s="83">
        <f t="shared" si="47"/>
        <v>0</v>
      </c>
      <c r="BS87" s="83">
        <f t="shared" si="47"/>
        <v>0</v>
      </c>
      <c r="BT87" s="83">
        <f t="shared" si="48"/>
        <v>-182.315</v>
      </c>
      <c r="BV87" s="80"/>
      <c r="BW87" s="80"/>
      <c r="BX87" s="80">
        <f t="shared" si="49"/>
        <v>0</v>
      </c>
      <c r="BY87" s="80">
        <f t="shared" si="49"/>
        <v>0</v>
      </c>
      <c r="BZ87" s="80">
        <f t="shared" si="49"/>
        <v>0</v>
      </c>
      <c r="CA87" s="80">
        <f t="shared" si="49"/>
        <v>0</v>
      </c>
      <c r="CB87" s="80">
        <f t="shared" si="50"/>
        <v>0</v>
      </c>
      <c r="CC87" s="80"/>
      <c r="CD87" s="80"/>
      <c r="CE87" s="80">
        <f t="shared" si="51"/>
        <v>0</v>
      </c>
      <c r="CF87" s="80">
        <f t="shared" si="51"/>
        <v>0</v>
      </c>
      <c r="CG87" s="80">
        <f t="shared" si="51"/>
        <v>0</v>
      </c>
      <c r="CH87" s="80">
        <f t="shared" si="51"/>
        <v>0</v>
      </c>
      <c r="CI87" s="80">
        <f t="shared" si="52"/>
        <v>0</v>
      </c>
      <c r="CJ87" s="80"/>
      <c r="CK87" s="80"/>
      <c r="CL87" s="80">
        <f t="shared" si="53"/>
        <v>0</v>
      </c>
      <c r="CM87" s="80">
        <f t="shared" si="53"/>
        <v>0</v>
      </c>
      <c r="CN87" s="80">
        <f t="shared" si="53"/>
        <v>0</v>
      </c>
      <c r="CO87" s="80">
        <f t="shared" si="53"/>
        <v>0</v>
      </c>
      <c r="CP87" s="80">
        <f t="shared" si="54"/>
        <v>0</v>
      </c>
      <c r="CQ87" s="80"/>
      <c r="CR87" s="80"/>
      <c r="CS87" s="80">
        <f t="shared" si="55"/>
        <v>0</v>
      </c>
      <c r="CT87" s="80">
        <f t="shared" si="55"/>
        <v>0</v>
      </c>
      <c r="CU87" s="80">
        <f t="shared" si="55"/>
        <v>0</v>
      </c>
      <c r="CV87" s="80">
        <f t="shared" si="55"/>
        <v>0</v>
      </c>
      <c r="CW87" s="80">
        <f t="shared" si="56"/>
        <v>0</v>
      </c>
      <c r="CX87" s="80"/>
      <c r="CY87" s="80"/>
      <c r="CZ87" s="80">
        <f t="shared" si="57"/>
        <v>1573.15</v>
      </c>
      <c r="DA87" s="80">
        <f t="shared" si="57"/>
        <v>250</v>
      </c>
      <c r="DB87" s="80">
        <f t="shared" si="57"/>
        <v>0</v>
      </c>
      <c r="DC87" s="80">
        <f t="shared" si="57"/>
        <v>0</v>
      </c>
      <c r="DD87" s="80">
        <f t="shared" si="58"/>
        <v>1823.15</v>
      </c>
      <c r="DF87" s="81">
        <f t="shared" si="59"/>
        <v>157.315</v>
      </c>
      <c r="DG87" s="81">
        <f t="shared" si="60"/>
        <v>25</v>
      </c>
      <c r="DH87" s="81">
        <f t="shared" si="61"/>
        <v>0</v>
      </c>
      <c r="DI87" s="81">
        <f t="shared" si="62"/>
        <v>0</v>
      </c>
      <c r="DJ87" s="81">
        <f t="shared" si="63"/>
        <v>-182.315</v>
      </c>
      <c r="DK87" s="84">
        <f t="shared" si="37"/>
        <v>0</v>
      </c>
    </row>
    <row r="88" spans="1:115" ht="15.75" thickBot="1">
      <c r="A88" s="76"/>
      <c r="B88" s="31">
        <v>86</v>
      </c>
      <c r="C88" s="82">
        <v>0</v>
      </c>
      <c r="D88" s="82">
        <v>0</v>
      </c>
      <c r="E88" s="82">
        <v>0</v>
      </c>
      <c r="F88" s="82">
        <v>-89.584999999999994</v>
      </c>
      <c r="G88" s="82">
        <v>-89.584999999999994</v>
      </c>
      <c r="H88" s="76"/>
      <c r="I88" s="31">
        <v>86</v>
      </c>
      <c r="J88" s="82">
        <v>0</v>
      </c>
      <c r="K88" s="82">
        <v>0</v>
      </c>
      <c r="L88" s="82">
        <v>0</v>
      </c>
      <c r="M88" s="82">
        <v>-50</v>
      </c>
      <c r="N88" s="82">
        <v>-50</v>
      </c>
      <c r="O88" s="76"/>
      <c r="P88" s="31">
        <v>86</v>
      </c>
      <c r="Q88" s="82">
        <v>0</v>
      </c>
      <c r="R88" s="82">
        <v>0</v>
      </c>
      <c r="S88" s="82">
        <v>0</v>
      </c>
      <c r="T88" s="82">
        <v>0</v>
      </c>
      <c r="U88" s="82">
        <v>0</v>
      </c>
      <c r="V88" s="76"/>
      <c r="W88" s="31">
        <v>86</v>
      </c>
      <c r="X88" s="82">
        <v>0</v>
      </c>
      <c r="Y88" s="82">
        <v>0</v>
      </c>
      <c r="Z88" s="82">
        <v>0</v>
      </c>
      <c r="AA88" s="82">
        <v>0</v>
      </c>
      <c r="AB88" s="82">
        <v>0</v>
      </c>
      <c r="AC88" s="76"/>
      <c r="AD88" s="31">
        <v>86</v>
      </c>
      <c r="AE88" s="82">
        <v>89.584999999999994</v>
      </c>
      <c r="AF88" s="82">
        <v>50</v>
      </c>
      <c r="AG88" s="82">
        <v>0</v>
      </c>
      <c r="AH88" s="82">
        <v>0</v>
      </c>
      <c r="AI88" s="82">
        <v>139.58500000000001</v>
      </c>
      <c r="AJ88" s="31"/>
      <c r="AK88" s="31">
        <f t="shared" si="38"/>
        <v>10</v>
      </c>
      <c r="AM88" s="83"/>
      <c r="AN88" s="83">
        <f t="shared" si="39"/>
        <v>0</v>
      </c>
      <c r="AO88" s="83">
        <f t="shared" si="39"/>
        <v>0</v>
      </c>
      <c r="AP88" s="83">
        <f t="shared" si="39"/>
        <v>0</v>
      </c>
      <c r="AQ88" s="83">
        <f t="shared" si="36"/>
        <v>0</v>
      </c>
      <c r="AR88" s="83">
        <f t="shared" si="40"/>
        <v>0</v>
      </c>
      <c r="AS88" s="83"/>
      <c r="AT88" s="83"/>
      <c r="AU88" s="83">
        <f t="shared" si="41"/>
        <v>0</v>
      </c>
      <c r="AV88" s="83">
        <f t="shared" si="41"/>
        <v>0</v>
      </c>
      <c r="AW88" s="83">
        <f t="shared" si="41"/>
        <v>0</v>
      </c>
      <c r="AX88" s="83">
        <f t="shared" si="41"/>
        <v>0</v>
      </c>
      <c r="AY88" s="83">
        <f t="shared" si="42"/>
        <v>0</v>
      </c>
      <c r="AZ88" s="83"/>
      <c r="BA88" s="83"/>
      <c r="BB88" s="83">
        <f t="shared" si="43"/>
        <v>0</v>
      </c>
      <c r="BC88" s="83">
        <f t="shared" si="43"/>
        <v>0</v>
      </c>
      <c r="BD88" s="83">
        <f t="shared" si="43"/>
        <v>0</v>
      </c>
      <c r="BE88" s="83">
        <f t="shared" si="43"/>
        <v>0</v>
      </c>
      <c r="BF88" s="83">
        <f t="shared" si="44"/>
        <v>0</v>
      </c>
      <c r="BG88" s="83"/>
      <c r="BH88" s="83"/>
      <c r="BI88" s="83">
        <f t="shared" si="45"/>
        <v>0</v>
      </c>
      <c r="BJ88" s="83">
        <f t="shared" si="45"/>
        <v>0</v>
      </c>
      <c r="BK88" s="83">
        <f t="shared" si="45"/>
        <v>0</v>
      </c>
      <c r="BL88" s="83">
        <f t="shared" si="45"/>
        <v>0</v>
      </c>
      <c r="BM88" s="83">
        <f t="shared" si="46"/>
        <v>0</v>
      </c>
      <c r="BN88" s="83"/>
      <c r="BO88" s="83"/>
      <c r="BP88" s="83">
        <f t="shared" si="47"/>
        <v>89.584999999999994</v>
      </c>
      <c r="BQ88" s="83">
        <f t="shared" si="47"/>
        <v>50</v>
      </c>
      <c r="BR88" s="83">
        <f t="shared" si="47"/>
        <v>0</v>
      </c>
      <c r="BS88" s="83">
        <f t="shared" si="47"/>
        <v>0</v>
      </c>
      <c r="BT88" s="83">
        <f t="shared" si="48"/>
        <v>-139.58499999999998</v>
      </c>
      <c r="BV88" s="80"/>
      <c r="BW88" s="80"/>
      <c r="BX88" s="80">
        <f t="shared" si="49"/>
        <v>0</v>
      </c>
      <c r="BY88" s="80">
        <f t="shared" si="49"/>
        <v>0</v>
      </c>
      <c r="BZ88" s="80">
        <f t="shared" si="49"/>
        <v>0</v>
      </c>
      <c r="CA88" s="80">
        <f t="shared" si="49"/>
        <v>0</v>
      </c>
      <c r="CB88" s="80">
        <f t="shared" si="50"/>
        <v>0</v>
      </c>
      <c r="CC88" s="80"/>
      <c r="CD88" s="80"/>
      <c r="CE88" s="80">
        <f t="shared" si="51"/>
        <v>0</v>
      </c>
      <c r="CF88" s="80">
        <f t="shared" si="51"/>
        <v>0</v>
      </c>
      <c r="CG88" s="80">
        <f t="shared" si="51"/>
        <v>0</v>
      </c>
      <c r="CH88" s="80">
        <f t="shared" si="51"/>
        <v>0</v>
      </c>
      <c r="CI88" s="80">
        <f t="shared" si="52"/>
        <v>0</v>
      </c>
      <c r="CJ88" s="80"/>
      <c r="CK88" s="80"/>
      <c r="CL88" s="80">
        <f t="shared" si="53"/>
        <v>0</v>
      </c>
      <c r="CM88" s="80">
        <f t="shared" si="53"/>
        <v>0</v>
      </c>
      <c r="CN88" s="80">
        <f t="shared" si="53"/>
        <v>0</v>
      </c>
      <c r="CO88" s="80">
        <f t="shared" si="53"/>
        <v>0</v>
      </c>
      <c r="CP88" s="80">
        <f t="shared" si="54"/>
        <v>0</v>
      </c>
      <c r="CQ88" s="80"/>
      <c r="CR88" s="80"/>
      <c r="CS88" s="80">
        <f t="shared" si="55"/>
        <v>0</v>
      </c>
      <c r="CT88" s="80">
        <f t="shared" si="55"/>
        <v>0</v>
      </c>
      <c r="CU88" s="80">
        <f t="shared" si="55"/>
        <v>0</v>
      </c>
      <c r="CV88" s="80">
        <f t="shared" si="55"/>
        <v>0</v>
      </c>
      <c r="CW88" s="80">
        <f t="shared" si="56"/>
        <v>0</v>
      </c>
      <c r="CX88" s="80"/>
      <c r="CY88" s="80"/>
      <c r="CZ88" s="80">
        <f t="shared" si="57"/>
        <v>895.84999999999991</v>
      </c>
      <c r="DA88" s="80">
        <f t="shared" si="57"/>
        <v>500</v>
      </c>
      <c r="DB88" s="80">
        <f t="shared" si="57"/>
        <v>0</v>
      </c>
      <c r="DC88" s="80">
        <f t="shared" si="57"/>
        <v>0</v>
      </c>
      <c r="DD88" s="80">
        <f t="shared" si="58"/>
        <v>1395.85</v>
      </c>
      <c r="DF88" s="81">
        <f t="shared" si="59"/>
        <v>89.584999999999994</v>
      </c>
      <c r="DG88" s="81">
        <f t="shared" si="60"/>
        <v>50</v>
      </c>
      <c r="DH88" s="81">
        <f t="shared" si="61"/>
        <v>0</v>
      </c>
      <c r="DI88" s="81">
        <f t="shared" si="62"/>
        <v>0</v>
      </c>
      <c r="DJ88" s="81">
        <f t="shared" si="63"/>
        <v>-139.58499999999998</v>
      </c>
      <c r="DK88" s="84">
        <f t="shared" si="37"/>
        <v>0</v>
      </c>
    </row>
    <row r="89" spans="1:115" ht="15.75" thickBot="1">
      <c r="A89" s="76"/>
      <c r="B89" s="31">
        <v>87</v>
      </c>
      <c r="C89" s="82">
        <v>0</v>
      </c>
      <c r="D89" s="82">
        <v>0</v>
      </c>
      <c r="E89" s="82">
        <v>0</v>
      </c>
      <c r="F89" s="82">
        <v>-49.83</v>
      </c>
      <c r="G89" s="82">
        <v>-49.83</v>
      </c>
      <c r="H89" s="76"/>
      <c r="I89" s="31">
        <v>87</v>
      </c>
      <c r="J89" s="82">
        <v>0</v>
      </c>
      <c r="K89" s="82">
        <v>0</v>
      </c>
      <c r="L89" s="82">
        <v>0</v>
      </c>
      <c r="M89" s="82">
        <v>-30.875</v>
      </c>
      <c r="N89" s="82">
        <v>-30.875</v>
      </c>
      <c r="O89" s="76"/>
      <c r="P89" s="31">
        <v>87</v>
      </c>
      <c r="Q89" s="82">
        <v>0</v>
      </c>
      <c r="R89" s="82">
        <v>0</v>
      </c>
      <c r="S89" s="82">
        <v>0</v>
      </c>
      <c r="T89" s="82">
        <v>0</v>
      </c>
      <c r="U89" s="82">
        <v>0</v>
      </c>
      <c r="V89" s="76"/>
      <c r="W89" s="31">
        <v>87</v>
      </c>
      <c r="X89" s="82">
        <v>0</v>
      </c>
      <c r="Y89" s="82">
        <v>0</v>
      </c>
      <c r="Z89" s="82">
        <v>0</v>
      </c>
      <c r="AA89" s="82">
        <v>0</v>
      </c>
      <c r="AB89" s="82">
        <v>0</v>
      </c>
      <c r="AC89" s="76"/>
      <c r="AD89" s="31">
        <v>87</v>
      </c>
      <c r="AE89" s="82">
        <v>49.83</v>
      </c>
      <c r="AF89" s="82">
        <v>30.875</v>
      </c>
      <c r="AG89" s="82">
        <v>0</v>
      </c>
      <c r="AH89" s="82">
        <v>0</v>
      </c>
      <c r="AI89" s="82">
        <v>80.704999999999998</v>
      </c>
      <c r="AJ89" s="31"/>
      <c r="AK89" s="31">
        <f t="shared" si="38"/>
        <v>10</v>
      </c>
      <c r="AM89" s="83"/>
      <c r="AN89" s="83">
        <f t="shared" si="39"/>
        <v>0</v>
      </c>
      <c r="AO89" s="83">
        <f t="shared" si="39"/>
        <v>0</v>
      </c>
      <c r="AP89" s="83">
        <f t="shared" si="39"/>
        <v>0</v>
      </c>
      <c r="AQ89" s="83">
        <f t="shared" si="36"/>
        <v>0</v>
      </c>
      <c r="AR89" s="83">
        <f t="shared" si="40"/>
        <v>0</v>
      </c>
      <c r="AS89" s="83"/>
      <c r="AT89" s="83"/>
      <c r="AU89" s="83">
        <f t="shared" si="41"/>
        <v>0</v>
      </c>
      <c r="AV89" s="83">
        <f t="shared" si="41"/>
        <v>0</v>
      </c>
      <c r="AW89" s="83">
        <f t="shared" si="41"/>
        <v>0</v>
      </c>
      <c r="AX89" s="83">
        <f t="shared" si="41"/>
        <v>0</v>
      </c>
      <c r="AY89" s="83">
        <f t="shared" si="42"/>
        <v>0</v>
      </c>
      <c r="AZ89" s="83"/>
      <c r="BA89" s="83"/>
      <c r="BB89" s="83">
        <f t="shared" si="43"/>
        <v>0</v>
      </c>
      <c r="BC89" s="83">
        <f t="shared" si="43"/>
        <v>0</v>
      </c>
      <c r="BD89" s="83">
        <f t="shared" si="43"/>
        <v>0</v>
      </c>
      <c r="BE89" s="83">
        <f t="shared" si="43"/>
        <v>0</v>
      </c>
      <c r="BF89" s="83">
        <f t="shared" si="44"/>
        <v>0</v>
      </c>
      <c r="BG89" s="83"/>
      <c r="BH89" s="83"/>
      <c r="BI89" s="83">
        <f t="shared" si="45"/>
        <v>0</v>
      </c>
      <c r="BJ89" s="83">
        <f t="shared" si="45"/>
        <v>0</v>
      </c>
      <c r="BK89" s="83">
        <f t="shared" si="45"/>
        <v>0</v>
      </c>
      <c r="BL89" s="83">
        <f t="shared" si="45"/>
        <v>0</v>
      </c>
      <c r="BM89" s="83">
        <f t="shared" si="46"/>
        <v>0</v>
      </c>
      <c r="BN89" s="83"/>
      <c r="BO89" s="83"/>
      <c r="BP89" s="83">
        <f t="shared" si="47"/>
        <v>49.83</v>
      </c>
      <c r="BQ89" s="83">
        <f t="shared" si="47"/>
        <v>30.875</v>
      </c>
      <c r="BR89" s="83">
        <f t="shared" si="47"/>
        <v>0</v>
      </c>
      <c r="BS89" s="83">
        <f t="shared" si="47"/>
        <v>0</v>
      </c>
      <c r="BT89" s="83">
        <f t="shared" si="48"/>
        <v>-80.704999999999998</v>
      </c>
      <c r="BV89" s="80"/>
      <c r="BW89" s="80"/>
      <c r="BX89" s="80">
        <f t="shared" si="49"/>
        <v>0</v>
      </c>
      <c r="BY89" s="80">
        <f t="shared" si="49"/>
        <v>0</v>
      </c>
      <c r="BZ89" s="80">
        <f t="shared" si="49"/>
        <v>0</v>
      </c>
      <c r="CA89" s="80">
        <f t="shared" si="49"/>
        <v>0</v>
      </c>
      <c r="CB89" s="80">
        <f t="shared" si="50"/>
        <v>0</v>
      </c>
      <c r="CC89" s="80"/>
      <c r="CD89" s="80"/>
      <c r="CE89" s="80">
        <f t="shared" si="51"/>
        <v>0</v>
      </c>
      <c r="CF89" s="80">
        <f t="shared" si="51"/>
        <v>0</v>
      </c>
      <c r="CG89" s="80">
        <f t="shared" si="51"/>
        <v>0</v>
      </c>
      <c r="CH89" s="80">
        <f t="shared" si="51"/>
        <v>0</v>
      </c>
      <c r="CI89" s="80">
        <f t="shared" si="52"/>
        <v>0</v>
      </c>
      <c r="CJ89" s="80"/>
      <c r="CK89" s="80"/>
      <c r="CL89" s="80">
        <f t="shared" si="53"/>
        <v>0</v>
      </c>
      <c r="CM89" s="80">
        <f t="shared" si="53"/>
        <v>0</v>
      </c>
      <c r="CN89" s="80">
        <f t="shared" si="53"/>
        <v>0</v>
      </c>
      <c r="CO89" s="80">
        <f t="shared" si="53"/>
        <v>0</v>
      </c>
      <c r="CP89" s="80">
        <f t="shared" si="54"/>
        <v>0</v>
      </c>
      <c r="CQ89" s="80"/>
      <c r="CR89" s="80"/>
      <c r="CS89" s="80">
        <f t="shared" si="55"/>
        <v>0</v>
      </c>
      <c r="CT89" s="80">
        <f t="shared" si="55"/>
        <v>0</v>
      </c>
      <c r="CU89" s="80">
        <f t="shared" si="55"/>
        <v>0</v>
      </c>
      <c r="CV89" s="80">
        <f t="shared" si="55"/>
        <v>0</v>
      </c>
      <c r="CW89" s="80">
        <f t="shared" si="56"/>
        <v>0</v>
      </c>
      <c r="CX89" s="80"/>
      <c r="CY89" s="80"/>
      <c r="CZ89" s="80">
        <f t="shared" si="57"/>
        <v>498.29999999999995</v>
      </c>
      <c r="DA89" s="80">
        <f t="shared" si="57"/>
        <v>308.75</v>
      </c>
      <c r="DB89" s="80">
        <f t="shared" si="57"/>
        <v>0</v>
      </c>
      <c r="DC89" s="80">
        <f t="shared" si="57"/>
        <v>0</v>
      </c>
      <c r="DD89" s="80">
        <f t="shared" si="58"/>
        <v>807.05</v>
      </c>
      <c r="DF89" s="81">
        <f t="shared" si="59"/>
        <v>49.83</v>
      </c>
      <c r="DG89" s="81">
        <f t="shared" si="60"/>
        <v>30.875</v>
      </c>
      <c r="DH89" s="81">
        <f t="shared" si="61"/>
        <v>0</v>
      </c>
      <c r="DI89" s="81">
        <f t="shared" si="62"/>
        <v>0</v>
      </c>
      <c r="DJ89" s="81">
        <f t="shared" si="63"/>
        <v>-80.704999999999998</v>
      </c>
      <c r="DK89" s="84">
        <f t="shared" si="37"/>
        <v>0</v>
      </c>
    </row>
    <row r="90" spans="1:115" ht="15.75" thickBot="1">
      <c r="A90" s="76"/>
      <c r="B90" s="31">
        <v>88</v>
      </c>
      <c r="C90" s="82">
        <v>0</v>
      </c>
      <c r="D90" s="82">
        <v>0</v>
      </c>
      <c r="E90" s="82">
        <v>0</v>
      </c>
      <c r="F90" s="82">
        <v>-17.379000000000001</v>
      </c>
      <c r="G90" s="82">
        <v>-17.379000000000001</v>
      </c>
      <c r="H90" s="76"/>
      <c r="I90" s="31">
        <v>88</v>
      </c>
      <c r="J90" s="82">
        <v>0</v>
      </c>
      <c r="K90" s="82">
        <v>0</v>
      </c>
      <c r="L90" s="82">
        <v>0</v>
      </c>
      <c r="M90" s="82">
        <v>-10.768000000000001</v>
      </c>
      <c r="N90" s="82">
        <v>-10.768000000000001</v>
      </c>
      <c r="O90" s="76"/>
      <c r="P90" s="31">
        <v>88</v>
      </c>
      <c r="Q90" s="82">
        <v>0</v>
      </c>
      <c r="R90" s="82">
        <v>0</v>
      </c>
      <c r="S90" s="82">
        <v>0</v>
      </c>
      <c r="T90" s="82">
        <v>0</v>
      </c>
      <c r="U90" s="82">
        <v>0</v>
      </c>
      <c r="V90" s="76"/>
      <c r="W90" s="31">
        <v>88</v>
      </c>
      <c r="X90" s="82">
        <v>0</v>
      </c>
      <c r="Y90" s="82">
        <v>0</v>
      </c>
      <c r="Z90" s="82">
        <v>0</v>
      </c>
      <c r="AA90" s="82">
        <v>0</v>
      </c>
      <c r="AB90" s="82">
        <v>0</v>
      </c>
      <c r="AC90" s="76"/>
      <c r="AD90" s="31">
        <v>88</v>
      </c>
      <c r="AE90" s="82">
        <v>17.379000000000001</v>
      </c>
      <c r="AF90" s="82">
        <v>10.768000000000001</v>
      </c>
      <c r="AG90" s="82">
        <v>0</v>
      </c>
      <c r="AH90" s="82">
        <v>0</v>
      </c>
      <c r="AI90" s="82">
        <v>28.146999999999998</v>
      </c>
      <c r="AJ90" s="31"/>
      <c r="AK90" s="31">
        <f t="shared" si="38"/>
        <v>10</v>
      </c>
      <c r="AM90" s="83"/>
      <c r="AN90" s="83">
        <f t="shared" si="39"/>
        <v>0</v>
      </c>
      <c r="AO90" s="83">
        <f t="shared" si="39"/>
        <v>0</v>
      </c>
      <c r="AP90" s="83">
        <f t="shared" si="39"/>
        <v>0</v>
      </c>
      <c r="AQ90" s="83">
        <f t="shared" si="36"/>
        <v>0</v>
      </c>
      <c r="AR90" s="83">
        <f t="shared" si="40"/>
        <v>0</v>
      </c>
      <c r="AS90" s="83"/>
      <c r="AT90" s="83"/>
      <c r="AU90" s="83">
        <f t="shared" si="41"/>
        <v>0</v>
      </c>
      <c r="AV90" s="83">
        <f t="shared" si="41"/>
        <v>0</v>
      </c>
      <c r="AW90" s="83">
        <f t="shared" si="41"/>
        <v>0</v>
      </c>
      <c r="AX90" s="83">
        <f t="shared" si="41"/>
        <v>0</v>
      </c>
      <c r="AY90" s="83">
        <f t="shared" si="42"/>
        <v>0</v>
      </c>
      <c r="AZ90" s="83"/>
      <c r="BA90" s="83"/>
      <c r="BB90" s="83">
        <f t="shared" si="43"/>
        <v>0</v>
      </c>
      <c r="BC90" s="83">
        <f t="shared" si="43"/>
        <v>0</v>
      </c>
      <c r="BD90" s="83">
        <f t="shared" si="43"/>
        <v>0</v>
      </c>
      <c r="BE90" s="83">
        <f t="shared" si="43"/>
        <v>0</v>
      </c>
      <c r="BF90" s="83">
        <f t="shared" si="44"/>
        <v>0</v>
      </c>
      <c r="BG90" s="83"/>
      <c r="BH90" s="83"/>
      <c r="BI90" s="83">
        <f t="shared" si="45"/>
        <v>0</v>
      </c>
      <c r="BJ90" s="83">
        <f t="shared" si="45"/>
        <v>0</v>
      </c>
      <c r="BK90" s="83">
        <f t="shared" si="45"/>
        <v>0</v>
      </c>
      <c r="BL90" s="83">
        <f t="shared" si="45"/>
        <v>0</v>
      </c>
      <c r="BM90" s="83">
        <f t="shared" si="46"/>
        <v>0</v>
      </c>
      <c r="BN90" s="83"/>
      <c r="BO90" s="83"/>
      <c r="BP90" s="83">
        <f t="shared" si="47"/>
        <v>17.379000000000001</v>
      </c>
      <c r="BQ90" s="83">
        <f t="shared" si="47"/>
        <v>10.768000000000001</v>
      </c>
      <c r="BR90" s="83">
        <f t="shared" si="47"/>
        <v>0</v>
      </c>
      <c r="BS90" s="83">
        <f t="shared" si="47"/>
        <v>0</v>
      </c>
      <c r="BT90" s="83">
        <f t="shared" si="48"/>
        <v>-28.147000000000002</v>
      </c>
      <c r="BV90" s="80"/>
      <c r="BW90" s="80"/>
      <c r="BX90" s="80">
        <f t="shared" si="49"/>
        <v>0</v>
      </c>
      <c r="BY90" s="80">
        <f t="shared" si="49"/>
        <v>0</v>
      </c>
      <c r="BZ90" s="80">
        <f t="shared" si="49"/>
        <v>0</v>
      </c>
      <c r="CA90" s="80">
        <f t="shared" si="49"/>
        <v>0</v>
      </c>
      <c r="CB90" s="80">
        <f t="shared" si="50"/>
        <v>0</v>
      </c>
      <c r="CC90" s="80"/>
      <c r="CD90" s="80"/>
      <c r="CE90" s="80">
        <f t="shared" si="51"/>
        <v>0</v>
      </c>
      <c r="CF90" s="80">
        <f t="shared" si="51"/>
        <v>0</v>
      </c>
      <c r="CG90" s="80">
        <f t="shared" si="51"/>
        <v>0</v>
      </c>
      <c r="CH90" s="80">
        <f t="shared" si="51"/>
        <v>0</v>
      </c>
      <c r="CI90" s="80">
        <f t="shared" si="52"/>
        <v>0</v>
      </c>
      <c r="CJ90" s="80"/>
      <c r="CK90" s="80"/>
      <c r="CL90" s="80">
        <f t="shared" si="53"/>
        <v>0</v>
      </c>
      <c r="CM90" s="80">
        <f t="shared" si="53"/>
        <v>0</v>
      </c>
      <c r="CN90" s="80">
        <f t="shared" si="53"/>
        <v>0</v>
      </c>
      <c r="CO90" s="80">
        <f t="shared" si="53"/>
        <v>0</v>
      </c>
      <c r="CP90" s="80">
        <f t="shared" si="54"/>
        <v>0</v>
      </c>
      <c r="CQ90" s="80"/>
      <c r="CR90" s="80"/>
      <c r="CS90" s="80">
        <f t="shared" si="55"/>
        <v>0</v>
      </c>
      <c r="CT90" s="80">
        <f t="shared" si="55"/>
        <v>0</v>
      </c>
      <c r="CU90" s="80">
        <f t="shared" si="55"/>
        <v>0</v>
      </c>
      <c r="CV90" s="80">
        <f t="shared" si="55"/>
        <v>0</v>
      </c>
      <c r="CW90" s="80">
        <f t="shared" si="56"/>
        <v>0</v>
      </c>
      <c r="CX90" s="80"/>
      <c r="CY90" s="80"/>
      <c r="CZ90" s="80">
        <f t="shared" si="57"/>
        <v>173.79000000000002</v>
      </c>
      <c r="DA90" s="80">
        <f t="shared" si="57"/>
        <v>107.68</v>
      </c>
      <c r="DB90" s="80">
        <f t="shared" si="57"/>
        <v>0</v>
      </c>
      <c r="DC90" s="80">
        <f t="shared" si="57"/>
        <v>0</v>
      </c>
      <c r="DD90" s="80">
        <f t="shared" si="58"/>
        <v>281.47000000000003</v>
      </c>
      <c r="DF90" s="81">
        <f t="shared" si="59"/>
        <v>17.379000000000001</v>
      </c>
      <c r="DG90" s="81">
        <f t="shared" si="60"/>
        <v>10.768000000000001</v>
      </c>
      <c r="DH90" s="81">
        <f t="shared" si="61"/>
        <v>0</v>
      </c>
      <c r="DI90" s="81">
        <f t="shared" si="62"/>
        <v>0</v>
      </c>
      <c r="DJ90" s="81">
        <f t="shared" si="63"/>
        <v>-28.147000000000002</v>
      </c>
      <c r="DK90" s="84">
        <f t="shared" si="37"/>
        <v>0</v>
      </c>
    </row>
    <row r="91" spans="1:115" ht="15.75" thickBot="1">
      <c r="A91" s="76"/>
      <c r="B91" s="31">
        <v>89</v>
      </c>
      <c r="C91" s="82">
        <v>0</v>
      </c>
      <c r="D91" s="82">
        <v>0</v>
      </c>
      <c r="E91" s="82">
        <v>0</v>
      </c>
      <c r="F91" s="82">
        <v>0</v>
      </c>
      <c r="G91" s="82">
        <v>0</v>
      </c>
      <c r="H91" s="76"/>
      <c r="I91" s="31">
        <v>89</v>
      </c>
      <c r="J91" s="82">
        <v>0</v>
      </c>
      <c r="K91" s="82">
        <v>0</v>
      </c>
      <c r="L91" s="82">
        <v>0</v>
      </c>
      <c r="M91" s="82">
        <v>0</v>
      </c>
      <c r="N91" s="82">
        <v>0</v>
      </c>
      <c r="O91" s="76"/>
      <c r="P91" s="31">
        <v>89</v>
      </c>
      <c r="Q91" s="82">
        <v>0</v>
      </c>
      <c r="R91" s="82">
        <v>0</v>
      </c>
      <c r="S91" s="82">
        <v>0</v>
      </c>
      <c r="T91" s="82">
        <v>0</v>
      </c>
      <c r="U91" s="82">
        <v>0</v>
      </c>
      <c r="V91" s="76"/>
      <c r="W91" s="31">
        <v>89</v>
      </c>
      <c r="X91" s="82">
        <v>0</v>
      </c>
      <c r="Y91" s="82">
        <v>0</v>
      </c>
      <c r="Z91" s="82">
        <v>0</v>
      </c>
      <c r="AA91" s="82">
        <v>0</v>
      </c>
      <c r="AB91" s="82">
        <v>0</v>
      </c>
      <c r="AC91" s="76"/>
      <c r="AD91" s="31">
        <v>89</v>
      </c>
      <c r="AE91" s="82">
        <v>0</v>
      </c>
      <c r="AF91" s="82">
        <v>0</v>
      </c>
      <c r="AG91" s="82">
        <v>0</v>
      </c>
      <c r="AH91" s="82">
        <v>0</v>
      </c>
      <c r="AI91" s="82">
        <v>0</v>
      </c>
      <c r="AJ91" s="31"/>
      <c r="AK91" s="31">
        <f t="shared" si="38"/>
        <v>10</v>
      </c>
      <c r="AM91" s="83"/>
      <c r="AN91" s="83">
        <f t="shared" si="39"/>
        <v>0</v>
      </c>
      <c r="AO91" s="83">
        <f t="shared" si="39"/>
        <v>0</v>
      </c>
      <c r="AP91" s="83">
        <f t="shared" si="39"/>
        <v>0</v>
      </c>
      <c r="AQ91" s="83">
        <f t="shared" si="36"/>
        <v>0</v>
      </c>
      <c r="AR91" s="83">
        <f t="shared" si="40"/>
        <v>0</v>
      </c>
      <c r="AS91" s="83"/>
      <c r="AT91" s="83"/>
      <c r="AU91" s="83">
        <f t="shared" si="41"/>
        <v>0</v>
      </c>
      <c r="AV91" s="83">
        <f t="shared" si="41"/>
        <v>0</v>
      </c>
      <c r="AW91" s="83">
        <f t="shared" si="41"/>
        <v>0</v>
      </c>
      <c r="AX91" s="83">
        <f t="shared" si="41"/>
        <v>0</v>
      </c>
      <c r="AY91" s="83">
        <f t="shared" si="42"/>
        <v>0</v>
      </c>
      <c r="AZ91" s="83"/>
      <c r="BA91" s="83"/>
      <c r="BB91" s="83">
        <f t="shared" si="43"/>
        <v>0</v>
      </c>
      <c r="BC91" s="83">
        <f t="shared" si="43"/>
        <v>0</v>
      </c>
      <c r="BD91" s="83">
        <f t="shared" si="43"/>
        <v>0</v>
      </c>
      <c r="BE91" s="83">
        <f t="shared" si="43"/>
        <v>0</v>
      </c>
      <c r="BF91" s="83">
        <f t="shared" si="44"/>
        <v>0</v>
      </c>
      <c r="BG91" s="83"/>
      <c r="BH91" s="83"/>
      <c r="BI91" s="83">
        <f t="shared" si="45"/>
        <v>0</v>
      </c>
      <c r="BJ91" s="83">
        <f t="shared" si="45"/>
        <v>0</v>
      </c>
      <c r="BK91" s="83">
        <f t="shared" si="45"/>
        <v>0</v>
      </c>
      <c r="BL91" s="83">
        <f t="shared" si="45"/>
        <v>0</v>
      </c>
      <c r="BM91" s="83">
        <f t="shared" si="46"/>
        <v>0</v>
      </c>
      <c r="BN91" s="83"/>
      <c r="BO91" s="83"/>
      <c r="BP91" s="83">
        <f t="shared" si="47"/>
        <v>0</v>
      </c>
      <c r="BQ91" s="83">
        <f t="shared" si="47"/>
        <v>0</v>
      </c>
      <c r="BR91" s="83">
        <f t="shared" si="47"/>
        <v>0</v>
      </c>
      <c r="BS91" s="83">
        <f t="shared" si="47"/>
        <v>0</v>
      </c>
      <c r="BT91" s="83">
        <f t="shared" si="48"/>
        <v>0</v>
      </c>
      <c r="BV91" s="80"/>
      <c r="BW91" s="80"/>
      <c r="BX91" s="80">
        <f t="shared" si="49"/>
        <v>0</v>
      </c>
      <c r="BY91" s="80">
        <f t="shared" si="49"/>
        <v>0</v>
      </c>
      <c r="BZ91" s="80">
        <f t="shared" si="49"/>
        <v>0</v>
      </c>
      <c r="CA91" s="80">
        <f t="shared" si="49"/>
        <v>0</v>
      </c>
      <c r="CB91" s="80">
        <f t="shared" si="50"/>
        <v>0</v>
      </c>
      <c r="CC91" s="80"/>
      <c r="CD91" s="80"/>
      <c r="CE91" s="80">
        <f t="shared" si="51"/>
        <v>0</v>
      </c>
      <c r="CF91" s="80">
        <f t="shared" si="51"/>
        <v>0</v>
      </c>
      <c r="CG91" s="80">
        <f t="shared" si="51"/>
        <v>0</v>
      </c>
      <c r="CH91" s="80">
        <f t="shared" si="51"/>
        <v>0</v>
      </c>
      <c r="CI91" s="80">
        <f t="shared" si="52"/>
        <v>0</v>
      </c>
      <c r="CJ91" s="80"/>
      <c r="CK91" s="80"/>
      <c r="CL91" s="80">
        <f t="shared" si="53"/>
        <v>0</v>
      </c>
      <c r="CM91" s="80">
        <f t="shared" si="53"/>
        <v>0</v>
      </c>
      <c r="CN91" s="80">
        <f t="shared" si="53"/>
        <v>0</v>
      </c>
      <c r="CO91" s="80">
        <f t="shared" si="53"/>
        <v>0</v>
      </c>
      <c r="CP91" s="80">
        <f t="shared" si="54"/>
        <v>0</v>
      </c>
      <c r="CQ91" s="80"/>
      <c r="CR91" s="80"/>
      <c r="CS91" s="80">
        <f t="shared" si="55"/>
        <v>0</v>
      </c>
      <c r="CT91" s="80">
        <f t="shared" si="55"/>
        <v>0</v>
      </c>
      <c r="CU91" s="80">
        <f t="shared" si="55"/>
        <v>0</v>
      </c>
      <c r="CV91" s="80">
        <f t="shared" si="55"/>
        <v>0</v>
      </c>
      <c r="CW91" s="80">
        <f t="shared" si="56"/>
        <v>0</v>
      </c>
      <c r="CX91" s="80"/>
      <c r="CY91" s="80"/>
      <c r="CZ91" s="80">
        <f t="shared" si="57"/>
        <v>0</v>
      </c>
      <c r="DA91" s="80">
        <f t="shared" si="57"/>
        <v>0</v>
      </c>
      <c r="DB91" s="80">
        <f t="shared" si="57"/>
        <v>0</v>
      </c>
      <c r="DC91" s="80">
        <f t="shared" si="57"/>
        <v>0</v>
      </c>
      <c r="DD91" s="80">
        <f t="shared" si="58"/>
        <v>0</v>
      </c>
      <c r="DF91" s="81">
        <f t="shared" si="59"/>
        <v>0</v>
      </c>
      <c r="DG91" s="81">
        <f t="shared" si="60"/>
        <v>0</v>
      </c>
      <c r="DH91" s="81">
        <f t="shared" si="61"/>
        <v>0</v>
      </c>
      <c r="DI91" s="81">
        <f t="shared" si="62"/>
        <v>0</v>
      </c>
      <c r="DJ91" s="81">
        <f t="shared" si="63"/>
        <v>0</v>
      </c>
      <c r="DK91" s="84">
        <f t="shared" si="37"/>
        <v>0</v>
      </c>
    </row>
    <row r="92" spans="1:115" ht="15.75" thickBot="1">
      <c r="A92" s="76"/>
      <c r="B92" s="31">
        <v>90</v>
      </c>
      <c r="C92" s="82">
        <v>0</v>
      </c>
      <c r="D92" s="82">
        <v>0</v>
      </c>
      <c r="E92" s="82">
        <v>0</v>
      </c>
      <c r="F92" s="82">
        <v>0</v>
      </c>
      <c r="G92" s="82">
        <v>0</v>
      </c>
      <c r="H92" s="76"/>
      <c r="I92" s="31">
        <v>90</v>
      </c>
      <c r="J92" s="82">
        <v>0</v>
      </c>
      <c r="K92" s="82">
        <v>0</v>
      </c>
      <c r="L92" s="82">
        <v>0</v>
      </c>
      <c r="M92" s="82">
        <v>0</v>
      </c>
      <c r="N92" s="82">
        <v>0</v>
      </c>
      <c r="O92" s="76"/>
      <c r="P92" s="31">
        <v>90</v>
      </c>
      <c r="Q92" s="82">
        <v>0</v>
      </c>
      <c r="R92" s="82">
        <v>0</v>
      </c>
      <c r="S92" s="82">
        <v>0</v>
      </c>
      <c r="T92" s="82">
        <v>0</v>
      </c>
      <c r="U92" s="82">
        <v>0</v>
      </c>
      <c r="V92" s="76"/>
      <c r="W92" s="31">
        <v>90</v>
      </c>
      <c r="X92" s="82">
        <v>0</v>
      </c>
      <c r="Y92" s="82">
        <v>0</v>
      </c>
      <c r="Z92" s="82">
        <v>0</v>
      </c>
      <c r="AA92" s="82">
        <v>0</v>
      </c>
      <c r="AB92" s="82">
        <v>0</v>
      </c>
      <c r="AC92" s="76"/>
      <c r="AD92" s="31">
        <v>90</v>
      </c>
      <c r="AE92" s="82">
        <v>0</v>
      </c>
      <c r="AF92" s="82">
        <v>0</v>
      </c>
      <c r="AG92" s="82">
        <v>0</v>
      </c>
      <c r="AH92" s="82">
        <v>0</v>
      </c>
      <c r="AI92" s="82">
        <v>0</v>
      </c>
      <c r="AJ92" s="31"/>
      <c r="AK92" s="31">
        <f t="shared" si="38"/>
        <v>10</v>
      </c>
      <c r="AM92" s="83"/>
      <c r="AN92" s="83">
        <f t="shared" si="39"/>
        <v>0</v>
      </c>
      <c r="AO92" s="83">
        <f t="shared" si="39"/>
        <v>0</v>
      </c>
      <c r="AP92" s="83">
        <f t="shared" si="39"/>
        <v>0</v>
      </c>
      <c r="AQ92" s="83">
        <f t="shared" si="36"/>
        <v>0</v>
      </c>
      <c r="AR92" s="83">
        <f t="shared" si="40"/>
        <v>0</v>
      </c>
      <c r="AS92" s="83"/>
      <c r="AT92" s="83"/>
      <c r="AU92" s="83">
        <f t="shared" si="41"/>
        <v>0</v>
      </c>
      <c r="AV92" s="83">
        <f t="shared" si="41"/>
        <v>0</v>
      </c>
      <c r="AW92" s="83">
        <f t="shared" si="41"/>
        <v>0</v>
      </c>
      <c r="AX92" s="83">
        <f t="shared" si="41"/>
        <v>0</v>
      </c>
      <c r="AY92" s="83">
        <f t="shared" si="42"/>
        <v>0</v>
      </c>
      <c r="AZ92" s="83"/>
      <c r="BA92" s="83"/>
      <c r="BB92" s="83">
        <f t="shared" si="43"/>
        <v>0</v>
      </c>
      <c r="BC92" s="83">
        <f t="shared" si="43"/>
        <v>0</v>
      </c>
      <c r="BD92" s="83">
        <f t="shared" si="43"/>
        <v>0</v>
      </c>
      <c r="BE92" s="83">
        <f t="shared" si="43"/>
        <v>0</v>
      </c>
      <c r="BF92" s="83">
        <f t="shared" si="44"/>
        <v>0</v>
      </c>
      <c r="BG92" s="83"/>
      <c r="BH92" s="83"/>
      <c r="BI92" s="83">
        <f t="shared" si="45"/>
        <v>0</v>
      </c>
      <c r="BJ92" s="83">
        <f t="shared" si="45"/>
        <v>0</v>
      </c>
      <c r="BK92" s="83">
        <f t="shared" si="45"/>
        <v>0</v>
      </c>
      <c r="BL92" s="83">
        <f t="shared" si="45"/>
        <v>0</v>
      </c>
      <c r="BM92" s="83">
        <f t="shared" si="46"/>
        <v>0</v>
      </c>
      <c r="BN92" s="83"/>
      <c r="BO92" s="83"/>
      <c r="BP92" s="83">
        <f t="shared" si="47"/>
        <v>0</v>
      </c>
      <c r="BQ92" s="83">
        <f t="shared" si="47"/>
        <v>0</v>
      </c>
      <c r="BR92" s="83">
        <f t="shared" si="47"/>
        <v>0</v>
      </c>
      <c r="BS92" s="83">
        <f t="shared" si="47"/>
        <v>0</v>
      </c>
      <c r="BT92" s="83">
        <f t="shared" si="48"/>
        <v>0</v>
      </c>
      <c r="BV92" s="80"/>
      <c r="BW92" s="80"/>
      <c r="BX92" s="80">
        <f t="shared" si="49"/>
        <v>0</v>
      </c>
      <c r="BY92" s="80">
        <f t="shared" si="49"/>
        <v>0</v>
      </c>
      <c r="BZ92" s="80">
        <f t="shared" si="49"/>
        <v>0</v>
      </c>
      <c r="CA92" s="80">
        <f t="shared" si="49"/>
        <v>0</v>
      </c>
      <c r="CB92" s="80">
        <f t="shared" si="50"/>
        <v>0</v>
      </c>
      <c r="CC92" s="80"/>
      <c r="CD92" s="80"/>
      <c r="CE92" s="80">
        <f t="shared" si="51"/>
        <v>0</v>
      </c>
      <c r="CF92" s="80">
        <f t="shared" si="51"/>
        <v>0</v>
      </c>
      <c r="CG92" s="80">
        <f t="shared" si="51"/>
        <v>0</v>
      </c>
      <c r="CH92" s="80">
        <f t="shared" si="51"/>
        <v>0</v>
      </c>
      <c r="CI92" s="80">
        <f t="shared" si="52"/>
        <v>0</v>
      </c>
      <c r="CJ92" s="80"/>
      <c r="CK92" s="80"/>
      <c r="CL92" s="80">
        <f t="shared" si="53"/>
        <v>0</v>
      </c>
      <c r="CM92" s="80">
        <f t="shared" si="53"/>
        <v>0</v>
      </c>
      <c r="CN92" s="80">
        <f t="shared" si="53"/>
        <v>0</v>
      </c>
      <c r="CO92" s="80">
        <f t="shared" si="53"/>
        <v>0</v>
      </c>
      <c r="CP92" s="80">
        <f t="shared" si="54"/>
        <v>0</v>
      </c>
      <c r="CQ92" s="80"/>
      <c r="CR92" s="80"/>
      <c r="CS92" s="80">
        <f t="shared" si="55"/>
        <v>0</v>
      </c>
      <c r="CT92" s="80">
        <f t="shared" si="55"/>
        <v>0</v>
      </c>
      <c r="CU92" s="80">
        <f t="shared" si="55"/>
        <v>0</v>
      </c>
      <c r="CV92" s="80">
        <f t="shared" si="55"/>
        <v>0</v>
      </c>
      <c r="CW92" s="80">
        <f t="shared" si="56"/>
        <v>0</v>
      </c>
      <c r="CX92" s="80"/>
      <c r="CY92" s="80"/>
      <c r="CZ92" s="80">
        <f t="shared" si="57"/>
        <v>0</v>
      </c>
      <c r="DA92" s="80">
        <f t="shared" si="57"/>
        <v>0</v>
      </c>
      <c r="DB92" s="80">
        <f t="shared" si="57"/>
        <v>0</v>
      </c>
      <c r="DC92" s="80">
        <f t="shared" si="57"/>
        <v>0</v>
      </c>
      <c r="DD92" s="80">
        <f t="shared" si="58"/>
        <v>0</v>
      </c>
      <c r="DF92" s="81">
        <f t="shared" si="59"/>
        <v>0</v>
      </c>
      <c r="DG92" s="81">
        <f t="shared" si="60"/>
        <v>0</v>
      </c>
      <c r="DH92" s="81">
        <f t="shared" si="61"/>
        <v>0</v>
      </c>
      <c r="DI92" s="81">
        <f t="shared" si="62"/>
        <v>0</v>
      </c>
      <c r="DJ92" s="81">
        <f t="shared" si="63"/>
        <v>0</v>
      </c>
      <c r="DK92" s="84">
        <f t="shared" si="37"/>
        <v>0</v>
      </c>
    </row>
    <row r="93" spans="1:115" ht="15.75" thickBot="1">
      <c r="A93" s="76"/>
      <c r="B93" s="31">
        <v>91</v>
      </c>
      <c r="C93" s="82">
        <v>0</v>
      </c>
      <c r="D93" s="82">
        <v>0</v>
      </c>
      <c r="E93" s="82">
        <v>0</v>
      </c>
      <c r="F93" s="82">
        <v>0</v>
      </c>
      <c r="G93" s="82">
        <v>0</v>
      </c>
      <c r="H93" s="76"/>
      <c r="I93" s="31">
        <v>91</v>
      </c>
      <c r="J93" s="82">
        <v>0</v>
      </c>
      <c r="K93" s="82">
        <v>0</v>
      </c>
      <c r="L93" s="82">
        <v>0</v>
      </c>
      <c r="M93" s="82">
        <v>0</v>
      </c>
      <c r="N93" s="82">
        <v>0</v>
      </c>
      <c r="O93" s="76"/>
      <c r="P93" s="31">
        <v>91</v>
      </c>
      <c r="Q93" s="82">
        <v>0</v>
      </c>
      <c r="R93" s="82">
        <v>0</v>
      </c>
      <c r="S93" s="82">
        <v>0</v>
      </c>
      <c r="T93" s="82">
        <v>0</v>
      </c>
      <c r="U93" s="82">
        <v>0</v>
      </c>
      <c r="V93" s="76"/>
      <c r="W93" s="31">
        <v>91</v>
      </c>
      <c r="X93" s="82">
        <v>0</v>
      </c>
      <c r="Y93" s="82">
        <v>0</v>
      </c>
      <c r="Z93" s="82">
        <v>0</v>
      </c>
      <c r="AA93" s="82">
        <v>0</v>
      </c>
      <c r="AB93" s="82">
        <v>0</v>
      </c>
      <c r="AC93" s="76"/>
      <c r="AD93" s="31">
        <v>91</v>
      </c>
      <c r="AE93" s="82">
        <v>0</v>
      </c>
      <c r="AF93" s="82">
        <v>0</v>
      </c>
      <c r="AG93" s="82">
        <v>0</v>
      </c>
      <c r="AH93" s="82">
        <v>0</v>
      </c>
      <c r="AI93" s="82">
        <v>0</v>
      </c>
      <c r="AJ93" s="31"/>
      <c r="AK93" s="31">
        <f t="shared" si="38"/>
        <v>10</v>
      </c>
      <c r="AM93" s="83"/>
      <c r="AN93" s="83">
        <f t="shared" si="39"/>
        <v>0</v>
      </c>
      <c r="AO93" s="83">
        <f t="shared" si="39"/>
        <v>0</v>
      </c>
      <c r="AP93" s="83">
        <f t="shared" si="39"/>
        <v>0</v>
      </c>
      <c r="AQ93" s="83">
        <f t="shared" si="36"/>
        <v>0</v>
      </c>
      <c r="AR93" s="83">
        <f t="shared" si="40"/>
        <v>0</v>
      </c>
      <c r="AS93" s="83"/>
      <c r="AT93" s="83"/>
      <c r="AU93" s="83">
        <f t="shared" si="41"/>
        <v>0</v>
      </c>
      <c r="AV93" s="83">
        <f t="shared" si="41"/>
        <v>0</v>
      </c>
      <c r="AW93" s="83">
        <f t="shared" si="41"/>
        <v>0</v>
      </c>
      <c r="AX93" s="83">
        <f t="shared" si="41"/>
        <v>0</v>
      </c>
      <c r="AY93" s="83">
        <f t="shared" si="42"/>
        <v>0</v>
      </c>
      <c r="AZ93" s="83"/>
      <c r="BA93" s="83"/>
      <c r="BB93" s="83">
        <f t="shared" si="43"/>
        <v>0</v>
      </c>
      <c r="BC93" s="83">
        <f t="shared" si="43"/>
        <v>0</v>
      </c>
      <c r="BD93" s="83">
        <f t="shared" si="43"/>
        <v>0</v>
      </c>
      <c r="BE93" s="83">
        <f t="shared" si="43"/>
        <v>0</v>
      </c>
      <c r="BF93" s="83">
        <f t="shared" si="44"/>
        <v>0</v>
      </c>
      <c r="BG93" s="83"/>
      <c r="BH93" s="83"/>
      <c r="BI93" s="83">
        <f t="shared" si="45"/>
        <v>0</v>
      </c>
      <c r="BJ93" s="83">
        <f t="shared" si="45"/>
        <v>0</v>
      </c>
      <c r="BK93" s="83">
        <f t="shared" si="45"/>
        <v>0</v>
      </c>
      <c r="BL93" s="83">
        <f t="shared" si="45"/>
        <v>0</v>
      </c>
      <c r="BM93" s="83">
        <f t="shared" si="46"/>
        <v>0</v>
      </c>
      <c r="BN93" s="83"/>
      <c r="BO93" s="83"/>
      <c r="BP93" s="83">
        <f t="shared" si="47"/>
        <v>0</v>
      </c>
      <c r="BQ93" s="83">
        <f t="shared" si="47"/>
        <v>0</v>
      </c>
      <c r="BR93" s="83">
        <f t="shared" si="47"/>
        <v>0</v>
      </c>
      <c r="BS93" s="83">
        <f t="shared" si="47"/>
        <v>0</v>
      </c>
      <c r="BT93" s="83">
        <f t="shared" si="48"/>
        <v>0</v>
      </c>
      <c r="BV93" s="80"/>
      <c r="BW93" s="80"/>
      <c r="BX93" s="80">
        <f t="shared" si="49"/>
        <v>0</v>
      </c>
      <c r="BY93" s="80">
        <f t="shared" si="49"/>
        <v>0</v>
      </c>
      <c r="BZ93" s="80">
        <f t="shared" si="49"/>
        <v>0</v>
      </c>
      <c r="CA93" s="80">
        <f t="shared" si="49"/>
        <v>0</v>
      </c>
      <c r="CB93" s="80">
        <f t="shared" si="50"/>
        <v>0</v>
      </c>
      <c r="CC93" s="80"/>
      <c r="CD93" s="80"/>
      <c r="CE93" s="80">
        <f t="shared" si="51"/>
        <v>0</v>
      </c>
      <c r="CF93" s="80">
        <f t="shared" si="51"/>
        <v>0</v>
      </c>
      <c r="CG93" s="80">
        <f t="shared" si="51"/>
        <v>0</v>
      </c>
      <c r="CH93" s="80">
        <f t="shared" si="51"/>
        <v>0</v>
      </c>
      <c r="CI93" s="80">
        <f t="shared" si="52"/>
        <v>0</v>
      </c>
      <c r="CJ93" s="80"/>
      <c r="CK93" s="80"/>
      <c r="CL93" s="80">
        <f t="shared" si="53"/>
        <v>0</v>
      </c>
      <c r="CM93" s="80">
        <f t="shared" si="53"/>
        <v>0</v>
      </c>
      <c r="CN93" s="80">
        <f t="shared" si="53"/>
        <v>0</v>
      </c>
      <c r="CO93" s="80">
        <f t="shared" si="53"/>
        <v>0</v>
      </c>
      <c r="CP93" s="80">
        <f t="shared" si="54"/>
        <v>0</v>
      </c>
      <c r="CQ93" s="80"/>
      <c r="CR93" s="80"/>
      <c r="CS93" s="80">
        <f t="shared" si="55"/>
        <v>0</v>
      </c>
      <c r="CT93" s="80">
        <f t="shared" si="55"/>
        <v>0</v>
      </c>
      <c r="CU93" s="80">
        <f t="shared" si="55"/>
        <v>0</v>
      </c>
      <c r="CV93" s="80">
        <f t="shared" si="55"/>
        <v>0</v>
      </c>
      <c r="CW93" s="80">
        <f t="shared" si="56"/>
        <v>0</v>
      </c>
      <c r="CX93" s="80"/>
      <c r="CY93" s="80"/>
      <c r="CZ93" s="80">
        <f t="shared" si="57"/>
        <v>0</v>
      </c>
      <c r="DA93" s="80">
        <f t="shared" si="57"/>
        <v>0</v>
      </c>
      <c r="DB93" s="80">
        <f t="shared" si="57"/>
        <v>0</v>
      </c>
      <c r="DC93" s="80">
        <f t="shared" si="57"/>
        <v>0</v>
      </c>
      <c r="DD93" s="80">
        <f t="shared" si="58"/>
        <v>0</v>
      </c>
      <c r="DF93" s="81">
        <f t="shared" si="59"/>
        <v>0</v>
      </c>
      <c r="DG93" s="81">
        <f t="shared" si="60"/>
        <v>0</v>
      </c>
      <c r="DH93" s="81">
        <f t="shared" si="61"/>
        <v>0</v>
      </c>
      <c r="DI93" s="81">
        <f t="shared" si="62"/>
        <v>0</v>
      </c>
      <c r="DJ93" s="81">
        <f t="shared" si="63"/>
        <v>0</v>
      </c>
      <c r="DK93" s="84">
        <f t="shared" si="37"/>
        <v>0</v>
      </c>
    </row>
    <row r="94" spans="1:115" ht="15.75" thickBot="1">
      <c r="A94" s="76"/>
      <c r="B94" s="31">
        <v>92</v>
      </c>
      <c r="C94" s="82">
        <v>0</v>
      </c>
      <c r="D94" s="82">
        <v>0</v>
      </c>
      <c r="E94" s="82">
        <v>0</v>
      </c>
      <c r="F94" s="82">
        <v>0</v>
      </c>
      <c r="G94" s="82">
        <v>0</v>
      </c>
      <c r="H94" s="76"/>
      <c r="I94" s="31">
        <v>92</v>
      </c>
      <c r="J94" s="82">
        <v>0</v>
      </c>
      <c r="K94" s="82">
        <v>0</v>
      </c>
      <c r="L94" s="82">
        <v>0</v>
      </c>
      <c r="M94" s="82">
        <v>0</v>
      </c>
      <c r="N94" s="82">
        <v>0</v>
      </c>
      <c r="O94" s="76"/>
      <c r="P94" s="31">
        <v>92</v>
      </c>
      <c r="Q94" s="82">
        <v>0</v>
      </c>
      <c r="R94" s="82">
        <v>0</v>
      </c>
      <c r="S94" s="82">
        <v>0</v>
      </c>
      <c r="T94" s="82">
        <v>0</v>
      </c>
      <c r="U94" s="82">
        <v>0</v>
      </c>
      <c r="V94" s="76"/>
      <c r="W94" s="31">
        <v>92</v>
      </c>
      <c r="X94" s="82">
        <v>0</v>
      </c>
      <c r="Y94" s="82">
        <v>0</v>
      </c>
      <c r="Z94" s="82">
        <v>0</v>
      </c>
      <c r="AA94" s="82">
        <v>0</v>
      </c>
      <c r="AB94" s="82">
        <v>0</v>
      </c>
      <c r="AC94" s="76"/>
      <c r="AD94" s="31">
        <v>92</v>
      </c>
      <c r="AE94" s="82">
        <v>0</v>
      </c>
      <c r="AF94" s="82">
        <v>0</v>
      </c>
      <c r="AG94" s="82">
        <v>0</v>
      </c>
      <c r="AH94" s="82">
        <v>0</v>
      </c>
      <c r="AI94" s="82">
        <v>0</v>
      </c>
      <c r="AJ94" s="31"/>
      <c r="AK94" s="31">
        <f t="shared" si="38"/>
        <v>10</v>
      </c>
      <c r="AM94" s="83"/>
      <c r="AN94" s="83">
        <f t="shared" si="39"/>
        <v>0</v>
      </c>
      <c r="AO94" s="83">
        <f t="shared" si="39"/>
        <v>0</v>
      </c>
      <c r="AP94" s="83">
        <f t="shared" si="39"/>
        <v>0</v>
      </c>
      <c r="AQ94" s="83">
        <f t="shared" si="36"/>
        <v>0</v>
      </c>
      <c r="AR94" s="83">
        <f t="shared" si="40"/>
        <v>0</v>
      </c>
      <c r="AS94" s="83"/>
      <c r="AT94" s="83"/>
      <c r="AU94" s="83">
        <f t="shared" si="41"/>
        <v>0</v>
      </c>
      <c r="AV94" s="83">
        <f t="shared" si="41"/>
        <v>0</v>
      </c>
      <c r="AW94" s="83">
        <f t="shared" si="41"/>
        <v>0</v>
      </c>
      <c r="AX94" s="83">
        <f t="shared" si="41"/>
        <v>0</v>
      </c>
      <c r="AY94" s="83">
        <f t="shared" si="42"/>
        <v>0</v>
      </c>
      <c r="AZ94" s="83"/>
      <c r="BA94" s="83"/>
      <c r="BB94" s="83">
        <f t="shared" si="43"/>
        <v>0</v>
      </c>
      <c r="BC94" s="83">
        <f t="shared" si="43"/>
        <v>0</v>
      </c>
      <c r="BD94" s="83">
        <f t="shared" si="43"/>
        <v>0</v>
      </c>
      <c r="BE94" s="83">
        <f t="shared" si="43"/>
        <v>0</v>
      </c>
      <c r="BF94" s="83">
        <f t="shared" si="44"/>
        <v>0</v>
      </c>
      <c r="BG94" s="83"/>
      <c r="BH94" s="83"/>
      <c r="BI94" s="83">
        <f t="shared" si="45"/>
        <v>0</v>
      </c>
      <c r="BJ94" s="83">
        <f t="shared" si="45"/>
        <v>0</v>
      </c>
      <c r="BK94" s="83">
        <f t="shared" si="45"/>
        <v>0</v>
      </c>
      <c r="BL94" s="83">
        <f t="shared" si="45"/>
        <v>0</v>
      </c>
      <c r="BM94" s="83">
        <f t="shared" si="46"/>
        <v>0</v>
      </c>
      <c r="BN94" s="83"/>
      <c r="BO94" s="83"/>
      <c r="BP94" s="83">
        <f t="shared" si="47"/>
        <v>0</v>
      </c>
      <c r="BQ94" s="83">
        <f t="shared" si="47"/>
        <v>0</v>
      </c>
      <c r="BR94" s="83">
        <f t="shared" si="47"/>
        <v>0</v>
      </c>
      <c r="BS94" s="83">
        <f t="shared" si="47"/>
        <v>0</v>
      </c>
      <c r="BT94" s="83">
        <f t="shared" si="48"/>
        <v>0</v>
      </c>
      <c r="BV94" s="80"/>
      <c r="BW94" s="80"/>
      <c r="BX94" s="80">
        <f t="shared" si="49"/>
        <v>0</v>
      </c>
      <c r="BY94" s="80">
        <f t="shared" si="49"/>
        <v>0</v>
      </c>
      <c r="BZ94" s="80">
        <f t="shared" si="49"/>
        <v>0</v>
      </c>
      <c r="CA94" s="80">
        <f t="shared" si="49"/>
        <v>0</v>
      </c>
      <c r="CB94" s="80">
        <f t="shared" si="50"/>
        <v>0</v>
      </c>
      <c r="CC94" s="80"/>
      <c r="CD94" s="80"/>
      <c r="CE94" s="80">
        <f t="shared" si="51"/>
        <v>0</v>
      </c>
      <c r="CF94" s="80">
        <f t="shared" si="51"/>
        <v>0</v>
      </c>
      <c r="CG94" s="80">
        <f t="shared" si="51"/>
        <v>0</v>
      </c>
      <c r="CH94" s="80">
        <f t="shared" si="51"/>
        <v>0</v>
      </c>
      <c r="CI94" s="80">
        <f t="shared" si="52"/>
        <v>0</v>
      </c>
      <c r="CJ94" s="80"/>
      <c r="CK94" s="80"/>
      <c r="CL94" s="80">
        <f t="shared" si="53"/>
        <v>0</v>
      </c>
      <c r="CM94" s="80">
        <f t="shared" si="53"/>
        <v>0</v>
      </c>
      <c r="CN94" s="80">
        <f t="shared" si="53"/>
        <v>0</v>
      </c>
      <c r="CO94" s="80">
        <f t="shared" si="53"/>
        <v>0</v>
      </c>
      <c r="CP94" s="80">
        <f t="shared" si="54"/>
        <v>0</v>
      </c>
      <c r="CQ94" s="80"/>
      <c r="CR94" s="80"/>
      <c r="CS94" s="80">
        <f t="shared" si="55"/>
        <v>0</v>
      </c>
      <c r="CT94" s="80">
        <f t="shared" si="55"/>
        <v>0</v>
      </c>
      <c r="CU94" s="80">
        <f t="shared" si="55"/>
        <v>0</v>
      </c>
      <c r="CV94" s="80">
        <f t="shared" si="55"/>
        <v>0</v>
      </c>
      <c r="CW94" s="80">
        <f t="shared" si="56"/>
        <v>0</v>
      </c>
      <c r="CX94" s="80"/>
      <c r="CY94" s="80"/>
      <c r="CZ94" s="80">
        <f t="shared" si="57"/>
        <v>0</v>
      </c>
      <c r="DA94" s="80">
        <f t="shared" si="57"/>
        <v>0</v>
      </c>
      <c r="DB94" s="80">
        <f t="shared" si="57"/>
        <v>0</v>
      </c>
      <c r="DC94" s="80">
        <f t="shared" si="57"/>
        <v>0</v>
      </c>
      <c r="DD94" s="80">
        <f t="shared" si="58"/>
        <v>0</v>
      </c>
      <c r="DF94" s="81">
        <f t="shared" si="59"/>
        <v>0</v>
      </c>
      <c r="DG94" s="81">
        <f t="shared" si="60"/>
        <v>0</v>
      </c>
      <c r="DH94" s="81">
        <f t="shared" si="61"/>
        <v>0</v>
      </c>
      <c r="DI94" s="81">
        <f t="shared" si="62"/>
        <v>0</v>
      </c>
      <c r="DJ94" s="81">
        <f t="shared" si="63"/>
        <v>0</v>
      </c>
      <c r="DK94" s="84">
        <f t="shared" si="37"/>
        <v>0</v>
      </c>
    </row>
    <row r="95" spans="1:115" ht="15.75" thickBot="1">
      <c r="A95" s="76"/>
      <c r="B95" s="31">
        <v>93</v>
      </c>
      <c r="C95" s="82">
        <v>0</v>
      </c>
      <c r="D95" s="82">
        <v>0</v>
      </c>
      <c r="E95" s="82">
        <v>0</v>
      </c>
      <c r="F95" s="82">
        <v>0</v>
      </c>
      <c r="G95" s="82">
        <v>0</v>
      </c>
      <c r="H95" s="76"/>
      <c r="I95" s="31">
        <v>93</v>
      </c>
      <c r="J95" s="82">
        <v>0</v>
      </c>
      <c r="K95" s="82">
        <v>0</v>
      </c>
      <c r="L95" s="82">
        <v>0</v>
      </c>
      <c r="M95" s="82">
        <v>0</v>
      </c>
      <c r="N95" s="82">
        <v>0</v>
      </c>
      <c r="O95" s="76"/>
      <c r="P95" s="31">
        <v>93</v>
      </c>
      <c r="Q95" s="82">
        <v>0</v>
      </c>
      <c r="R95" s="82">
        <v>0</v>
      </c>
      <c r="S95" s="82">
        <v>0</v>
      </c>
      <c r="T95" s="82">
        <v>0</v>
      </c>
      <c r="U95" s="82">
        <v>0</v>
      </c>
      <c r="V95" s="76"/>
      <c r="W95" s="31">
        <v>93</v>
      </c>
      <c r="X95" s="82">
        <v>0</v>
      </c>
      <c r="Y95" s="82">
        <v>0</v>
      </c>
      <c r="Z95" s="82">
        <v>0</v>
      </c>
      <c r="AA95" s="82">
        <v>0</v>
      </c>
      <c r="AB95" s="82">
        <v>0</v>
      </c>
      <c r="AC95" s="76"/>
      <c r="AD95" s="31">
        <v>93</v>
      </c>
      <c r="AE95" s="82">
        <v>0</v>
      </c>
      <c r="AF95" s="82">
        <v>0</v>
      </c>
      <c r="AG95" s="82">
        <v>0</v>
      </c>
      <c r="AH95" s="82">
        <v>0</v>
      </c>
      <c r="AI95" s="82">
        <v>0</v>
      </c>
      <c r="AJ95" s="31"/>
      <c r="AK95" s="31">
        <f t="shared" si="38"/>
        <v>10</v>
      </c>
      <c r="AM95" s="83"/>
      <c r="AN95" s="83">
        <f t="shared" si="39"/>
        <v>0</v>
      </c>
      <c r="AO95" s="83">
        <f t="shared" si="39"/>
        <v>0</v>
      </c>
      <c r="AP95" s="83">
        <f t="shared" si="39"/>
        <v>0</v>
      </c>
      <c r="AQ95" s="83">
        <f t="shared" si="36"/>
        <v>0</v>
      </c>
      <c r="AR95" s="83">
        <f t="shared" si="40"/>
        <v>0</v>
      </c>
      <c r="AS95" s="83"/>
      <c r="AT95" s="83"/>
      <c r="AU95" s="83">
        <f t="shared" si="41"/>
        <v>0</v>
      </c>
      <c r="AV95" s="83">
        <f t="shared" si="41"/>
        <v>0</v>
      </c>
      <c r="AW95" s="83">
        <f t="shared" si="41"/>
        <v>0</v>
      </c>
      <c r="AX95" s="83">
        <f t="shared" si="41"/>
        <v>0</v>
      </c>
      <c r="AY95" s="83">
        <f t="shared" si="42"/>
        <v>0</v>
      </c>
      <c r="AZ95" s="83"/>
      <c r="BA95" s="83"/>
      <c r="BB95" s="83">
        <f t="shared" si="43"/>
        <v>0</v>
      </c>
      <c r="BC95" s="83">
        <f t="shared" si="43"/>
        <v>0</v>
      </c>
      <c r="BD95" s="83">
        <f t="shared" si="43"/>
        <v>0</v>
      </c>
      <c r="BE95" s="83">
        <f t="shared" si="43"/>
        <v>0</v>
      </c>
      <c r="BF95" s="83">
        <f t="shared" si="44"/>
        <v>0</v>
      </c>
      <c r="BG95" s="83"/>
      <c r="BH95" s="83"/>
      <c r="BI95" s="83">
        <f t="shared" si="45"/>
        <v>0</v>
      </c>
      <c r="BJ95" s="83">
        <f t="shared" si="45"/>
        <v>0</v>
      </c>
      <c r="BK95" s="83">
        <f t="shared" si="45"/>
        <v>0</v>
      </c>
      <c r="BL95" s="83">
        <f t="shared" si="45"/>
        <v>0</v>
      </c>
      <c r="BM95" s="83">
        <f t="shared" si="46"/>
        <v>0</v>
      </c>
      <c r="BN95" s="83"/>
      <c r="BO95" s="83"/>
      <c r="BP95" s="83">
        <f t="shared" si="47"/>
        <v>0</v>
      </c>
      <c r="BQ95" s="83">
        <f t="shared" si="47"/>
        <v>0</v>
      </c>
      <c r="BR95" s="83">
        <f t="shared" si="47"/>
        <v>0</v>
      </c>
      <c r="BS95" s="83">
        <f t="shared" si="47"/>
        <v>0</v>
      </c>
      <c r="BT95" s="83">
        <f t="shared" si="48"/>
        <v>0</v>
      </c>
      <c r="BV95" s="80"/>
      <c r="BW95" s="80"/>
      <c r="BX95" s="80">
        <f t="shared" si="49"/>
        <v>0</v>
      </c>
      <c r="BY95" s="80">
        <f t="shared" si="49"/>
        <v>0</v>
      </c>
      <c r="BZ95" s="80">
        <f t="shared" si="49"/>
        <v>0</v>
      </c>
      <c r="CA95" s="80">
        <f t="shared" si="49"/>
        <v>0</v>
      </c>
      <c r="CB95" s="80">
        <f t="shared" si="50"/>
        <v>0</v>
      </c>
      <c r="CC95" s="80"/>
      <c r="CD95" s="80"/>
      <c r="CE95" s="80">
        <f t="shared" si="51"/>
        <v>0</v>
      </c>
      <c r="CF95" s="80">
        <f t="shared" si="51"/>
        <v>0</v>
      </c>
      <c r="CG95" s="80">
        <f t="shared" si="51"/>
        <v>0</v>
      </c>
      <c r="CH95" s="80">
        <f t="shared" si="51"/>
        <v>0</v>
      </c>
      <c r="CI95" s="80">
        <f t="shared" si="52"/>
        <v>0</v>
      </c>
      <c r="CJ95" s="80"/>
      <c r="CK95" s="80"/>
      <c r="CL95" s="80">
        <f t="shared" si="53"/>
        <v>0</v>
      </c>
      <c r="CM95" s="80">
        <f t="shared" si="53"/>
        <v>0</v>
      </c>
      <c r="CN95" s="80">
        <f t="shared" si="53"/>
        <v>0</v>
      </c>
      <c r="CO95" s="80">
        <f t="shared" si="53"/>
        <v>0</v>
      </c>
      <c r="CP95" s="80">
        <f t="shared" si="54"/>
        <v>0</v>
      </c>
      <c r="CQ95" s="80"/>
      <c r="CR95" s="80"/>
      <c r="CS95" s="80">
        <f t="shared" si="55"/>
        <v>0</v>
      </c>
      <c r="CT95" s="80">
        <f t="shared" si="55"/>
        <v>0</v>
      </c>
      <c r="CU95" s="80">
        <f t="shared" si="55"/>
        <v>0</v>
      </c>
      <c r="CV95" s="80">
        <f t="shared" si="55"/>
        <v>0</v>
      </c>
      <c r="CW95" s="80">
        <f t="shared" si="56"/>
        <v>0</v>
      </c>
      <c r="CX95" s="80"/>
      <c r="CY95" s="80"/>
      <c r="CZ95" s="80">
        <f t="shared" si="57"/>
        <v>0</v>
      </c>
      <c r="DA95" s="80">
        <f t="shared" si="57"/>
        <v>0</v>
      </c>
      <c r="DB95" s="80">
        <f t="shared" si="57"/>
        <v>0</v>
      </c>
      <c r="DC95" s="80">
        <f t="shared" si="57"/>
        <v>0</v>
      </c>
      <c r="DD95" s="80">
        <f t="shared" si="58"/>
        <v>0</v>
      </c>
      <c r="DF95" s="81">
        <f t="shared" si="59"/>
        <v>0</v>
      </c>
      <c r="DG95" s="81">
        <f t="shared" si="60"/>
        <v>0</v>
      </c>
      <c r="DH95" s="81">
        <f t="shared" si="61"/>
        <v>0</v>
      </c>
      <c r="DI95" s="81">
        <f t="shared" si="62"/>
        <v>0</v>
      </c>
      <c r="DJ95" s="81">
        <f t="shared" si="63"/>
        <v>0</v>
      </c>
      <c r="DK95" s="84">
        <f t="shared" si="37"/>
        <v>0</v>
      </c>
    </row>
    <row r="96" spans="1:115" ht="15.75" thickBot="1">
      <c r="A96" s="76"/>
      <c r="B96" s="31">
        <v>94</v>
      </c>
      <c r="C96" s="82">
        <v>0</v>
      </c>
      <c r="D96" s="82">
        <v>0</v>
      </c>
      <c r="E96" s="82">
        <v>0</v>
      </c>
      <c r="F96" s="82">
        <v>0</v>
      </c>
      <c r="G96" s="82">
        <v>0</v>
      </c>
      <c r="H96" s="76"/>
      <c r="I96" s="31">
        <v>94</v>
      </c>
      <c r="J96" s="82">
        <v>0</v>
      </c>
      <c r="K96" s="82">
        <v>0</v>
      </c>
      <c r="L96" s="82">
        <v>0</v>
      </c>
      <c r="M96" s="82">
        <v>0</v>
      </c>
      <c r="N96" s="82">
        <v>0</v>
      </c>
      <c r="O96" s="76"/>
      <c r="P96" s="31">
        <v>94</v>
      </c>
      <c r="Q96" s="82">
        <v>0</v>
      </c>
      <c r="R96" s="82">
        <v>0</v>
      </c>
      <c r="S96" s="82">
        <v>0</v>
      </c>
      <c r="T96" s="82">
        <v>0</v>
      </c>
      <c r="U96" s="82">
        <v>0</v>
      </c>
      <c r="V96" s="76"/>
      <c r="W96" s="31">
        <v>94</v>
      </c>
      <c r="X96" s="82">
        <v>0</v>
      </c>
      <c r="Y96" s="82">
        <v>0</v>
      </c>
      <c r="Z96" s="82">
        <v>0</v>
      </c>
      <c r="AA96" s="82">
        <v>0</v>
      </c>
      <c r="AB96" s="82">
        <v>0</v>
      </c>
      <c r="AC96" s="76"/>
      <c r="AD96" s="31">
        <v>94</v>
      </c>
      <c r="AE96" s="82">
        <v>0</v>
      </c>
      <c r="AF96" s="82">
        <v>0</v>
      </c>
      <c r="AG96" s="82">
        <v>0</v>
      </c>
      <c r="AH96" s="82">
        <v>0</v>
      </c>
      <c r="AI96" s="82">
        <v>0</v>
      </c>
      <c r="AJ96" s="31"/>
      <c r="AK96" s="31">
        <f t="shared" si="38"/>
        <v>10</v>
      </c>
      <c r="AM96" s="83"/>
      <c r="AN96" s="83">
        <f t="shared" si="39"/>
        <v>0</v>
      </c>
      <c r="AO96" s="83">
        <f t="shared" si="39"/>
        <v>0</v>
      </c>
      <c r="AP96" s="83">
        <f t="shared" si="39"/>
        <v>0</v>
      </c>
      <c r="AQ96" s="83">
        <f t="shared" si="36"/>
        <v>0</v>
      </c>
      <c r="AR96" s="83">
        <f t="shared" si="40"/>
        <v>0</v>
      </c>
      <c r="AS96" s="83"/>
      <c r="AT96" s="83"/>
      <c r="AU96" s="83">
        <f t="shared" si="41"/>
        <v>0</v>
      </c>
      <c r="AV96" s="83">
        <f t="shared" si="41"/>
        <v>0</v>
      </c>
      <c r="AW96" s="83">
        <f t="shared" si="41"/>
        <v>0</v>
      </c>
      <c r="AX96" s="83">
        <f t="shared" si="41"/>
        <v>0</v>
      </c>
      <c r="AY96" s="83">
        <f t="shared" si="42"/>
        <v>0</v>
      </c>
      <c r="AZ96" s="83"/>
      <c r="BA96" s="83"/>
      <c r="BB96" s="83">
        <f t="shared" si="43"/>
        <v>0</v>
      </c>
      <c r="BC96" s="83">
        <f t="shared" si="43"/>
        <v>0</v>
      </c>
      <c r="BD96" s="83">
        <f t="shared" si="43"/>
        <v>0</v>
      </c>
      <c r="BE96" s="83">
        <f t="shared" si="43"/>
        <v>0</v>
      </c>
      <c r="BF96" s="83">
        <f t="shared" si="44"/>
        <v>0</v>
      </c>
      <c r="BG96" s="83"/>
      <c r="BH96" s="83"/>
      <c r="BI96" s="83">
        <f t="shared" si="45"/>
        <v>0</v>
      </c>
      <c r="BJ96" s="83">
        <f t="shared" si="45"/>
        <v>0</v>
      </c>
      <c r="BK96" s="83">
        <f t="shared" si="45"/>
        <v>0</v>
      </c>
      <c r="BL96" s="83">
        <f t="shared" si="45"/>
        <v>0</v>
      </c>
      <c r="BM96" s="83">
        <f t="shared" si="46"/>
        <v>0</v>
      </c>
      <c r="BN96" s="83"/>
      <c r="BO96" s="83"/>
      <c r="BP96" s="83">
        <f t="shared" si="47"/>
        <v>0</v>
      </c>
      <c r="BQ96" s="83">
        <f t="shared" si="47"/>
        <v>0</v>
      </c>
      <c r="BR96" s="83">
        <f t="shared" si="47"/>
        <v>0</v>
      </c>
      <c r="BS96" s="83">
        <f t="shared" si="47"/>
        <v>0</v>
      </c>
      <c r="BT96" s="83">
        <f t="shared" si="48"/>
        <v>0</v>
      </c>
      <c r="BV96" s="80"/>
      <c r="BW96" s="80"/>
      <c r="BX96" s="80">
        <f t="shared" si="49"/>
        <v>0</v>
      </c>
      <c r="BY96" s="80">
        <f t="shared" si="49"/>
        <v>0</v>
      </c>
      <c r="BZ96" s="80">
        <f t="shared" si="49"/>
        <v>0</v>
      </c>
      <c r="CA96" s="80">
        <f t="shared" si="49"/>
        <v>0</v>
      </c>
      <c r="CB96" s="80">
        <f t="shared" si="50"/>
        <v>0</v>
      </c>
      <c r="CC96" s="80"/>
      <c r="CD96" s="80"/>
      <c r="CE96" s="80">
        <f t="shared" si="51"/>
        <v>0</v>
      </c>
      <c r="CF96" s="80">
        <f t="shared" si="51"/>
        <v>0</v>
      </c>
      <c r="CG96" s="80">
        <f t="shared" si="51"/>
        <v>0</v>
      </c>
      <c r="CH96" s="80">
        <f t="shared" si="51"/>
        <v>0</v>
      </c>
      <c r="CI96" s="80">
        <f t="shared" si="52"/>
        <v>0</v>
      </c>
      <c r="CJ96" s="80"/>
      <c r="CK96" s="80"/>
      <c r="CL96" s="80">
        <f t="shared" si="53"/>
        <v>0</v>
      </c>
      <c r="CM96" s="80">
        <f t="shared" si="53"/>
        <v>0</v>
      </c>
      <c r="CN96" s="80">
        <f t="shared" si="53"/>
        <v>0</v>
      </c>
      <c r="CO96" s="80">
        <f t="shared" si="53"/>
        <v>0</v>
      </c>
      <c r="CP96" s="80">
        <f t="shared" si="54"/>
        <v>0</v>
      </c>
      <c r="CQ96" s="80"/>
      <c r="CR96" s="80"/>
      <c r="CS96" s="80">
        <f t="shared" si="55"/>
        <v>0</v>
      </c>
      <c r="CT96" s="80">
        <f t="shared" si="55"/>
        <v>0</v>
      </c>
      <c r="CU96" s="80">
        <f t="shared" si="55"/>
        <v>0</v>
      </c>
      <c r="CV96" s="80">
        <f t="shared" si="55"/>
        <v>0</v>
      </c>
      <c r="CW96" s="80">
        <f t="shared" si="56"/>
        <v>0</v>
      </c>
      <c r="CX96" s="80"/>
      <c r="CY96" s="80"/>
      <c r="CZ96" s="80">
        <f t="shared" si="57"/>
        <v>0</v>
      </c>
      <c r="DA96" s="80">
        <f t="shared" si="57"/>
        <v>0</v>
      </c>
      <c r="DB96" s="80">
        <f t="shared" si="57"/>
        <v>0</v>
      </c>
      <c r="DC96" s="80">
        <f t="shared" si="57"/>
        <v>0</v>
      </c>
      <c r="DD96" s="80">
        <f t="shared" si="58"/>
        <v>0</v>
      </c>
      <c r="DF96" s="81">
        <f t="shared" si="59"/>
        <v>0</v>
      </c>
      <c r="DG96" s="81">
        <f t="shared" si="60"/>
        <v>0</v>
      </c>
      <c r="DH96" s="81">
        <f t="shared" si="61"/>
        <v>0</v>
      </c>
      <c r="DI96" s="81">
        <f t="shared" si="62"/>
        <v>0</v>
      </c>
      <c r="DJ96" s="81">
        <f t="shared" si="63"/>
        <v>0</v>
      </c>
      <c r="DK96" s="84">
        <f t="shared" si="37"/>
        <v>0</v>
      </c>
    </row>
    <row r="97" spans="1:120" ht="15.75" thickBot="1">
      <c r="A97" s="76"/>
      <c r="B97" s="31">
        <v>95</v>
      </c>
      <c r="C97" s="82">
        <v>0</v>
      </c>
      <c r="D97" s="82">
        <v>0</v>
      </c>
      <c r="E97" s="82">
        <v>0</v>
      </c>
      <c r="F97" s="82">
        <v>0</v>
      </c>
      <c r="G97" s="82">
        <v>0</v>
      </c>
      <c r="H97" s="76"/>
      <c r="I97" s="31">
        <v>95</v>
      </c>
      <c r="J97" s="82">
        <v>0</v>
      </c>
      <c r="K97" s="82">
        <v>0</v>
      </c>
      <c r="L97" s="82">
        <v>0</v>
      </c>
      <c r="M97" s="82">
        <v>0</v>
      </c>
      <c r="N97" s="82">
        <v>0</v>
      </c>
      <c r="O97" s="76"/>
      <c r="P97" s="31">
        <v>95</v>
      </c>
      <c r="Q97" s="82">
        <v>0</v>
      </c>
      <c r="R97" s="82">
        <v>0</v>
      </c>
      <c r="S97" s="82">
        <v>0</v>
      </c>
      <c r="T97" s="82">
        <v>0</v>
      </c>
      <c r="U97" s="82">
        <v>0</v>
      </c>
      <c r="V97" s="76"/>
      <c r="W97" s="31">
        <v>95</v>
      </c>
      <c r="X97" s="82">
        <v>0</v>
      </c>
      <c r="Y97" s="82">
        <v>0</v>
      </c>
      <c r="Z97" s="82">
        <v>0</v>
      </c>
      <c r="AA97" s="82">
        <v>0</v>
      </c>
      <c r="AB97" s="82">
        <v>0</v>
      </c>
      <c r="AC97" s="76"/>
      <c r="AD97" s="31">
        <v>95</v>
      </c>
      <c r="AE97" s="82">
        <v>0</v>
      </c>
      <c r="AF97" s="82">
        <v>0</v>
      </c>
      <c r="AG97" s="82">
        <v>0</v>
      </c>
      <c r="AH97" s="82">
        <v>0</v>
      </c>
      <c r="AI97" s="82">
        <v>0</v>
      </c>
      <c r="AJ97" s="31"/>
      <c r="AK97" s="31">
        <f t="shared" si="38"/>
        <v>10</v>
      </c>
      <c r="AM97" s="83"/>
      <c r="AN97" s="83">
        <f t="shared" si="39"/>
        <v>0</v>
      </c>
      <c r="AO97" s="83">
        <f t="shared" si="39"/>
        <v>0</v>
      </c>
      <c r="AP97" s="83">
        <f t="shared" si="39"/>
        <v>0</v>
      </c>
      <c r="AQ97" s="83">
        <f t="shared" si="36"/>
        <v>0</v>
      </c>
      <c r="AR97" s="83">
        <f t="shared" si="40"/>
        <v>0</v>
      </c>
      <c r="AS97" s="83"/>
      <c r="AT97" s="83"/>
      <c r="AU97" s="83">
        <f t="shared" si="41"/>
        <v>0</v>
      </c>
      <c r="AV97" s="83">
        <f t="shared" si="41"/>
        <v>0</v>
      </c>
      <c r="AW97" s="83">
        <f t="shared" si="41"/>
        <v>0</v>
      </c>
      <c r="AX97" s="83">
        <f t="shared" si="41"/>
        <v>0</v>
      </c>
      <c r="AY97" s="83">
        <f t="shared" si="42"/>
        <v>0</v>
      </c>
      <c r="AZ97" s="83"/>
      <c r="BA97" s="83"/>
      <c r="BB97" s="83">
        <f t="shared" si="43"/>
        <v>0</v>
      </c>
      <c r="BC97" s="83">
        <f t="shared" si="43"/>
        <v>0</v>
      </c>
      <c r="BD97" s="83">
        <f t="shared" si="43"/>
        <v>0</v>
      </c>
      <c r="BE97" s="83">
        <f t="shared" si="43"/>
        <v>0</v>
      </c>
      <c r="BF97" s="83">
        <f t="shared" si="44"/>
        <v>0</v>
      </c>
      <c r="BG97" s="83"/>
      <c r="BH97" s="83"/>
      <c r="BI97" s="83">
        <f t="shared" si="45"/>
        <v>0</v>
      </c>
      <c r="BJ97" s="83">
        <f t="shared" si="45"/>
        <v>0</v>
      </c>
      <c r="BK97" s="83">
        <f t="shared" si="45"/>
        <v>0</v>
      </c>
      <c r="BL97" s="83">
        <f t="shared" si="45"/>
        <v>0</v>
      </c>
      <c r="BM97" s="83">
        <f t="shared" si="46"/>
        <v>0</v>
      </c>
      <c r="BN97" s="83"/>
      <c r="BO97" s="83"/>
      <c r="BP97" s="83">
        <f t="shared" si="47"/>
        <v>0</v>
      </c>
      <c r="BQ97" s="83">
        <f t="shared" si="47"/>
        <v>0</v>
      </c>
      <c r="BR97" s="83">
        <f t="shared" si="47"/>
        <v>0</v>
      </c>
      <c r="BS97" s="83">
        <f t="shared" si="47"/>
        <v>0</v>
      </c>
      <c r="BT97" s="83">
        <f t="shared" si="48"/>
        <v>0</v>
      </c>
      <c r="BV97" s="80"/>
      <c r="BW97" s="80"/>
      <c r="BX97" s="80">
        <f t="shared" si="49"/>
        <v>0</v>
      </c>
      <c r="BY97" s="80">
        <f t="shared" si="49"/>
        <v>0</v>
      </c>
      <c r="BZ97" s="80">
        <f t="shared" si="49"/>
        <v>0</v>
      </c>
      <c r="CA97" s="80">
        <f t="shared" si="49"/>
        <v>0</v>
      </c>
      <c r="CB97" s="80">
        <f t="shared" si="50"/>
        <v>0</v>
      </c>
      <c r="CC97" s="80"/>
      <c r="CD97" s="80"/>
      <c r="CE97" s="80">
        <f t="shared" si="51"/>
        <v>0</v>
      </c>
      <c r="CF97" s="80">
        <f t="shared" si="51"/>
        <v>0</v>
      </c>
      <c r="CG97" s="80">
        <f t="shared" si="51"/>
        <v>0</v>
      </c>
      <c r="CH97" s="80">
        <f t="shared" si="51"/>
        <v>0</v>
      </c>
      <c r="CI97" s="80">
        <f t="shared" si="52"/>
        <v>0</v>
      </c>
      <c r="CJ97" s="80"/>
      <c r="CK97" s="80"/>
      <c r="CL97" s="80">
        <f t="shared" si="53"/>
        <v>0</v>
      </c>
      <c r="CM97" s="80">
        <f t="shared" si="53"/>
        <v>0</v>
      </c>
      <c r="CN97" s="80">
        <f t="shared" si="53"/>
        <v>0</v>
      </c>
      <c r="CO97" s="80">
        <f t="shared" si="53"/>
        <v>0</v>
      </c>
      <c r="CP97" s="80">
        <f t="shared" si="54"/>
        <v>0</v>
      </c>
      <c r="CQ97" s="80"/>
      <c r="CR97" s="80"/>
      <c r="CS97" s="80">
        <f t="shared" si="55"/>
        <v>0</v>
      </c>
      <c r="CT97" s="80">
        <f t="shared" si="55"/>
        <v>0</v>
      </c>
      <c r="CU97" s="80">
        <f t="shared" si="55"/>
        <v>0</v>
      </c>
      <c r="CV97" s="80">
        <f t="shared" si="55"/>
        <v>0</v>
      </c>
      <c r="CW97" s="80">
        <f t="shared" si="56"/>
        <v>0</v>
      </c>
      <c r="CX97" s="80"/>
      <c r="CY97" s="80"/>
      <c r="CZ97" s="80">
        <f t="shared" si="57"/>
        <v>0</v>
      </c>
      <c r="DA97" s="80">
        <f t="shared" si="57"/>
        <v>0</v>
      </c>
      <c r="DB97" s="80">
        <f t="shared" si="57"/>
        <v>0</v>
      </c>
      <c r="DC97" s="80">
        <f t="shared" si="57"/>
        <v>0</v>
      </c>
      <c r="DD97" s="80">
        <f t="shared" si="58"/>
        <v>0</v>
      </c>
      <c r="DF97" s="81">
        <f t="shared" si="59"/>
        <v>0</v>
      </c>
      <c r="DG97" s="81">
        <f t="shared" si="60"/>
        <v>0</v>
      </c>
      <c r="DH97" s="81">
        <f t="shared" si="61"/>
        <v>0</v>
      </c>
      <c r="DI97" s="81">
        <f t="shared" si="62"/>
        <v>0</v>
      </c>
      <c r="DJ97" s="81">
        <f t="shared" si="63"/>
        <v>0</v>
      </c>
      <c r="DK97" s="84">
        <f t="shared" si="37"/>
        <v>0</v>
      </c>
    </row>
    <row r="98" spans="1:120" ht="15.75" thickBot="1">
      <c r="A98" s="76"/>
      <c r="B98" s="31">
        <v>96</v>
      </c>
      <c r="C98" s="82">
        <v>0</v>
      </c>
      <c r="D98" s="82">
        <v>0</v>
      </c>
      <c r="E98" s="82">
        <v>0</v>
      </c>
      <c r="F98" s="82">
        <v>0</v>
      </c>
      <c r="G98" s="82">
        <v>0</v>
      </c>
      <c r="H98" s="76"/>
      <c r="I98" s="31">
        <v>96</v>
      </c>
      <c r="J98" s="82">
        <v>0</v>
      </c>
      <c r="K98" s="82">
        <v>0</v>
      </c>
      <c r="L98" s="82">
        <v>0</v>
      </c>
      <c r="M98" s="82">
        <v>0</v>
      </c>
      <c r="N98" s="82">
        <v>0</v>
      </c>
      <c r="O98" s="76"/>
      <c r="P98" s="31">
        <v>96</v>
      </c>
      <c r="Q98" s="82">
        <v>0</v>
      </c>
      <c r="R98" s="82">
        <v>0</v>
      </c>
      <c r="S98" s="82">
        <v>0</v>
      </c>
      <c r="T98" s="82">
        <v>0</v>
      </c>
      <c r="U98" s="82">
        <v>0</v>
      </c>
      <c r="V98" s="76"/>
      <c r="W98" s="31">
        <v>96</v>
      </c>
      <c r="X98" s="82">
        <v>0</v>
      </c>
      <c r="Y98" s="82">
        <v>0</v>
      </c>
      <c r="Z98" s="82">
        <v>0</v>
      </c>
      <c r="AA98" s="82">
        <v>0</v>
      </c>
      <c r="AB98" s="82">
        <v>0</v>
      </c>
      <c r="AC98" s="76"/>
      <c r="AD98" s="31">
        <v>96</v>
      </c>
      <c r="AE98" s="82">
        <v>0</v>
      </c>
      <c r="AF98" s="82">
        <v>0</v>
      </c>
      <c r="AG98" s="82">
        <v>0</v>
      </c>
      <c r="AH98" s="82">
        <v>0</v>
      </c>
      <c r="AI98" s="82">
        <v>0</v>
      </c>
      <c r="AJ98" s="31">
        <v>242.08200000000002</v>
      </c>
      <c r="AK98" s="31">
        <f t="shared" si="38"/>
        <v>252.08200000000002</v>
      </c>
      <c r="AM98" s="83"/>
      <c r="AN98" s="83">
        <f t="shared" si="39"/>
        <v>0</v>
      </c>
      <c r="AO98" s="83">
        <f t="shared" si="39"/>
        <v>0</v>
      </c>
      <c r="AP98" s="83">
        <f t="shared" si="39"/>
        <v>0</v>
      </c>
      <c r="AQ98" s="83">
        <f t="shared" si="36"/>
        <v>0</v>
      </c>
      <c r="AR98" s="83">
        <f t="shared" si="40"/>
        <v>0</v>
      </c>
      <c r="AS98" s="83"/>
      <c r="AT98" s="83"/>
      <c r="AU98" s="83">
        <f t="shared" si="41"/>
        <v>0</v>
      </c>
      <c r="AV98" s="83">
        <f t="shared" si="41"/>
        <v>0</v>
      </c>
      <c r="AW98" s="83">
        <f t="shared" si="41"/>
        <v>0</v>
      </c>
      <c r="AX98" s="83">
        <f t="shared" si="41"/>
        <v>0</v>
      </c>
      <c r="AY98" s="83">
        <f t="shared" si="42"/>
        <v>0</v>
      </c>
      <c r="AZ98" s="83"/>
      <c r="BA98" s="83"/>
      <c r="BB98" s="83">
        <f t="shared" si="43"/>
        <v>0</v>
      </c>
      <c r="BC98" s="83">
        <f t="shared" si="43"/>
        <v>0</v>
      </c>
      <c r="BD98" s="83">
        <f t="shared" si="43"/>
        <v>0</v>
      </c>
      <c r="BE98" s="83">
        <f t="shared" si="43"/>
        <v>0</v>
      </c>
      <c r="BF98" s="83">
        <f t="shared" si="44"/>
        <v>0</v>
      </c>
      <c r="BG98" s="83"/>
      <c r="BH98" s="83"/>
      <c r="BI98" s="83">
        <f t="shared" si="45"/>
        <v>0</v>
      </c>
      <c r="BJ98" s="83">
        <f t="shared" si="45"/>
        <v>0</v>
      </c>
      <c r="BK98" s="83">
        <f t="shared" si="45"/>
        <v>0</v>
      </c>
      <c r="BL98" s="83">
        <f t="shared" si="45"/>
        <v>0</v>
      </c>
      <c r="BM98" s="83">
        <f t="shared" si="46"/>
        <v>0</v>
      </c>
      <c r="BN98" s="83"/>
      <c r="BO98" s="83"/>
      <c r="BP98" s="83">
        <f t="shared" si="47"/>
        <v>0</v>
      </c>
      <c r="BQ98" s="83">
        <f t="shared" si="47"/>
        <v>0</v>
      </c>
      <c r="BR98" s="83">
        <f t="shared" si="47"/>
        <v>0</v>
      </c>
      <c r="BS98" s="83">
        <f t="shared" si="47"/>
        <v>0</v>
      </c>
      <c r="BT98" s="83">
        <f t="shared" si="48"/>
        <v>0</v>
      </c>
      <c r="BV98" s="80"/>
      <c r="BW98" s="80"/>
      <c r="BX98" s="80">
        <f t="shared" si="49"/>
        <v>0</v>
      </c>
      <c r="BY98" s="80">
        <f t="shared" si="49"/>
        <v>0</v>
      </c>
      <c r="BZ98" s="80">
        <f t="shared" si="49"/>
        <v>0</v>
      </c>
      <c r="CA98" s="80">
        <f t="shared" si="49"/>
        <v>0</v>
      </c>
      <c r="CB98" s="80">
        <f t="shared" si="50"/>
        <v>0</v>
      </c>
      <c r="CC98" s="80"/>
      <c r="CD98" s="80"/>
      <c r="CE98" s="80">
        <f t="shared" si="51"/>
        <v>0</v>
      </c>
      <c r="CF98" s="80">
        <f t="shared" si="51"/>
        <v>0</v>
      </c>
      <c r="CG98" s="80">
        <f t="shared" si="51"/>
        <v>0</v>
      </c>
      <c r="CH98" s="80">
        <f t="shared" si="51"/>
        <v>0</v>
      </c>
      <c r="CI98" s="80">
        <f t="shared" si="52"/>
        <v>0</v>
      </c>
      <c r="CJ98" s="80"/>
      <c r="CK98" s="80"/>
      <c r="CL98" s="80">
        <f t="shared" si="53"/>
        <v>0</v>
      </c>
      <c r="CM98" s="80">
        <f t="shared" si="53"/>
        <v>0</v>
      </c>
      <c r="CN98" s="80">
        <f t="shared" si="53"/>
        <v>0</v>
      </c>
      <c r="CO98" s="80">
        <f t="shared" si="53"/>
        <v>0</v>
      </c>
      <c r="CP98" s="80">
        <f t="shared" si="54"/>
        <v>0</v>
      </c>
      <c r="CQ98" s="80"/>
      <c r="CR98" s="80"/>
      <c r="CS98" s="80">
        <f t="shared" si="55"/>
        <v>0</v>
      </c>
      <c r="CT98" s="80">
        <f t="shared" si="55"/>
        <v>0</v>
      </c>
      <c r="CU98" s="80">
        <f t="shared" si="55"/>
        <v>0</v>
      </c>
      <c r="CV98" s="80">
        <f t="shared" si="55"/>
        <v>0</v>
      </c>
      <c r="CW98" s="80">
        <f t="shared" si="56"/>
        <v>0</v>
      </c>
      <c r="CX98" s="80"/>
      <c r="CY98" s="80"/>
      <c r="CZ98" s="80">
        <f t="shared" si="57"/>
        <v>0</v>
      </c>
      <c r="DA98" s="80">
        <f t="shared" si="57"/>
        <v>0</v>
      </c>
      <c r="DB98" s="80">
        <f t="shared" si="57"/>
        <v>0</v>
      </c>
      <c r="DC98" s="80">
        <f t="shared" si="57"/>
        <v>0</v>
      </c>
      <c r="DD98" s="80">
        <f t="shared" si="58"/>
        <v>0</v>
      </c>
      <c r="DF98" s="81">
        <f t="shared" si="59"/>
        <v>0</v>
      </c>
      <c r="DG98" s="81">
        <f t="shared" si="60"/>
        <v>0</v>
      </c>
      <c r="DH98" s="81">
        <f t="shared" si="61"/>
        <v>0</v>
      </c>
      <c r="DI98" s="81">
        <f t="shared" si="62"/>
        <v>0</v>
      </c>
      <c r="DJ98" s="81">
        <f t="shared" si="63"/>
        <v>0</v>
      </c>
      <c r="DK98" s="84">
        <f t="shared" si="37"/>
        <v>0</v>
      </c>
    </row>
    <row r="99" spans="1:120" ht="15.75" thickBot="1">
      <c r="A99" s="76"/>
      <c r="B99" s="31"/>
      <c r="C99" s="31"/>
      <c r="D99" s="31"/>
      <c r="E99" s="31"/>
      <c r="F99" s="31"/>
      <c r="G99" s="31"/>
      <c r="H99" s="76"/>
      <c r="I99" s="31"/>
      <c r="J99" s="31"/>
      <c r="K99" s="31"/>
      <c r="L99" s="31"/>
      <c r="M99" s="31"/>
      <c r="N99" s="31"/>
      <c r="O99" s="76"/>
      <c r="P99" s="31"/>
      <c r="Q99" s="31"/>
      <c r="R99" s="31"/>
      <c r="S99" s="31"/>
      <c r="T99" s="31"/>
      <c r="U99" s="31"/>
      <c r="V99" s="76"/>
      <c r="W99" s="31"/>
      <c r="X99" s="31"/>
      <c r="Y99" s="31"/>
      <c r="Z99" s="31"/>
      <c r="AA99" s="31"/>
      <c r="AB99" s="31"/>
      <c r="AC99" s="76"/>
      <c r="AD99" s="31"/>
      <c r="AE99" s="31"/>
      <c r="AF99" s="31"/>
      <c r="AG99" s="31"/>
      <c r="AH99" s="31"/>
      <c r="AI99" s="31"/>
      <c r="AJ99" s="85"/>
      <c r="AK99" s="85"/>
      <c r="AL99" s="86"/>
      <c r="AM99" s="87"/>
      <c r="AN99" s="87">
        <f>SUM(AN3:AN98)/4000</f>
        <v>0</v>
      </c>
      <c r="AO99" s="87">
        <f t="shared" ref="AO99:AR99" si="64">SUM(AO3:AO98)/4000</f>
        <v>0</v>
      </c>
      <c r="AP99" s="87">
        <f t="shared" si="64"/>
        <v>0</v>
      </c>
      <c r="AQ99" s="87">
        <f t="shared" si="64"/>
        <v>0</v>
      </c>
      <c r="AR99" s="87">
        <f t="shared" si="64"/>
        <v>0</v>
      </c>
      <c r="AS99" s="87"/>
      <c r="AT99" s="87"/>
      <c r="AU99" s="87">
        <f>SUM(AU3:AU98)/4000</f>
        <v>7.585575E-2</v>
      </c>
      <c r="AV99" s="87">
        <f t="shared" ref="AV99:AY99" si="65">SUM(AV3:AV98)/4000</f>
        <v>0</v>
      </c>
      <c r="AW99" s="87">
        <f t="shared" si="65"/>
        <v>0</v>
      </c>
      <c r="AX99" s="87">
        <f t="shared" si="65"/>
        <v>3.77575E-3</v>
      </c>
      <c r="AY99" s="87">
        <f t="shared" si="65"/>
        <v>-7.9631500000000008E-2</v>
      </c>
      <c r="AZ99" s="87"/>
      <c r="BA99" s="87"/>
      <c r="BB99" s="87">
        <f>SUM(BB3:BB98)/4000</f>
        <v>0</v>
      </c>
      <c r="BC99" s="87">
        <f t="shared" ref="BC99:BF99" si="66">SUM(BC3:BC98)/4000</f>
        <v>0</v>
      </c>
      <c r="BD99" s="87">
        <f t="shared" si="66"/>
        <v>0</v>
      </c>
      <c r="BE99" s="87">
        <f t="shared" si="66"/>
        <v>0</v>
      </c>
      <c r="BF99" s="87">
        <f t="shared" si="66"/>
        <v>0</v>
      </c>
      <c r="BG99" s="87"/>
      <c r="BH99" s="87"/>
      <c r="BI99" s="87">
        <f>SUM(BI3:BI98)/4000</f>
        <v>0</v>
      </c>
      <c r="BJ99" s="87">
        <f t="shared" ref="BJ99:BM99" si="67">SUM(BJ3:BJ98)/4000</f>
        <v>0</v>
      </c>
      <c r="BK99" s="87">
        <f t="shared" si="67"/>
        <v>0</v>
      </c>
      <c r="BL99" s="87">
        <f t="shared" si="67"/>
        <v>0</v>
      </c>
      <c r="BM99" s="87">
        <f t="shared" si="67"/>
        <v>0</v>
      </c>
      <c r="BN99" s="87"/>
      <c r="BO99" s="87"/>
      <c r="BP99" s="87">
        <f>SUM(BP3:BP98)/4000</f>
        <v>0.31097425000000001</v>
      </c>
      <c r="BQ99" s="87">
        <f t="shared" ref="BQ99:BT99" si="68">SUM(BQ3:BQ98)/4000</f>
        <v>3.2260499999999998E-2</v>
      </c>
      <c r="BR99" s="87">
        <f t="shared" si="68"/>
        <v>0</v>
      </c>
      <c r="BS99" s="87">
        <f t="shared" si="68"/>
        <v>0</v>
      </c>
      <c r="BT99" s="87">
        <f t="shared" si="68"/>
        <v>-0.34323475000000003</v>
      </c>
      <c r="BU99" s="86"/>
      <c r="BV99" s="88"/>
      <c r="BW99" s="88"/>
      <c r="BX99" s="89">
        <f>SUM(BX3:BX98)/40000</f>
        <v>0</v>
      </c>
      <c r="BY99" s="89">
        <f t="shared" ref="BY99:CB99" si="69">SUM(BY3:BY98)/40000</f>
        <v>0</v>
      </c>
      <c r="BZ99" s="89">
        <f t="shared" si="69"/>
        <v>0</v>
      </c>
      <c r="CA99" s="89">
        <f t="shared" si="69"/>
        <v>0</v>
      </c>
      <c r="CB99" s="89">
        <f t="shared" si="69"/>
        <v>0</v>
      </c>
      <c r="CC99" s="88"/>
      <c r="CD99" s="88"/>
      <c r="CE99" s="89">
        <f>SUM(CE3:CE98)/40000</f>
        <v>7.585575E-2</v>
      </c>
      <c r="CF99" s="89">
        <f t="shared" ref="CF99:CI99" si="70">SUM(CF3:CF98)/40000</f>
        <v>0</v>
      </c>
      <c r="CG99" s="89">
        <f t="shared" si="70"/>
        <v>0</v>
      </c>
      <c r="CH99" s="89">
        <f t="shared" si="70"/>
        <v>3.77575E-3</v>
      </c>
      <c r="CI99" s="89">
        <f t="shared" si="70"/>
        <v>7.9631499999999994E-2</v>
      </c>
      <c r="CJ99" s="88"/>
      <c r="CK99" s="88"/>
      <c r="CL99" s="89">
        <f>SUM(CL3:CL98)/40000</f>
        <v>0</v>
      </c>
      <c r="CM99" s="89">
        <f t="shared" ref="CM99:CP99" si="71">SUM(CM3:CM98)/40000</f>
        <v>0</v>
      </c>
      <c r="CN99" s="89">
        <f t="shared" si="71"/>
        <v>0</v>
      </c>
      <c r="CO99" s="89">
        <f t="shared" si="71"/>
        <v>0</v>
      </c>
      <c r="CP99" s="89">
        <f t="shared" si="71"/>
        <v>0</v>
      </c>
      <c r="CQ99" s="88"/>
      <c r="CR99" s="88"/>
      <c r="CS99" s="89">
        <f>SUM(CS3:CS98)/40000</f>
        <v>0</v>
      </c>
      <c r="CT99" s="89">
        <f t="shared" ref="CT99:CW99" si="72">SUM(CT3:CT98)/40000</f>
        <v>0</v>
      </c>
      <c r="CU99" s="89">
        <f t="shared" si="72"/>
        <v>0</v>
      </c>
      <c r="CV99" s="89">
        <f t="shared" si="72"/>
        <v>0</v>
      </c>
      <c r="CW99" s="89">
        <f t="shared" si="72"/>
        <v>0</v>
      </c>
      <c r="CX99" s="88"/>
      <c r="CY99" s="88"/>
      <c r="CZ99" s="89">
        <f>SUM(CZ3:CZ98)/40000</f>
        <v>0.31097425000000001</v>
      </c>
      <c r="DA99" s="89">
        <f t="shared" ref="DA99:DD99" si="73">SUM(DA3:DA98)/40000</f>
        <v>3.2260500000000004E-2</v>
      </c>
      <c r="DB99" s="89">
        <f t="shared" si="73"/>
        <v>0</v>
      </c>
      <c r="DC99" s="89">
        <f t="shared" si="73"/>
        <v>0</v>
      </c>
      <c r="DD99" s="89">
        <f t="shared" si="73"/>
        <v>0.34323474999999992</v>
      </c>
      <c r="DE99" s="86"/>
      <c r="DF99" s="81">
        <f t="shared" si="59"/>
        <v>0.38683000000000001</v>
      </c>
      <c r="DG99" s="81">
        <f t="shared" si="60"/>
        <v>-4.737100000000001E-2</v>
      </c>
      <c r="DH99" s="81">
        <f t="shared" si="61"/>
        <v>0</v>
      </c>
      <c r="DI99" s="81">
        <f t="shared" si="62"/>
        <v>0</v>
      </c>
      <c r="DJ99" s="81">
        <f t="shared" si="63"/>
        <v>-0.33945900000000001</v>
      </c>
      <c r="DK99" s="84">
        <f>SUM(DF99:DJ99)</f>
        <v>0</v>
      </c>
      <c r="DL99" s="86"/>
      <c r="DM99" s="86"/>
      <c r="DN99" s="86"/>
      <c r="DO99" s="86"/>
      <c r="DP99" s="86"/>
    </row>
    <row r="100" spans="1:120">
      <c r="AM100" s="83"/>
      <c r="AN100" s="83"/>
      <c r="AO100" s="83"/>
      <c r="AP100" s="83"/>
      <c r="AQ100" s="83"/>
      <c r="AR100" s="83"/>
      <c r="AS100" s="83"/>
      <c r="AT100" s="83"/>
      <c r="AU100" s="83"/>
      <c r="AV100" s="83"/>
      <c r="AW100" s="83"/>
      <c r="AX100" s="83"/>
      <c r="AY100" s="83"/>
      <c r="AZ100" s="83"/>
      <c r="BA100" s="83"/>
      <c r="BB100" s="83"/>
      <c r="BC100" s="83"/>
      <c r="BD100" s="83"/>
      <c r="BE100" s="83"/>
      <c r="BF100" s="83"/>
      <c r="BG100" s="83"/>
      <c r="BH100" s="83"/>
      <c r="BI100" s="83"/>
      <c r="BJ100" s="83"/>
      <c r="BK100" s="83"/>
      <c r="BL100" s="83"/>
      <c r="BM100" s="83"/>
      <c r="BN100" s="83"/>
      <c r="BO100" s="83"/>
      <c r="BP100" s="83"/>
      <c r="BQ100" s="83"/>
      <c r="BR100" s="83"/>
      <c r="BS100" s="83"/>
      <c r="BT100" s="83"/>
      <c r="BV100" s="80"/>
      <c r="BW100" s="80"/>
      <c r="BX100" s="80"/>
      <c r="BY100" s="80"/>
      <c r="BZ100" s="80"/>
      <c r="CA100" s="80"/>
      <c r="CB100" s="80"/>
      <c r="CC100" s="80"/>
      <c r="CD100" s="80"/>
      <c r="CE100" s="80"/>
      <c r="CF100" s="80"/>
      <c r="CG100" s="80"/>
      <c r="CH100" s="80"/>
      <c r="CI100" s="80"/>
      <c r="CJ100" s="80"/>
      <c r="CK100" s="80"/>
      <c r="CL100" s="80"/>
      <c r="CM100" s="80"/>
      <c r="CN100" s="80"/>
      <c r="CO100" s="80"/>
      <c r="CP100" s="80"/>
      <c r="CQ100" s="80"/>
      <c r="CR100" s="80"/>
      <c r="CS100" s="80"/>
      <c r="CT100" s="80"/>
      <c r="CU100" s="80"/>
      <c r="CV100" s="80"/>
      <c r="CW100" s="80"/>
      <c r="CX100" s="80"/>
      <c r="CY100" s="80"/>
      <c r="CZ100" s="80"/>
      <c r="DA100" s="80"/>
      <c r="DB100" s="80"/>
      <c r="DC100" s="80"/>
      <c r="DD100" s="80"/>
    </row>
    <row r="101" spans="1:120" s="90" customFormat="1">
      <c r="B101" s="90" t="s">
        <v>44</v>
      </c>
      <c r="C101" s="90" t="s">
        <v>146</v>
      </c>
      <c r="D101" s="90" t="s">
        <v>147</v>
      </c>
      <c r="E101" s="90" t="s">
        <v>148</v>
      </c>
      <c r="F101" s="90" t="s">
        <v>149</v>
      </c>
      <c r="G101" s="90" t="s">
        <v>142</v>
      </c>
      <c r="I101" s="90" t="s">
        <v>44</v>
      </c>
      <c r="J101" s="90" t="s">
        <v>145</v>
      </c>
      <c r="K101" s="90" t="s">
        <v>147</v>
      </c>
      <c r="L101" s="90" t="s">
        <v>148</v>
      </c>
      <c r="M101" s="90" t="s">
        <v>149</v>
      </c>
      <c r="N101" s="90" t="s">
        <v>142</v>
      </c>
      <c r="P101" s="90" t="s">
        <v>44</v>
      </c>
      <c r="Q101" s="90" t="s">
        <v>145</v>
      </c>
      <c r="R101" s="90" t="s">
        <v>146</v>
      </c>
      <c r="S101" s="90" t="s">
        <v>148</v>
      </c>
      <c r="T101" s="90" t="s">
        <v>149</v>
      </c>
      <c r="U101" s="90" t="s">
        <v>142</v>
      </c>
      <c r="W101" s="90" t="s">
        <v>44</v>
      </c>
      <c r="X101" s="90" t="s">
        <v>145</v>
      </c>
      <c r="Y101" s="90" t="s">
        <v>146</v>
      </c>
      <c r="Z101" s="90" t="s">
        <v>147</v>
      </c>
      <c r="AA101" s="90" t="s">
        <v>149</v>
      </c>
      <c r="AB101" s="90" t="s">
        <v>142</v>
      </c>
      <c r="AD101" s="90" t="s">
        <v>44</v>
      </c>
      <c r="AE101" s="90" t="s">
        <v>145</v>
      </c>
      <c r="AF101" s="90" t="s">
        <v>146</v>
      </c>
      <c r="AG101" s="90" t="s">
        <v>147</v>
      </c>
      <c r="AH101" s="90" t="s">
        <v>148</v>
      </c>
      <c r="AI101" s="90" t="s">
        <v>142</v>
      </c>
      <c r="AJ101" s="90" t="s">
        <v>307</v>
      </c>
      <c r="AK101" s="90" t="s">
        <v>308</v>
      </c>
      <c r="AL101" s="90" t="s">
        <v>145</v>
      </c>
      <c r="AM101" s="91" t="s">
        <v>44</v>
      </c>
      <c r="AN101" s="91" t="s">
        <v>146</v>
      </c>
      <c r="AO101" s="91" t="s">
        <v>147</v>
      </c>
      <c r="AP101" s="91" t="s">
        <v>148</v>
      </c>
      <c r="AQ101" s="91" t="s">
        <v>149</v>
      </c>
      <c r="AR101" s="91" t="s">
        <v>142</v>
      </c>
      <c r="AS101" s="91" t="s">
        <v>146</v>
      </c>
      <c r="AT101" s="91" t="s">
        <v>44</v>
      </c>
      <c r="AU101" s="91" t="s">
        <v>145</v>
      </c>
      <c r="AV101" s="91" t="s">
        <v>147</v>
      </c>
      <c r="AW101" s="91" t="s">
        <v>148</v>
      </c>
      <c r="AX101" s="91" t="s">
        <v>149</v>
      </c>
      <c r="AY101" s="91" t="s">
        <v>142</v>
      </c>
      <c r="AZ101" s="91" t="s">
        <v>147</v>
      </c>
      <c r="BA101" s="91" t="s">
        <v>44</v>
      </c>
      <c r="BB101" s="91" t="s">
        <v>145</v>
      </c>
      <c r="BC101" s="91" t="s">
        <v>146</v>
      </c>
      <c r="BD101" s="91" t="s">
        <v>148</v>
      </c>
      <c r="BE101" s="91" t="s">
        <v>149</v>
      </c>
      <c r="BF101" s="91" t="s">
        <v>142</v>
      </c>
      <c r="BG101" s="91" t="s">
        <v>148</v>
      </c>
      <c r="BH101" s="91" t="s">
        <v>44</v>
      </c>
      <c r="BI101" s="91" t="s">
        <v>145</v>
      </c>
      <c r="BJ101" s="91" t="s">
        <v>146</v>
      </c>
      <c r="BK101" s="91" t="s">
        <v>147</v>
      </c>
      <c r="BL101" s="91" t="s">
        <v>149</v>
      </c>
      <c r="BM101" s="91" t="s">
        <v>142</v>
      </c>
      <c r="BN101" s="91" t="s">
        <v>149</v>
      </c>
      <c r="BO101" s="91" t="s">
        <v>44</v>
      </c>
      <c r="BP101" s="91" t="s">
        <v>145</v>
      </c>
      <c r="BQ101" s="91" t="s">
        <v>146</v>
      </c>
      <c r="BR101" s="91" t="s">
        <v>147</v>
      </c>
      <c r="BS101" s="91" t="s">
        <v>148</v>
      </c>
      <c r="BT101" s="91" t="s">
        <v>142</v>
      </c>
      <c r="BV101" s="92" t="s">
        <v>145</v>
      </c>
      <c r="BW101" s="92" t="s">
        <v>44</v>
      </c>
      <c r="BX101" s="92" t="s">
        <v>146</v>
      </c>
      <c r="BY101" s="92" t="s">
        <v>147</v>
      </c>
      <c r="BZ101" s="92" t="s">
        <v>148</v>
      </c>
      <c r="CA101" s="92" t="s">
        <v>149</v>
      </c>
      <c r="CB101" s="92" t="s">
        <v>142</v>
      </c>
      <c r="CC101" s="92" t="s">
        <v>146</v>
      </c>
      <c r="CD101" s="92" t="s">
        <v>44</v>
      </c>
      <c r="CE101" s="92" t="s">
        <v>145</v>
      </c>
      <c r="CF101" s="92" t="s">
        <v>147</v>
      </c>
      <c r="CG101" s="92" t="s">
        <v>148</v>
      </c>
      <c r="CH101" s="92" t="s">
        <v>149</v>
      </c>
      <c r="CI101" s="92" t="s">
        <v>142</v>
      </c>
      <c r="CJ101" s="92" t="s">
        <v>147</v>
      </c>
      <c r="CK101" s="92" t="s">
        <v>44</v>
      </c>
      <c r="CL101" s="92" t="s">
        <v>145</v>
      </c>
      <c r="CM101" s="92" t="s">
        <v>146</v>
      </c>
      <c r="CN101" s="92" t="s">
        <v>148</v>
      </c>
      <c r="CO101" s="92" t="s">
        <v>149</v>
      </c>
      <c r="CP101" s="92" t="s">
        <v>142</v>
      </c>
      <c r="CQ101" s="92" t="s">
        <v>148</v>
      </c>
      <c r="CR101" s="92" t="s">
        <v>44</v>
      </c>
      <c r="CS101" s="92" t="s">
        <v>145</v>
      </c>
      <c r="CT101" s="92" t="s">
        <v>146</v>
      </c>
      <c r="CU101" s="92" t="s">
        <v>147</v>
      </c>
      <c r="CV101" s="92" t="s">
        <v>149</v>
      </c>
      <c r="CW101" s="92" t="s">
        <v>142</v>
      </c>
      <c r="CX101" s="92" t="s">
        <v>149</v>
      </c>
      <c r="CY101" s="92" t="s">
        <v>44</v>
      </c>
      <c r="CZ101" s="92" t="s">
        <v>145</v>
      </c>
      <c r="DA101" s="92" t="s">
        <v>146</v>
      </c>
      <c r="DB101" s="92" t="s">
        <v>147</v>
      </c>
      <c r="DC101" s="92" t="s">
        <v>148</v>
      </c>
      <c r="DD101" s="92" t="s">
        <v>142</v>
      </c>
      <c r="DF101" s="90" t="s">
        <v>145</v>
      </c>
      <c r="DG101" s="90" t="s">
        <v>146</v>
      </c>
      <c r="DH101" s="90" t="s">
        <v>147</v>
      </c>
      <c r="DI101" s="90" t="s">
        <v>148</v>
      </c>
      <c r="DJ101" s="90" t="s">
        <v>149</v>
      </c>
    </row>
    <row r="102" spans="1:120">
      <c r="AM102" s="83"/>
      <c r="AN102" s="83"/>
      <c r="AO102" s="83"/>
      <c r="AP102" s="83"/>
      <c r="AQ102" s="83"/>
      <c r="AR102" s="83"/>
      <c r="AS102" s="83"/>
      <c r="AT102" s="83"/>
      <c r="AU102" s="83"/>
      <c r="AV102" s="83"/>
      <c r="AW102" s="83"/>
      <c r="AX102" s="83"/>
      <c r="AY102" s="83"/>
      <c r="AZ102" s="83"/>
      <c r="BA102" s="83"/>
      <c r="BB102" s="83"/>
      <c r="BC102" s="83"/>
      <c r="BD102" s="83"/>
      <c r="BE102" s="83"/>
      <c r="BF102" s="83"/>
      <c r="BG102" s="83"/>
      <c r="BH102" s="83"/>
      <c r="BI102" s="83"/>
      <c r="BJ102" s="83"/>
      <c r="BK102" s="83"/>
      <c r="BL102" s="83"/>
      <c r="BM102" s="83"/>
      <c r="BN102" s="83"/>
      <c r="BO102" s="83"/>
      <c r="BP102" s="83"/>
      <c r="BQ102" s="83"/>
      <c r="BR102" s="83"/>
      <c r="BS102" s="83"/>
      <c r="BT102" s="83"/>
      <c r="BV102" s="80"/>
      <c r="BW102" s="80"/>
      <c r="BX102" s="80"/>
      <c r="BY102" s="80"/>
      <c r="BZ102" s="80"/>
      <c r="CA102" s="80"/>
      <c r="CB102" s="80"/>
      <c r="CC102" s="80"/>
      <c r="CD102" s="80"/>
      <c r="CE102" s="80"/>
      <c r="CF102" s="80"/>
      <c r="CG102" s="80"/>
      <c r="CH102" s="80"/>
      <c r="CI102" s="80"/>
      <c r="CJ102" s="80"/>
      <c r="CK102" s="80"/>
      <c r="CL102" s="80"/>
      <c r="CM102" s="80"/>
      <c r="CN102" s="80"/>
      <c r="CO102" s="80"/>
      <c r="CP102" s="80"/>
      <c r="CQ102" s="80"/>
      <c r="CR102" s="80"/>
      <c r="CS102" s="80"/>
      <c r="CT102" s="80"/>
      <c r="CU102" s="80"/>
      <c r="CV102" s="80"/>
      <c r="CW102" s="80"/>
      <c r="CX102" s="80"/>
      <c r="CY102" s="80"/>
      <c r="CZ102" s="80"/>
      <c r="DA102" s="80"/>
      <c r="DB102" s="80"/>
      <c r="DC102" s="80"/>
      <c r="DD102" s="80"/>
    </row>
    <row r="103" spans="1:120">
      <c r="AM103" s="83"/>
      <c r="AN103" s="83"/>
      <c r="AO103" s="83"/>
      <c r="AP103" s="83"/>
      <c r="AQ103" s="83"/>
      <c r="AR103" s="83"/>
      <c r="AS103" s="83"/>
      <c r="AT103" s="83"/>
      <c r="AU103" s="83"/>
      <c r="AV103" s="83"/>
      <c r="AW103" s="83"/>
      <c r="AX103" s="83"/>
      <c r="AY103" s="83"/>
      <c r="AZ103" s="83"/>
      <c r="BA103" s="83"/>
      <c r="BB103" s="83"/>
      <c r="BC103" s="83"/>
      <c r="BD103" s="83"/>
      <c r="BE103" s="83"/>
      <c r="BF103" s="83"/>
      <c r="BG103" s="83"/>
      <c r="BH103" s="83"/>
      <c r="BI103" s="83"/>
      <c r="BJ103" s="83"/>
      <c r="BK103" s="83"/>
      <c r="BL103" s="83"/>
      <c r="BM103" s="83"/>
      <c r="BN103" s="83"/>
      <c r="BO103" s="83"/>
      <c r="BP103" s="83"/>
      <c r="BQ103" s="83"/>
      <c r="BR103" s="83"/>
      <c r="BS103" s="83"/>
      <c r="BT103" s="83"/>
      <c r="BV103" s="80"/>
      <c r="BW103" s="80"/>
      <c r="BX103" s="80"/>
      <c r="BY103" s="80"/>
      <c r="BZ103" s="80"/>
      <c r="CA103" s="80"/>
      <c r="CB103" s="80"/>
      <c r="CC103" s="80"/>
      <c r="CD103" s="80"/>
      <c r="CE103" s="80"/>
      <c r="CF103" s="80"/>
      <c r="CG103" s="80"/>
      <c r="CH103" s="80"/>
      <c r="CI103" s="80"/>
      <c r="CJ103" s="80"/>
      <c r="CK103" s="80"/>
      <c r="CL103" s="80"/>
      <c r="CM103" s="80"/>
      <c r="CN103" s="80"/>
      <c r="CO103" s="80"/>
      <c r="CP103" s="80"/>
      <c r="CQ103" s="80"/>
      <c r="CR103" s="80"/>
      <c r="CS103" s="80"/>
      <c r="CT103" s="80"/>
      <c r="CU103" s="80"/>
      <c r="CV103" s="80"/>
      <c r="CW103" s="80"/>
      <c r="CX103" s="80"/>
      <c r="CY103" s="80"/>
      <c r="CZ103" s="80"/>
      <c r="DA103" s="80"/>
      <c r="DB103" s="80"/>
      <c r="DC103" s="80"/>
      <c r="DD103" s="80"/>
    </row>
  </sheetData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>
  <dimension ref="A1:X99"/>
  <sheetViews>
    <sheetView workbookViewId="0">
      <selection activeCell="O16" sqref="O16"/>
    </sheetView>
  </sheetViews>
  <sheetFormatPr defaultRowHeight="15"/>
  <cols>
    <col min="1" max="1" width="11.7109375" bestFit="1" customWidth="1"/>
    <col min="3" max="4" width="9.5703125" bestFit="1" customWidth="1"/>
    <col min="5" max="6" width="9.28515625" bestFit="1" customWidth="1"/>
    <col min="7" max="7" width="9.5703125" customWidth="1"/>
    <col min="8" max="8" width="11.28515625" customWidth="1"/>
    <col min="22" max="22" width="19.5703125" bestFit="1" customWidth="1"/>
    <col min="23" max="23" width="4.28515625" customWidth="1"/>
    <col min="24" max="24" width="3.85546875" customWidth="1"/>
  </cols>
  <sheetData>
    <row r="1" spans="1:24" ht="15.75" thickBot="1">
      <c r="A1" s="237" t="s">
        <v>44</v>
      </c>
      <c r="B1" s="167" t="s">
        <v>475</v>
      </c>
      <c r="C1" s="172">
        <f ca="1">INDIRECT("Allocation!B" &amp; $V$6)</f>
        <v>74.381423500433769</v>
      </c>
      <c r="D1" s="172">
        <f ca="1">INDIRECT("Allocation!C" &amp; $V$6)</f>
        <v>23.835329581757655</v>
      </c>
      <c r="E1" s="172">
        <f ca="1">INDIRECT("Allocation!D" &amp; $V$6)</f>
        <v>1.358901436829296</v>
      </c>
      <c r="F1" s="172">
        <f ca="1">INDIRECT("Allocation!E" &amp; $V$6)</f>
        <v>0.42434548097929736</v>
      </c>
      <c r="G1" s="167" t="s">
        <v>480</v>
      </c>
      <c r="H1" s="167" t="s">
        <v>476</v>
      </c>
      <c r="I1" s="239" t="s">
        <v>325</v>
      </c>
      <c r="J1" s="240"/>
      <c r="K1" s="240"/>
      <c r="L1" s="240"/>
      <c r="M1" s="241"/>
      <c r="N1" s="240" t="s">
        <v>477</v>
      </c>
      <c r="O1" s="240"/>
      <c r="P1" s="240"/>
      <c r="Q1" s="240"/>
      <c r="R1" s="241"/>
      <c r="W1" s="46"/>
      <c r="X1" s="46">
        <v>1</v>
      </c>
    </row>
    <row r="2" spans="1:24" ht="15.75" thickBot="1">
      <c r="A2" s="238"/>
      <c r="B2" s="62" t="str">
        <f ca="1">INDIRECT("Entt_ISGS!" &amp; $V$3 &amp; X2)</f>
        <v>DADRT2</v>
      </c>
      <c r="C2" s="168" t="s">
        <v>145</v>
      </c>
      <c r="D2" s="69" t="s">
        <v>146</v>
      </c>
      <c r="E2" s="69" t="s">
        <v>149</v>
      </c>
      <c r="F2" s="70" t="s">
        <v>148</v>
      </c>
      <c r="G2" s="62" t="str">
        <f ca="1">INDIRECT("ISGS_exbus!" &amp; $V$3 &amp; X2)</f>
        <v>DADRT2</v>
      </c>
      <c r="H2" s="62" t="str">
        <f ca="1">INDIRECT("ISGS_Delhi_pp!" &amp; $V$3 &amp; X2)</f>
        <v>DADRT2</v>
      </c>
      <c r="I2" s="68" t="s">
        <v>145</v>
      </c>
      <c r="J2" s="69" t="s">
        <v>146</v>
      </c>
      <c r="K2" s="69" t="s">
        <v>149</v>
      </c>
      <c r="L2" s="69" t="s">
        <v>148</v>
      </c>
      <c r="M2" s="70" t="s">
        <v>142</v>
      </c>
      <c r="N2" s="168" t="s">
        <v>145</v>
      </c>
      <c r="O2" s="69" t="s">
        <v>146</v>
      </c>
      <c r="P2" s="69" t="s">
        <v>149</v>
      </c>
      <c r="Q2" s="69" t="s">
        <v>148</v>
      </c>
      <c r="R2" s="70" t="s">
        <v>142</v>
      </c>
      <c r="V2" s="167" t="s">
        <v>481</v>
      </c>
      <c r="W2" s="58"/>
      <c r="X2" s="46">
        <v>2</v>
      </c>
    </row>
    <row r="3" spans="1:24" ht="15.75" thickBot="1">
      <c r="A3" s="60" t="s">
        <v>45</v>
      </c>
      <c r="B3" s="173">
        <f ca="1">INDIRECT("Entt_ISGS!" &amp; $V$3 &amp; X3)</f>
        <v>688.71594700000003</v>
      </c>
      <c r="C3" s="174">
        <f ca="1">$B3*C$1/100</f>
        <v>512.27672525309299</v>
      </c>
      <c r="D3" s="175">
        <f t="shared" ref="D3:F18" ca="1" si="0">$B3*D$1/100</f>
        <v>164.15771584957341</v>
      </c>
      <c r="E3" s="175">
        <f t="shared" ca="1" si="0"/>
        <v>9.3589708994554925</v>
      </c>
      <c r="F3" s="176">
        <f t="shared" ca="1" si="0"/>
        <v>2.9225349978782731</v>
      </c>
      <c r="G3" s="173">
        <f t="shared" ref="G3:G66" ca="1" si="1">INDIRECT("ISGS_exbus!" &amp; $V$3 &amp; X3)</f>
        <v>685.8175</v>
      </c>
      <c r="H3" s="173">
        <f t="shared" ref="H3:H66" ca="1" si="2">INDIRECT("ISGS_Delhi_pp!" &amp; $V$3 &amp; X3)</f>
        <v>662.36254199999996</v>
      </c>
      <c r="I3" s="177">
        <f ca="1">INDIRECT("BRPL_EOD!" &amp; $V$3 &amp; X3)</f>
        <v>494.74</v>
      </c>
      <c r="J3" s="175">
        <f ca="1">INDIRECT("BYPL_EOD!" &amp; $V$3 &amp; X3)</f>
        <v>158.57</v>
      </c>
      <c r="K3" s="175">
        <f ca="1">INDIRECT("TPDDL_EOD!" &amp; $V$3 &amp; X3)</f>
        <v>9.0500000000000007</v>
      </c>
      <c r="L3" s="175">
        <f ca="1">INDIRECT("NDMC_EOD!" &amp; $V$3 &amp; X3)</f>
        <v>0</v>
      </c>
      <c r="M3" s="176">
        <f ca="1">SUM(I3:L3)</f>
        <v>662.3599999999999</v>
      </c>
      <c r="N3" s="174">
        <f ca="1">INDIRECT("BRPL_ISGS_exbus!" &amp; $V$3 &amp; X3)</f>
        <v>494.741898709282</v>
      </c>
      <c r="O3" s="175">
        <f ca="1">INDIRECT("BYPL_ISGS_exbus!" &amp; $V$3 &amp; X3)</f>
        <v>158.57060855869921</v>
      </c>
      <c r="P3" s="175">
        <f ca="1">INDIRECT("TPDDL_ISGS_exbus!" &amp; $V$3 &amp; X3)</f>
        <v>9.0500347320188439</v>
      </c>
      <c r="Q3" s="175">
        <f ca="1">INDIRECT("NDMC_ISGS_exbus!" &amp; $V$3 &amp; X3)</f>
        <v>0</v>
      </c>
      <c r="R3" s="176">
        <f ca="1">SUM(N3:Q3)</f>
        <v>662.36254200000008</v>
      </c>
      <c r="U3" s="171"/>
      <c r="V3" s="62" t="s">
        <v>478</v>
      </c>
      <c r="W3" s="58" t="s">
        <v>479</v>
      </c>
      <c r="X3" s="46">
        <v>3</v>
      </c>
    </row>
    <row r="4" spans="1:24">
      <c r="A4" s="61" t="s">
        <v>46</v>
      </c>
      <c r="B4" s="173">
        <f t="shared" ref="B4:B67" ca="1" si="3">INDIRECT("Entt_ISGS!" &amp; $V$3 &amp; X4)</f>
        <v>688.71594700000003</v>
      </c>
      <c r="C4" s="178">
        <f t="shared" ref="C4:F35" ca="1" si="4">$B4*C$1/100</f>
        <v>512.27672525309299</v>
      </c>
      <c r="D4" s="179">
        <f t="shared" ca="1" si="0"/>
        <v>164.15771584957341</v>
      </c>
      <c r="E4" s="179">
        <f t="shared" ca="1" si="0"/>
        <v>9.3589708994554925</v>
      </c>
      <c r="F4" s="180">
        <f t="shared" ca="1" si="0"/>
        <v>2.9225349978782731</v>
      </c>
      <c r="G4" s="181">
        <f t="shared" ca="1" si="1"/>
        <v>685.8175</v>
      </c>
      <c r="H4" s="181">
        <f t="shared" ca="1" si="2"/>
        <v>662.36254199999996</v>
      </c>
      <c r="I4" s="182">
        <f t="shared" ref="I4:I67" ca="1" si="5">INDIRECT("BRPL_EOD!" &amp; $V$3 &amp; X4)</f>
        <v>494.74</v>
      </c>
      <c r="J4" s="179">
        <f t="shared" ref="J4:J67" ca="1" si="6">INDIRECT("BYPL_EOD!" &amp; $V$3 &amp; X4)</f>
        <v>158.57</v>
      </c>
      <c r="K4" s="179">
        <f t="shared" ref="K4:K67" ca="1" si="7">INDIRECT("TPDDL_EOD!" &amp; $V$3 &amp; X4)</f>
        <v>9.0500000000000007</v>
      </c>
      <c r="L4" s="179">
        <f t="shared" ref="L4:L67" ca="1" si="8">INDIRECT("NDMC_EOD!" &amp; $V$3 &amp; X4)</f>
        <v>0</v>
      </c>
      <c r="M4" s="180">
        <f t="shared" ref="M4:M67" ca="1" si="9">SUM(I4:L4)</f>
        <v>662.3599999999999</v>
      </c>
      <c r="N4" s="178">
        <f t="shared" ref="N4:N67" ca="1" si="10">INDIRECT("BRPL_ISGS_exbus!" &amp; $V$3 &amp; X4)</f>
        <v>494.741898709282</v>
      </c>
      <c r="O4" s="179">
        <f t="shared" ref="O4:O67" ca="1" si="11">INDIRECT("BYPL_ISGS_exbus!" &amp; $V$3 &amp; X4)</f>
        <v>158.57060855869921</v>
      </c>
      <c r="P4" s="179">
        <f t="shared" ref="P4:P67" ca="1" si="12">INDIRECT("TPDDL_ISGS_exbus!" &amp; $V$3 &amp; X4)</f>
        <v>9.0500347320188439</v>
      </c>
      <c r="Q4" s="179">
        <f t="shared" ref="Q4:Q67" ca="1" si="13">INDIRECT("NDMC_ISGS_exbus!" &amp; $V$3 &amp; X4)</f>
        <v>0</v>
      </c>
      <c r="R4" s="180">
        <f t="shared" ref="R4:R67" ca="1" si="14">SUM(N4:Q4)</f>
        <v>662.36254200000008</v>
      </c>
      <c r="W4" s="46"/>
      <c r="X4" s="46">
        <v>4</v>
      </c>
    </row>
    <row r="5" spans="1:24">
      <c r="A5" s="61" t="s">
        <v>47</v>
      </c>
      <c r="B5" s="173">
        <f t="shared" ca="1" si="3"/>
        <v>688.71594700000003</v>
      </c>
      <c r="C5" s="178">
        <f t="shared" ca="1" si="4"/>
        <v>512.27672525309299</v>
      </c>
      <c r="D5" s="179">
        <f t="shared" ca="1" si="0"/>
        <v>164.15771584957341</v>
      </c>
      <c r="E5" s="179">
        <f t="shared" ca="1" si="0"/>
        <v>9.3589708994554925</v>
      </c>
      <c r="F5" s="180">
        <f t="shared" ca="1" si="0"/>
        <v>2.9225349978782731</v>
      </c>
      <c r="G5" s="181">
        <f t="shared" ca="1" si="1"/>
        <v>685.8175</v>
      </c>
      <c r="H5" s="181">
        <f t="shared" ca="1" si="2"/>
        <v>662.36254199999996</v>
      </c>
      <c r="I5" s="182">
        <f t="shared" ca="1" si="5"/>
        <v>494.74</v>
      </c>
      <c r="J5" s="179">
        <f t="shared" ca="1" si="6"/>
        <v>158.57</v>
      </c>
      <c r="K5" s="179">
        <f t="shared" ca="1" si="7"/>
        <v>9.0500000000000007</v>
      </c>
      <c r="L5" s="179">
        <f t="shared" ca="1" si="8"/>
        <v>0</v>
      </c>
      <c r="M5" s="180">
        <f t="shared" ca="1" si="9"/>
        <v>662.3599999999999</v>
      </c>
      <c r="N5" s="178">
        <f t="shared" ca="1" si="10"/>
        <v>494.741898709282</v>
      </c>
      <c r="O5" s="179">
        <f t="shared" ca="1" si="11"/>
        <v>158.57060855869921</v>
      </c>
      <c r="P5" s="179">
        <f t="shared" ca="1" si="12"/>
        <v>9.0500347320188439</v>
      </c>
      <c r="Q5" s="179">
        <f t="shared" ca="1" si="13"/>
        <v>0</v>
      </c>
      <c r="R5" s="180">
        <f t="shared" ca="1" si="14"/>
        <v>662.36254200000008</v>
      </c>
      <c r="V5" s="46" t="s">
        <v>482</v>
      </c>
      <c r="W5" s="46"/>
      <c r="X5" s="46">
        <v>5</v>
      </c>
    </row>
    <row r="6" spans="1:24">
      <c r="A6" s="61" t="s">
        <v>48</v>
      </c>
      <c r="B6" s="173">
        <f t="shared" ca="1" si="3"/>
        <v>688.71594700000003</v>
      </c>
      <c r="C6" s="178">
        <f t="shared" ca="1" si="4"/>
        <v>512.27672525309299</v>
      </c>
      <c r="D6" s="179">
        <f t="shared" ca="1" si="0"/>
        <v>164.15771584957341</v>
      </c>
      <c r="E6" s="179">
        <f t="shared" ca="1" si="0"/>
        <v>9.3589708994554925</v>
      </c>
      <c r="F6" s="180">
        <f t="shared" ca="1" si="0"/>
        <v>2.9225349978782731</v>
      </c>
      <c r="G6" s="181">
        <f t="shared" ca="1" si="1"/>
        <v>685.8175</v>
      </c>
      <c r="H6" s="181">
        <f t="shared" ca="1" si="2"/>
        <v>662.36254199999996</v>
      </c>
      <c r="I6" s="182">
        <f t="shared" ca="1" si="5"/>
        <v>494.74</v>
      </c>
      <c r="J6" s="179">
        <f t="shared" ca="1" si="6"/>
        <v>158.57</v>
      </c>
      <c r="K6" s="179">
        <f t="shared" ca="1" si="7"/>
        <v>9.0500000000000007</v>
      </c>
      <c r="L6" s="179">
        <f t="shared" ca="1" si="8"/>
        <v>0</v>
      </c>
      <c r="M6" s="180">
        <f t="shared" ca="1" si="9"/>
        <v>662.3599999999999</v>
      </c>
      <c r="N6" s="178">
        <f t="shared" ca="1" si="10"/>
        <v>494.741898709282</v>
      </c>
      <c r="O6" s="179">
        <f t="shared" ca="1" si="11"/>
        <v>158.57060855869921</v>
      </c>
      <c r="P6" s="179">
        <f t="shared" ca="1" si="12"/>
        <v>9.0500347320188439</v>
      </c>
      <c r="Q6" s="179">
        <f t="shared" ca="1" si="13"/>
        <v>0</v>
      </c>
      <c r="R6" s="180">
        <f t="shared" ca="1" si="14"/>
        <v>662.36254200000008</v>
      </c>
      <c r="V6" s="46">
        <v>11</v>
      </c>
      <c r="W6" s="46"/>
      <c r="X6" s="46">
        <v>6</v>
      </c>
    </row>
    <row r="7" spans="1:24">
      <c r="A7" s="61" t="s">
        <v>49</v>
      </c>
      <c r="B7" s="173">
        <f t="shared" ca="1" si="3"/>
        <v>688.71594700000003</v>
      </c>
      <c r="C7" s="178">
        <f t="shared" ca="1" si="4"/>
        <v>512.27672525309299</v>
      </c>
      <c r="D7" s="179">
        <f t="shared" ca="1" si="0"/>
        <v>164.15771584957341</v>
      </c>
      <c r="E7" s="179">
        <f t="shared" ca="1" si="0"/>
        <v>9.3589708994554925</v>
      </c>
      <c r="F7" s="180">
        <f t="shared" ca="1" si="0"/>
        <v>2.9225349978782731</v>
      </c>
      <c r="G7" s="181">
        <f t="shared" ca="1" si="1"/>
        <v>685.8175</v>
      </c>
      <c r="H7" s="181">
        <f t="shared" ca="1" si="2"/>
        <v>662.36254199999996</v>
      </c>
      <c r="I7" s="182">
        <f t="shared" ca="1" si="5"/>
        <v>494.74</v>
      </c>
      <c r="J7" s="179">
        <f t="shared" ca="1" si="6"/>
        <v>158.57</v>
      </c>
      <c r="K7" s="179">
        <f t="shared" ca="1" si="7"/>
        <v>9.0500000000000007</v>
      </c>
      <c r="L7" s="179">
        <f t="shared" ca="1" si="8"/>
        <v>0</v>
      </c>
      <c r="M7" s="180">
        <f t="shared" ca="1" si="9"/>
        <v>662.3599999999999</v>
      </c>
      <c r="N7" s="178">
        <f t="shared" ca="1" si="10"/>
        <v>494.741898709282</v>
      </c>
      <c r="O7" s="179">
        <f t="shared" ca="1" si="11"/>
        <v>158.57060855869921</v>
      </c>
      <c r="P7" s="179">
        <f t="shared" ca="1" si="12"/>
        <v>9.0500347320188439</v>
      </c>
      <c r="Q7" s="179">
        <f t="shared" ca="1" si="13"/>
        <v>0</v>
      </c>
      <c r="R7" s="180">
        <f t="shared" ca="1" si="14"/>
        <v>662.36254200000008</v>
      </c>
      <c r="W7" s="46"/>
      <c r="X7" s="46">
        <v>7</v>
      </c>
    </row>
    <row r="8" spans="1:24">
      <c r="A8" s="61" t="s">
        <v>50</v>
      </c>
      <c r="B8" s="173">
        <f t="shared" ca="1" si="3"/>
        <v>688.71594700000003</v>
      </c>
      <c r="C8" s="178">
        <f t="shared" ca="1" si="4"/>
        <v>512.27672525309299</v>
      </c>
      <c r="D8" s="179">
        <f t="shared" ca="1" si="0"/>
        <v>164.15771584957341</v>
      </c>
      <c r="E8" s="179">
        <f t="shared" ca="1" si="0"/>
        <v>9.3589708994554925</v>
      </c>
      <c r="F8" s="180">
        <f t="shared" ca="1" si="0"/>
        <v>2.9225349978782731</v>
      </c>
      <c r="G8" s="181">
        <f t="shared" ca="1" si="1"/>
        <v>685.8175</v>
      </c>
      <c r="H8" s="181">
        <f t="shared" ca="1" si="2"/>
        <v>662.36254199999996</v>
      </c>
      <c r="I8" s="182">
        <f t="shared" ca="1" si="5"/>
        <v>494.74</v>
      </c>
      <c r="J8" s="179">
        <f t="shared" ca="1" si="6"/>
        <v>158.57</v>
      </c>
      <c r="K8" s="179">
        <f t="shared" ca="1" si="7"/>
        <v>9.0500000000000007</v>
      </c>
      <c r="L8" s="179">
        <f t="shared" ca="1" si="8"/>
        <v>0</v>
      </c>
      <c r="M8" s="180">
        <f t="shared" ca="1" si="9"/>
        <v>662.3599999999999</v>
      </c>
      <c r="N8" s="178">
        <f t="shared" ca="1" si="10"/>
        <v>494.741898709282</v>
      </c>
      <c r="O8" s="179">
        <f t="shared" ca="1" si="11"/>
        <v>158.57060855869921</v>
      </c>
      <c r="P8" s="179">
        <f t="shared" ca="1" si="12"/>
        <v>9.0500347320188439</v>
      </c>
      <c r="Q8" s="179">
        <f t="shared" ca="1" si="13"/>
        <v>0</v>
      </c>
      <c r="R8" s="180">
        <f t="shared" ca="1" si="14"/>
        <v>662.36254200000008</v>
      </c>
      <c r="W8" s="46"/>
      <c r="X8" s="46">
        <v>8</v>
      </c>
    </row>
    <row r="9" spans="1:24">
      <c r="A9" s="61" t="s">
        <v>51</v>
      </c>
      <c r="B9" s="173">
        <f t="shared" ca="1" si="3"/>
        <v>688.71594700000003</v>
      </c>
      <c r="C9" s="178">
        <f t="shared" ca="1" si="4"/>
        <v>512.27672525309299</v>
      </c>
      <c r="D9" s="179">
        <f t="shared" ca="1" si="0"/>
        <v>164.15771584957341</v>
      </c>
      <c r="E9" s="179">
        <f t="shared" ca="1" si="0"/>
        <v>9.3589708994554925</v>
      </c>
      <c r="F9" s="180">
        <f t="shared" ca="1" si="0"/>
        <v>2.9225349978782731</v>
      </c>
      <c r="G9" s="181">
        <f t="shared" ca="1" si="1"/>
        <v>685.8175</v>
      </c>
      <c r="H9" s="181">
        <f t="shared" ca="1" si="2"/>
        <v>662.36254199999996</v>
      </c>
      <c r="I9" s="182">
        <f t="shared" ca="1" si="5"/>
        <v>494.74</v>
      </c>
      <c r="J9" s="179">
        <f t="shared" ca="1" si="6"/>
        <v>158.57</v>
      </c>
      <c r="K9" s="179">
        <f t="shared" ca="1" si="7"/>
        <v>9.0500000000000007</v>
      </c>
      <c r="L9" s="179">
        <f t="shared" ca="1" si="8"/>
        <v>0</v>
      </c>
      <c r="M9" s="180">
        <f t="shared" ca="1" si="9"/>
        <v>662.3599999999999</v>
      </c>
      <c r="N9" s="178">
        <f t="shared" ca="1" si="10"/>
        <v>494.741898709282</v>
      </c>
      <c r="O9" s="179">
        <f t="shared" ca="1" si="11"/>
        <v>158.57060855869921</v>
      </c>
      <c r="P9" s="179">
        <f t="shared" ca="1" si="12"/>
        <v>9.0500347320188439</v>
      </c>
      <c r="Q9" s="179">
        <f t="shared" ca="1" si="13"/>
        <v>0</v>
      </c>
      <c r="R9" s="180">
        <f t="shared" ca="1" si="14"/>
        <v>662.36254200000008</v>
      </c>
      <c r="W9" s="46"/>
      <c r="X9" s="46">
        <v>9</v>
      </c>
    </row>
    <row r="10" spans="1:24">
      <c r="A10" s="61" t="s">
        <v>52</v>
      </c>
      <c r="B10" s="173">
        <f t="shared" ca="1" si="3"/>
        <v>688.71594700000003</v>
      </c>
      <c r="C10" s="178">
        <f t="shared" ca="1" si="4"/>
        <v>512.27672525309299</v>
      </c>
      <c r="D10" s="179">
        <f t="shared" ca="1" si="0"/>
        <v>164.15771584957341</v>
      </c>
      <c r="E10" s="179">
        <f t="shared" ca="1" si="0"/>
        <v>9.3589708994554925</v>
      </c>
      <c r="F10" s="180">
        <f t="shared" ca="1" si="0"/>
        <v>2.9225349978782731</v>
      </c>
      <c r="G10" s="181">
        <f t="shared" ca="1" si="1"/>
        <v>685.8175</v>
      </c>
      <c r="H10" s="181">
        <f t="shared" ca="1" si="2"/>
        <v>662.36254199999996</v>
      </c>
      <c r="I10" s="182">
        <f t="shared" ca="1" si="5"/>
        <v>494.74</v>
      </c>
      <c r="J10" s="179">
        <f t="shared" ca="1" si="6"/>
        <v>158.57</v>
      </c>
      <c r="K10" s="179">
        <f t="shared" ca="1" si="7"/>
        <v>9.0500000000000007</v>
      </c>
      <c r="L10" s="179">
        <f t="shared" ca="1" si="8"/>
        <v>0</v>
      </c>
      <c r="M10" s="180">
        <f t="shared" ca="1" si="9"/>
        <v>662.3599999999999</v>
      </c>
      <c r="N10" s="178">
        <f t="shared" ca="1" si="10"/>
        <v>494.741898709282</v>
      </c>
      <c r="O10" s="179">
        <f t="shared" ca="1" si="11"/>
        <v>158.57060855869921</v>
      </c>
      <c r="P10" s="179">
        <f t="shared" ca="1" si="12"/>
        <v>9.0500347320188439</v>
      </c>
      <c r="Q10" s="179">
        <f t="shared" ca="1" si="13"/>
        <v>0</v>
      </c>
      <c r="R10" s="180">
        <f t="shared" ca="1" si="14"/>
        <v>662.36254200000008</v>
      </c>
      <c r="W10" s="46"/>
      <c r="X10" s="46">
        <v>10</v>
      </c>
    </row>
    <row r="11" spans="1:24">
      <c r="A11" s="61" t="s">
        <v>53</v>
      </c>
      <c r="B11" s="173">
        <f t="shared" ca="1" si="3"/>
        <v>688.71594700000003</v>
      </c>
      <c r="C11" s="178">
        <f t="shared" ca="1" si="4"/>
        <v>512.27672525309299</v>
      </c>
      <c r="D11" s="179">
        <f t="shared" ca="1" si="0"/>
        <v>164.15771584957341</v>
      </c>
      <c r="E11" s="179">
        <f t="shared" ca="1" si="0"/>
        <v>9.3589708994554925</v>
      </c>
      <c r="F11" s="180">
        <f t="shared" ca="1" si="0"/>
        <v>2.9225349978782731</v>
      </c>
      <c r="G11" s="181">
        <f t="shared" ca="1" si="1"/>
        <v>685.8175</v>
      </c>
      <c r="H11" s="181">
        <f t="shared" ca="1" si="2"/>
        <v>662.36254199999996</v>
      </c>
      <c r="I11" s="182">
        <f t="shared" ca="1" si="5"/>
        <v>494.74</v>
      </c>
      <c r="J11" s="179">
        <f t="shared" ca="1" si="6"/>
        <v>158.57</v>
      </c>
      <c r="K11" s="179">
        <f t="shared" ca="1" si="7"/>
        <v>9.0500000000000007</v>
      </c>
      <c r="L11" s="179">
        <f t="shared" ca="1" si="8"/>
        <v>0</v>
      </c>
      <c r="M11" s="180">
        <f t="shared" ca="1" si="9"/>
        <v>662.3599999999999</v>
      </c>
      <c r="N11" s="178">
        <f t="shared" ca="1" si="10"/>
        <v>494.741898709282</v>
      </c>
      <c r="O11" s="179">
        <f t="shared" ca="1" si="11"/>
        <v>158.57060855869921</v>
      </c>
      <c r="P11" s="179">
        <f t="shared" ca="1" si="12"/>
        <v>9.0500347320188439</v>
      </c>
      <c r="Q11" s="179">
        <f t="shared" ca="1" si="13"/>
        <v>0</v>
      </c>
      <c r="R11" s="180">
        <f t="shared" ca="1" si="14"/>
        <v>662.36254200000008</v>
      </c>
      <c r="W11" s="46"/>
      <c r="X11" s="46">
        <v>11</v>
      </c>
    </row>
    <row r="12" spans="1:24">
      <c r="A12" s="61" t="s">
        <v>54</v>
      </c>
      <c r="B12" s="173">
        <f t="shared" ca="1" si="3"/>
        <v>688.71594700000003</v>
      </c>
      <c r="C12" s="178">
        <f t="shared" ca="1" si="4"/>
        <v>512.27672525309299</v>
      </c>
      <c r="D12" s="179">
        <f t="shared" ca="1" si="0"/>
        <v>164.15771584957341</v>
      </c>
      <c r="E12" s="179">
        <f t="shared" ca="1" si="0"/>
        <v>9.3589708994554925</v>
      </c>
      <c r="F12" s="180">
        <f t="shared" ca="1" si="0"/>
        <v>2.9225349978782731</v>
      </c>
      <c r="G12" s="181">
        <f t="shared" ca="1" si="1"/>
        <v>685.8175</v>
      </c>
      <c r="H12" s="181">
        <f t="shared" ca="1" si="2"/>
        <v>662.36254199999996</v>
      </c>
      <c r="I12" s="182">
        <f t="shared" ca="1" si="5"/>
        <v>494.74</v>
      </c>
      <c r="J12" s="179">
        <f t="shared" ca="1" si="6"/>
        <v>158.57</v>
      </c>
      <c r="K12" s="179">
        <f t="shared" ca="1" si="7"/>
        <v>9.0500000000000007</v>
      </c>
      <c r="L12" s="179">
        <f t="shared" ca="1" si="8"/>
        <v>0</v>
      </c>
      <c r="M12" s="180">
        <f t="shared" ca="1" si="9"/>
        <v>662.3599999999999</v>
      </c>
      <c r="N12" s="178">
        <f t="shared" ca="1" si="10"/>
        <v>494.741898709282</v>
      </c>
      <c r="O12" s="179">
        <f t="shared" ca="1" si="11"/>
        <v>158.57060855869921</v>
      </c>
      <c r="P12" s="179">
        <f t="shared" ca="1" si="12"/>
        <v>9.0500347320188439</v>
      </c>
      <c r="Q12" s="179">
        <f t="shared" ca="1" si="13"/>
        <v>0</v>
      </c>
      <c r="R12" s="180">
        <f t="shared" ca="1" si="14"/>
        <v>662.36254200000008</v>
      </c>
      <c r="W12" s="46"/>
      <c r="X12" s="46">
        <v>12</v>
      </c>
    </row>
    <row r="13" spans="1:24">
      <c r="A13" s="61" t="s">
        <v>55</v>
      </c>
      <c r="B13" s="173">
        <f t="shared" ca="1" si="3"/>
        <v>688.71594700000003</v>
      </c>
      <c r="C13" s="178">
        <f t="shared" ca="1" si="4"/>
        <v>512.27672525309299</v>
      </c>
      <c r="D13" s="179">
        <f t="shared" ca="1" si="0"/>
        <v>164.15771584957341</v>
      </c>
      <c r="E13" s="179">
        <f t="shared" ca="1" si="0"/>
        <v>9.3589708994554925</v>
      </c>
      <c r="F13" s="180">
        <f t="shared" ca="1" si="0"/>
        <v>2.9225349978782731</v>
      </c>
      <c r="G13" s="181">
        <f t="shared" ca="1" si="1"/>
        <v>685.8175</v>
      </c>
      <c r="H13" s="181">
        <f t="shared" ca="1" si="2"/>
        <v>662.36254199999996</v>
      </c>
      <c r="I13" s="182">
        <f t="shared" ca="1" si="5"/>
        <v>494.74</v>
      </c>
      <c r="J13" s="179">
        <f t="shared" ca="1" si="6"/>
        <v>158.57</v>
      </c>
      <c r="K13" s="179">
        <f t="shared" ca="1" si="7"/>
        <v>9.0500000000000007</v>
      </c>
      <c r="L13" s="179">
        <f t="shared" ca="1" si="8"/>
        <v>0</v>
      </c>
      <c r="M13" s="180">
        <f t="shared" ca="1" si="9"/>
        <v>662.3599999999999</v>
      </c>
      <c r="N13" s="178">
        <f t="shared" ca="1" si="10"/>
        <v>494.741898709282</v>
      </c>
      <c r="O13" s="179">
        <f t="shared" ca="1" si="11"/>
        <v>158.57060855869921</v>
      </c>
      <c r="P13" s="179">
        <f t="shared" ca="1" si="12"/>
        <v>9.0500347320188439</v>
      </c>
      <c r="Q13" s="179">
        <f t="shared" ca="1" si="13"/>
        <v>0</v>
      </c>
      <c r="R13" s="180">
        <f t="shared" ca="1" si="14"/>
        <v>662.36254200000008</v>
      </c>
      <c r="W13" s="46"/>
      <c r="X13" s="46">
        <v>13</v>
      </c>
    </row>
    <row r="14" spans="1:24">
      <c r="A14" s="61" t="s">
        <v>56</v>
      </c>
      <c r="B14" s="173">
        <f t="shared" ca="1" si="3"/>
        <v>688.71594700000003</v>
      </c>
      <c r="C14" s="178">
        <f t="shared" ca="1" si="4"/>
        <v>512.27672525309299</v>
      </c>
      <c r="D14" s="179">
        <f t="shared" ca="1" si="0"/>
        <v>164.15771584957341</v>
      </c>
      <c r="E14" s="179">
        <f t="shared" ca="1" si="0"/>
        <v>9.3589708994554925</v>
      </c>
      <c r="F14" s="180">
        <f t="shared" ca="1" si="0"/>
        <v>2.9225349978782731</v>
      </c>
      <c r="G14" s="181">
        <f t="shared" ca="1" si="1"/>
        <v>685.8175</v>
      </c>
      <c r="H14" s="181">
        <f t="shared" ca="1" si="2"/>
        <v>662.36254199999996</v>
      </c>
      <c r="I14" s="182">
        <f t="shared" ca="1" si="5"/>
        <v>494.74</v>
      </c>
      <c r="J14" s="179">
        <f t="shared" ca="1" si="6"/>
        <v>158.57</v>
      </c>
      <c r="K14" s="179">
        <f t="shared" ca="1" si="7"/>
        <v>9.0500000000000007</v>
      </c>
      <c r="L14" s="179">
        <f t="shared" ca="1" si="8"/>
        <v>0</v>
      </c>
      <c r="M14" s="180">
        <f t="shared" ca="1" si="9"/>
        <v>662.3599999999999</v>
      </c>
      <c r="N14" s="178">
        <f t="shared" ca="1" si="10"/>
        <v>494.741898709282</v>
      </c>
      <c r="O14" s="179">
        <f t="shared" ca="1" si="11"/>
        <v>158.57060855869921</v>
      </c>
      <c r="P14" s="179">
        <f t="shared" ca="1" si="12"/>
        <v>9.0500347320188439</v>
      </c>
      <c r="Q14" s="179">
        <f t="shared" ca="1" si="13"/>
        <v>0</v>
      </c>
      <c r="R14" s="180">
        <f t="shared" ca="1" si="14"/>
        <v>662.36254200000008</v>
      </c>
      <c r="W14" s="46"/>
      <c r="X14" s="46">
        <v>14</v>
      </c>
    </row>
    <row r="15" spans="1:24">
      <c r="A15" s="61" t="s">
        <v>57</v>
      </c>
      <c r="B15" s="173">
        <f t="shared" ca="1" si="3"/>
        <v>688.71594700000003</v>
      </c>
      <c r="C15" s="178">
        <f t="shared" ca="1" si="4"/>
        <v>512.27672525309299</v>
      </c>
      <c r="D15" s="179">
        <f t="shared" ca="1" si="0"/>
        <v>164.15771584957341</v>
      </c>
      <c r="E15" s="179">
        <f t="shared" ca="1" si="0"/>
        <v>9.3589708994554925</v>
      </c>
      <c r="F15" s="180">
        <f t="shared" ca="1" si="0"/>
        <v>2.9225349978782731</v>
      </c>
      <c r="G15" s="181">
        <f t="shared" ca="1" si="1"/>
        <v>685.8175</v>
      </c>
      <c r="H15" s="181">
        <f t="shared" ca="1" si="2"/>
        <v>662.36254199999996</v>
      </c>
      <c r="I15" s="182">
        <f t="shared" ca="1" si="5"/>
        <v>494.74</v>
      </c>
      <c r="J15" s="179">
        <f t="shared" ca="1" si="6"/>
        <v>158.57</v>
      </c>
      <c r="K15" s="179">
        <f t="shared" ca="1" si="7"/>
        <v>9.0500000000000007</v>
      </c>
      <c r="L15" s="179">
        <f t="shared" ca="1" si="8"/>
        <v>0</v>
      </c>
      <c r="M15" s="180">
        <f t="shared" ca="1" si="9"/>
        <v>662.3599999999999</v>
      </c>
      <c r="N15" s="178">
        <f t="shared" ca="1" si="10"/>
        <v>494.741898709282</v>
      </c>
      <c r="O15" s="179">
        <f t="shared" ca="1" si="11"/>
        <v>158.57060855869921</v>
      </c>
      <c r="P15" s="179">
        <f t="shared" ca="1" si="12"/>
        <v>9.0500347320188439</v>
      </c>
      <c r="Q15" s="179">
        <f t="shared" ca="1" si="13"/>
        <v>0</v>
      </c>
      <c r="R15" s="180">
        <f t="shared" ca="1" si="14"/>
        <v>662.36254200000008</v>
      </c>
      <c r="W15" s="46"/>
      <c r="X15" s="46">
        <v>15</v>
      </c>
    </row>
    <row r="16" spans="1:24">
      <c r="A16" s="61" t="s">
        <v>58</v>
      </c>
      <c r="B16" s="173">
        <f t="shared" ca="1" si="3"/>
        <v>688.71594700000003</v>
      </c>
      <c r="C16" s="178">
        <f t="shared" ca="1" si="4"/>
        <v>512.27672525309299</v>
      </c>
      <c r="D16" s="179">
        <f t="shared" ca="1" si="0"/>
        <v>164.15771584957341</v>
      </c>
      <c r="E16" s="179">
        <f t="shared" ca="1" si="0"/>
        <v>9.3589708994554925</v>
      </c>
      <c r="F16" s="180">
        <f t="shared" ca="1" si="0"/>
        <v>2.9225349978782731</v>
      </c>
      <c r="G16" s="181">
        <f t="shared" ca="1" si="1"/>
        <v>685.8175</v>
      </c>
      <c r="H16" s="181">
        <f t="shared" ca="1" si="2"/>
        <v>662.36254199999996</v>
      </c>
      <c r="I16" s="182">
        <f t="shared" ca="1" si="5"/>
        <v>494.74</v>
      </c>
      <c r="J16" s="179">
        <f t="shared" ca="1" si="6"/>
        <v>158.57</v>
      </c>
      <c r="K16" s="179">
        <f t="shared" ca="1" si="7"/>
        <v>9.0500000000000007</v>
      </c>
      <c r="L16" s="179">
        <f t="shared" ca="1" si="8"/>
        <v>0</v>
      </c>
      <c r="M16" s="180">
        <f t="shared" ca="1" si="9"/>
        <v>662.3599999999999</v>
      </c>
      <c r="N16" s="178">
        <f t="shared" ca="1" si="10"/>
        <v>494.741898709282</v>
      </c>
      <c r="O16" s="179">
        <f t="shared" ca="1" si="11"/>
        <v>158.57060855869921</v>
      </c>
      <c r="P16" s="179">
        <f t="shared" ca="1" si="12"/>
        <v>9.0500347320188439</v>
      </c>
      <c r="Q16" s="179">
        <f t="shared" ca="1" si="13"/>
        <v>0</v>
      </c>
      <c r="R16" s="180">
        <f t="shared" ca="1" si="14"/>
        <v>662.36254200000008</v>
      </c>
      <c r="W16" s="46"/>
      <c r="X16" s="46">
        <v>16</v>
      </c>
    </row>
    <row r="17" spans="1:24">
      <c r="A17" s="61" t="s">
        <v>59</v>
      </c>
      <c r="B17" s="173">
        <f t="shared" ca="1" si="3"/>
        <v>688.71594700000003</v>
      </c>
      <c r="C17" s="178">
        <f t="shared" ca="1" si="4"/>
        <v>512.27672525309299</v>
      </c>
      <c r="D17" s="179">
        <f t="shared" ca="1" si="0"/>
        <v>164.15771584957341</v>
      </c>
      <c r="E17" s="179">
        <f t="shared" ca="1" si="0"/>
        <v>9.3589708994554925</v>
      </c>
      <c r="F17" s="180">
        <f t="shared" ca="1" si="0"/>
        <v>2.9225349978782731</v>
      </c>
      <c r="G17" s="181">
        <f t="shared" ca="1" si="1"/>
        <v>685.8175</v>
      </c>
      <c r="H17" s="181">
        <f t="shared" ca="1" si="2"/>
        <v>662.36254199999996</v>
      </c>
      <c r="I17" s="182">
        <f t="shared" ca="1" si="5"/>
        <v>494.74</v>
      </c>
      <c r="J17" s="179">
        <f t="shared" ca="1" si="6"/>
        <v>158.57</v>
      </c>
      <c r="K17" s="179">
        <f t="shared" ca="1" si="7"/>
        <v>9.0500000000000007</v>
      </c>
      <c r="L17" s="179">
        <f t="shared" ca="1" si="8"/>
        <v>0</v>
      </c>
      <c r="M17" s="180">
        <f t="shared" ca="1" si="9"/>
        <v>662.3599999999999</v>
      </c>
      <c r="N17" s="178">
        <f t="shared" ca="1" si="10"/>
        <v>494.741898709282</v>
      </c>
      <c r="O17" s="179">
        <f t="shared" ca="1" si="11"/>
        <v>158.57060855869921</v>
      </c>
      <c r="P17" s="179">
        <f t="shared" ca="1" si="12"/>
        <v>9.0500347320188439</v>
      </c>
      <c r="Q17" s="179">
        <f t="shared" ca="1" si="13"/>
        <v>0</v>
      </c>
      <c r="R17" s="180">
        <f t="shared" ca="1" si="14"/>
        <v>662.36254200000008</v>
      </c>
      <c r="W17" s="46"/>
      <c r="X17" s="46">
        <v>17</v>
      </c>
    </row>
    <row r="18" spans="1:24">
      <c r="A18" s="61" t="s">
        <v>60</v>
      </c>
      <c r="B18" s="173">
        <f t="shared" ca="1" si="3"/>
        <v>688.71594700000003</v>
      </c>
      <c r="C18" s="178">
        <f t="shared" ca="1" si="4"/>
        <v>512.27672525309299</v>
      </c>
      <c r="D18" s="179">
        <f t="shared" ca="1" si="0"/>
        <v>164.15771584957341</v>
      </c>
      <c r="E18" s="179">
        <f t="shared" ca="1" si="0"/>
        <v>9.3589708994554925</v>
      </c>
      <c r="F18" s="180">
        <f t="shared" ca="1" si="0"/>
        <v>2.9225349978782731</v>
      </c>
      <c r="G18" s="181">
        <f t="shared" ca="1" si="1"/>
        <v>685.8175</v>
      </c>
      <c r="H18" s="181">
        <f t="shared" ca="1" si="2"/>
        <v>662.36254199999996</v>
      </c>
      <c r="I18" s="182">
        <f t="shared" ca="1" si="5"/>
        <v>494.74</v>
      </c>
      <c r="J18" s="179">
        <f t="shared" ca="1" si="6"/>
        <v>158.57</v>
      </c>
      <c r="K18" s="179">
        <f t="shared" ca="1" si="7"/>
        <v>9.0500000000000007</v>
      </c>
      <c r="L18" s="179">
        <f t="shared" ca="1" si="8"/>
        <v>0</v>
      </c>
      <c r="M18" s="180">
        <f t="shared" ca="1" si="9"/>
        <v>662.3599999999999</v>
      </c>
      <c r="N18" s="178">
        <f t="shared" ca="1" si="10"/>
        <v>494.741898709282</v>
      </c>
      <c r="O18" s="179">
        <f t="shared" ca="1" si="11"/>
        <v>158.57060855869921</v>
      </c>
      <c r="P18" s="179">
        <f t="shared" ca="1" si="12"/>
        <v>9.0500347320188439</v>
      </c>
      <c r="Q18" s="179">
        <f t="shared" ca="1" si="13"/>
        <v>0</v>
      </c>
      <c r="R18" s="180">
        <f t="shared" ca="1" si="14"/>
        <v>662.36254200000008</v>
      </c>
      <c r="W18" s="46"/>
      <c r="X18" s="46">
        <v>18</v>
      </c>
    </row>
    <row r="19" spans="1:24">
      <c r="A19" s="61" t="s">
        <v>61</v>
      </c>
      <c r="B19" s="173">
        <f t="shared" ca="1" si="3"/>
        <v>688.71594700000003</v>
      </c>
      <c r="C19" s="178">
        <f t="shared" ca="1" si="4"/>
        <v>512.27672525309299</v>
      </c>
      <c r="D19" s="179">
        <f t="shared" ca="1" si="4"/>
        <v>164.15771584957341</v>
      </c>
      <c r="E19" s="179">
        <f t="shared" ca="1" si="4"/>
        <v>9.3589708994554925</v>
      </c>
      <c r="F19" s="180">
        <f t="shared" ca="1" si="4"/>
        <v>2.9225349978782731</v>
      </c>
      <c r="G19" s="181">
        <f t="shared" ca="1" si="1"/>
        <v>669.62900000000002</v>
      </c>
      <c r="H19" s="181">
        <f t="shared" ca="1" si="2"/>
        <v>646.72768799999994</v>
      </c>
      <c r="I19" s="182">
        <f t="shared" ca="1" si="5"/>
        <v>494.74</v>
      </c>
      <c r="J19" s="179">
        <f t="shared" ca="1" si="6"/>
        <v>142.94</v>
      </c>
      <c r="K19" s="179">
        <f t="shared" ca="1" si="7"/>
        <v>9.0500000000000007</v>
      </c>
      <c r="L19" s="179">
        <f t="shared" ca="1" si="8"/>
        <v>0</v>
      </c>
      <c r="M19" s="180">
        <f t="shared" ca="1" si="9"/>
        <v>646.73</v>
      </c>
      <c r="N19" s="178">
        <f t="shared" ca="1" si="10"/>
        <v>494.73823135020791</v>
      </c>
      <c r="O19" s="179">
        <f t="shared" ca="1" si="11"/>
        <v>142.9394890027059</v>
      </c>
      <c r="P19" s="179">
        <f t="shared" ca="1" si="12"/>
        <v>9.0499676470861097</v>
      </c>
      <c r="Q19" s="179">
        <f t="shared" ca="1" si="13"/>
        <v>0</v>
      </c>
      <c r="R19" s="180">
        <f t="shared" ca="1" si="14"/>
        <v>646.72768799999994</v>
      </c>
      <c r="W19" s="46"/>
      <c r="X19" s="46">
        <v>19</v>
      </c>
    </row>
    <row r="20" spans="1:24">
      <c r="A20" s="61" t="s">
        <v>62</v>
      </c>
      <c r="B20" s="173">
        <f t="shared" ca="1" si="3"/>
        <v>688.71594700000003</v>
      </c>
      <c r="C20" s="178">
        <f t="shared" ca="1" si="4"/>
        <v>512.27672525309299</v>
      </c>
      <c r="D20" s="179">
        <f t="shared" ca="1" si="4"/>
        <v>164.15771584957341</v>
      </c>
      <c r="E20" s="179">
        <f t="shared" ca="1" si="4"/>
        <v>9.3589708994554925</v>
      </c>
      <c r="F20" s="180">
        <f t="shared" ca="1" si="4"/>
        <v>2.9225349978782731</v>
      </c>
      <c r="G20" s="181">
        <f t="shared" ca="1" si="1"/>
        <v>669.62900000000002</v>
      </c>
      <c r="H20" s="181">
        <f t="shared" ca="1" si="2"/>
        <v>646.72768799999994</v>
      </c>
      <c r="I20" s="182">
        <f t="shared" ca="1" si="5"/>
        <v>494.74</v>
      </c>
      <c r="J20" s="179">
        <f t="shared" ca="1" si="6"/>
        <v>142.94</v>
      </c>
      <c r="K20" s="179">
        <f t="shared" ca="1" si="7"/>
        <v>9.0500000000000007</v>
      </c>
      <c r="L20" s="179">
        <f t="shared" ca="1" si="8"/>
        <v>0</v>
      </c>
      <c r="M20" s="180">
        <f t="shared" ca="1" si="9"/>
        <v>646.73</v>
      </c>
      <c r="N20" s="178">
        <f t="shared" ca="1" si="10"/>
        <v>494.73823135020791</v>
      </c>
      <c r="O20" s="179">
        <f t="shared" ca="1" si="11"/>
        <v>142.9394890027059</v>
      </c>
      <c r="P20" s="179">
        <f t="shared" ca="1" si="12"/>
        <v>9.0499676470861097</v>
      </c>
      <c r="Q20" s="179">
        <f t="shared" ca="1" si="13"/>
        <v>0</v>
      </c>
      <c r="R20" s="180">
        <f t="shared" ca="1" si="14"/>
        <v>646.72768799999994</v>
      </c>
      <c r="W20" s="46"/>
      <c r="X20" s="46">
        <v>20</v>
      </c>
    </row>
    <row r="21" spans="1:24">
      <c r="A21" s="61" t="s">
        <v>63</v>
      </c>
      <c r="B21" s="173">
        <f t="shared" ca="1" si="3"/>
        <v>688.71594700000003</v>
      </c>
      <c r="C21" s="178">
        <f t="shared" ca="1" si="4"/>
        <v>512.27672525309299</v>
      </c>
      <c r="D21" s="179">
        <f t="shared" ca="1" si="4"/>
        <v>164.15771584957341</v>
      </c>
      <c r="E21" s="179">
        <f t="shared" ca="1" si="4"/>
        <v>9.3589708994554925</v>
      </c>
      <c r="F21" s="180">
        <f t="shared" ca="1" si="4"/>
        <v>2.9225349978782731</v>
      </c>
      <c r="G21" s="181">
        <f t="shared" ca="1" si="1"/>
        <v>669.62900000000002</v>
      </c>
      <c r="H21" s="181">
        <f t="shared" ca="1" si="2"/>
        <v>646.72768799999994</v>
      </c>
      <c r="I21" s="182">
        <f t="shared" ca="1" si="5"/>
        <v>494.74</v>
      </c>
      <c r="J21" s="179">
        <f t="shared" ca="1" si="6"/>
        <v>142.94</v>
      </c>
      <c r="K21" s="179">
        <f t="shared" ca="1" si="7"/>
        <v>9.0500000000000007</v>
      </c>
      <c r="L21" s="179">
        <f t="shared" ca="1" si="8"/>
        <v>0</v>
      </c>
      <c r="M21" s="180">
        <f t="shared" ca="1" si="9"/>
        <v>646.73</v>
      </c>
      <c r="N21" s="178">
        <f t="shared" ca="1" si="10"/>
        <v>494.73823135020791</v>
      </c>
      <c r="O21" s="179">
        <f t="shared" ca="1" si="11"/>
        <v>142.9394890027059</v>
      </c>
      <c r="P21" s="179">
        <f t="shared" ca="1" si="12"/>
        <v>9.0499676470861097</v>
      </c>
      <c r="Q21" s="179">
        <f t="shared" ca="1" si="13"/>
        <v>0</v>
      </c>
      <c r="R21" s="180">
        <f t="shared" ca="1" si="14"/>
        <v>646.72768799999994</v>
      </c>
      <c r="W21" s="46"/>
      <c r="X21" s="46">
        <v>21</v>
      </c>
    </row>
    <row r="22" spans="1:24">
      <c r="A22" s="61" t="s">
        <v>64</v>
      </c>
      <c r="B22" s="173">
        <f t="shared" ca="1" si="3"/>
        <v>688.71594700000003</v>
      </c>
      <c r="C22" s="178">
        <f t="shared" ca="1" si="4"/>
        <v>512.27672525309299</v>
      </c>
      <c r="D22" s="179">
        <f t="shared" ca="1" si="4"/>
        <v>164.15771584957341</v>
      </c>
      <c r="E22" s="179">
        <f t="shared" ca="1" si="4"/>
        <v>9.3589708994554925</v>
      </c>
      <c r="F22" s="180">
        <f t="shared" ca="1" si="4"/>
        <v>2.9225349978782731</v>
      </c>
      <c r="G22" s="181">
        <f t="shared" ca="1" si="1"/>
        <v>669.62900000000002</v>
      </c>
      <c r="H22" s="181">
        <f t="shared" ca="1" si="2"/>
        <v>646.72768799999994</v>
      </c>
      <c r="I22" s="182">
        <f t="shared" ca="1" si="5"/>
        <v>494.74</v>
      </c>
      <c r="J22" s="179">
        <f t="shared" ca="1" si="6"/>
        <v>142.94</v>
      </c>
      <c r="K22" s="179">
        <f t="shared" ca="1" si="7"/>
        <v>9.0500000000000007</v>
      </c>
      <c r="L22" s="179">
        <f t="shared" ca="1" si="8"/>
        <v>0</v>
      </c>
      <c r="M22" s="180">
        <f t="shared" ca="1" si="9"/>
        <v>646.73</v>
      </c>
      <c r="N22" s="178">
        <f t="shared" ca="1" si="10"/>
        <v>494.73823135020791</v>
      </c>
      <c r="O22" s="179">
        <f t="shared" ca="1" si="11"/>
        <v>142.9394890027059</v>
      </c>
      <c r="P22" s="179">
        <f t="shared" ca="1" si="12"/>
        <v>9.0499676470861097</v>
      </c>
      <c r="Q22" s="179">
        <f t="shared" ca="1" si="13"/>
        <v>0</v>
      </c>
      <c r="R22" s="180">
        <f t="shared" ca="1" si="14"/>
        <v>646.72768799999994</v>
      </c>
      <c r="W22" s="46"/>
      <c r="X22" s="46">
        <v>22</v>
      </c>
    </row>
    <row r="23" spans="1:24">
      <c r="A23" s="61" t="s">
        <v>65</v>
      </c>
      <c r="B23" s="173">
        <f t="shared" ca="1" si="3"/>
        <v>688.71594700000003</v>
      </c>
      <c r="C23" s="178">
        <f t="shared" ca="1" si="4"/>
        <v>512.27672525309299</v>
      </c>
      <c r="D23" s="179">
        <f t="shared" ca="1" si="4"/>
        <v>164.15771584957341</v>
      </c>
      <c r="E23" s="179">
        <f t="shared" ca="1" si="4"/>
        <v>9.3589708994554925</v>
      </c>
      <c r="F23" s="180">
        <f t="shared" ca="1" si="4"/>
        <v>2.9225349978782731</v>
      </c>
      <c r="G23" s="181">
        <f t="shared" ca="1" si="1"/>
        <v>669.62900000000002</v>
      </c>
      <c r="H23" s="181">
        <f t="shared" ca="1" si="2"/>
        <v>646.72768799999994</v>
      </c>
      <c r="I23" s="182">
        <f t="shared" ca="1" si="5"/>
        <v>494.74</v>
      </c>
      <c r="J23" s="179">
        <f t="shared" ca="1" si="6"/>
        <v>142.94</v>
      </c>
      <c r="K23" s="179">
        <f t="shared" ca="1" si="7"/>
        <v>9.0500000000000007</v>
      </c>
      <c r="L23" s="179">
        <f t="shared" ca="1" si="8"/>
        <v>0</v>
      </c>
      <c r="M23" s="180">
        <f t="shared" ca="1" si="9"/>
        <v>646.73</v>
      </c>
      <c r="N23" s="178">
        <f t="shared" ca="1" si="10"/>
        <v>494.73823135020791</v>
      </c>
      <c r="O23" s="179">
        <f t="shared" ca="1" si="11"/>
        <v>142.9394890027059</v>
      </c>
      <c r="P23" s="179">
        <f t="shared" ca="1" si="12"/>
        <v>9.0499676470861097</v>
      </c>
      <c r="Q23" s="179">
        <f t="shared" ca="1" si="13"/>
        <v>0</v>
      </c>
      <c r="R23" s="180">
        <f t="shared" ca="1" si="14"/>
        <v>646.72768799999994</v>
      </c>
      <c r="W23" s="46"/>
      <c r="X23" s="46">
        <v>23</v>
      </c>
    </row>
    <row r="24" spans="1:24">
      <c r="A24" s="61" t="s">
        <v>66</v>
      </c>
      <c r="B24" s="173">
        <f t="shared" ca="1" si="3"/>
        <v>688.71594700000003</v>
      </c>
      <c r="C24" s="178">
        <f t="shared" ca="1" si="4"/>
        <v>512.27672525309299</v>
      </c>
      <c r="D24" s="179">
        <f t="shared" ca="1" si="4"/>
        <v>164.15771584957341</v>
      </c>
      <c r="E24" s="179">
        <f t="shared" ca="1" si="4"/>
        <v>9.3589708994554925</v>
      </c>
      <c r="F24" s="180">
        <f t="shared" ca="1" si="4"/>
        <v>2.9225349978782731</v>
      </c>
      <c r="G24" s="181">
        <f t="shared" ca="1" si="1"/>
        <v>669.62900000000002</v>
      </c>
      <c r="H24" s="181">
        <f t="shared" ca="1" si="2"/>
        <v>646.72768799999994</v>
      </c>
      <c r="I24" s="182">
        <f t="shared" ca="1" si="5"/>
        <v>494.74</v>
      </c>
      <c r="J24" s="179">
        <f t="shared" ca="1" si="6"/>
        <v>142.94</v>
      </c>
      <c r="K24" s="179">
        <f t="shared" ca="1" si="7"/>
        <v>9.0500000000000007</v>
      </c>
      <c r="L24" s="179">
        <f t="shared" ca="1" si="8"/>
        <v>0</v>
      </c>
      <c r="M24" s="180">
        <f t="shared" ca="1" si="9"/>
        <v>646.73</v>
      </c>
      <c r="N24" s="178">
        <f t="shared" ca="1" si="10"/>
        <v>494.73823135020791</v>
      </c>
      <c r="O24" s="179">
        <f t="shared" ca="1" si="11"/>
        <v>142.9394890027059</v>
      </c>
      <c r="P24" s="179">
        <f t="shared" ca="1" si="12"/>
        <v>9.0499676470861097</v>
      </c>
      <c r="Q24" s="179">
        <f t="shared" ca="1" si="13"/>
        <v>0</v>
      </c>
      <c r="R24" s="180">
        <f t="shared" ca="1" si="14"/>
        <v>646.72768799999994</v>
      </c>
      <c r="W24" s="46"/>
      <c r="X24" s="46">
        <v>24</v>
      </c>
    </row>
    <row r="25" spans="1:24">
      <c r="A25" s="61" t="s">
        <v>67</v>
      </c>
      <c r="B25" s="173">
        <f t="shared" ca="1" si="3"/>
        <v>688.71594700000003</v>
      </c>
      <c r="C25" s="178">
        <f t="shared" ca="1" si="4"/>
        <v>512.27672525309299</v>
      </c>
      <c r="D25" s="179">
        <f t="shared" ca="1" si="4"/>
        <v>164.15771584957341</v>
      </c>
      <c r="E25" s="179">
        <f t="shared" ca="1" si="4"/>
        <v>9.3589708994554925</v>
      </c>
      <c r="F25" s="180">
        <f t="shared" ca="1" si="4"/>
        <v>2.9225349978782731</v>
      </c>
      <c r="G25" s="181">
        <f t="shared" ca="1" si="1"/>
        <v>669.62900000000002</v>
      </c>
      <c r="H25" s="181">
        <f t="shared" ca="1" si="2"/>
        <v>646.72768799999994</v>
      </c>
      <c r="I25" s="182">
        <f t="shared" ca="1" si="5"/>
        <v>494.74</v>
      </c>
      <c r="J25" s="179">
        <f t="shared" ca="1" si="6"/>
        <v>142.94</v>
      </c>
      <c r="K25" s="179">
        <f t="shared" ca="1" si="7"/>
        <v>9.0500000000000007</v>
      </c>
      <c r="L25" s="179">
        <f t="shared" ca="1" si="8"/>
        <v>0</v>
      </c>
      <c r="M25" s="180">
        <f t="shared" ca="1" si="9"/>
        <v>646.73</v>
      </c>
      <c r="N25" s="178">
        <f t="shared" ca="1" si="10"/>
        <v>494.73823135020791</v>
      </c>
      <c r="O25" s="179">
        <f t="shared" ca="1" si="11"/>
        <v>142.9394890027059</v>
      </c>
      <c r="P25" s="179">
        <f t="shared" ca="1" si="12"/>
        <v>9.0499676470861097</v>
      </c>
      <c r="Q25" s="179">
        <f t="shared" ca="1" si="13"/>
        <v>0</v>
      </c>
      <c r="R25" s="180">
        <f t="shared" ca="1" si="14"/>
        <v>646.72768799999994</v>
      </c>
      <c r="W25" s="46"/>
      <c r="X25" s="46">
        <v>25</v>
      </c>
    </row>
    <row r="26" spans="1:24">
      <c r="A26" s="61" t="s">
        <v>68</v>
      </c>
      <c r="B26" s="173">
        <f t="shared" ca="1" si="3"/>
        <v>688.71594700000003</v>
      </c>
      <c r="C26" s="178">
        <f t="shared" ca="1" si="4"/>
        <v>512.27672525309299</v>
      </c>
      <c r="D26" s="179">
        <f t="shared" ca="1" si="4"/>
        <v>164.15771584957341</v>
      </c>
      <c r="E26" s="179">
        <f t="shared" ca="1" si="4"/>
        <v>9.3589708994554925</v>
      </c>
      <c r="F26" s="180">
        <f t="shared" ca="1" si="4"/>
        <v>2.9225349978782731</v>
      </c>
      <c r="G26" s="181">
        <f t="shared" ca="1" si="1"/>
        <v>669.62900000000002</v>
      </c>
      <c r="H26" s="181">
        <f t="shared" ca="1" si="2"/>
        <v>646.72768799999994</v>
      </c>
      <c r="I26" s="182">
        <f t="shared" ca="1" si="5"/>
        <v>494.74</v>
      </c>
      <c r="J26" s="179">
        <f t="shared" ca="1" si="6"/>
        <v>142.94</v>
      </c>
      <c r="K26" s="179">
        <f t="shared" ca="1" si="7"/>
        <v>9.0500000000000007</v>
      </c>
      <c r="L26" s="179">
        <f t="shared" ca="1" si="8"/>
        <v>0</v>
      </c>
      <c r="M26" s="180">
        <f t="shared" ca="1" si="9"/>
        <v>646.73</v>
      </c>
      <c r="N26" s="178">
        <f t="shared" ca="1" si="10"/>
        <v>494.73823135020791</v>
      </c>
      <c r="O26" s="179">
        <f t="shared" ca="1" si="11"/>
        <v>142.9394890027059</v>
      </c>
      <c r="P26" s="179">
        <f t="shared" ca="1" si="12"/>
        <v>9.0499676470861097</v>
      </c>
      <c r="Q26" s="179">
        <f t="shared" ca="1" si="13"/>
        <v>0</v>
      </c>
      <c r="R26" s="180">
        <f t="shared" ca="1" si="14"/>
        <v>646.72768799999994</v>
      </c>
      <c r="W26" s="46"/>
      <c r="X26" s="46">
        <v>26</v>
      </c>
    </row>
    <row r="27" spans="1:24">
      <c r="A27" s="61" t="s">
        <v>69</v>
      </c>
      <c r="B27" s="173">
        <f t="shared" ca="1" si="3"/>
        <v>688.71594700000003</v>
      </c>
      <c r="C27" s="178">
        <f t="shared" ca="1" si="4"/>
        <v>512.27672525309299</v>
      </c>
      <c r="D27" s="179">
        <f t="shared" ca="1" si="4"/>
        <v>164.15771584957341</v>
      </c>
      <c r="E27" s="179">
        <f t="shared" ca="1" si="4"/>
        <v>9.3589708994554925</v>
      </c>
      <c r="F27" s="180">
        <f t="shared" ca="1" si="4"/>
        <v>2.9225349978782731</v>
      </c>
      <c r="G27" s="181">
        <f t="shared" ca="1" si="1"/>
        <v>669.63639999999998</v>
      </c>
      <c r="H27" s="181">
        <f t="shared" ca="1" si="2"/>
        <v>646.73483499999998</v>
      </c>
      <c r="I27" s="182">
        <f t="shared" ca="1" si="5"/>
        <v>494.74</v>
      </c>
      <c r="J27" s="179">
        <f t="shared" ca="1" si="6"/>
        <v>142.94</v>
      </c>
      <c r="K27" s="179">
        <f t="shared" ca="1" si="7"/>
        <v>9.0500000000000007</v>
      </c>
      <c r="L27" s="179">
        <f t="shared" ca="1" si="8"/>
        <v>0</v>
      </c>
      <c r="M27" s="180">
        <f t="shared" ca="1" si="9"/>
        <v>646.73</v>
      </c>
      <c r="N27" s="178">
        <f t="shared" ca="1" si="10"/>
        <v>494.74369871182716</v>
      </c>
      <c r="O27" s="179">
        <f t="shared" ca="1" si="11"/>
        <v>142.94106862972183</v>
      </c>
      <c r="P27" s="179">
        <f t="shared" ca="1" si="12"/>
        <v>9.0500676584509758</v>
      </c>
      <c r="Q27" s="179">
        <f t="shared" ca="1" si="13"/>
        <v>0</v>
      </c>
      <c r="R27" s="180">
        <f t="shared" ca="1" si="14"/>
        <v>646.73483499999998</v>
      </c>
      <c r="W27" s="46"/>
      <c r="X27" s="46">
        <v>27</v>
      </c>
    </row>
    <row r="28" spans="1:24">
      <c r="A28" s="61" t="s">
        <v>70</v>
      </c>
      <c r="B28" s="173">
        <f t="shared" ca="1" si="3"/>
        <v>688.71594700000003</v>
      </c>
      <c r="C28" s="178">
        <f t="shared" ca="1" si="4"/>
        <v>512.27672525309299</v>
      </c>
      <c r="D28" s="179">
        <f t="shared" ca="1" si="4"/>
        <v>164.15771584957341</v>
      </c>
      <c r="E28" s="179">
        <f t="shared" ca="1" si="4"/>
        <v>9.3589708994554925</v>
      </c>
      <c r="F28" s="180">
        <f t="shared" ca="1" si="4"/>
        <v>2.9225349978782731</v>
      </c>
      <c r="G28" s="181">
        <f t="shared" ca="1" si="1"/>
        <v>669.63639999999998</v>
      </c>
      <c r="H28" s="181">
        <f t="shared" ca="1" si="2"/>
        <v>646.73483499999998</v>
      </c>
      <c r="I28" s="182">
        <f t="shared" ca="1" si="5"/>
        <v>494.74</v>
      </c>
      <c r="J28" s="179">
        <f t="shared" ca="1" si="6"/>
        <v>142.94</v>
      </c>
      <c r="K28" s="179">
        <f t="shared" ca="1" si="7"/>
        <v>9.0500000000000007</v>
      </c>
      <c r="L28" s="179">
        <f t="shared" ca="1" si="8"/>
        <v>0</v>
      </c>
      <c r="M28" s="180">
        <f t="shared" ca="1" si="9"/>
        <v>646.73</v>
      </c>
      <c r="N28" s="178">
        <f t="shared" ca="1" si="10"/>
        <v>494.74369871182716</v>
      </c>
      <c r="O28" s="179">
        <f t="shared" ca="1" si="11"/>
        <v>142.94106862972183</v>
      </c>
      <c r="P28" s="179">
        <f t="shared" ca="1" si="12"/>
        <v>9.0500676584509758</v>
      </c>
      <c r="Q28" s="179">
        <f t="shared" ca="1" si="13"/>
        <v>0</v>
      </c>
      <c r="R28" s="180">
        <f t="shared" ca="1" si="14"/>
        <v>646.73483499999998</v>
      </c>
      <c r="W28" s="46"/>
      <c r="X28" s="46">
        <v>28</v>
      </c>
    </row>
    <row r="29" spans="1:24">
      <c r="A29" s="61" t="s">
        <v>71</v>
      </c>
      <c r="B29" s="173">
        <f t="shared" ca="1" si="3"/>
        <v>688.71594700000003</v>
      </c>
      <c r="C29" s="178">
        <f t="shared" ca="1" si="4"/>
        <v>512.27672525309299</v>
      </c>
      <c r="D29" s="179">
        <f t="shared" ca="1" si="4"/>
        <v>164.15771584957341</v>
      </c>
      <c r="E29" s="179">
        <f t="shared" ca="1" si="4"/>
        <v>9.3589708994554925</v>
      </c>
      <c r="F29" s="180">
        <f t="shared" ca="1" si="4"/>
        <v>2.9225349978782731</v>
      </c>
      <c r="G29" s="181">
        <f t="shared" ca="1" si="1"/>
        <v>599.94331699999998</v>
      </c>
      <c r="H29" s="181">
        <f t="shared" ca="1" si="2"/>
        <v>579.42525599999999</v>
      </c>
      <c r="I29" s="182">
        <f t="shared" ca="1" si="5"/>
        <v>428.66</v>
      </c>
      <c r="J29" s="179">
        <f t="shared" ca="1" si="6"/>
        <v>145.84</v>
      </c>
      <c r="K29" s="179">
        <f t="shared" ca="1" si="7"/>
        <v>4.93</v>
      </c>
      <c r="L29" s="179">
        <f t="shared" ca="1" si="8"/>
        <v>0</v>
      </c>
      <c r="M29" s="180">
        <f t="shared" ca="1" si="9"/>
        <v>579.42999999999995</v>
      </c>
      <c r="N29" s="178">
        <f t="shared" ca="1" si="10"/>
        <v>428.65649040774559</v>
      </c>
      <c r="O29" s="179">
        <f t="shared" ca="1" si="11"/>
        <v>145.83880595592223</v>
      </c>
      <c r="P29" s="179">
        <f t="shared" ca="1" si="12"/>
        <v>4.9299596363322573</v>
      </c>
      <c r="Q29" s="179">
        <f t="shared" ca="1" si="13"/>
        <v>0</v>
      </c>
      <c r="R29" s="180">
        <f t="shared" ca="1" si="14"/>
        <v>579.4252560000001</v>
      </c>
      <c r="W29" s="46"/>
      <c r="X29" s="46">
        <v>29</v>
      </c>
    </row>
    <row r="30" spans="1:24">
      <c r="A30" s="61" t="s">
        <v>72</v>
      </c>
      <c r="B30" s="173">
        <f t="shared" ca="1" si="3"/>
        <v>688.71594700000003</v>
      </c>
      <c r="C30" s="178">
        <f t="shared" ca="1" si="4"/>
        <v>512.27672525309299</v>
      </c>
      <c r="D30" s="179">
        <f t="shared" ca="1" si="4"/>
        <v>164.15771584957341</v>
      </c>
      <c r="E30" s="179">
        <f t="shared" ca="1" si="4"/>
        <v>9.3589708994554925</v>
      </c>
      <c r="F30" s="180">
        <f t="shared" ca="1" si="4"/>
        <v>2.9225349978782731</v>
      </c>
      <c r="G30" s="181">
        <f t="shared" ca="1" si="1"/>
        <v>483</v>
      </c>
      <c r="H30" s="181">
        <f t="shared" ca="1" si="2"/>
        <v>466.48140000000001</v>
      </c>
      <c r="I30" s="182">
        <f t="shared" ca="1" si="5"/>
        <v>362.17</v>
      </c>
      <c r="J30" s="179">
        <f t="shared" ca="1" si="6"/>
        <v>99.48</v>
      </c>
      <c r="K30" s="179">
        <f t="shared" ca="1" si="7"/>
        <v>4.83</v>
      </c>
      <c r="L30" s="179">
        <f t="shared" ca="1" si="8"/>
        <v>0</v>
      </c>
      <c r="M30" s="180">
        <f t="shared" ca="1" si="9"/>
        <v>466.48</v>
      </c>
      <c r="N30" s="178">
        <f t="shared" ca="1" si="10"/>
        <v>362.17108694477793</v>
      </c>
      <c r="O30" s="179">
        <f t="shared" ca="1" si="11"/>
        <v>99.480298559423773</v>
      </c>
      <c r="P30" s="179">
        <f t="shared" ca="1" si="12"/>
        <v>4.8300144957983191</v>
      </c>
      <c r="Q30" s="179">
        <f t="shared" ca="1" si="13"/>
        <v>0</v>
      </c>
      <c r="R30" s="180">
        <f t="shared" ca="1" si="14"/>
        <v>466.48140000000001</v>
      </c>
      <c r="W30" s="46"/>
      <c r="X30" s="46">
        <v>30</v>
      </c>
    </row>
    <row r="31" spans="1:24">
      <c r="A31" s="61" t="s">
        <v>73</v>
      </c>
      <c r="B31" s="173">
        <f t="shared" ca="1" si="3"/>
        <v>688.71594700000003</v>
      </c>
      <c r="C31" s="178">
        <f t="shared" ca="1" si="4"/>
        <v>512.27672525309299</v>
      </c>
      <c r="D31" s="179">
        <f t="shared" ca="1" si="4"/>
        <v>164.15771584957341</v>
      </c>
      <c r="E31" s="179">
        <f t="shared" ca="1" si="4"/>
        <v>9.3589708994554925</v>
      </c>
      <c r="F31" s="180">
        <f t="shared" ca="1" si="4"/>
        <v>2.9225349978782731</v>
      </c>
      <c r="G31" s="181">
        <f t="shared" ca="1" si="1"/>
        <v>378.8</v>
      </c>
      <c r="H31" s="181">
        <f t="shared" ca="1" si="2"/>
        <v>365.84503999999998</v>
      </c>
      <c r="I31" s="182">
        <f t="shared" ca="1" si="5"/>
        <v>273.66000000000003</v>
      </c>
      <c r="J31" s="179">
        <f t="shared" ca="1" si="6"/>
        <v>87.34</v>
      </c>
      <c r="K31" s="179">
        <f t="shared" ca="1" si="7"/>
        <v>4.8499999999999996</v>
      </c>
      <c r="L31" s="179">
        <f t="shared" ca="1" si="8"/>
        <v>0</v>
      </c>
      <c r="M31" s="180">
        <f t="shared" ca="1" si="9"/>
        <v>365.85</v>
      </c>
      <c r="N31" s="178">
        <f t="shared" ca="1" si="10"/>
        <v>273.65628986305865</v>
      </c>
      <c r="O31" s="179">
        <f t="shared" ca="1" si="11"/>
        <v>87.338815890665572</v>
      </c>
      <c r="P31" s="179">
        <f t="shared" ca="1" si="12"/>
        <v>4.8499342462757955</v>
      </c>
      <c r="Q31" s="179">
        <f t="shared" ca="1" si="13"/>
        <v>0</v>
      </c>
      <c r="R31" s="180">
        <f t="shared" ca="1" si="14"/>
        <v>365.84503999999998</v>
      </c>
      <c r="W31" s="46"/>
      <c r="X31" s="46">
        <v>31</v>
      </c>
    </row>
    <row r="32" spans="1:24">
      <c r="A32" s="61" t="s">
        <v>74</v>
      </c>
      <c r="B32" s="173">
        <f t="shared" ca="1" si="3"/>
        <v>688.71594700000003</v>
      </c>
      <c r="C32" s="178">
        <f t="shared" ca="1" si="4"/>
        <v>512.27672525309299</v>
      </c>
      <c r="D32" s="179">
        <f t="shared" ca="1" si="4"/>
        <v>164.15771584957341</v>
      </c>
      <c r="E32" s="179">
        <f t="shared" ca="1" si="4"/>
        <v>9.3589708994554925</v>
      </c>
      <c r="F32" s="180">
        <f t="shared" ca="1" si="4"/>
        <v>2.9225349978782731</v>
      </c>
      <c r="G32" s="181">
        <f t="shared" ca="1" si="1"/>
        <v>378.8</v>
      </c>
      <c r="H32" s="181">
        <f t="shared" ca="1" si="2"/>
        <v>365.84503999999998</v>
      </c>
      <c r="I32" s="182">
        <f t="shared" ca="1" si="5"/>
        <v>273.66000000000003</v>
      </c>
      <c r="J32" s="179">
        <f t="shared" ca="1" si="6"/>
        <v>87.34</v>
      </c>
      <c r="K32" s="179">
        <f t="shared" ca="1" si="7"/>
        <v>4.8499999999999996</v>
      </c>
      <c r="L32" s="179">
        <f t="shared" ca="1" si="8"/>
        <v>0</v>
      </c>
      <c r="M32" s="180">
        <f t="shared" ca="1" si="9"/>
        <v>365.85</v>
      </c>
      <c r="N32" s="178">
        <f t="shared" ca="1" si="10"/>
        <v>273.65628986305865</v>
      </c>
      <c r="O32" s="179">
        <f t="shared" ca="1" si="11"/>
        <v>87.338815890665572</v>
      </c>
      <c r="P32" s="179">
        <f t="shared" ca="1" si="12"/>
        <v>4.8499342462757955</v>
      </c>
      <c r="Q32" s="179">
        <f t="shared" ca="1" si="13"/>
        <v>0</v>
      </c>
      <c r="R32" s="180">
        <f t="shared" ca="1" si="14"/>
        <v>365.84503999999998</v>
      </c>
      <c r="W32" s="46"/>
      <c r="X32" s="46">
        <v>32</v>
      </c>
    </row>
    <row r="33" spans="1:24">
      <c r="A33" s="61" t="s">
        <v>75</v>
      </c>
      <c r="B33" s="173">
        <f t="shared" ca="1" si="3"/>
        <v>688.71594700000003</v>
      </c>
      <c r="C33" s="178">
        <f t="shared" ca="1" si="4"/>
        <v>512.27672525309299</v>
      </c>
      <c r="D33" s="179">
        <f t="shared" ca="1" si="4"/>
        <v>164.15771584957341</v>
      </c>
      <c r="E33" s="179">
        <f t="shared" ca="1" si="4"/>
        <v>9.3589708994554925</v>
      </c>
      <c r="F33" s="180">
        <f t="shared" ca="1" si="4"/>
        <v>2.9225349978782731</v>
      </c>
      <c r="G33" s="181">
        <f t="shared" ca="1" si="1"/>
        <v>378.8</v>
      </c>
      <c r="H33" s="181">
        <f t="shared" ca="1" si="2"/>
        <v>365.84503999999998</v>
      </c>
      <c r="I33" s="182">
        <f t="shared" ca="1" si="5"/>
        <v>273.66000000000003</v>
      </c>
      <c r="J33" s="179">
        <f t="shared" ca="1" si="6"/>
        <v>87.34</v>
      </c>
      <c r="K33" s="179">
        <f t="shared" ca="1" si="7"/>
        <v>4.8499999999999996</v>
      </c>
      <c r="L33" s="179">
        <f t="shared" ca="1" si="8"/>
        <v>0</v>
      </c>
      <c r="M33" s="180">
        <f t="shared" ca="1" si="9"/>
        <v>365.85</v>
      </c>
      <c r="N33" s="178">
        <f t="shared" ca="1" si="10"/>
        <v>273.65628986305865</v>
      </c>
      <c r="O33" s="179">
        <f t="shared" ca="1" si="11"/>
        <v>87.338815890665572</v>
      </c>
      <c r="P33" s="179">
        <f t="shared" ca="1" si="12"/>
        <v>4.8499342462757955</v>
      </c>
      <c r="Q33" s="179">
        <f t="shared" ca="1" si="13"/>
        <v>0</v>
      </c>
      <c r="R33" s="180">
        <f t="shared" ca="1" si="14"/>
        <v>365.84503999999998</v>
      </c>
      <c r="W33" s="46"/>
      <c r="X33" s="46">
        <v>33</v>
      </c>
    </row>
    <row r="34" spans="1:24">
      <c r="A34" s="61" t="s">
        <v>76</v>
      </c>
      <c r="B34" s="173">
        <f t="shared" ca="1" si="3"/>
        <v>688.71594700000003</v>
      </c>
      <c r="C34" s="178">
        <f t="shared" ca="1" si="4"/>
        <v>512.27672525309299</v>
      </c>
      <c r="D34" s="179">
        <f t="shared" ca="1" si="4"/>
        <v>164.15771584957341</v>
      </c>
      <c r="E34" s="179">
        <f t="shared" ca="1" si="4"/>
        <v>9.3589708994554925</v>
      </c>
      <c r="F34" s="180">
        <f t="shared" ca="1" si="4"/>
        <v>2.9225349978782731</v>
      </c>
      <c r="G34" s="181">
        <f t="shared" ca="1" si="1"/>
        <v>378.8</v>
      </c>
      <c r="H34" s="181">
        <f t="shared" ca="1" si="2"/>
        <v>365.84503999999998</v>
      </c>
      <c r="I34" s="182">
        <f t="shared" ca="1" si="5"/>
        <v>273.66000000000003</v>
      </c>
      <c r="J34" s="179">
        <f t="shared" ca="1" si="6"/>
        <v>87.34</v>
      </c>
      <c r="K34" s="179">
        <f t="shared" ca="1" si="7"/>
        <v>4.8499999999999996</v>
      </c>
      <c r="L34" s="179">
        <f t="shared" ca="1" si="8"/>
        <v>0</v>
      </c>
      <c r="M34" s="180">
        <f t="shared" ca="1" si="9"/>
        <v>365.85</v>
      </c>
      <c r="N34" s="178">
        <f t="shared" ca="1" si="10"/>
        <v>273.65628986305865</v>
      </c>
      <c r="O34" s="179">
        <f t="shared" ca="1" si="11"/>
        <v>87.338815890665572</v>
      </c>
      <c r="P34" s="179">
        <f t="shared" ca="1" si="12"/>
        <v>4.8499342462757955</v>
      </c>
      <c r="Q34" s="179">
        <f t="shared" ca="1" si="13"/>
        <v>0</v>
      </c>
      <c r="R34" s="180">
        <f t="shared" ca="1" si="14"/>
        <v>365.84503999999998</v>
      </c>
      <c r="W34" s="46"/>
      <c r="X34" s="46">
        <v>34</v>
      </c>
    </row>
    <row r="35" spans="1:24">
      <c r="A35" s="61" t="s">
        <v>77</v>
      </c>
      <c r="B35" s="173">
        <f t="shared" ca="1" si="3"/>
        <v>688.71594700000003</v>
      </c>
      <c r="C35" s="178">
        <f t="shared" ca="1" si="4"/>
        <v>512.27672525309299</v>
      </c>
      <c r="D35" s="179">
        <f t="shared" ca="1" si="4"/>
        <v>164.15771584957341</v>
      </c>
      <c r="E35" s="179">
        <f t="shared" ca="1" si="4"/>
        <v>9.3589708994554925</v>
      </c>
      <c r="F35" s="180">
        <f t="shared" ca="1" si="4"/>
        <v>2.9225349978782731</v>
      </c>
      <c r="G35" s="181">
        <f t="shared" ca="1" si="1"/>
        <v>378.8</v>
      </c>
      <c r="H35" s="181">
        <f t="shared" ca="1" si="2"/>
        <v>365.84503999999998</v>
      </c>
      <c r="I35" s="182">
        <f t="shared" ca="1" si="5"/>
        <v>273.66000000000003</v>
      </c>
      <c r="J35" s="179">
        <f t="shared" ca="1" si="6"/>
        <v>87.34</v>
      </c>
      <c r="K35" s="179">
        <f t="shared" ca="1" si="7"/>
        <v>4.8499999999999996</v>
      </c>
      <c r="L35" s="179">
        <f t="shared" ca="1" si="8"/>
        <v>0</v>
      </c>
      <c r="M35" s="180">
        <f t="shared" ca="1" si="9"/>
        <v>365.85</v>
      </c>
      <c r="N35" s="178">
        <f t="shared" ca="1" si="10"/>
        <v>273.65628986305865</v>
      </c>
      <c r="O35" s="179">
        <f t="shared" ca="1" si="11"/>
        <v>87.338815890665572</v>
      </c>
      <c r="P35" s="179">
        <f t="shared" ca="1" si="12"/>
        <v>4.8499342462757955</v>
      </c>
      <c r="Q35" s="179">
        <f t="shared" ca="1" si="13"/>
        <v>0</v>
      </c>
      <c r="R35" s="180">
        <f t="shared" ca="1" si="14"/>
        <v>365.84503999999998</v>
      </c>
      <c r="W35" s="46"/>
      <c r="X35" s="46">
        <v>35</v>
      </c>
    </row>
    <row r="36" spans="1:24">
      <c r="A36" s="61" t="s">
        <v>78</v>
      </c>
      <c r="B36" s="173">
        <f t="shared" ca="1" si="3"/>
        <v>688.71594700000003</v>
      </c>
      <c r="C36" s="178">
        <f t="shared" ref="C36:F67" ca="1" si="15">$B36*C$1/100</f>
        <v>512.27672525309299</v>
      </c>
      <c r="D36" s="179">
        <f t="shared" ca="1" si="15"/>
        <v>164.15771584957341</v>
      </c>
      <c r="E36" s="179">
        <f t="shared" ca="1" si="15"/>
        <v>9.3589708994554925</v>
      </c>
      <c r="F36" s="180">
        <f t="shared" ca="1" si="15"/>
        <v>2.9225349978782731</v>
      </c>
      <c r="G36" s="181">
        <f t="shared" ca="1" si="1"/>
        <v>378.8</v>
      </c>
      <c r="H36" s="181">
        <f t="shared" ca="1" si="2"/>
        <v>365.84503999999998</v>
      </c>
      <c r="I36" s="182">
        <f t="shared" ca="1" si="5"/>
        <v>273.66000000000003</v>
      </c>
      <c r="J36" s="179">
        <f t="shared" ca="1" si="6"/>
        <v>87.34</v>
      </c>
      <c r="K36" s="179">
        <f t="shared" ca="1" si="7"/>
        <v>4.8499999999999996</v>
      </c>
      <c r="L36" s="179">
        <f t="shared" ca="1" si="8"/>
        <v>0</v>
      </c>
      <c r="M36" s="180">
        <f t="shared" ca="1" si="9"/>
        <v>365.85</v>
      </c>
      <c r="N36" s="178">
        <f t="shared" ca="1" si="10"/>
        <v>273.65628986305865</v>
      </c>
      <c r="O36" s="179">
        <f t="shared" ca="1" si="11"/>
        <v>87.338815890665572</v>
      </c>
      <c r="P36" s="179">
        <f t="shared" ca="1" si="12"/>
        <v>4.8499342462757955</v>
      </c>
      <c r="Q36" s="179">
        <f t="shared" ca="1" si="13"/>
        <v>0</v>
      </c>
      <c r="R36" s="180">
        <f t="shared" ca="1" si="14"/>
        <v>365.84503999999998</v>
      </c>
      <c r="W36" s="46"/>
      <c r="X36" s="46">
        <v>36</v>
      </c>
    </row>
    <row r="37" spans="1:24">
      <c r="A37" s="61" t="s">
        <v>79</v>
      </c>
      <c r="B37" s="173">
        <f t="shared" ca="1" si="3"/>
        <v>688.71594700000003</v>
      </c>
      <c r="C37" s="178">
        <f t="shared" ca="1" si="15"/>
        <v>512.27672525309299</v>
      </c>
      <c r="D37" s="179">
        <f t="shared" ca="1" si="15"/>
        <v>164.15771584957341</v>
      </c>
      <c r="E37" s="179">
        <f t="shared" ca="1" si="15"/>
        <v>9.3589708994554925</v>
      </c>
      <c r="F37" s="180">
        <f t="shared" ca="1" si="15"/>
        <v>2.9225349978782731</v>
      </c>
      <c r="G37" s="181">
        <f t="shared" ca="1" si="1"/>
        <v>378.8</v>
      </c>
      <c r="H37" s="181">
        <f t="shared" ca="1" si="2"/>
        <v>365.84503999999998</v>
      </c>
      <c r="I37" s="182">
        <f t="shared" ca="1" si="5"/>
        <v>273.66000000000003</v>
      </c>
      <c r="J37" s="179">
        <f t="shared" ca="1" si="6"/>
        <v>87.34</v>
      </c>
      <c r="K37" s="179">
        <f t="shared" ca="1" si="7"/>
        <v>4.8499999999999996</v>
      </c>
      <c r="L37" s="179">
        <f t="shared" ca="1" si="8"/>
        <v>0</v>
      </c>
      <c r="M37" s="180">
        <f t="shared" ca="1" si="9"/>
        <v>365.85</v>
      </c>
      <c r="N37" s="178">
        <f t="shared" ca="1" si="10"/>
        <v>273.65628986305865</v>
      </c>
      <c r="O37" s="179">
        <f t="shared" ca="1" si="11"/>
        <v>87.338815890665572</v>
      </c>
      <c r="P37" s="179">
        <f t="shared" ca="1" si="12"/>
        <v>4.8499342462757955</v>
      </c>
      <c r="Q37" s="179">
        <f t="shared" ca="1" si="13"/>
        <v>0</v>
      </c>
      <c r="R37" s="180">
        <f t="shared" ca="1" si="14"/>
        <v>365.84503999999998</v>
      </c>
      <c r="W37" s="46"/>
      <c r="X37" s="46">
        <v>37</v>
      </c>
    </row>
    <row r="38" spans="1:24">
      <c r="A38" s="61" t="s">
        <v>80</v>
      </c>
      <c r="B38" s="173">
        <f t="shared" ca="1" si="3"/>
        <v>688.71594700000003</v>
      </c>
      <c r="C38" s="178">
        <f t="shared" ca="1" si="15"/>
        <v>512.27672525309299</v>
      </c>
      <c r="D38" s="179">
        <f t="shared" ca="1" si="15"/>
        <v>164.15771584957341</v>
      </c>
      <c r="E38" s="179">
        <f t="shared" ca="1" si="15"/>
        <v>9.3589708994554925</v>
      </c>
      <c r="F38" s="180">
        <f t="shared" ca="1" si="15"/>
        <v>2.9225349978782731</v>
      </c>
      <c r="G38" s="181">
        <f t="shared" ca="1" si="1"/>
        <v>378.8</v>
      </c>
      <c r="H38" s="181">
        <f t="shared" ca="1" si="2"/>
        <v>365.84503999999998</v>
      </c>
      <c r="I38" s="182">
        <f t="shared" ca="1" si="5"/>
        <v>273.66000000000003</v>
      </c>
      <c r="J38" s="179">
        <f t="shared" ca="1" si="6"/>
        <v>87.34</v>
      </c>
      <c r="K38" s="179">
        <f t="shared" ca="1" si="7"/>
        <v>4.8499999999999996</v>
      </c>
      <c r="L38" s="179">
        <f t="shared" ca="1" si="8"/>
        <v>0</v>
      </c>
      <c r="M38" s="180">
        <f t="shared" ca="1" si="9"/>
        <v>365.85</v>
      </c>
      <c r="N38" s="178">
        <f t="shared" ca="1" si="10"/>
        <v>273.65628986305865</v>
      </c>
      <c r="O38" s="179">
        <f t="shared" ca="1" si="11"/>
        <v>87.338815890665572</v>
      </c>
      <c r="P38" s="179">
        <f t="shared" ca="1" si="12"/>
        <v>4.8499342462757955</v>
      </c>
      <c r="Q38" s="179">
        <f t="shared" ca="1" si="13"/>
        <v>0</v>
      </c>
      <c r="R38" s="180">
        <f t="shared" ca="1" si="14"/>
        <v>365.84503999999998</v>
      </c>
      <c r="W38" s="46"/>
      <c r="X38" s="46">
        <v>38</v>
      </c>
    </row>
    <row r="39" spans="1:24">
      <c r="A39" s="61" t="s">
        <v>81</v>
      </c>
      <c r="B39" s="173">
        <f t="shared" ca="1" si="3"/>
        <v>688.71594700000003</v>
      </c>
      <c r="C39" s="178">
        <f t="shared" ca="1" si="15"/>
        <v>512.27672525309299</v>
      </c>
      <c r="D39" s="179">
        <f t="shared" ca="1" si="15"/>
        <v>164.15771584957341</v>
      </c>
      <c r="E39" s="179">
        <f t="shared" ca="1" si="15"/>
        <v>9.3589708994554925</v>
      </c>
      <c r="F39" s="180">
        <f t="shared" ca="1" si="15"/>
        <v>2.9225349978782731</v>
      </c>
      <c r="G39" s="181">
        <f t="shared" ca="1" si="1"/>
        <v>378.8</v>
      </c>
      <c r="H39" s="181">
        <f t="shared" ca="1" si="2"/>
        <v>365.84503999999998</v>
      </c>
      <c r="I39" s="182">
        <f t="shared" ca="1" si="5"/>
        <v>273.66000000000003</v>
      </c>
      <c r="J39" s="179">
        <f t="shared" ca="1" si="6"/>
        <v>87.34</v>
      </c>
      <c r="K39" s="179">
        <f t="shared" ca="1" si="7"/>
        <v>4.8499999999999996</v>
      </c>
      <c r="L39" s="179">
        <f t="shared" ca="1" si="8"/>
        <v>0</v>
      </c>
      <c r="M39" s="180">
        <f t="shared" ca="1" si="9"/>
        <v>365.85</v>
      </c>
      <c r="N39" s="178">
        <f t="shared" ca="1" si="10"/>
        <v>273.65628986305865</v>
      </c>
      <c r="O39" s="179">
        <f t="shared" ca="1" si="11"/>
        <v>87.338815890665572</v>
      </c>
      <c r="P39" s="179">
        <f t="shared" ca="1" si="12"/>
        <v>4.8499342462757955</v>
      </c>
      <c r="Q39" s="179">
        <f t="shared" ca="1" si="13"/>
        <v>0</v>
      </c>
      <c r="R39" s="180">
        <f t="shared" ca="1" si="14"/>
        <v>365.84503999999998</v>
      </c>
      <c r="W39" s="46"/>
      <c r="X39" s="46">
        <v>39</v>
      </c>
    </row>
    <row r="40" spans="1:24">
      <c r="A40" s="61" t="s">
        <v>82</v>
      </c>
      <c r="B40" s="173">
        <f t="shared" ca="1" si="3"/>
        <v>688.71594700000003</v>
      </c>
      <c r="C40" s="178">
        <f t="shared" ca="1" si="15"/>
        <v>512.27672525309299</v>
      </c>
      <c r="D40" s="179">
        <f t="shared" ca="1" si="15"/>
        <v>164.15771584957341</v>
      </c>
      <c r="E40" s="179">
        <f t="shared" ca="1" si="15"/>
        <v>9.3589708994554925</v>
      </c>
      <c r="F40" s="180">
        <f t="shared" ca="1" si="15"/>
        <v>2.9225349978782731</v>
      </c>
      <c r="G40" s="181">
        <f t="shared" ca="1" si="1"/>
        <v>378.8</v>
      </c>
      <c r="H40" s="181">
        <f t="shared" ca="1" si="2"/>
        <v>365.84503999999998</v>
      </c>
      <c r="I40" s="182">
        <f t="shared" ca="1" si="5"/>
        <v>273.66000000000003</v>
      </c>
      <c r="J40" s="179">
        <f t="shared" ca="1" si="6"/>
        <v>87.34</v>
      </c>
      <c r="K40" s="179">
        <f t="shared" ca="1" si="7"/>
        <v>4.8499999999999996</v>
      </c>
      <c r="L40" s="179">
        <f t="shared" ca="1" si="8"/>
        <v>0</v>
      </c>
      <c r="M40" s="180">
        <f t="shared" ca="1" si="9"/>
        <v>365.85</v>
      </c>
      <c r="N40" s="178">
        <f t="shared" ca="1" si="10"/>
        <v>273.65628986305865</v>
      </c>
      <c r="O40" s="179">
        <f t="shared" ca="1" si="11"/>
        <v>87.338815890665572</v>
      </c>
      <c r="P40" s="179">
        <f t="shared" ca="1" si="12"/>
        <v>4.8499342462757955</v>
      </c>
      <c r="Q40" s="179">
        <f t="shared" ca="1" si="13"/>
        <v>0</v>
      </c>
      <c r="R40" s="180">
        <f t="shared" ca="1" si="14"/>
        <v>365.84503999999998</v>
      </c>
      <c r="W40" s="46"/>
      <c r="X40" s="46">
        <v>40</v>
      </c>
    </row>
    <row r="41" spans="1:24">
      <c r="A41" s="61" t="s">
        <v>83</v>
      </c>
      <c r="B41" s="173">
        <f t="shared" ca="1" si="3"/>
        <v>688.71594700000003</v>
      </c>
      <c r="C41" s="178">
        <f t="shared" ca="1" si="15"/>
        <v>512.27672525309299</v>
      </c>
      <c r="D41" s="179">
        <f t="shared" ca="1" si="15"/>
        <v>164.15771584957341</v>
      </c>
      <c r="E41" s="179">
        <f t="shared" ca="1" si="15"/>
        <v>9.3589708994554925</v>
      </c>
      <c r="F41" s="180">
        <f t="shared" ca="1" si="15"/>
        <v>2.9225349978782731</v>
      </c>
      <c r="G41" s="181">
        <f t="shared" ca="1" si="1"/>
        <v>378.8</v>
      </c>
      <c r="H41" s="181">
        <f t="shared" ca="1" si="2"/>
        <v>365.84503999999998</v>
      </c>
      <c r="I41" s="182">
        <f t="shared" ca="1" si="5"/>
        <v>273.66000000000003</v>
      </c>
      <c r="J41" s="179">
        <f t="shared" ca="1" si="6"/>
        <v>87.34</v>
      </c>
      <c r="K41" s="179">
        <f t="shared" ca="1" si="7"/>
        <v>4.8499999999999996</v>
      </c>
      <c r="L41" s="179">
        <f t="shared" ca="1" si="8"/>
        <v>0</v>
      </c>
      <c r="M41" s="180">
        <f t="shared" ca="1" si="9"/>
        <v>365.85</v>
      </c>
      <c r="N41" s="178">
        <f t="shared" ca="1" si="10"/>
        <v>273.65628986305865</v>
      </c>
      <c r="O41" s="179">
        <f t="shared" ca="1" si="11"/>
        <v>87.338815890665572</v>
      </c>
      <c r="P41" s="179">
        <f t="shared" ca="1" si="12"/>
        <v>4.8499342462757955</v>
      </c>
      <c r="Q41" s="179">
        <f t="shared" ca="1" si="13"/>
        <v>0</v>
      </c>
      <c r="R41" s="180">
        <f t="shared" ca="1" si="14"/>
        <v>365.84503999999998</v>
      </c>
      <c r="W41" s="46"/>
      <c r="X41" s="46">
        <v>41</v>
      </c>
    </row>
    <row r="42" spans="1:24">
      <c r="A42" s="61" t="s">
        <v>84</v>
      </c>
      <c r="B42" s="173">
        <f t="shared" ca="1" si="3"/>
        <v>688.71594700000003</v>
      </c>
      <c r="C42" s="178">
        <f t="shared" ca="1" si="15"/>
        <v>512.27672525309299</v>
      </c>
      <c r="D42" s="179">
        <f t="shared" ca="1" si="15"/>
        <v>164.15771584957341</v>
      </c>
      <c r="E42" s="179">
        <f t="shared" ca="1" si="15"/>
        <v>9.3589708994554925</v>
      </c>
      <c r="F42" s="180">
        <f t="shared" ca="1" si="15"/>
        <v>2.9225349978782731</v>
      </c>
      <c r="G42" s="181">
        <f t="shared" ca="1" si="1"/>
        <v>378.8</v>
      </c>
      <c r="H42" s="181">
        <f t="shared" ca="1" si="2"/>
        <v>365.84503999999998</v>
      </c>
      <c r="I42" s="182">
        <f t="shared" ca="1" si="5"/>
        <v>273.66000000000003</v>
      </c>
      <c r="J42" s="179">
        <f t="shared" ca="1" si="6"/>
        <v>87.34</v>
      </c>
      <c r="K42" s="179">
        <f t="shared" ca="1" si="7"/>
        <v>4.8499999999999996</v>
      </c>
      <c r="L42" s="179">
        <f t="shared" ca="1" si="8"/>
        <v>0</v>
      </c>
      <c r="M42" s="180">
        <f t="shared" ca="1" si="9"/>
        <v>365.85</v>
      </c>
      <c r="N42" s="178">
        <f t="shared" ca="1" si="10"/>
        <v>273.65628986305865</v>
      </c>
      <c r="O42" s="179">
        <f t="shared" ca="1" si="11"/>
        <v>87.338815890665572</v>
      </c>
      <c r="P42" s="179">
        <f t="shared" ca="1" si="12"/>
        <v>4.8499342462757955</v>
      </c>
      <c r="Q42" s="179">
        <f t="shared" ca="1" si="13"/>
        <v>0</v>
      </c>
      <c r="R42" s="180">
        <f t="shared" ca="1" si="14"/>
        <v>365.84503999999998</v>
      </c>
      <c r="W42" s="46"/>
      <c r="X42" s="46">
        <v>42</v>
      </c>
    </row>
    <row r="43" spans="1:24">
      <c r="A43" s="61" t="s">
        <v>85</v>
      </c>
      <c r="B43" s="173">
        <f t="shared" ca="1" si="3"/>
        <v>688.71594700000003</v>
      </c>
      <c r="C43" s="178">
        <f t="shared" ca="1" si="15"/>
        <v>512.27672525309299</v>
      </c>
      <c r="D43" s="179">
        <f t="shared" ca="1" si="15"/>
        <v>164.15771584957341</v>
      </c>
      <c r="E43" s="179">
        <f t="shared" ca="1" si="15"/>
        <v>9.3589708994554925</v>
      </c>
      <c r="F43" s="180">
        <f t="shared" ca="1" si="15"/>
        <v>2.9225349978782731</v>
      </c>
      <c r="G43" s="181">
        <f t="shared" ca="1" si="1"/>
        <v>379.89260000000002</v>
      </c>
      <c r="H43" s="181">
        <f t="shared" ca="1" si="2"/>
        <v>366.90027300000003</v>
      </c>
      <c r="I43" s="182">
        <f t="shared" ca="1" si="5"/>
        <v>272.36</v>
      </c>
      <c r="J43" s="179">
        <f t="shared" ca="1" si="6"/>
        <v>86.92</v>
      </c>
      <c r="K43" s="179">
        <f t="shared" ca="1" si="7"/>
        <v>4.83</v>
      </c>
      <c r="L43" s="179">
        <f t="shared" ca="1" si="8"/>
        <v>2.79</v>
      </c>
      <c r="M43" s="180">
        <f t="shared" ca="1" si="9"/>
        <v>366.90000000000003</v>
      </c>
      <c r="N43" s="178">
        <f t="shared" ca="1" si="10"/>
        <v>272.36020265543743</v>
      </c>
      <c r="O43" s="179">
        <f t="shared" ca="1" si="11"/>
        <v>86.920064674734263</v>
      </c>
      <c r="P43" s="179">
        <f t="shared" ca="1" si="12"/>
        <v>4.8300035938675387</v>
      </c>
      <c r="Q43" s="179">
        <f t="shared" ca="1" si="13"/>
        <v>2.7900020759607522</v>
      </c>
      <c r="R43" s="180">
        <f t="shared" ca="1" si="14"/>
        <v>366.90027299999997</v>
      </c>
      <c r="W43" s="46"/>
      <c r="X43" s="46">
        <v>43</v>
      </c>
    </row>
    <row r="44" spans="1:24">
      <c r="A44" s="61" t="s">
        <v>86</v>
      </c>
      <c r="B44" s="173">
        <f t="shared" ca="1" si="3"/>
        <v>688.71594700000003</v>
      </c>
      <c r="C44" s="178">
        <f t="shared" ca="1" si="15"/>
        <v>512.27672525309299</v>
      </c>
      <c r="D44" s="179">
        <f t="shared" ca="1" si="15"/>
        <v>164.15771584957341</v>
      </c>
      <c r="E44" s="179">
        <f t="shared" ca="1" si="15"/>
        <v>9.3589708994554925</v>
      </c>
      <c r="F44" s="180">
        <f t="shared" ca="1" si="15"/>
        <v>2.9225349978782731</v>
      </c>
      <c r="G44" s="181">
        <f t="shared" ca="1" si="1"/>
        <v>379.89260000000002</v>
      </c>
      <c r="H44" s="181">
        <f t="shared" ca="1" si="2"/>
        <v>366.90027300000003</v>
      </c>
      <c r="I44" s="182">
        <f t="shared" ca="1" si="5"/>
        <v>272.36</v>
      </c>
      <c r="J44" s="179">
        <f t="shared" ca="1" si="6"/>
        <v>86.92</v>
      </c>
      <c r="K44" s="179">
        <f t="shared" ca="1" si="7"/>
        <v>4.83</v>
      </c>
      <c r="L44" s="179">
        <f t="shared" ca="1" si="8"/>
        <v>2.79</v>
      </c>
      <c r="M44" s="180">
        <f t="shared" ca="1" si="9"/>
        <v>366.90000000000003</v>
      </c>
      <c r="N44" s="178">
        <f t="shared" ca="1" si="10"/>
        <v>272.36020265543743</v>
      </c>
      <c r="O44" s="179">
        <f t="shared" ca="1" si="11"/>
        <v>86.920064674734263</v>
      </c>
      <c r="P44" s="179">
        <f t="shared" ca="1" si="12"/>
        <v>4.8300035938675387</v>
      </c>
      <c r="Q44" s="179">
        <f t="shared" ca="1" si="13"/>
        <v>2.7900020759607522</v>
      </c>
      <c r="R44" s="180">
        <f t="shared" ca="1" si="14"/>
        <v>366.90027299999997</v>
      </c>
      <c r="W44" s="46"/>
      <c r="X44" s="46">
        <v>44</v>
      </c>
    </row>
    <row r="45" spans="1:24">
      <c r="A45" s="61" t="s">
        <v>87</v>
      </c>
      <c r="B45" s="173">
        <f t="shared" ca="1" si="3"/>
        <v>688.71594700000003</v>
      </c>
      <c r="C45" s="178">
        <f t="shared" ca="1" si="15"/>
        <v>512.27672525309299</v>
      </c>
      <c r="D45" s="179">
        <f t="shared" ca="1" si="15"/>
        <v>164.15771584957341</v>
      </c>
      <c r="E45" s="179">
        <f t="shared" ca="1" si="15"/>
        <v>9.3589708994554925</v>
      </c>
      <c r="F45" s="180">
        <f t="shared" ca="1" si="15"/>
        <v>2.9225349978782731</v>
      </c>
      <c r="G45" s="181">
        <f t="shared" ca="1" si="1"/>
        <v>379.89260000000002</v>
      </c>
      <c r="H45" s="181">
        <f t="shared" ca="1" si="2"/>
        <v>366.90027300000003</v>
      </c>
      <c r="I45" s="182">
        <f t="shared" ca="1" si="5"/>
        <v>272.36</v>
      </c>
      <c r="J45" s="179">
        <f t="shared" ca="1" si="6"/>
        <v>86.92</v>
      </c>
      <c r="K45" s="179">
        <f t="shared" ca="1" si="7"/>
        <v>4.83</v>
      </c>
      <c r="L45" s="179">
        <f t="shared" ca="1" si="8"/>
        <v>2.79</v>
      </c>
      <c r="M45" s="180">
        <f t="shared" ca="1" si="9"/>
        <v>366.90000000000003</v>
      </c>
      <c r="N45" s="178">
        <f t="shared" ca="1" si="10"/>
        <v>272.36020265543743</v>
      </c>
      <c r="O45" s="179">
        <f t="shared" ca="1" si="11"/>
        <v>86.920064674734263</v>
      </c>
      <c r="P45" s="179">
        <f t="shared" ca="1" si="12"/>
        <v>4.8300035938675387</v>
      </c>
      <c r="Q45" s="179">
        <f t="shared" ca="1" si="13"/>
        <v>2.7900020759607522</v>
      </c>
      <c r="R45" s="180">
        <f t="shared" ca="1" si="14"/>
        <v>366.90027299999997</v>
      </c>
      <c r="W45" s="46"/>
      <c r="X45" s="46">
        <v>45</v>
      </c>
    </row>
    <row r="46" spans="1:24">
      <c r="A46" s="61" t="s">
        <v>88</v>
      </c>
      <c r="B46" s="173">
        <f t="shared" ca="1" si="3"/>
        <v>688.71594700000003</v>
      </c>
      <c r="C46" s="178">
        <f t="shared" ca="1" si="15"/>
        <v>512.27672525309299</v>
      </c>
      <c r="D46" s="179">
        <f t="shared" ca="1" si="15"/>
        <v>164.15771584957341</v>
      </c>
      <c r="E46" s="179">
        <f t="shared" ca="1" si="15"/>
        <v>9.3589708994554925</v>
      </c>
      <c r="F46" s="180">
        <f t="shared" ca="1" si="15"/>
        <v>2.9225349978782731</v>
      </c>
      <c r="G46" s="181">
        <f t="shared" ca="1" si="1"/>
        <v>379.89260000000002</v>
      </c>
      <c r="H46" s="181">
        <f t="shared" ca="1" si="2"/>
        <v>366.90027300000003</v>
      </c>
      <c r="I46" s="182">
        <f t="shared" ca="1" si="5"/>
        <v>272.36</v>
      </c>
      <c r="J46" s="179">
        <f t="shared" ca="1" si="6"/>
        <v>86.92</v>
      </c>
      <c r="K46" s="179">
        <f t="shared" ca="1" si="7"/>
        <v>4.83</v>
      </c>
      <c r="L46" s="179">
        <f t="shared" ca="1" si="8"/>
        <v>2.79</v>
      </c>
      <c r="M46" s="180">
        <f t="shared" ca="1" si="9"/>
        <v>366.90000000000003</v>
      </c>
      <c r="N46" s="178">
        <f t="shared" ca="1" si="10"/>
        <v>272.36020265543743</v>
      </c>
      <c r="O46" s="179">
        <f t="shared" ca="1" si="11"/>
        <v>86.920064674734263</v>
      </c>
      <c r="P46" s="179">
        <f t="shared" ca="1" si="12"/>
        <v>4.8300035938675387</v>
      </c>
      <c r="Q46" s="179">
        <f t="shared" ca="1" si="13"/>
        <v>2.7900020759607522</v>
      </c>
      <c r="R46" s="180">
        <f t="shared" ca="1" si="14"/>
        <v>366.90027299999997</v>
      </c>
      <c r="W46" s="46"/>
      <c r="X46" s="46">
        <v>46</v>
      </c>
    </row>
    <row r="47" spans="1:24">
      <c r="A47" s="61" t="s">
        <v>89</v>
      </c>
      <c r="B47" s="173">
        <f t="shared" ca="1" si="3"/>
        <v>688.71594700000003</v>
      </c>
      <c r="C47" s="178">
        <f t="shared" ca="1" si="15"/>
        <v>512.27672525309299</v>
      </c>
      <c r="D47" s="179">
        <f t="shared" ca="1" si="15"/>
        <v>164.15771584957341</v>
      </c>
      <c r="E47" s="179">
        <f t="shared" ca="1" si="15"/>
        <v>9.3589708994554925</v>
      </c>
      <c r="F47" s="180">
        <f t="shared" ca="1" si="15"/>
        <v>2.9225349978782731</v>
      </c>
      <c r="G47" s="181">
        <f t="shared" ca="1" si="1"/>
        <v>379.89260000000002</v>
      </c>
      <c r="H47" s="181">
        <f t="shared" ca="1" si="2"/>
        <v>366.90027300000003</v>
      </c>
      <c r="I47" s="182">
        <f t="shared" ca="1" si="5"/>
        <v>272.36</v>
      </c>
      <c r="J47" s="179">
        <f t="shared" ca="1" si="6"/>
        <v>86.92</v>
      </c>
      <c r="K47" s="179">
        <f t="shared" ca="1" si="7"/>
        <v>4.83</v>
      </c>
      <c r="L47" s="179">
        <f t="shared" ca="1" si="8"/>
        <v>2.79</v>
      </c>
      <c r="M47" s="180">
        <f t="shared" ca="1" si="9"/>
        <v>366.90000000000003</v>
      </c>
      <c r="N47" s="178">
        <f t="shared" ca="1" si="10"/>
        <v>272.36020265543743</v>
      </c>
      <c r="O47" s="179">
        <f t="shared" ca="1" si="11"/>
        <v>86.920064674734263</v>
      </c>
      <c r="P47" s="179">
        <f t="shared" ca="1" si="12"/>
        <v>4.8300035938675387</v>
      </c>
      <c r="Q47" s="179">
        <f t="shared" ca="1" si="13"/>
        <v>2.7900020759607522</v>
      </c>
      <c r="R47" s="180">
        <f t="shared" ca="1" si="14"/>
        <v>366.90027299999997</v>
      </c>
      <c r="W47" s="46"/>
      <c r="X47" s="46">
        <v>47</v>
      </c>
    </row>
    <row r="48" spans="1:24">
      <c r="A48" s="61" t="s">
        <v>90</v>
      </c>
      <c r="B48" s="173">
        <f t="shared" ca="1" si="3"/>
        <v>688.71594700000003</v>
      </c>
      <c r="C48" s="178">
        <f t="shared" ca="1" si="15"/>
        <v>512.27672525309299</v>
      </c>
      <c r="D48" s="179">
        <f t="shared" ca="1" si="15"/>
        <v>164.15771584957341</v>
      </c>
      <c r="E48" s="179">
        <f t="shared" ca="1" si="15"/>
        <v>9.3589708994554925</v>
      </c>
      <c r="F48" s="180">
        <f t="shared" ca="1" si="15"/>
        <v>2.9225349978782731</v>
      </c>
      <c r="G48" s="181">
        <f t="shared" ca="1" si="1"/>
        <v>379.89260000000002</v>
      </c>
      <c r="H48" s="181">
        <f t="shared" ca="1" si="2"/>
        <v>366.90027300000003</v>
      </c>
      <c r="I48" s="182">
        <f t="shared" ca="1" si="5"/>
        <v>272.36</v>
      </c>
      <c r="J48" s="179">
        <f t="shared" ca="1" si="6"/>
        <v>86.92</v>
      </c>
      <c r="K48" s="179">
        <f t="shared" ca="1" si="7"/>
        <v>4.83</v>
      </c>
      <c r="L48" s="179">
        <f t="shared" ca="1" si="8"/>
        <v>2.79</v>
      </c>
      <c r="M48" s="180">
        <f t="shared" ca="1" si="9"/>
        <v>366.90000000000003</v>
      </c>
      <c r="N48" s="178">
        <f t="shared" ca="1" si="10"/>
        <v>272.36020265543743</v>
      </c>
      <c r="O48" s="179">
        <f t="shared" ca="1" si="11"/>
        <v>86.920064674734263</v>
      </c>
      <c r="P48" s="179">
        <f t="shared" ca="1" si="12"/>
        <v>4.8300035938675387</v>
      </c>
      <c r="Q48" s="179">
        <f t="shared" ca="1" si="13"/>
        <v>2.7900020759607522</v>
      </c>
      <c r="R48" s="180">
        <f t="shared" ca="1" si="14"/>
        <v>366.90027299999997</v>
      </c>
      <c r="W48" s="46"/>
      <c r="X48" s="46">
        <v>48</v>
      </c>
    </row>
    <row r="49" spans="1:24">
      <c r="A49" s="61" t="s">
        <v>91</v>
      </c>
      <c r="B49" s="173">
        <f t="shared" ca="1" si="3"/>
        <v>688.71594700000003</v>
      </c>
      <c r="C49" s="178">
        <f t="shared" ca="1" si="15"/>
        <v>512.27672525309299</v>
      </c>
      <c r="D49" s="179">
        <f t="shared" ca="1" si="15"/>
        <v>164.15771584957341</v>
      </c>
      <c r="E49" s="179">
        <f t="shared" ca="1" si="15"/>
        <v>9.3589708994554925</v>
      </c>
      <c r="F49" s="180">
        <f t="shared" ca="1" si="15"/>
        <v>2.9225349978782731</v>
      </c>
      <c r="G49" s="181">
        <f t="shared" ca="1" si="1"/>
        <v>379.89260000000002</v>
      </c>
      <c r="H49" s="181">
        <f t="shared" ca="1" si="2"/>
        <v>366.90027300000003</v>
      </c>
      <c r="I49" s="182">
        <f t="shared" ca="1" si="5"/>
        <v>272.36</v>
      </c>
      <c r="J49" s="179">
        <f t="shared" ca="1" si="6"/>
        <v>86.92</v>
      </c>
      <c r="K49" s="179">
        <f t="shared" ca="1" si="7"/>
        <v>4.83</v>
      </c>
      <c r="L49" s="179">
        <f t="shared" ca="1" si="8"/>
        <v>2.79</v>
      </c>
      <c r="M49" s="180">
        <f t="shared" ca="1" si="9"/>
        <v>366.90000000000003</v>
      </c>
      <c r="N49" s="178">
        <f t="shared" ca="1" si="10"/>
        <v>272.36020265543743</v>
      </c>
      <c r="O49" s="179">
        <f t="shared" ca="1" si="11"/>
        <v>86.920064674734263</v>
      </c>
      <c r="P49" s="179">
        <f t="shared" ca="1" si="12"/>
        <v>4.8300035938675387</v>
      </c>
      <c r="Q49" s="179">
        <f t="shared" ca="1" si="13"/>
        <v>2.7900020759607522</v>
      </c>
      <c r="R49" s="180">
        <f t="shared" ca="1" si="14"/>
        <v>366.90027299999997</v>
      </c>
      <c r="W49" s="46"/>
      <c r="X49" s="46">
        <v>49</v>
      </c>
    </row>
    <row r="50" spans="1:24">
      <c r="A50" s="61" t="s">
        <v>92</v>
      </c>
      <c r="B50" s="173">
        <f t="shared" ca="1" si="3"/>
        <v>688.71594700000003</v>
      </c>
      <c r="C50" s="178">
        <f t="shared" ca="1" si="15"/>
        <v>512.27672525309299</v>
      </c>
      <c r="D50" s="179">
        <f t="shared" ca="1" si="15"/>
        <v>164.15771584957341</v>
      </c>
      <c r="E50" s="179">
        <f t="shared" ca="1" si="15"/>
        <v>9.3589708994554925</v>
      </c>
      <c r="F50" s="180">
        <f t="shared" ca="1" si="15"/>
        <v>2.9225349978782731</v>
      </c>
      <c r="G50" s="181">
        <f t="shared" ca="1" si="1"/>
        <v>379.89260000000002</v>
      </c>
      <c r="H50" s="181">
        <f t="shared" ca="1" si="2"/>
        <v>366.90027300000003</v>
      </c>
      <c r="I50" s="182">
        <f t="shared" ca="1" si="5"/>
        <v>272.36</v>
      </c>
      <c r="J50" s="179">
        <f t="shared" ca="1" si="6"/>
        <v>86.92</v>
      </c>
      <c r="K50" s="179">
        <f t="shared" ca="1" si="7"/>
        <v>4.83</v>
      </c>
      <c r="L50" s="179">
        <f t="shared" ca="1" si="8"/>
        <v>2.79</v>
      </c>
      <c r="M50" s="180">
        <f t="shared" ca="1" si="9"/>
        <v>366.90000000000003</v>
      </c>
      <c r="N50" s="178">
        <f t="shared" ca="1" si="10"/>
        <v>272.36020265543743</v>
      </c>
      <c r="O50" s="179">
        <f t="shared" ca="1" si="11"/>
        <v>86.920064674734263</v>
      </c>
      <c r="P50" s="179">
        <f t="shared" ca="1" si="12"/>
        <v>4.8300035938675387</v>
      </c>
      <c r="Q50" s="179">
        <f t="shared" ca="1" si="13"/>
        <v>2.7900020759607522</v>
      </c>
      <c r="R50" s="180">
        <f t="shared" ca="1" si="14"/>
        <v>366.90027299999997</v>
      </c>
      <c r="W50" s="46"/>
      <c r="X50" s="46">
        <v>50</v>
      </c>
    </row>
    <row r="51" spans="1:24">
      <c r="A51" s="61" t="s">
        <v>93</v>
      </c>
      <c r="B51" s="173">
        <f t="shared" ca="1" si="3"/>
        <v>688.71594700000003</v>
      </c>
      <c r="C51" s="178">
        <f t="shared" ca="1" si="15"/>
        <v>512.27672525309299</v>
      </c>
      <c r="D51" s="179">
        <f t="shared" ca="1" si="15"/>
        <v>164.15771584957341</v>
      </c>
      <c r="E51" s="179">
        <f t="shared" ca="1" si="15"/>
        <v>9.3589708994554925</v>
      </c>
      <c r="F51" s="180">
        <f t="shared" ca="1" si="15"/>
        <v>2.9225349978782731</v>
      </c>
      <c r="G51" s="181">
        <f t="shared" ca="1" si="1"/>
        <v>474.64399800000001</v>
      </c>
      <c r="H51" s="181">
        <f t="shared" ca="1" si="2"/>
        <v>458.41117300000002</v>
      </c>
      <c r="I51" s="182">
        <f t="shared" ca="1" si="5"/>
        <v>364.68</v>
      </c>
      <c r="J51" s="179">
        <f t="shared" ca="1" si="6"/>
        <v>86.17</v>
      </c>
      <c r="K51" s="179">
        <f t="shared" ca="1" si="7"/>
        <v>4.79</v>
      </c>
      <c r="L51" s="179">
        <f t="shared" ca="1" si="8"/>
        <v>2.77</v>
      </c>
      <c r="M51" s="180">
        <f t="shared" ca="1" si="9"/>
        <v>458.41</v>
      </c>
      <c r="N51" s="178">
        <f t="shared" ca="1" si="10"/>
        <v>364.68093315948607</v>
      </c>
      <c r="O51" s="179">
        <f t="shared" ca="1" si="11"/>
        <v>86.170220495647996</v>
      </c>
      <c r="P51" s="179">
        <f t="shared" ca="1" si="12"/>
        <v>4.7900122568661239</v>
      </c>
      <c r="Q51" s="179">
        <f t="shared" ca="1" si="13"/>
        <v>2.7700070879998253</v>
      </c>
      <c r="R51" s="180">
        <f t="shared" ca="1" si="14"/>
        <v>458.41117300000002</v>
      </c>
      <c r="W51" s="46"/>
      <c r="X51" s="46">
        <v>51</v>
      </c>
    </row>
    <row r="52" spans="1:24">
      <c r="A52" s="61" t="s">
        <v>94</v>
      </c>
      <c r="B52" s="173">
        <f t="shared" ca="1" si="3"/>
        <v>688.71594700000003</v>
      </c>
      <c r="C52" s="178">
        <f t="shared" ca="1" si="15"/>
        <v>512.27672525309299</v>
      </c>
      <c r="D52" s="179">
        <f t="shared" ca="1" si="15"/>
        <v>164.15771584957341</v>
      </c>
      <c r="E52" s="179">
        <f t="shared" ca="1" si="15"/>
        <v>9.3589708994554925</v>
      </c>
      <c r="F52" s="180">
        <f t="shared" ca="1" si="15"/>
        <v>2.9225349978782731</v>
      </c>
      <c r="G52" s="181">
        <f t="shared" ca="1" si="1"/>
        <v>477.81162599999999</v>
      </c>
      <c r="H52" s="181">
        <f t="shared" ca="1" si="2"/>
        <v>461.47046799999998</v>
      </c>
      <c r="I52" s="182">
        <f t="shared" ca="1" si="5"/>
        <v>356.71</v>
      </c>
      <c r="J52" s="179">
        <f t="shared" ca="1" si="6"/>
        <v>97.31</v>
      </c>
      <c r="K52" s="179">
        <f t="shared" ca="1" si="7"/>
        <v>4.72</v>
      </c>
      <c r="L52" s="179">
        <f t="shared" ca="1" si="8"/>
        <v>2.73</v>
      </c>
      <c r="M52" s="180">
        <f t="shared" ca="1" si="9"/>
        <v>461.47</v>
      </c>
      <c r="N52" s="178">
        <f t="shared" ca="1" si="10"/>
        <v>356.71036175760065</v>
      </c>
      <c r="O52" s="179">
        <f t="shared" ca="1" si="11"/>
        <v>97.310098686978563</v>
      </c>
      <c r="P52" s="179">
        <f t="shared" ca="1" si="12"/>
        <v>4.7200047867900397</v>
      </c>
      <c r="Q52" s="179">
        <f t="shared" ca="1" si="13"/>
        <v>2.7300027686306798</v>
      </c>
      <c r="R52" s="180">
        <f t="shared" ca="1" si="14"/>
        <v>461.47046799999993</v>
      </c>
      <c r="W52" s="46"/>
      <c r="X52" s="46">
        <v>52</v>
      </c>
    </row>
    <row r="53" spans="1:24">
      <c r="A53" s="61" t="s">
        <v>95</v>
      </c>
      <c r="B53" s="173">
        <f t="shared" ca="1" si="3"/>
        <v>688.71594700000003</v>
      </c>
      <c r="C53" s="178">
        <f t="shared" ca="1" si="15"/>
        <v>512.27672525309299</v>
      </c>
      <c r="D53" s="179">
        <f t="shared" ca="1" si="15"/>
        <v>164.15771584957341</v>
      </c>
      <c r="E53" s="179">
        <f t="shared" ca="1" si="15"/>
        <v>9.3589708994554925</v>
      </c>
      <c r="F53" s="180">
        <f t="shared" ca="1" si="15"/>
        <v>2.9225349978782731</v>
      </c>
      <c r="G53" s="181">
        <f t="shared" ca="1" si="1"/>
        <v>476.75214499999998</v>
      </c>
      <c r="H53" s="181">
        <f t="shared" ca="1" si="2"/>
        <v>460.44722200000001</v>
      </c>
      <c r="I53" s="182">
        <f t="shared" ca="1" si="5"/>
        <v>351.3</v>
      </c>
      <c r="J53" s="179">
        <f t="shared" ca="1" si="6"/>
        <v>101.96</v>
      </c>
      <c r="K53" s="179">
        <f t="shared" ca="1" si="7"/>
        <v>4.55</v>
      </c>
      <c r="L53" s="179">
        <f t="shared" ca="1" si="8"/>
        <v>2.63</v>
      </c>
      <c r="M53" s="180">
        <f t="shared" ca="1" si="9"/>
        <v>460.44</v>
      </c>
      <c r="N53" s="178">
        <f t="shared" ca="1" si="10"/>
        <v>351.30551013943187</v>
      </c>
      <c r="O53" s="179">
        <f t="shared" ca="1" si="11"/>
        <v>101.96159924228998</v>
      </c>
      <c r="P53" s="179">
        <f t="shared" ca="1" si="12"/>
        <v>4.550071366736165</v>
      </c>
      <c r="Q53" s="179">
        <f t="shared" ca="1" si="13"/>
        <v>2.6300412515420031</v>
      </c>
      <c r="R53" s="180">
        <f t="shared" ca="1" si="14"/>
        <v>460.44722200000007</v>
      </c>
      <c r="W53" s="46"/>
      <c r="X53" s="46">
        <v>53</v>
      </c>
    </row>
    <row r="54" spans="1:24">
      <c r="A54" s="61" t="s">
        <v>96</v>
      </c>
      <c r="B54" s="173">
        <f t="shared" ca="1" si="3"/>
        <v>688.71594700000003</v>
      </c>
      <c r="C54" s="178">
        <f t="shared" ca="1" si="15"/>
        <v>512.27672525309299</v>
      </c>
      <c r="D54" s="179">
        <f t="shared" ca="1" si="15"/>
        <v>164.15771584957341</v>
      </c>
      <c r="E54" s="179">
        <f t="shared" ca="1" si="15"/>
        <v>9.3589708994554925</v>
      </c>
      <c r="F54" s="180">
        <f t="shared" ca="1" si="15"/>
        <v>2.9225349978782731</v>
      </c>
      <c r="G54" s="181">
        <f t="shared" ca="1" si="1"/>
        <v>476.496667</v>
      </c>
      <c r="H54" s="181">
        <f t="shared" ca="1" si="2"/>
        <v>460.20048100000002</v>
      </c>
      <c r="I54" s="182">
        <f t="shared" ca="1" si="5"/>
        <v>346.95</v>
      </c>
      <c r="J54" s="179">
        <f t="shared" ca="1" si="6"/>
        <v>106.15</v>
      </c>
      <c r="K54" s="179">
        <f t="shared" ca="1" si="7"/>
        <v>4.5</v>
      </c>
      <c r="L54" s="179">
        <f t="shared" ca="1" si="8"/>
        <v>2.6</v>
      </c>
      <c r="M54" s="180">
        <f t="shared" ca="1" si="9"/>
        <v>460.20000000000005</v>
      </c>
      <c r="N54" s="178">
        <f t="shared" ca="1" si="10"/>
        <v>346.95036263135592</v>
      </c>
      <c r="O54" s="179">
        <f t="shared" ca="1" si="11"/>
        <v>106.15011094774012</v>
      </c>
      <c r="P54" s="179">
        <f t="shared" ca="1" si="12"/>
        <v>4.5000047033898305</v>
      </c>
      <c r="Q54" s="179">
        <f t="shared" ca="1" si="13"/>
        <v>2.6000027175141245</v>
      </c>
      <c r="R54" s="180">
        <f t="shared" ca="1" si="14"/>
        <v>460.20048100000002</v>
      </c>
      <c r="W54" s="46"/>
      <c r="X54" s="46">
        <v>54</v>
      </c>
    </row>
    <row r="55" spans="1:24">
      <c r="A55" s="61" t="s">
        <v>97</v>
      </c>
      <c r="B55" s="173">
        <f t="shared" ca="1" si="3"/>
        <v>688.71594700000003</v>
      </c>
      <c r="C55" s="178">
        <f t="shared" ca="1" si="15"/>
        <v>512.27672525309299</v>
      </c>
      <c r="D55" s="179">
        <f t="shared" ca="1" si="15"/>
        <v>164.15771584957341</v>
      </c>
      <c r="E55" s="179">
        <f t="shared" ca="1" si="15"/>
        <v>9.3589708994554925</v>
      </c>
      <c r="F55" s="180">
        <f t="shared" ca="1" si="15"/>
        <v>2.9225349978782731</v>
      </c>
      <c r="G55" s="181">
        <f t="shared" ca="1" si="1"/>
        <v>473.12932899999998</v>
      </c>
      <c r="H55" s="181">
        <f t="shared" ca="1" si="2"/>
        <v>456.948306</v>
      </c>
      <c r="I55" s="182">
        <f t="shared" ca="1" si="5"/>
        <v>352.91</v>
      </c>
      <c r="J55" s="179">
        <f t="shared" ca="1" si="6"/>
        <v>96.76</v>
      </c>
      <c r="K55" s="179">
        <f t="shared" ca="1" si="7"/>
        <v>4.6100000000000003</v>
      </c>
      <c r="L55" s="179">
        <f t="shared" ca="1" si="8"/>
        <v>2.66</v>
      </c>
      <c r="M55" s="180">
        <f t="shared" ca="1" si="9"/>
        <v>456.94000000000005</v>
      </c>
      <c r="N55" s="178">
        <f t="shared" ca="1" si="10"/>
        <v>352.91641500078782</v>
      </c>
      <c r="O55" s="179">
        <f t="shared" ca="1" si="11"/>
        <v>96.761758849214331</v>
      </c>
      <c r="P55" s="179">
        <f t="shared" ca="1" si="12"/>
        <v>4.6100837980041138</v>
      </c>
      <c r="Q55" s="179">
        <f t="shared" ca="1" si="13"/>
        <v>2.660048351993697</v>
      </c>
      <c r="R55" s="180">
        <f t="shared" ca="1" si="14"/>
        <v>456.94830599999995</v>
      </c>
      <c r="W55" s="46"/>
      <c r="X55" s="46">
        <v>55</v>
      </c>
    </row>
    <row r="56" spans="1:24">
      <c r="A56" s="61" t="s">
        <v>98</v>
      </c>
      <c r="B56" s="173">
        <f t="shared" ca="1" si="3"/>
        <v>688.71594700000003</v>
      </c>
      <c r="C56" s="178">
        <f t="shared" ca="1" si="15"/>
        <v>512.27672525309299</v>
      </c>
      <c r="D56" s="179">
        <f t="shared" ca="1" si="15"/>
        <v>164.15771584957341</v>
      </c>
      <c r="E56" s="179">
        <f t="shared" ca="1" si="15"/>
        <v>9.3589708994554925</v>
      </c>
      <c r="F56" s="180">
        <f t="shared" ca="1" si="15"/>
        <v>2.9225349978782731</v>
      </c>
      <c r="G56" s="181">
        <f t="shared" ca="1" si="1"/>
        <v>469.995294</v>
      </c>
      <c r="H56" s="181">
        <f t="shared" ca="1" si="2"/>
        <v>453.92145499999998</v>
      </c>
      <c r="I56" s="182">
        <f t="shared" ca="1" si="5"/>
        <v>350.04</v>
      </c>
      <c r="J56" s="179">
        <f t="shared" ca="1" si="6"/>
        <v>96.62</v>
      </c>
      <c r="K56" s="179">
        <f t="shared" ca="1" si="7"/>
        <v>4.5999999999999996</v>
      </c>
      <c r="L56" s="179">
        <f t="shared" ca="1" si="8"/>
        <v>2.66</v>
      </c>
      <c r="M56" s="180">
        <f t="shared" ca="1" si="9"/>
        <v>453.92000000000007</v>
      </c>
      <c r="N56" s="178">
        <f t="shared" ca="1" si="10"/>
        <v>350.04112202194216</v>
      </c>
      <c r="O56" s="179">
        <f t="shared" ca="1" si="11"/>
        <v>96.62030970677651</v>
      </c>
      <c r="P56" s="179">
        <f t="shared" ca="1" si="12"/>
        <v>4.6000147448889663</v>
      </c>
      <c r="Q56" s="179">
        <f t="shared" ca="1" si="13"/>
        <v>2.6600085263923154</v>
      </c>
      <c r="R56" s="180">
        <f t="shared" ca="1" si="14"/>
        <v>453.92145499999992</v>
      </c>
      <c r="W56" s="46"/>
      <c r="X56" s="46">
        <v>56</v>
      </c>
    </row>
    <row r="57" spans="1:24">
      <c r="A57" s="61" t="s">
        <v>99</v>
      </c>
      <c r="B57" s="173">
        <f t="shared" ca="1" si="3"/>
        <v>688.71594700000003</v>
      </c>
      <c r="C57" s="178">
        <f t="shared" ca="1" si="15"/>
        <v>512.27672525309299</v>
      </c>
      <c r="D57" s="179">
        <f t="shared" ca="1" si="15"/>
        <v>164.15771584957341</v>
      </c>
      <c r="E57" s="179">
        <f t="shared" ca="1" si="15"/>
        <v>9.3589708994554925</v>
      </c>
      <c r="F57" s="180">
        <f t="shared" ca="1" si="15"/>
        <v>2.9225349978782731</v>
      </c>
      <c r="G57" s="181">
        <f t="shared" ca="1" si="1"/>
        <v>470.47243600000002</v>
      </c>
      <c r="H57" s="181">
        <f t="shared" ca="1" si="2"/>
        <v>454.38227899999998</v>
      </c>
      <c r="I57" s="182">
        <f t="shared" ca="1" si="5"/>
        <v>327.27999999999997</v>
      </c>
      <c r="J57" s="179">
        <f t="shared" ca="1" si="6"/>
        <v>120.32</v>
      </c>
      <c r="K57" s="179">
        <f t="shared" ca="1" si="7"/>
        <v>4.3</v>
      </c>
      <c r="L57" s="179">
        <f t="shared" ca="1" si="8"/>
        <v>2.48</v>
      </c>
      <c r="M57" s="180">
        <f t="shared" ca="1" si="9"/>
        <v>454.38</v>
      </c>
      <c r="N57" s="178">
        <f t="shared" ca="1" si="10"/>
        <v>327.28164151397505</v>
      </c>
      <c r="O57" s="179">
        <f t="shared" ca="1" si="11"/>
        <v>120.32060348008274</v>
      </c>
      <c r="P57" s="179">
        <f t="shared" ca="1" si="12"/>
        <v>4.3000215671904574</v>
      </c>
      <c r="Q57" s="179">
        <f t="shared" ca="1" si="13"/>
        <v>2.4800124387517055</v>
      </c>
      <c r="R57" s="180">
        <f t="shared" ca="1" si="14"/>
        <v>454.38227899999998</v>
      </c>
      <c r="W57" s="46"/>
      <c r="X57" s="46">
        <v>57</v>
      </c>
    </row>
    <row r="58" spans="1:24">
      <c r="A58" s="61" t="s">
        <v>100</v>
      </c>
      <c r="B58" s="173">
        <f t="shared" ca="1" si="3"/>
        <v>688.71594700000003</v>
      </c>
      <c r="C58" s="178">
        <f t="shared" ca="1" si="15"/>
        <v>512.27672525309299</v>
      </c>
      <c r="D58" s="179">
        <f t="shared" ca="1" si="15"/>
        <v>164.15771584957341</v>
      </c>
      <c r="E58" s="179">
        <f t="shared" ca="1" si="15"/>
        <v>9.3589708994554925</v>
      </c>
      <c r="F58" s="180">
        <f t="shared" ca="1" si="15"/>
        <v>2.9225349978782731</v>
      </c>
      <c r="G58" s="181">
        <f t="shared" ca="1" si="1"/>
        <v>470.16038300000002</v>
      </c>
      <c r="H58" s="181">
        <f t="shared" ca="1" si="2"/>
        <v>454.08089799999999</v>
      </c>
      <c r="I58" s="182">
        <f t="shared" ca="1" si="5"/>
        <v>317.69</v>
      </c>
      <c r="J58" s="179">
        <f t="shared" ca="1" si="6"/>
        <v>126.09</v>
      </c>
      <c r="K58" s="179">
        <f t="shared" ca="1" si="7"/>
        <v>7.88</v>
      </c>
      <c r="L58" s="179">
        <f t="shared" ca="1" si="8"/>
        <v>2.4300000000000002</v>
      </c>
      <c r="M58" s="180">
        <f t="shared" ca="1" si="9"/>
        <v>454.09</v>
      </c>
      <c r="N58" s="178">
        <f t="shared" ca="1" si="10"/>
        <v>317.68363206769584</v>
      </c>
      <c r="O58" s="179">
        <f t="shared" ca="1" si="11"/>
        <v>126.08747259094012</v>
      </c>
      <c r="P58" s="179">
        <f t="shared" ca="1" si="12"/>
        <v>7.8798420494615611</v>
      </c>
      <c r="Q58" s="179">
        <f t="shared" ca="1" si="13"/>
        <v>2.4299512919024866</v>
      </c>
      <c r="R58" s="180">
        <f t="shared" ca="1" si="14"/>
        <v>454.08089800000005</v>
      </c>
      <c r="W58" s="46"/>
      <c r="X58" s="46">
        <v>58</v>
      </c>
    </row>
    <row r="59" spans="1:24">
      <c r="A59" s="61" t="s">
        <v>101</v>
      </c>
      <c r="B59" s="173">
        <f t="shared" ca="1" si="3"/>
        <v>688.71594700000003</v>
      </c>
      <c r="C59" s="178">
        <f t="shared" ca="1" si="15"/>
        <v>512.27672525309299</v>
      </c>
      <c r="D59" s="179">
        <f t="shared" ca="1" si="15"/>
        <v>164.15771584957341</v>
      </c>
      <c r="E59" s="179">
        <f t="shared" ca="1" si="15"/>
        <v>9.3589708994554925</v>
      </c>
      <c r="F59" s="180">
        <f t="shared" ca="1" si="15"/>
        <v>2.9225349978782731</v>
      </c>
      <c r="G59" s="181">
        <f t="shared" ca="1" si="1"/>
        <v>474.19370099999998</v>
      </c>
      <c r="H59" s="181">
        <f t="shared" ca="1" si="2"/>
        <v>457.97627599999998</v>
      </c>
      <c r="I59" s="182">
        <f t="shared" ca="1" si="5"/>
        <v>305.14999999999998</v>
      </c>
      <c r="J59" s="179">
        <f t="shared" ca="1" si="6"/>
        <v>142.21</v>
      </c>
      <c r="K59" s="179">
        <f t="shared" ca="1" si="7"/>
        <v>8.1199999999999992</v>
      </c>
      <c r="L59" s="179">
        <f t="shared" ca="1" si="8"/>
        <v>2.5</v>
      </c>
      <c r="M59" s="180">
        <f t="shared" ca="1" si="9"/>
        <v>457.98</v>
      </c>
      <c r="N59" s="178">
        <f t="shared" ca="1" si="10"/>
        <v>305.14751871566438</v>
      </c>
      <c r="O59" s="179">
        <f t="shared" ca="1" si="11"/>
        <v>142.2088436393729</v>
      </c>
      <c r="P59" s="179">
        <f t="shared" ca="1" si="12"/>
        <v>8.119933973361281</v>
      </c>
      <c r="Q59" s="179">
        <f t="shared" ca="1" si="13"/>
        <v>2.4999796716013796</v>
      </c>
      <c r="R59" s="180">
        <f t="shared" ca="1" si="14"/>
        <v>457.97627599999993</v>
      </c>
      <c r="W59" s="46"/>
      <c r="X59" s="46">
        <v>59</v>
      </c>
    </row>
    <row r="60" spans="1:24">
      <c r="A60" s="61" t="s">
        <v>102</v>
      </c>
      <c r="B60" s="173">
        <f t="shared" ca="1" si="3"/>
        <v>688.71594700000003</v>
      </c>
      <c r="C60" s="178">
        <f t="shared" ca="1" si="15"/>
        <v>512.27672525309299</v>
      </c>
      <c r="D60" s="179">
        <f t="shared" ca="1" si="15"/>
        <v>164.15771584957341</v>
      </c>
      <c r="E60" s="179">
        <f t="shared" ca="1" si="15"/>
        <v>9.3589708994554925</v>
      </c>
      <c r="F60" s="180">
        <f t="shared" ca="1" si="15"/>
        <v>2.9225349978782731</v>
      </c>
      <c r="G60" s="181">
        <f t="shared" ca="1" si="1"/>
        <v>480.94749000000002</v>
      </c>
      <c r="H60" s="181">
        <f t="shared" ca="1" si="2"/>
        <v>464.49908599999998</v>
      </c>
      <c r="I60" s="182">
        <f t="shared" ca="1" si="5"/>
        <v>310.95</v>
      </c>
      <c r="J60" s="179">
        <f t="shared" ca="1" si="6"/>
        <v>142.88</v>
      </c>
      <c r="K60" s="179">
        <f t="shared" ca="1" si="7"/>
        <v>8.15</v>
      </c>
      <c r="L60" s="179">
        <f t="shared" ca="1" si="8"/>
        <v>2.5099999999999998</v>
      </c>
      <c r="M60" s="180">
        <f t="shared" ca="1" si="9"/>
        <v>464.48999999999995</v>
      </c>
      <c r="N60" s="178">
        <f t="shared" ca="1" si="10"/>
        <v>310.95608256733192</v>
      </c>
      <c r="O60" s="179">
        <f t="shared" ca="1" si="11"/>
        <v>142.88279490985812</v>
      </c>
      <c r="P60" s="179">
        <f t="shared" ca="1" si="12"/>
        <v>8.1501594240995505</v>
      </c>
      <c r="Q60" s="179">
        <f t="shared" ca="1" si="13"/>
        <v>2.5100490987104136</v>
      </c>
      <c r="R60" s="180">
        <f t="shared" ca="1" si="14"/>
        <v>464.49908600000003</v>
      </c>
      <c r="W60" s="46"/>
      <c r="X60" s="46">
        <v>60</v>
      </c>
    </row>
    <row r="61" spans="1:24">
      <c r="A61" s="61" t="s">
        <v>103</v>
      </c>
      <c r="B61" s="173">
        <f t="shared" ca="1" si="3"/>
        <v>688.71594700000003</v>
      </c>
      <c r="C61" s="178">
        <f t="shared" ca="1" si="15"/>
        <v>512.27672525309299</v>
      </c>
      <c r="D61" s="179">
        <f t="shared" ca="1" si="15"/>
        <v>164.15771584957341</v>
      </c>
      <c r="E61" s="179">
        <f t="shared" ca="1" si="15"/>
        <v>9.3589708994554925</v>
      </c>
      <c r="F61" s="180">
        <f t="shared" ca="1" si="15"/>
        <v>2.9225349978782731</v>
      </c>
      <c r="G61" s="181">
        <f t="shared" ca="1" si="1"/>
        <v>487.90423099999998</v>
      </c>
      <c r="H61" s="181">
        <f t="shared" ca="1" si="2"/>
        <v>471.21790600000003</v>
      </c>
      <c r="I61" s="182">
        <f t="shared" ca="1" si="5"/>
        <v>325.85000000000002</v>
      </c>
      <c r="J61" s="179">
        <f t="shared" ca="1" si="6"/>
        <v>135.27000000000001</v>
      </c>
      <c r="K61" s="179">
        <f t="shared" ca="1" si="7"/>
        <v>7.72</v>
      </c>
      <c r="L61" s="179">
        <f t="shared" ca="1" si="8"/>
        <v>2.38</v>
      </c>
      <c r="M61" s="180">
        <f t="shared" ca="1" si="9"/>
        <v>471.22</v>
      </c>
      <c r="N61" s="178">
        <f t="shared" ca="1" si="10"/>
        <v>325.84855199291206</v>
      </c>
      <c r="O61" s="179">
        <f t="shared" ca="1" si="11"/>
        <v>135.2693988893086</v>
      </c>
      <c r="P61" s="179">
        <f t="shared" ca="1" si="12"/>
        <v>7.7199656939858237</v>
      </c>
      <c r="Q61" s="179">
        <f t="shared" ca="1" si="13"/>
        <v>2.3799894237935568</v>
      </c>
      <c r="R61" s="180">
        <f t="shared" ca="1" si="14"/>
        <v>471.21790600000008</v>
      </c>
      <c r="W61" s="46"/>
      <c r="X61" s="46">
        <v>61</v>
      </c>
    </row>
    <row r="62" spans="1:24">
      <c r="A62" s="61" t="s">
        <v>104</v>
      </c>
      <c r="B62" s="173">
        <f t="shared" ca="1" si="3"/>
        <v>688.71594700000003</v>
      </c>
      <c r="C62" s="178">
        <f t="shared" ca="1" si="15"/>
        <v>512.27672525309299</v>
      </c>
      <c r="D62" s="179">
        <f t="shared" ca="1" si="15"/>
        <v>164.15771584957341</v>
      </c>
      <c r="E62" s="179">
        <f t="shared" ca="1" si="15"/>
        <v>9.3589708994554925</v>
      </c>
      <c r="F62" s="180">
        <f t="shared" ca="1" si="15"/>
        <v>2.9225349978782731</v>
      </c>
      <c r="G62" s="181">
        <f t="shared" ca="1" si="1"/>
        <v>479.51555100000002</v>
      </c>
      <c r="H62" s="181">
        <f t="shared" ca="1" si="2"/>
        <v>463.11611900000003</v>
      </c>
      <c r="I62" s="182">
        <f t="shared" ca="1" si="5"/>
        <v>331.73</v>
      </c>
      <c r="J62" s="179">
        <f t="shared" ca="1" si="6"/>
        <v>122.26</v>
      </c>
      <c r="K62" s="179">
        <f t="shared" ca="1" si="7"/>
        <v>6.98</v>
      </c>
      <c r="L62" s="179">
        <f t="shared" ca="1" si="8"/>
        <v>2.15</v>
      </c>
      <c r="M62" s="180">
        <f t="shared" ca="1" si="9"/>
        <v>463.12</v>
      </c>
      <c r="N62" s="178">
        <f t="shared" ca="1" si="10"/>
        <v>331.72722006363364</v>
      </c>
      <c r="O62" s="179">
        <f t="shared" ca="1" si="11"/>
        <v>122.25897544683885</v>
      </c>
      <c r="P62" s="179">
        <f t="shared" ca="1" si="12"/>
        <v>6.9799415067801007</v>
      </c>
      <c r="Q62" s="179">
        <f t="shared" ca="1" si="13"/>
        <v>2.1499819827474522</v>
      </c>
      <c r="R62" s="180">
        <f t="shared" ca="1" si="14"/>
        <v>463.11611900000008</v>
      </c>
      <c r="W62" s="46"/>
      <c r="X62" s="46">
        <v>62</v>
      </c>
    </row>
    <row r="63" spans="1:24">
      <c r="A63" s="61" t="s">
        <v>105</v>
      </c>
      <c r="B63" s="173">
        <f t="shared" ca="1" si="3"/>
        <v>688.71594700000003</v>
      </c>
      <c r="C63" s="178">
        <f t="shared" ca="1" si="15"/>
        <v>512.27672525309299</v>
      </c>
      <c r="D63" s="179">
        <f t="shared" ca="1" si="15"/>
        <v>164.15771584957341</v>
      </c>
      <c r="E63" s="179">
        <f t="shared" ca="1" si="15"/>
        <v>9.3589708994554925</v>
      </c>
      <c r="F63" s="180">
        <f t="shared" ca="1" si="15"/>
        <v>2.9225349978782731</v>
      </c>
      <c r="G63" s="181">
        <f t="shared" ca="1" si="1"/>
        <v>516.83991600000002</v>
      </c>
      <c r="H63" s="181">
        <f t="shared" ca="1" si="2"/>
        <v>499.16399100000001</v>
      </c>
      <c r="I63" s="182">
        <f t="shared" ca="1" si="5"/>
        <v>371.28</v>
      </c>
      <c r="J63" s="179">
        <f t="shared" ca="1" si="6"/>
        <v>119</v>
      </c>
      <c r="K63" s="179">
        <f t="shared" ca="1" si="7"/>
        <v>6.79</v>
      </c>
      <c r="L63" s="179">
        <f t="shared" ca="1" si="8"/>
        <v>2.09</v>
      </c>
      <c r="M63" s="180">
        <f t="shared" ca="1" si="9"/>
        <v>499.15999999999997</v>
      </c>
      <c r="N63" s="178">
        <f t="shared" ca="1" si="10"/>
        <v>371.28296854411411</v>
      </c>
      <c r="O63" s="179">
        <f t="shared" ca="1" si="11"/>
        <v>119.00095145644684</v>
      </c>
      <c r="P63" s="179">
        <f t="shared" ca="1" si="12"/>
        <v>6.7900542889854965</v>
      </c>
      <c r="Q63" s="179">
        <f t="shared" ca="1" si="13"/>
        <v>2.0900167104535621</v>
      </c>
      <c r="R63" s="180">
        <f t="shared" ca="1" si="14"/>
        <v>499.16399100000001</v>
      </c>
      <c r="W63" s="46"/>
      <c r="X63" s="46">
        <v>63</v>
      </c>
    </row>
    <row r="64" spans="1:24">
      <c r="A64" s="61" t="s">
        <v>106</v>
      </c>
      <c r="B64" s="173">
        <f t="shared" ca="1" si="3"/>
        <v>688.71594700000003</v>
      </c>
      <c r="C64" s="178">
        <f t="shared" ca="1" si="15"/>
        <v>512.27672525309299</v>
      </c>
      <c r="D64" s="179">
        <f t="shared" ca="1" si="15"/>
        <v>164.15771584957341</v>
      </c>
      <c r="E64" s="179">
        <f t="shared" ca="1" si="15"/>
        <v>9.3589708994554925</v>
      </c>
      <c r="F64" s="180">
        <f t="shared" ca="1" si="15"/>
        <v>2.9225349978782731</v>
      </c>
      <c r="G64" s="181">
        <f t="shared" ca="1" si="1"/>
        <v>533.35794699999997</v>
      </c>
      <c r="H64" s="181">
        <f t="shared" ca="1" si="2"/>
        <v>515.11710500000004</v>
      </c>
      <c r="I64" s="182">
        <f t="shared" ca="1" si="5"/>
        <v>383.15</v>
      </c>
      <c r="J64" s="179">
        <f t="shared" ca="1" si="6"/>
        <v>122.8</v>
      </c>
      <c r="K64" s="179">
        <f t="shared" ca="1" si="7"/>
        <v>7.01</v>
      </c>
      <c r="L64" s="179">
        <f t="shared" ca="1" si="8"/>
        <v>2.16</v>
      </c>
      <c r="M64" s="180">
        <f t="shared" ca="1" si="9"/>
        <v>515.12</v>
      </c>
      <c r="N64" s="178">
        <f t="shared" ca="1" si="10"/>
        <v>383.14784667795851</v>
      </c>
      <c r="O64" s="179">
        <f t="shared" ca="1" si="11"/>
        <v>122.7993098578972</v>
      </c>
      <c r="P64" s="179">
        <f t="shared" ca="1" si="12"/>
        <v>7.0099606034516233</v>
      </c>
      <c r="Q64" s="179">
        <f t="shared" ca="1" si="13"/>
        <v>2.1599878606926546</v>
      </c>
      <c r="R64" s="180">
        <f t="shared" ca="1" si="14"/>
        <v>515.11710500000004</v>
      </c>
      <c r="W64" s="46"/>
      <c r="X64" s="46">
        <v>64</v>
      </c>
    </row>
    <row r="65" spans="1:24">
      <c r="A65" s="61" t="s">
        <v>107</v>
      </c>
      <c r="B65" s="173">
        <f t="shared" ca="1" si="3"/>
        <v>688.71594700000003</v>
      </c>
      <c r="C65" s="178">
        <f t="shared" ca="1" si="15"/>
        <v>512.27672525309299</v>
      </c>
      <c r="D65" s="179">
        <f t="shared" ca="1" si="15"/>
        <v>164.15771584957341</v>
      </c>
      <c r="E65" s="179">
        <f t="shared" ca="1" si="15"/>
        <v>9.3589708994554925</v>
      </c>
      <c r="F65" s="180">
        <f t="shared" ca="1" si="15"/>
        <v>2.9225349978782731</v>
      </c>
      <c r="G65" s="181">
        <f t="shared" ca="1" si="1"/>
        <v>550.13830600000006</v>
      </c>
      <c r="H65" s="181">
        <f t="shared" ca="1" si="2"/>
        <v>531.323576</v>
      </c>
      <c r="I65" s="182">
        <f t="shared" ca="1" si="5"/>
        <v>395.2</v>
      </c>
      <c r="J65" s="179">
        <f t="shared" ca="1" si="6"/>
        <v>126.67</v>
      </c>
      <c r="K65" s="179">
        <f t="shared" ca="1" si="7"/>
        <v>7.23</v>
      </c>
      <c r="L65" s="179">
        <f t="shared" ca="1" si="8"/>
        <v>2.23</v>
      </c>
      <c r="M65" s="180">
        <f t="shared" ca="1" si="9"/>
        <v>531.33000000000004</v>
      </c>
      <c r="N65" s="178">
        <f t="shared" ca="1" si="10"/>
        <v>395.19522186814214</v>
      </c>
      <c r="O65" s="179">
        <f t="shared" ca="1" si="11"/>
        <v>126.66846850718009</v>
      </c>
      <c r="P65" s="179">
        <f t="shared" ca="1" si="12"/>
        <v>7.2299125863022979</v>
      </c>
      <c r="Q65" s="179">
        <f t="shared" ca="1" si="13"/>
        <v>2.2299730383753973</v>
      </c>
      <c r="R65" s="180">
        <f t="shared" ca="1" si="14"/>
        <v>531.32357599999989</v>
      </c>
      <c r="W65" s="46"/>
      <c r="X65" s="46">
        <v>65</v>
      </c>
    </row>
    <row r="66" spans="1:24">
      <c r="A66" s="61" t="s">
        <v>108</v>
      </c>
      <c r="B66" s="173">
        <f t="shared" ca="1" si="3"/>
        <v>686.09594700000002</v>
      </c>
      <c r="C66" s="178">
        <f t="shared" ca="1" si="15"/>
        <v>510.32793195738168</v>
      </c>
      <c r="D66" s="179">
        <f t="shared" ca="1" si="15"/>
        <v>163.53323021453133</v>
      </c>
      <c r="E66" s="179">
        <f t="shared" ca="1" si="15"/>
        <v>9.3233676818105646</v>
      </c>
      <c r="F66" s="180">
        <f t="shared" ca="1" si="15"/>
        <v>2.9114171462766154</v>
      </c>
      <c r="G66" s="181">
        <f t="shared" ca="1" si="1"/>
        <v>566.26546800000006</v>
      </c>
      <c r="H66" s="181">
        <f t="shared" ca="1" si="2"/>
        <v>546.89918899999998</v>
      </c>
      <c r="I66" s="182">
        <f t="shared" ca="1" si="5"/>
        <v>406.78</v>
      </c>
      <c r="J66" s="179">
        <f t="shared" ca="1" si="6"/>
        <v>130.38</v>
      </c>
      <c r="K66" s="179">
        <f t="shared" ca="1" si="7"/>
        <v>7.44</v>
      </c>
      <c r="L66" s="179">
        <f t="shared" ca="1" si="8"/>
        <v>2.2999999999999998</v>
      </c>
      <c r="M66" s="180">
        <f t="shared" ca="1" si="9"/>
        <v>546.9</v>
      </c>
      <c r="N66" s="178">
        <f t="shared" ca="1" si="10"/>
        <v>406.77939678445784</v>
      </c>
      <c r="O66" s="179">
        <f t="shared" ca="1" si="11"/>
        <v>130.37980665902359</v>
      </c>
      <c r="P66" s="179">
        <f t="shared" ca="1" si="12"/>
        <v>7.4399889671969284</v>
      </c>
      <c r="Q66" s="179">
        <f t="shared" ca="1" si="13"/>
        <v>2.2999965893216308</v>
      </c>
      <c r="R66" s="180">
        <f t="shared" ca="1" si="14"/>
        <v>546.89918899999986</v>
      </c>
      <c r="W66" s="46"/>
      <c r="X66" s="46">
        <v>66</v>
      </c>
    </row>
    <row r="67" spans="1:24">
      <c r="A67" s="61" t="s">
        <v>109</v>
      </c>
      <c r="B67" s="173">
        <f t="shared" ca="1" si="3"/>
        <v>688.71594700000003</v>
      </c>
      <c r="C67" s="178">
        <f t="shared" ca="1" si="15"/>
        <v>512.27672525309299</v>
      </c>
      <c r="D67" s="179">
        <f t="shared" ca="1" si="15"/>
        <v>164.15771584957341</v>
      </c>
      <c r="E67" s="179">
        <f t="shared" ca="1" si="15"/>
        <v>9.3589708994554925</v>
      </c>
      <c r="F67" s="180">
        <f t="shared" ca="1" si="15"/>
        <v>2.9225349978782731</v>
      </c>
      <c r="G67" s="181">
        <f t="shared" ref="G67:G98" ca="1" si="16">INDIRECT("ISGS_exbus!" &amp; $V$3 &amp; X67)</f>
        <v>521.67086900000004</v>
      </c>
      <c r="H67" s="181">
        <f t="shared" ref="H67:H98" ca="1" si="17">INDIRECT("ISGS_Delhi_pp!" &amp; $V$3 &amp; X67)</f>
        <v>503.829725</v>
      </c>
      <c r="I67" s="182">
        <f t="shared" ca="1" si="5"/>
        <v>374.75</v>
      </c>
      <c r="J67" s="179">
        <f t="shared" ca="1" si="6"/>
        <v>120.11</v>
      </c>
      <c r="K67" s="179">
        <f t="shared" ca="1" si="7"/>
        <v>6.85</v>
      </c>
      <c r="L67" s="179">
        <f t="shared" ca="1" si="8"/>
        <v>2.11</v>
      </c>
      <c r="M67" s="180">
        <f t="shared" ca="1" si="9"/>
        <v>503.82000000000005</v>
      </c>
      <c r="N67" s="178">
        <f t="shared" ca="1" si="10"/>
        <v>374.75723362262312</v>
      </c>
      <c r="O67" s="179">
        <f t="shared" ca="1" si="11"/>
        <v>120.11231842671985</v>
      </c>
      <c r="P67" s="179">
        <f t="shared" ca="1" si="12"/>
        <v>6.8501322223214629</v>
      </c>
      <c r="Q67" s="179">
        <f t="shared" ca="1" si="13"/>
        <v>2.1100407283355165</v>
      </c>
      <c r="R67" s="180">
        <f t="shared" ca="1" si="14"/>
        <v>503.82972499999994</v>
      </c>
      <c r="W67" s="46"/>
      <c r="X67" s="46">
        <v>67</v>
      </c>
    </row>
    <row r="68" spans="1:24">
      <c r="A68" s="61" t="s">
        <v>110</v>
      </c>
      <c r="B68" s="173">
        <f t="shared" ref="B68:B98" ca="1" si="18">INDIRECT("Entt_ISGS!" &amp; $V$3 &amp; X68)</f>
        <v>688.71594700000003</v>
      </c>
      <c r="C68" s="178">
        <f t="shared" ref="C68:F98" ca="1" si="19">$B68*C$1/100</f>
        <v>512.27672525309299</v>
      </c>
      <c r="D68" s="179">
        <f t="shared" ca="1" si="19"/>
        <v>164.15771584957341</v>
      </c>
      <c r="E68" s="179">
        <f t="shared" ca="1" si="19"/>
        <v>9.3589708994554925</v>
      </c>
      <c r="F68" s="180">
        <f t="shared" ca="1" si="19"/>
        <v>2.9225349978782731</v>
      </c>
      <c r="G68" s="181">
        <f t="shared" ca="1" si="16"/>
        <v>543.10541699999999</v>
      </c>
      <c r="H68" s="181">
        <f t="shared" ca="1" si="17"/>
        <v>524.53121199999998</v>
      </c>
      <c r="I68" s="182">
        <f t="shared" ref="I68:I98" ca="1" si="20">INDIRECT("BRPL_EOD!" &amp; $V$3 &amp; X68)</f>
        <v>390.15</v>
      </c>
      <c r="J68" s="179">
        <f t="shared" ref="J68:J98" ca="1" si="21">INDIRECT("BYPL_EOD!" &amp; $V$3 &amp; X68)</f>
        <v>125.05</v>
      </c>
      <c r="K68" s="179">
        <f t="shared" ref="K68:K98" ca="1" si="22">INDIRECT("TPDDL_EOD!" &amp; $V$3 &amp; X68)</f>
        <v>7.14</v>
      </c>
      <c r="L68" s="179">
        <f t="shared" ref="L68:L98" ca="1" si="23">INDIRECT("NDMC_EOD!" &amp; $V$3 &amp; X68)</f>
        <v>2.2000000000000002</v>
      </c>
      <c r="M68" s="180">
        <f t="shared" ref="M68:M98" ca="1" si="24">SUM(I68:L68)</f>
        <v>524.54</v>
      </c>
      <c r="N68" s="178">
        <f t="shared" ref="N68:N98" ca="1" si="25">INDIRECT("BRPL_ISGS_exbus!" &amp; $V$3 &amp; X68)</f>
        <v>390.14346353338163</v>
      </c>
      <c r="O68" s="179">
        <f t="shared" ref="O68:O98" ca="1" si="26">INDIRECT("BYPL_ISGS_exbus!" &amp; $V$3 &amp; X68)</f>
        <v>125.04790494642926</v>
      </c>
      <c r="P68" s="179">
        <f t="shared" ref="P68:P98" ca="1" si="27">INDIRECT("TPDDL_ISGS_exbus!" &amp; $V$3 &amp; X68)</f>
        <v>7.1398803783886837</v>
      </c>
      <c r="Q68" s="179">
        <f t="shared" ref="Q68:Q98" ca="1" si="28">INDIRECT("NDMC_ISGS_exbus!" &amp; $V$3 &amp; X68)</f>
        <v>2.1999631418004348</v>
      </c>
      <c r="R68" s="180">
        <f t="shared" ref="R68:R98" ca="1" si="29">SUM(N68:Q68)</f>
        <v>524.5312120000001</v>
      </c>
      <c r="W68" s="46"/>
      <c r="X68" s="46">
        <v>68</v>
      </c>
    </row>
    <row r="69" spans="1:24">
      <c r="A69" s="61" t="s">
        <v>111</v>
      </c>
      <c r="B69" s="173">
        <f t="shared" ca="1" si="18"/>
        <v>688.71594700000003</v>
      </c>
      <c r="C69" s="178">
        <f t="shared" ca="1" si="19"/>
        <v>512.27672525309299</v>
      </c>
      <c r="D69" s="179">
        <f t="shared" ca="1" si="19"/>
        <v>164.15771584957341</v>
      </c>
      <c r="E69" s="179">
        <f t="shared" ca="1" si="19"/>
        <v>9.3589708994554925</v>
      </c>
      <c r="F69" s="180">
        <f t="shared" ca="1" si="19"/>
        <v>2.9225349978782731</v>
      </c>
      <c r="G69" s="181">
        <f t="shared" ca="1" si="16"/>
        <v>553.10742800000003</v>
      </c>
      <c r="H69" s="181">
        <f t="shared" ca="1" si="17"/>
        <v>534.19115399999998</v>
      </c>
      <c r="I69" s="182">
        <f t="shared" ca="1" si="20"/>
        <v>397.33</v>
      </c>
      <c r="J69" s="179">
        <f t="shared" ca="1" si="21"/>
        <v>127.35</v>
      </c>
      <c r="K69" s="179">
        <f t="shared" ca="1" si="22"/>
        <v>7.27</v>
      </c>
      <c r="L69" s="179">
        <f t="shared" ca="1" si="23"/>
        <v>2.2400000000000002</v>
      </c>
      <c r="M69" s="180">
        <f t="shared" ca="1" si="24"/>
        <v>534.18999999999994</v>
      </c>
      <c r="N69" s="178">
        <f t="shared" ca="1" si="25"/>
        <v>397.33085834407234</v>
      </c>
      <c r="O69" s="179">
        <f t="shared" ca="1" si="26"/>
        <v>127.35027511166439</v>
      </c>
      <c r="P69" s="179">
        <f t="shared" ca="1" si="27"/>
        <v>7.2700157052359646</v>
      </c>
      <c r="Q69" s="179">
        <f t="shared" ca="1" si="28"/>
        <v>2.2400048390273128</v>
      </c>
      <c r="R69" s="180">
        <f t="shared" ca="1" si="29"/>
        <v>534.19115399999998</v>
      </c>
      <c r="W69" s="46"/>
      <c r="X69" s="46">
        <v>69</v>
      </c>
    </row>
    <row r="70" spans="1:24">
      <c r="A70" s="61" t="s">
        <v>112</v>
      </c>
      <c r="B70" s="173">
        <f t="shared" ca="1" si="18"/>
        <v>688.71594700000003</v>
      </c>
      <c r="C70" s="178">
        <f t="shared" ca="1" si="19"/>
        <v>512.27672525309299</v>
      </c>
      <c r="D70" s="179">
        <f t="shared" ca="1" si="19"/>
        <v>164.15771584957341</v>
      </c>
      <c r="E70" s="179">
        <f t="shared" ca="1" si="19"/>
        <v>9.3589708994554925</v>
      </c>
      <c r="F70" s="180">
        <f t="shared" ca="1" si="19"/>
        <v>2.9225349978782731</v>
      </c>
      <c r="G70" s="181">
        <f t="shared" ca="1" si="16"/>
        <v>582.16663600000004</v>
      </c>
      <c r="H70" s="181">
        <f t="shared" ca="1" si="17"/>
        <v>562.25653699999998</v>
      </c>
      <c r="I70" s="182">
        <f t="shared" ca="1" si="20"/>
        <v>418.21</v>
      </c>
      <c r="J70" s="179">
        <f t="shared" ca="1" si="21"/>
        <v>134.04</v>
      </c>
      <c r="K70" s="179">
        <f t="shared" ca="1" si="22"/>
        <v>7.65</v>
      </c>
      <c r="L70" s="179">
        <f t="shared" ca="1" si="23"/>
        <v>2.36</v>
      </c>
      <c r="M70" s="180">
        <f t="shared" ca="1" si="24"/>
        <v>562.26</v>
      </c>
      <c r="N70" s="178">
        <f t="shared" ca="1" si="25"/>
        <v>418.20742421436699</v>
      </c>
      <c r="O70" s="179">
        <f t="shared" ca="1" si="26"/>
        <v>134.03917443794685</v>
      </c>
      <c r="P70" s="179">
        <f t="shared" ca="1" si="27"/>
        <v>7.6499528830967884</v>
      </c>
      <c r="Q70" s="179">
        <f t="shared" ca="1" si="28"/>
        <v>2.3599854645893359</v>
      </c>
      <c r="R70" s="180">
        <f t="shared" ca="1" si="29"/>
        <v>562.25653700000009</v>
      </c>
      <c r="W70" s="46"/>
      <c r="X70" s="46">
        <v>70</v>
      </c>
    </row>
    <row r="71" spans="1:24">
      <c r="A71" s="61" t="s">
        <v>113</v>
      </c>
      <c r="B71" s="173">
        <f t="shared" ca="1" si="18"/>
        <v>608.01594699999998</v>
      </c>
      <c r="C71" s="178">
        <f t="shared" ca="1" si="19"/>
        <v>452.25091648824292</v>
      </c>
      <c r="D71" s="179">
        <f t="shared" ca="1" si="19"/>
        <v>144.92260487709495</v>
      </c>
      <c r="E71" s="179">
        <f t="shared" ca="1" si="19"/>
        <v>8.2623374399342495</v>
      </c>
      <c r="F71" s="180">
        <f t="shared" ca="1" si="19"/>
        <v>2.5800881947279795</v>
      </c>
      <c r="G71" s="181">
        <f t="shared" ca="1" si="16"/>
        <v>607.98084800000004</v>
      </c>
      <c r="H71" s="181">
        <f t="shared" ca="1" si="17"/>
        <v>587.18790300000001</v>
      </c>
      <c r="I71" s="182">
        <f t="shared" ca="1" si="20"/>
        <v>436.76</v>
      </c>
      <c r="J71" s="179">
        <f t="shared" ca="1" si="21"/>
        <v>139.97999999999999</v>
      </c>
      <c r="K71" s="179">
        <f t="shared" ca="1" si="22"/>
        <v>7.99</v>
      </c>
      <c r="L71" s="179">
        <f t="shared" ca="1" si="23"/>
        <v>2.46</v>
      </c>
      <c r="M71" s="180">
        <f t="shared" ca="1" si="24"/>
        <v>587.19000000000005</v>
      </c>
      <c r="N71" s="178">
        <f t="shared" ca="1" si="25"/>
        <v>436.75844022255143</v>
      </c>
      <c r="O71" s="179">
        <f t="shared" ca="1" si="26"/>
        <v>139.9795000969703</v>
      </c>
      <c r="P71" s="179">
        <f t="shared" ca="1" si="27"/>
        <v>7.9899714657436256</v>
      </c>
      <c r="Q71" s="179">
        <f t="shared" ca="1" si="28"/>
        <v>2.459991214734583</v>
      </c>
      <c r="R71" s="180">
        <f t="shared" ca="1" si="29"/>
        <v>587.18790300000001</v>
      </c>
      <c r="W71" s="46"/>
      <c r="X71" s="46">
        <v>71</v>
      </c>
    </row>
    <row r="72" spans="1:24">
      <c r="A72" s="61" t="s">
        <v>114</v>
      </c>
      <c r="B72" s="173">
        <f t="shared" ca="1" si="18"/>
        <v>638.11594700000001</v>
      </c>
      <c r="C72" s="178">
        <f t="shared" ca="1" si="19"/>
        <v>474.63972496187353</v>
      </c>
      <c r="D72" s="179">
        <f t="shared" ca="1" si="19"/>
        <v>152.097039081204</v>
      </c>
      <c r="E72" s="179">
        <f t="shared" ca="1" si="19"/>
        <v>8.6713667724198693</v>
      </c>
      <c r="F72" s="180">
        <f t="shared" ca="1" si="19"/>
        <v>2.7078161845027484</v>
      </c>
      <c r="G72" s="181">
        <f t="shared" ca="1" si="16"/>
        <v>638.05857500000002</v>
      </c>
      <c r="H72" s="181">
        <f t="shared" ca="1" si="17"/>
        <v>616.23697200000004</v>
      </c>
      <c r="I72" s="182">
        <f t="shared" ca="1" si="20"/>
        <v>458.36</v>
      </c>
      <c r="J72" s="179">
        <f t="shared" ca="1" si="21"/>
        <v>146.91</v>
      </c>
      <c r="K72" s="179">
        <f t="shared" ca="1" si="22"/>
        <v>8.3800000000000008</v>
      </c>
      <c r="L72" s="179">
        <f t="shared" ca="1" si="23"/>
        <v>2.59</v>
      </c>
      <c r="M72" s="180">
        <f t="shared" ca="1" si="24"/>
        <v>616.24</v>
      </c>
      <c r="N72" s="178">
        <f t="shared" ca="1" si="25"/>
        <v>458.35774777021942</v>
      </c>
      <c r="O72" s="179">
        <f t="shared" ca="1" si="26"/>
        <v>146.9092781327405</v>
      </c>
      <c r="P72" s="179">
        <f t="shared" ca="1" si="27"/>
        <v>8.3799588234454117</v>
      </c>
      <c r="Q72" s="179">
        <f t="shared" ca="1" si="28"/>
        <v>2.5899872735947032</v>
      </c>
      <c r="R72" s="180">
        <f t="shared" ca="1" si="29"/>
        <v>616.23697200000004</v>
      </c>
      <c r="W72" s="46"/>
      <c r="X72" s="46">
        <v>72</v>
      </c>
    </row>
    <row r="73" spans="1:24">
      <c r="A73" s="61" t="s">
        <v>115</v>
      </c>
      <c r="B73" s="173">
        <f t="shared" ca="1" si="18"/>
        <v>660.71594700000003</v>
      </c>
      <c r="C73" s="178">
        <f t="shared" ca="1" si="19"/>
        <v>491.44992667297157</v>
      </c>
      <c r="D73" s="179">
        <f t="shared" ca="1" si="19"/>
        <v>157.48382356668125</v>
      </c>
      <c r="E73" s="179">
        <f t="shared" ca="1" si="19"/>
        <v>8.9784784971432892</v>
      </c>
      <c r="F73" s="180">
        <f t="shared" ca="1" si="19"/>
        <v>2.8037182632040696</v>
      </c>
      <c r="G73" s="181">
        <f t="shared" ca="1" si="16"/>
        <v>660.62719300000003</v>
      </c>
      <c r="H73" s="181">
        <f t="shared" ca="1" si="17"/>
        <v>638.03374299999996</v>
      </c>
      <c r="I73" s="182">
        <f t="shared" ca="1" si="20"/>
        <v>474.56</v>
      </c>
      <c r="J73" s="179">
        <f t="shared" ca="1" si="21"/>
        <v>152.11000000000001</v>
      </c>
      <c r="K73" s="179">
        <f t="shared" ca="1" si="22"/>
        <v>8.68</v>
      </c>
      <c r="L73" s="179">
        <f t="shared" ca="1" si="23"/>
        <v>2.68</v>
      </c>
      <c r="M73" s="180">
        <f t="shared" ca="1" si="24"/>
        <v>638.03</v>
      </c>
      <c r="N73" s="178">
        <f t="shared" ca="1" si="25"/>
        <v>474.56278400401231</v>
      </c>
      <c r="O73" s="179">
        <f t="shared" ca="1" si="26"/>
        <v>152.11089235260098</v>
      </c>
      <c r="P73" s="179">
        <f t="shared" ca="1" si="27"/>
        <v>8.6800509211792551</v>
      </c>
      <c r="Q73" s="179">
        <f t="shared" ca="1" si="28"/>
        <v>2.6800157222074197</v>
      </c>
      <c r="R73" s="180">
        <f t="shared" ca="1" si="29"/>
        <v>638.03374299999996</v>
      </c>
      <c r="W73" s="46"/>
      <c r="X73" s="46">
        <v>73</v>
      </c>
    </row>
    <row r="74" spans="1:24">
      <c r="A74" s="61" t="s">
        <v>116</v>
      </c>
      <c r="B74" s="173">
        <f t="shared" ca="1" si="18"/>
        <v>686.91594699999996</v>
      </c>
      <c r="C74" s="178">
        <f t="shared" ca="1" si="19"/>
        <v>510.93785963008514</v>
      </c>
      <c r="D74" s="179">
        <f t="shared" ca="1" si="19"/>
        <v>163.72867991710172</v>
      </c>
      <c r="E74" s="179">
        <f t="shared" ca="1" si="19"/>
        <v>9.3345106735925647</v>
      </c>
      <c r="F74" s="180">
        <f t="shared" ca="1" si="19"/>
        <v>2.9148967792206451</v>
      </c>
      <c r="G74" s="181">
        <f t="shared" ca="1" si="16"/>
        <v>686.84901600000001</v>
      </c>
      <c r="H74" s="181">
        <f t="shared" ca="1" si="17"/>
        <v>663.35878000000002</v>
      </c>
      <c r="I74" s="182">
        <f t="shared" ca="1" si="20"/>
        <v>493.41</v>
      </c>
      <c r="J74" s="179">
        <f t="shared" ca="1" si="21"/>
        <v>158.13999999999999</v>
      </c>
      <c r="K74" s="179">
        <f t="shared" ca="1" si="22"/>
        <v>9.02</v>
      </c>
      <c r="L74" s="179">
        <f t="shared" ca="1" si="23"/>
        <v>2.78</v>
      </c>
      <c r="M74" s="180">
        <f t="shared" ca="1" si="24"/>
        <v>663.34999999999991</v>
      </c>
      <c r="N74" s="178">
        <f t="shared" ca="1" si="25"/>
        <v>493.41653069993225</v>
      </c>
      <c r="O74" s="179">
        <f t="shared" ca="1" si="26"/>
        <v>158.14209311705739</v>
      </c>
      <c r="P74" s="179">
        <f t="shared" ca="1" si="27"/>
        <v>9.0201193873520769</v>
      </c>
      <c r="Q74" s="179">
        <f t="shared" ca="1" si="28"/>
        <v>2.7800367956584009</v>
      </c>
      <c r="R74" s="180">
        <f t="shared" ca="1" si="29"/>
        <v>663.35878000000014</v>
      </c>
      <c r="W74" s="46"/>
      <c r="X74" s="46">
        <v>74</v>
      </c>
    </row>
    <row r="75" spans="1:24">
      <c r="A75" s="61" t="s">
        <v>117</v>
      </c>
      <c r="B75" s="173">
        <f t="shared" ca="1" si="18"/>
        <v>688.71594700000003</v>
      </c>
      <c r="C75" s="178">
        <f t="shared" ca="1" si="19"/>
        <v>512.27672525309299</v>
      </c>
      <c r="D75" s="179">
        <f t="shared" ca="1" si="19"/>
        <v>164.15771584957341</v>
      </c>
      <c r="E75" s="179">
        <f t="shared" ca="1" si="19"/>
        <v>9.3589708994554925</v>
      </c>
      <c r="F75" s="180">
        <f t="shared" ca="1" si="19"/>
        <v>2.9225349978782731</v>
      </c>
      <c r="G75" s="181">
        <f t="shared" ca="1" si="16"/>
        <v>688.71594700000003</v>
      </c>
      <c r="H75" s="181">
        <f t="shared" ca="1" si="17"/>
        <v>665.16186200000004</v>
      </c>
      <c r="I75" s="182">
        <f t="shared" ca="1" si="20"/>
        <v>494.75</v>
      </c>
      <c r="J75" s="179">
        <f t="shared" ca="1" si="21"/>
        <v>158.57</v>
      </c>
      <c r="K75" s="179">
        <f t="shared" ca="1" si="22"/>
        <v>9.0500000000000007</v>
      </c>
      <c r="L75" s="179">
        <f t="shared" ca="1" si="23"/>
        <v>2.79</v>
      </c>
      <c r="M75" s="180">
        <f t="shared" ca="1" si="24"/>
        <v>665.15999999999985</v>
      </c>
      <c r="N75" s="178">
        <f t="shared" ca="1" si="25"/>
        <v>494.75138496677505</v>
      </c>
      <c r="O75" s="179">
        <f t="shared" ca="1" si="26"/>
        <v>158.57044388919962</v>
      </c>
      <c r="P75" s="179">
        <f t="shared" ca="1" si="27"/>
        <v>9.0500253339046282</v>
      </c>
      <c r="Q75" s="179">
        <f t="shared" ca="1" si="28"/>
        <v>2.7900078101208741</v>
      </c>
      <c r="R75" s="180">
        <f t="shared" ca="1" si="29"/>
        <v>665.16186200000016</v>
      </c>
      <c r="W75" s="46"/>
      <c r="X75" s="46">
        <v>75</v>
      </c>
    </row>
    <row r="76" spans="1:24">
      <c r="A76" s="61" t="s">
        <v>118</v>
      </c>
      <c r="B76" s="173">
        <f t="shared" ca="1" si="18"/>
        <v>688.71594700000003</v>
      </c>
      <c r="C76" s="178">
        <f t="shared" ca="1" si="19"/>
        <v>512.27672525309299</v>
      </c>
      <c r="D76" s="179">
        <f t="shared" ca="1" si="19"/>
        <v>164.15771584957341</v>
      </c>
      <c r="E76" s="179">
        <f t="shared" ca="1" si="19"/>
        <v>9.3589708994554925</v>
      </c>
      <c r="F76" s="180">
        <f t="shared" ca="1" si="19"/>
        <v>2.9225349978782731</v>
      </c>
      <c r="G76" s="181">
        <f t="shared" ca="1" si="16"/>
        <v>688.71594700000003</v>
      </c>
      <c r="H76" s="181">
        <f t="shared" ca="1" si="17"/>
        <v>665.16186200000004</v>
      </c>
      <c r="I76" s="182">
        <f t="shared" ca="1" si="20"/>
        <v>494.75</v>
      </c>
      <c r="J76" s="179">
        <f t="shared" ca="1" si="21"/>
        <v>158.57</v>
      </c>
      <c r="K76" s="179">
        <f t="shared" ca="1" si="22"/>
        <v>9.0500000000000007</v>
      </c>
      <c r="L76" s="179">
        <f t="shared" ca="1" si="23"/>
        <v>2.79</v>
      </c>
      <c r="M76" s="180">
        <f t="shared" ca="1" si="24"/>
        <v>665.15999999999985</v>
      </c>
      <c r="N76" s="178">
        <f t="shared" ca="1" si="25"/>
        <v>494.75138496677505</v>
      </c>
      <c r="O76" s="179">
        <f t="shared" ca="1" si="26"/>
        <v>158.57044388919962</v>
      </c>
      <c r="P76" s="179">
        <f t="shared" ca="1" si="27"/>
        <v>9.0500253339046282</v>
      </c>
      <c r="Q76" s="179">
        <f t="shared" ca="1" si="28"/>
        <v>2.7900078101208741</v>
      </c>
      <c r="R76" s="180">
        <f t="shared" ca="1" si="29"/>
        <v>665.16186200000016</v>
      </c>
      <c r="W76" s="46"/>
      <c r="X76" s="46">
        <v>76</v>
      </c>
    </row>
    <row r="77" spans="1:24">
      <c r="A77" s="61" t="s">
        <v>119</v>
      </c>
      <c r="B77" s="173">
        <f t="shared" ca="1" si="18"/>
        <v>688.71594700000003</v>
      </c>
      <c r="C77" s="178">
        <f t="shared" ca="1" si="19"/>
        <v>512.27672525309299</v>
      </c>
      <c r="D77" s="179">
        <f t="shared" ca="1" si="19"/>
        <v>164.15771584957341</v>
      </c>
      <c r="E77" s="179">
        <f t="shared" ca="1" si="19"/>
        <v>9.3589708994554925</v>
      </c>
      <c r="F77" s="180">
        <f t="shared" ca="1" si="19"/>
        <v>2.9225349978782731</v>
      </c>
      <c r="G77" s="181">
        <f t="shared" ca="1" si="16"/>
        <v>688.71594700000003</v>
      </c>
      <c r="H77" s="181">
        <f t="shared" ca="1" si="17"/>
        <v>665.16186200000004</v>
      </c>
      <c r="I77" s="182">
        <f t="shared" ca="1" si="20"/>
        <v>494.75</v>
      </c>
      <c r="J77" s="179">
        <f t="shared" ca="1" si="21"/>
        <v>158.57</v>
      </c>
      <c r="K77" s="179">
        <f t="shared" ca="1" si="22"/>
        <v>9.0500000000000007</v>
      </c>
      <c r="L77" s="179">
        <f t="shared" ca="1" si="23"/>
        <v>2.79</v>
      </c>
      <c r="M77" s="180">
        <f t="shared" ca="1" si="24"/>
        <v>665.15999999999985</v>
      </c>
      <c r="N77" s="178">
        <f t="shared" ca="1" si="25"/>
        <v>494.75138496677505</v>
      </c>
      <c r="O77" s="179">
        <f t="shared" ca="1" si="26"/>
        <v>158.57044388919962</v>
      </c>
      <c r="P77" s="179">
        <f t="shared" ca="1" si="27"/>
        <v>9.0500253339046282</v>
      </c>
      <c r="Q77" s="179">
        <f t="shared" ca="1" si="28"/>
        <v>2.7900078101208741</v>
      </c>
      <c r="R77" s="180">
        <f t="shared" ca="1" si="29"/>
        <v>665.16186200000016</v>
      </c>
      <c r="W77" s="46"/>
      <c r="X77" s="46">
        <v>77</v>
      </c>
    </row>
    <row r="78" spans="1:24">
      <c r="A78" s="61" t="s">
        <v>120</v>
      </c>
      <c r="B78" s="173">
        <f t="shared" ca="1" si="18"/>
        <v>688.71594700000003</v>
      </c>
      <c r="C78" s="178">
        <f t="shared" ca="1" si="19"/>
        <v>512.27672525309299</v>
      </c>
      <c r="D78" s="179">
        <f t="shared" ca="1" si="19"/>
        <v>164.15771584957341</v>
      </c>
      <c r="E78" s="179">
        <f t="shared" ca="1" si="19"/>
        <v>9.3589708994554925</v>
      </c>
      <c r="F78" s="180">
        <f t="shared" ca="1" si="19"/>
        <v>2.9225349978782731</v>
      </c>
      <c r="G78" s="181">
        <f t="shared" ca="1" si="16"/>
        <v>688.71594700000003</v>
      </c>
      <c r="H78" s="181">
        <f t="shared" ca="1" si="17"/>
        <v>665.16186200000004</v>
      </c>
      <c r="I78" s="182">
        <f t="shared" ca="1" si="20"/>
        <v>494.75</v>
      </c>
      <c r="J78" s="179">
        <f t="shared" ca="1" si="21"/>
        <v>158.57</v>
      </c>
      <c r="K78" s="179">
        <f t="shared" ca="1" si="22"/>
        <v>9.0500000000000007</v>
      </c>
      <c r="L78" s="179">
        <f t="shared" ca="1" si="23"/>
        <v>2.79</v>
      </c>
      <c r="M78" s="180">
        <f t="shared" ca="1" si="24"/>
        <v>665.15999999999985</v>
      </c>
      <c r="N78" s="178">
        <f t="shared" ca="1" si="25"/>
        <v>494.75138496677505</v>
      </c>
      <c r="O78" s="179">
        <f t="shared" ca="1" si="26"/>
        <v>158.57044388919962</v>
      </c>
      <c r="P78" s="179">
        <f t="shared" ca="1" si="27"/>
        <v>9.0500253339046282</v>
      </c>
      <c r="Q78" s="179">
        <f t="shared" ca="1" si="28"/>
        <v>2.7900078101208741</v>
      </c>
      <c r="R78" s="180">
        <f t="shared" ca="1" si="29"/>
        <v>665.16186200000016</v>
      </c>
      <c r="W78" s="46"/>
      <c r="X78" s="46">
        <v>78</v>
      </c>
    </row>
    <row r="79" spans="1:24">
      <c r="A79" s="61" t="s">
        <v>121</v>
      </c>
      <c r="B79" s="173">
        <f t="shared" ca="1" si="18"/>
        <v>688.71594700000003</v>
      </c>
      <c r="C79" s="178">
        <f t="shared" ca="1" si="19"/>
        <v>512.27672525309299</v>
      </c>
      <c r="D79" s="179">
        <f t="shared" ca="1" si="19"/>
        <v>164.15771584957341</v>
      </c>
      <c r="E79" s="179">
        <f t="shared" ca="1" si="19"/>
        <v>9.3589708994554925</v>
      </c>
      <c r="F79" s="180">
        <f t="shared" ca="1" si="19"/>
        <v>2.9225349978782731</v>
      </c>
      <c r="G79" s="181">
        <f t="shared" ca="1" si="16"/>
        <v>688.71594700000003</v>
      </c>
      <c r="H79" s="181">
        <f t="shared" ca="1" si="17"/>
        <v>665.16186200000004</v>
      </c>
      <c r="I79" s="182">
        <f t="shared" ca="1" si="20"/>
        <v>494.75</v>
      </c>
      <c r="J79" s="179">
        <f t="shared" ca="1" si="21"/>
        <v>158.57</v>
      </c>
      <c r="K79" s="179">
        <f t="shared" ca="1" si="22"/>
        <v>9.0500000000000007</v>
      </c>
      <c r="L79" s="179">
        <f t="shared" ca="1" si="23"/>
        <v>2.79</v>
      </c>
      <c r="M79" s="180">
        <f t="shared" ca="1" si="24"/>
        <v>665.15999999999985</v>
      </c>
      <c r="N79" s="178">
        <f t="shared" ca="1" si="25"/>
        <v>494.75138496677505</v>
      </c>
      <c r="O79" s="179">
        <f t="shared" ca="1" si="26"/>
        <v>158.57044388919962</v>
      </c>
      <c r="P79" s="179">
        <f t="shared" ca="1" si="27"/>
        <v>9.0500253339046282</v>
      </c>
      <c r="Q79" s="179">
        <f t="shared" ca="1" si="28"/>
        <v>2.7900078101208741</v>
      </c>
      <c r="R79" s="180">
        <f t="shared" ca="1" si="29"/>
        <v>665.16186200000016</v>
      </c>
      <c r="W79" s="46"/>
      <c r="X79" s="46">
        <v>79</v>
      </c>
    </row>
    <row r="80" spans="1:24">
      <c r="A80" s="61" t="s">
        <v>122</v>
      </c>
      <c r="B80" s="173">
        <f t="shared" ca="1" si="18"/>
        <v>688.71594700000003</v>
      </c>
      <c r="C80" s="178">
        <f t="shared" ca="1" si="19"/>
        <v>512.27672525309299</v>
      </c>
      <c r="D80" s="179">
        <f t="shared" ca="1" si="19"/>
        <v>164.15771584957341</v>
      </c>
      <c r="E80" s="179">
        <f t="shared" ca="1" si="19"/>
        <v>9.3589708994554925</v>
      </c>
      <c r="F80" s="180">
        <f t="shared" ca="1" si="19"/>
        <v>2.9225349978782731</v>
      </c>
      <c r="G80" s="181">
        <f t="shared" ca="1" si="16"/>
        <v>688.71594700000003</v>
      </c>
      <c r="H80" s="181">
        <f t="shared" ca="1" si="17"/>
        <v>665.16186200000004</v>
      </c>
      <c r="I80" s="182">
        <f t="shared" ca="1" si="20"/>
        <v>494.75</v>
      </c>
      <c r="J80" s="179">
        <f t="shared" ca="1" si="21"/>
        <v>158.57</v>
      </c>
      <c r="K80" s="179">
        <f t="shared" ca="1" si="22"/>
        <v>9.0500000000000007</v>
      </c>
      <c r="L80" s="179">
        <f t="shared" ca="1" si="23"/>
        <v>2.79</v>
      </c>
      <c r="M80" s="180">
        <f t="shared" ca="1" si="24"/>
        <v>665.15999999999985</v>
      </c>
      <c r="N80" s="178">
        <f t="shared" ca="1" si="25"/>
        <v>494.75138496677505</v>
      </c>
      <c r="O80" s="179">
        <f t="shared" ca="1" si="26"/>
        <v>158.57044388919962</v>
      </c>
      <c r="P80" s="179">
        <f t="shared" ca="1" si="27"/>
        <v>9.0500253339046282</v>
      </c>
      <c r="Q80" s="179">
        <f t="shared" ca="1" si="28"/>
        <v>2.7900078101208741</v>
      </c>
      <c r="R80" s="180">
        <f t="shared" ca="1" si="29"/>
        <v>665.16186200000016</v>
      </c>
      <c r="W80" s="46"/>
      <c r="X80" s="46">
        <v>80</v>
      </c>
    </row>
    <row r="81" spans="1:24">
      <c r="A81" s="61" t="s">
        <v>123</v>
      </c>
      <c r="B81" s="173">
        <f t="shared" ca="1" si="18"/>
        <v>688.71594700000003</v>
      </c>
      <c r="C81" s="178">
        <f t="shared" ca="1" si="19"/>
        <v>512.27672525309299</v>
      </c>
      <c r="D81" s="179">
        <f t="shared" ca="1" si="19"/>
        <v>164.15771584957341</v>
      </c>
      <c r="E81" s="179">
        <f t="shared" ca="1" si="19"/>
        <v>9.3589708994554925</v>
      </c>
      <c r="F81" s="180">
        <f t="shared" ca="1" si="19"/>
        <v>2.9225349978782731</v>
      </c>
      <c r="G81" s="181">
        <f t="shared" ca="1" si="16"/>
        <v>688.71594700000003</v>
      </c>
      <c r="H81" s="181">
        <f t="shared" ca="1" si="17"/>
        <v>665.16186200000004</v>
      </c>
      <c r="I81" s="182">
        <f t="shared" ca="1" si="20"/>
        <v>494.75</v>
      </c>
      <c r="J81" s="179">
        <f t="shared" ca="1" si="21"/>
        <v>158.57</v>
      </c>
      <c r="K81" s="179">
        <f t="shared" ca="1" si="22"/>
        <v>9.0500000000000007</v>
      </c>
      <c r="L81" s="179">
        <f t="shared" ca="1" si="23"/>
        <v>2.79</v>
      </c>
      <c r="M81" s="180">
        <f t="shared" ca="1" si="24"/>
        <v>665.15999999999985</v>
      </c>
      <c r="N81" s="178">
        <f t="shared" ca="1" si="25"/>
        <v>494.75138496677505</v>
      </c>
      <c r="O81" s="179">
        <f t="shared" ca="1" si="26"/>
        <v>158.57044388919962</v>
      </c>
      <c r="P81" s="179">
        <f t="shared" ca="1" si="27"/>
        <v>9.0500253339046282</v>
      </c>
      <c r="Q81" s="179">
        <f t="shared" ca="1" si="28"/>
        <v>2.7900078101208741</v>
      </c>
      <c r="R81" s="180">
        <f t="shared" ca="1" si="29"/>
        <v>665.16186200000016</v>
      </c>
      <c r="W81" s="46"/>
      <c r="X81" s="46">
        <v>81</v>
      </c>
    </row>
    <row r="82" spans="1:24">
      <c r="A82" s="61" t="s">
        <v>124</v>
      </c>
      <c r="B82" s="173">
        <f t="shared" ca="1" si="18"/>
        <v>688.71594700000003</v>
      </c>
      <c r="C82" s="178">
        <f t="shared" ca="1" si="19"/>
        <v>512.27672525309299</v>
      </c>
      <c r="D82" s="179">
        <f t="shared" ca="1" si="19"/>
        <v>164.15771584957341</v>
      </c>
      <c r="E82" s="179">
        <f t="shared" ca="1" si="19"/>
        <v>9.3589708994554925</v>
      </c>
      <c r="F82" s="180">
        <f t="shared" ca="1" si="19"/>
        <v>2.9225349978782731</v>
      </c>
      <c r="G82" s="181">
        <f t="shared" ca="1" si="16"/>
        <v>688.71594700000003</v>
      </c>
      <c r="H82" s="181">
        <f t="shared" ca="1" si="17"/>
        <v>665.16186200000004</v>
      </c>
      <c r="I82" s="182">
        <f t="shared" ca="1" si="20"/>
        <v>494.75</v>
      </c>
      <c r="J82" s="179">
        <f t="shared" ca="1" si="21"/>
        <v>158.57</v>
      </c>
      <c r="K82" s="179">
        <f t="shared" ca="1" si="22"/>
        <v>9.0500000000000007</v>
      </c>
      <c r="L82" s="179">
        <f t="shared" ca="1" si="23"/>
        <v>2.79</v>
      </c>
      <c r="M82" s="180">
        <f t="shared" ca="1" si="24"/>
        <v>665.15999999999985</v>
      </c>
      <c r="N82" s="178">
        <f t="shared" ca="1" si="25"/>
        <v>494.75138496677505</v>
      </c>
      <c r="O82" s="179">
        <f t="shared" ca="1" si="26"/>
        <v>158.57044388919962</v>
      </c>
      <c r="P82" s="179">
        <f t="shared" ca="1" si="27"/>
        <v>9.0500253339046282</v>
      </c>
      <c r="Q82" s="179">
        <f t="shared" ca="1" si="28"/>
        <v>2.7900078101208741</v>
      </c>
      <c r="R82" s="180">
        <f t="shared" ca="1" si="29"/>
        <v>665.16186200000016</v>
      </c>
      <c r="W82" s="46"/>
      <c r="X82" s="46">
        <v>82</v>
      </c>
    </row>
    <row r="83" spans="1:24">
      <c r="A83" s="61" t="s">
        <v>125</v>
      </c>
      <c r="B83" s="173">
        <f t="shared" ca="1" si="18"/>
        <v>688.71594700000003</v>
      </c>
      <c r="C83" s="178">
        <f t="shared" ca="1" si="19"/>
        <v>512.27672525309299</v>
      </c>
      <c r="D83" s="179">
        <f t="shared" ca="1" si="19"/>
        <v>164.15771584957341</v>
      </c>
      <c r="E83" s="179">
        <f t="shared" ca="1" si="19"/>
        <v>9.3589708994554925</v>
      </c>
      <c r="F83" s="180">
        <f t="shared" ca="1" si="19"/>
        <v>2.9225349978782731</v>
      </c>
      <c r="G83" s="181">
        <f t="shared" ca="1" si="16"/>
        <v>688.71594700000003</v>
      </c>
      <c r="H83" s="181">
        <f t="shared" ca="1" si="17"/>
        <v>665.16186200000004</v>
      </c>
      <c r="I83" s="182">
        <f t="shared" ca="1" si="20"/>
        <v>494.75</v>
      </c>
      <c r="J83" s="179">
        <f t="shared" ca="1" si="21"/>
        <v>158.57</v>
      </c>
      <c r="K83" s="179">
        <f t="shared" ca="1" si="22"/>
        <v>9.0500000000000007</v>
      </c>
      <c r="L83" s="179">
        <f t="shared" ca="1" si="23"/>
        <v>2.79</v>
      </c>
      <c r="M83" s="180">
        <f t="shared" ca="1" si="24"/>
        <v>665.15999999999985</v>
      </c>
      <c r="N83" s="178">
        <f t="shared" ca="1" si="25"/>
        <v>494.75138496677505</v>
      </c>
      <c r="O83" s="179">
        <f t="shared" ca="1" si="26"/>
        <v>158.57044388919962</v>
      </c>
      <c r="P83" s="179">
        <f t="shared" ca="1" si="27"/>
        <v>9.0500253339046282</v>
      </c>
      <c r="Q83" s="179">
        <f t="shared" ca="1" si="28"/>
        <v>2.7900078101208741</v>
      </c>
      <c r="R83" s="180">
        <f t="shared" ca="1" si="29"/>
        <v>665.16186200000016</v>
      </c>
      <c r="W83" s="46"/>
      <c r="X83" s="46">
        <v>83</v>
      </c>
    </row>
    <row r="84" spans="1:24">
      <c r="A84" s="61" t="s">
        <v>126</v>
      </c>
      <c r="B84" s="173">
        <f t="shared" ca="1" si="18"/>
        <v>688.71594700000003</v>
      </c>
      <c r="C84" s="178">
        <f t="shared" ca="1" si="19"/>
        <v>512.27672525309299</v>
      </c>
      <c r="D84" s="179">
        <f t="shared" ca="1" si="19"/>
        <v>164.15771584957341</v>
      </c>
      <c r="E84" s="179">
        <f t="shared" ca="1" si="19"/>
        <v>9.3589708994554925</v>
      </c>
      <c r="F84" s="180">
        <f t="shared" ca="1" si="19"/>
        <v>2.9225349978782731</v>
      </c>
      <c r="G84" s="181">
        <f t="shared" ca="1" si="16"/>
        <v>688.71594700000003</v>
      </c>
      <c r="H84" s="181">
        <f t="shared" ca="1" si="17"/>
        <v>665.16186200000004</v>
      </c>
      <c r="I84" s="182">
        <f t="shared" ca="1" si="20"/>
        <v>494.75</v>
      </c>
      <c r="J84" s="179">
        <f t="shared" ca="1" si="21"/>
        <v>158.57</v>
      </c>
      <c r="K84" s="179">
        <f t="shared" ca="1" si="22"/>
        <v>9.0500000000000007</v>
      </c>
      <c r="L84" s="179">
        <f t="shared" ca="1" si="23"/>
        <v>2.79</v>
      </c>
      <c r="M84" s="180">
        <f t="shared" ca="1" si="24"/>
        <v>665.15999999999985</v>
      </c>
      <c r="N84" s="178">
        <f t="shared" ca="1" si="25"/>
        <v>494.75138496677505</v>
      </c>
      <c r="O84" s="179">
        <f t="shared" ca="1" si="26"/>
        <v>158.57044388919962</v>
      </c>
      <c r="P84" s="179">
        <f t="shared" ca="1" si="27"/>
        <v>9.0500253339046282</v>
      </c>
      <c r="Q84" s="179">
        <f t="shared" ca="1" si="28"/>
        <v>2.7900078101208741</v>
      </c>
      <c r="R84" s="180">
        <f t="shared" ca="1" si="29"/>
        <v>665.16186200000016</v>
      </c>
      <c r="W84" s="46"/>
      <c r="X84" s="46">
        <v>84</v>
      </c>
    </row>
    <row r="85" spans="1:24">
      <c r="A85" s="61" t="s">
        <v>127</v>
      </c>
      <c r="B85" s="173">
        <f t="shared" ca="1" si="18"/>
        <v>688.71594700000003</v>
      </c>
      <c r="C85" s="178">
        <f t="shared" ca="1" si="19"/>
        <v>512.27672525309299</v>
      </c>
      <c r="D85" s="179">
        <f t="shared" ca="1" si="19"/>
        <v>164.15771584957341</v>
      </c>
      <c r="E85" s="179">
        <f t="shared" ca="1" si="19"/>
        <v>9.3589708994554925</v>
      </c>
      <c r="F85" s="180">
        <f t="shared" ca="1" si="19"/>
        <v>2.9225349978782731</v>
      </c>
      <c r="G85" s="181">
        <f t="shared" ca="1" si="16"/>
        <v>688.71594700000003</v>
      </c>
      <c r="H85" s="181">
        <f t="shared" ca="1" si="17"/>
        <v>665.16186200000004</v>
      </c>
      <c r="I85" s="182">
        <f t="shared" ca="1" si="20"/>
        <v>494.75</v>
      </c>
      <c r="J85" s="179">
        <f t="shared" ca="1" si="21"/>
        <v>158.57</v>
      </c>
      <c r="K85" s="179">
        <f t="shared" ca="1" si="22"/>
        <v>9.0500000000000007</v>
      </c>
      <c r="L85" s="179">
        <f t="shared" ca="1" si="23"/>
        <v>2.79</v>
      </c>
      <c r="M85" s="180">
        <f t="shared" ca="1" si="24"/>
        <v>665.15999999999985</v>
      </c>
      <c r="N85" s="178">
        <f t="shared" ca="1" si="25"/>
        <v>494.75138496677505</v>
      </c>
      <c r="O85" s="179">
        <f t="shared" ca="1" si="26"/>
        <v>158.57044388919962</v>
      </c>
      <c r="P85" s="179">
        <f t="shared" ca="1" si="27"/>
        <v>9.0500253339046282</v>
      </c>
      <c r="Q85" s="179">
        <f t="shared" ca="1" si="28"/>
        <v>2.7900078101208741</v>
      </c>
      <c r="R85" s="180">
        <f t="shared" ca="1" si="29"/>
        <v>665.16186200000016</v>
      </c>
      <c r="W85" s="46"/>
      <c r="X85" s="46">
        <v>85</v>
      </c>
    </row>
    <row r="86" spans="1:24">
      <c r="A86" s="61" t="s">
        <v>128</v>
      </c>
      <c r="B86" s="173">
        <f t="shared" ca="1" si="18"/>
        <v>688.71594700000003</v>
      </c>
      <c r="C86" s="178">
        <f t="shared" ca="1" si="19"/>
        <v>512.27672525309299</v>
      </c>
      <c r="D86" s="179">
        <f t="shared" ca="1" si="19"/>
        <v>164.15771584957341</v>
      </c>
      <c r="E86" s="179">
        <f t="shared" ca="1" si="19"/>
        <v>9.3589708994554925</v>
      </c>
      <c r="F86" s="180">
        <f t="shared" ca="1" si="19"/>
        <v>2.9225349978782731</v>
      </c>
      <c r="G86" s="181">
        <f t="shared" ca="1" si="16"/>
        <v>688.71594700000003</v>
      </c>
      <c r="H86" s="181">
        <f t="shared" ca="1" si="17"/>
        <v>665.16186200000004</v>
      </c>
      <c r="I86" s="182">
        <f t="shared" ca="1" si="20"/>
        <v>494.75</v>
      </c>
      <c r="J86" s="179">
        <f t="shared" ca="1" si="21"/>
        <v>158.57</v>
      </c>
      <c r="K86" s="179">
        <f t="shared" ca="1" si="22"/>
        <v>9.0500000000000007</v>
      </c>
      <c r="L86" s="179">
        <f t="shared" ca="1" si="23"/>
        <v>2.79</v>
      </c>
      <c r="M86" s="180">
        <f t="shared" ca="1" si="24"/>
        <v>665.15999999999985</v>
      </c>
      <c r="N86" s="178">
        <f t="shared" ca="1" si="25"/>
        <v>494.75138496677505</v>
      </c>
      <c r="O86" s="179">
        <f t="shared" ca="1" si="26"/>
        <v>158.57044388919962</v>
      </c>
      <c r="P86" s="179">
        <f t="shared" ca="1" si="27"/>
        <v>9.0500253339046282</v>
      </c>
      <c r="Q86" s="179">
        <f t="shared" ca="1" si="28"/>
        <v>2.7900078101208741</v>
      </c>
      <c r="R86" s="180">
        <f t="shared" ca="1" si="29"/>
        <v>665.16186200000016</v>
      </c>
      <c r="W86" s="46"/>
      <c r="X86" s="46">
        <v>86</v>
      </c>
    </row>
    <row r="87" spans="1:24">
      <c r="A87" s="61" t="s">
        <v>129</v>
      </c>
      <c r="B87" s="173">
        <f t="shared" ca="1" si="18"/>
        <v>688.71594700000003</v>
      </c>
      <c r="C87" s="178">
        <f t="shared" ca="1" si="19"/>
        <v>512.27672525309299</v>
      </c>
      <c r="D87" s="179">
        <f t="shared" ca="1" si="19"/>
        <v>164.15771584957341</v>
      </c>
      <c r="E87" s="179">
        <f t="shared" ca="1" si="19"/>
        <v>9.3589708994554925</v>
      </c>
      <c r="F87" s="180">
        <f t="shared" ca="1" si="19"/>
        <v>2.9225349978782731</v>
      </c>
      <c r="G87" s="181">
        <f t="shared" ca="1" si="16"/>
        <v>688.71594700000003</v>
      </c>
      <c r="H87" s="181">
        <f t="shared" ca="1" si="17"/>
        <v>665.16186200000004</v>
      </c>
      <c r="I87" s="182">
        <f t="shared" ca="1" si="20"/>
        <v>494.75</v>
      </c>
      <c r="J87" s="179">
        <f t="shared" ca="1" si="21"/>
        <v>158.57</v>
      </c>
      <c r="K87" s="179">
        <f t="shared" ca="1" si="22"/>
        <v>9.0500000000000007</v>
      </c>
      <c r="L87" s="179">
        <f t="shared" ca="1" si="23"/>
        <v>2.79</v>
      </c>
      <c r="M87" s="180">
        <f t="shared" ca="1" si="24"/>
        <v>665.15999999999985</v>
      </c>
      <c r="N87" s="178">
        <f t="shared" ca="1" si="25"/>
        <v>494.75138496677505</v>
      </c>
      <c r="O87" s="179">
        <f t="shared" ca="1" si="26"/>
        <v>158.57044388919962</v>
      </c>
      <c r="P87" s="179">
        <f t="shared" ca="1" si="27"/>
        <v>9.0500253339046282</v>
      </c>
      <c r="Q87" s="179">
        <f t="shared" ca="1" si="28"/>
        <v>2.7900078101208741</v>
      </c>
      <c r="R87" s="180">
        <f t="shared" ca="1" si="29"/>
        <v>665.16186200000016</v>
      </c>
      <c r="W87" s="46"/>
      <c r="X87" s="46">
        <v>87</v>
      </c>
    </row>
    <row r="88" spans="1:24">
      <c r="A88" s="61" t="s">
        <v>130</v>
      </c>
      <c r="B88" s="173">
        <f t="shared" ca="1" si="18"/>
        <v>688.71594700000003</v>
      </c>
      <c r="C88" s="178">
        <f t="shared" ca="1" si="19"/>
        <v>512.27672525309299</v>
      </c>
      <c r="D88" s="179">
        <f t="shared" ca="1" si="19"/>
        <v>164.15771584957341</v>
      </c>
      <c r="E88" s="179">
        <f t="shared" ca="1" si="19"/>
        <v>9.3589708994554925</v>
      </c>
      <c r="F88" s="180">
        <f t="shared" ca="1" si="19"/>
        <v>2.9225349978782731</v>
      </c>
      <c r="G88" s="181">
        <f t="shared" ca="1" si="16"/>
        <v>688.71594700000003</v>
      </c>
      <c r="H88" s="181">
        <f t="shared" ca="1" si="17"/>
        <v>665.16186200000004</v>
      </c>
      <c r="I88" s="182">
        <f t="shared" ca="1" si="20"/>
        <v>494.75</v>
      </c>
      <c r="J88" s="179">
        <f t="shared" ca="1" si="21"/>
        <v>158.57</v>
      </c>
      <c r="K88" s="179">
        <f t="shared" ca="1" si="22"/>
        <v>9.0500000000000007</v>
      </c>
      <c r="L88" s="179">
        <f t="shared" ca="1" si="23"/>
        <v>2.79</v>
      </c>
      <c r="M88" s="180">
        <f t="shared" ca="1" si="24"/>
        <v>665.15999999999985</v>
      </c>
      <c r="N88" s="178">
        <f t="shared" ca="1" si="25"/>
        <v>494.75138496677505</v>
      </c>
      <c r="O88" s="179">
        <f t="shared" ca="1" si="26"/>
        <v>158.57044388919962</v>
      </c>
      <c r="P88" s="179">
        <f t="shared" ca="1" si="27"/>
        <v>9.0500253339046282</v>
      </c>
      <c r="Q88" s="179">
        <f t="shared" ca="1" si="28"/>
        <v>2.7900078101208741</v>
      </c>
      <c r="R88" s="180">
        <f t="shared" ca="1" si="29"/>
        <v>665.16186200000016</v>
      </c>
      <c r="W88" s="46"/>
      <c r="X88" s="46">
        <v>88</v>
      </c>
    </row>
    <row r="89" spans="1:24">
      <c r="A89" s="61" t="s">
        <v>131</v>
      </c>
      <c r="B89" s="173">
        <f t="shared" ca="1" si="18"/>
        <v>688.71594700000003</v>
      </c>
      <c r="C89" s="178">
        <f t="shared" ca="1" si="19"/>
        <v>512.27672525309299</v>
      </c>
      <c r="D89" s="179">
        <f t="shared" ca="1" si="19"/>
        <v>164.15771584957341</v>
      </c>
      <c r="E89" s="179">
        <f t="shared" ca="1" si="19"/>
        <v>9.3589708994554925</v>
      </c>
      <c r="F89" s="180">
        <f t="shared" ca="1" si="19"/>
        <v>2.9225349978782731</v>
      </c>
      <c r="G89" s="181">
        <f t="shared" ca="1" si="16"/>
        <v>688.71594700000003</v>
      </c>
      <c r="H89" s="181">
        <f t="shared" ca="1" si="17"/>
        <v>665.16186200000004</v>
      </c>
      <c r="I89" s="182">
        <f t="shared" ca="1" si="20"/>
        <v>494.75</v>
      </c>
      <c r="J89" s="179">
        <f t="shared" ca="1" si="21"/>
        <v>158.57</v>
      </c>
      <c r="K89" s="179">
        <f t="shared" ca="1" si="22"/>
        <v>9.0500000000000007</v>
      </c>
      <c r="L89" s="179">
        <f t="shared" ca="1" si="23"/>
        <v>2.79</v>
      </c>
      <c r="M89" s="180">
        <f t="shared" ca="1" si="24"/>
        <v>665.15999999999985</v>
      </c>
      <c r="N89" s="178">
        <f t="shared" ca="1" si="25"/>
        <v>494.75138496677505</v>
      </c>
      <c r="O89" s="179">
        <f t="shared" ca="1" si="26"/>
        <v>158.57044388919962</v>
      </c>
      <c r="P89" s="179">
        <f t="shared" ca="1" si="27"/>
        <v>9.0500253339046282</v>
      </c>
      <c r="Q89" s="179">
        <f t="shared" ca="1" si="28"/>
        <v>2.7900078101208741</v>
      </c>
      <c r="R89" s="180">
        <f t="shared" ca="1" si="29"/>
        <v>665.16186200000016</v>
      </c>
      <c r="W89" s="46"/>
      <c r="X89" s="46">
        <v>89</v>
      </c>
    </row>
    <row r="90" spans="1:24">
      <c r="A90" s="61" t="s">
        <v>132</v>
      </c>
      <c r="B90" s="173">
        <f t="shared" ca="1" si="18"/>
        <v>688.71594700000003</v>
      </c>
      <c r="C90" s="178">
        <f t="shared" ca="1" si="19"/>
        <v>512.27672525309299</v>
      </c>
      <c r="D90" s="179">
        <f t="shared" ca="1" si="19"/>
        <v>164.15771584957341</v>
      </c>
      <c r="E90" s="179">
        <f t="shared" ca="1" si="19"/>
        <v>9.3589708994554925</v>
      </c>
      <c r="F90" s="180">
        <f t="shared" ca="1" si="19"/>
        <v>2.9225349978782731</v>
      </c>
      <c r="G90" s="181">
        <f t="shared" ca="1" si="16"/>
        <v>688.71594700000003</v>
      </c>
      <c r="H90" s="181">
        <f t="shared" ca="1" si="17"/>
        <v>665.16186200000004</v>
      </c>
      <c r="I90" s="182">
        <f t="shared" ca="1" si="20"/>
        <v>494.75</v>
      </c>
      <c r="J90" s="179">
        <f t="shared" ca="1" si="21"/>
        <v>158.57</v>
      </c>
      <c r="K90" s="179">
        <f t="shared" ca="1" si="22"/>
        <v>9.0500000000000007</v>
      </c>
      <c r="L90" s="179">
        <f t="shared" ca="1" si="23"/>
        <v>2.79</v>
      </c>
      <c r="M90" s="180">
        <f t="shared" ca="1" si="24"/>
        <v>665.15999999999985</v>
      </c>
      <c r="N90" s="178">
        <f t="shared" ca="1" si="25"/>
        <v>494.75138496677505</v>
      </c>
      <c r="O90" s="179">
        <f t="shared" ca="1" si="26"/>
        <v>158.57044388919962</v>
      </c>
      <c r="P90" s="179">
        <f t="shared" ca="1" si="27"/>
        <v>9.0500253339046282</v>
      </c>
      <c r="Q90" s="179">
        <f t="shared" ca="1" si="28"/>
        <v>2.7900078101208741</v>
      </c>
      <c r="R90" s="180">
        <f t="shared" ca="1" si="29"/>
        <v>665.16186200000016</v>
      </c>
      <c r="W90" s="46"/>
      <c r="X90" s="46">
        <v>90</v>
      </c>
    </row>
    <row r="91" spans="1:24">
      <c r="A91" s="61" t="s">
        <v>133</v>
      </c>
      <c r="B91" s="173">
        <f t="shared" ca="1" si="18"/>
        <v>688.71594700000003</v>
      </c>
      <c r="C91" s="178">
        <f t="shared" ca="1" si="19"/>
        <v>512.27672525309299</v>
      </c>
      <c r="D91" s="179">
        <f t="shared" ca="1" si="19"/>
        <v>164.15771584957341</v>
      </c>
      <c r="E91" s="179">
        <f t="shared" ca="1" si="19"/>
        <v>9.3589708994554925</v>
      </c>
      <c r="F91" s="180">
        <f t="shared" ca="1" si="19"/>
        <v>2.9225349978782731</v>
      </c>
      <c r="G91" s="181">
        <f t="shared" ca="1" si="16"/>
        <v>688.71594700000003</v>
      </c>
      <c r="H91" s="181">
        <f t="shared" ca="1" si="17"/>
        <v>665.16186200000004</v>
      </c>
      <c r="I91" s="182">
        <f t="shared" ca="1" si="20"/>
        <v>494.75</v>
      </c>
      <c r="J91" s="179">
        <f t="shared" ca="1" si="21"/>
        <v>158.57</v>
      </c>
      <c r="K91" s="179">
        <f t="shared" ca="1" si="22"/>
        <v>9.0500000000000007</v>
      </c>
      <c r="L91" s="179">
        <f t="shared" ca="1" si="23"/>
        <v>2.79</v>
      </c>
      <c r="M91" s="180">
        <f t="shared" ca="1" si="24"/>
        <v>665.15999999999985</v>
      </c>
      <c r="N91" s="178">
        <f t="shared" ca="1" si="25"/>
        <v>494.75138496677505</v>
      </c>
      <c r="O91" s="179">
        <f t="shared" ca="1" si="26"/>
        <v>158.57044388919962</v>
      </c>
      <c r="P91" s="179">
        <f t="shared" ca="1" si="27"/>
        <v>9.0500253339046282</v>
      </c>
      <c r="Q91" s="179">
        <f t="shared" ca="1" si="28"/>
        <v>2.7900078101208741</v>
      </c>
      <c r="R91" s="180">
        <f t="shared" ca="1" si="29"/>
        <v>665.16186200000016</v>
      </c>
      <c r="W91" s="46"/>
      <c r="X91" s="46">
        <v>91</v>
      </c>
    </row>
    <row r="92" spans="1:24">
      <c r="A92" s="61" t="s">
        <v>134</v>
      </c>
      <c r="B92" s="173">
        <f t="shared" ca="1" si="18"/>
        <v>688.71594700000003</v>
      </c>
      <c r="C92" s="178">
        <f t="shared" ca="1" si="19"/>
        <v>512.27672525309299</v>
      </c>
      <c r="D92" s="179">
        <f t="shared" ca="1" si="19"/>
        <v>164.15771584957341</v>
      </c>
      <c r="E92" s="179">
        <f t="shared" ca="1" si="19"/>
        <v>9.3589708994554925</v>
      </c>
      <c r="F92" s="180">
        <f t="shared" ca="1" si="19"/>
        <v>2.9225349978782731</v>
      </c>
      <c r="G92" s="181">
        <f t="shared" ca="1" si="16"/>
        <v>688.71594700000003</v>
      </c>
      <c r="H92" s="181">
        <f t="shared" ca="1" si="17"/>
        <v>665.16186200000004</v>
      </c>
      <c r="I92" s="182">
        <f t="shared" ca="1" si="20"/>
        <v>494.75</v>
      </c>
      <c r="J92" s="179">
        <f t="shared" ca="1" si="21"/>
        <v>158.57</v>
      </c>
      <c r="K92" s="179">
        <f t="shared" ca="1" si="22"/>
        <v>9.0500000000000007</v>
      </c>
      <c r="L92" s="179">
        <f t="shared" ca="1" si="23"/>
        <v>2.79</v>
      </c>
      <c r="M92" s="180">
        <f t="shared" ca="1" si="24"/>
        <v>665.15999999999985</v>
      </c>
      <c r="N92" s="178">
        <f t="shared" ca="1" si="25"/>
        <v>494.75138496677505</v>
      </c>
      <c r="O92" s="179">
        <f t="shared" ca="1" si="26"/>
        <v>158.57044388919962</v>
      </c>
      <c r="P92" s="179">
        <f t="shared" ca="1" si="27"/>
        <v>9.0500253339046282</v>
      </c>
      <c r="Q92" s="179">
        <f t="shared" ca="1" si="28"/>
        <v>2.7900078101208741</v>
      </c>
      <c r="R92" s="180">
        <f t="shared" ca="1" si="29"/>
        <v>665.16186200000016</v>
      </c>
      <c r="W92" s="46"/>
      <c r="X92" s="46">
        <v>92</v>
      </c>
    </row>
    <row r="93" spans="1:24">
      <c r="A93" s="61" t="s">
        <v>135</v>
      </c>
      <c r="B93" s="173">
        <f t="shared" ca="1" si="18"/>
        <v>688.71594700000003</v>
      </c>
      <c r="C93" s="178">
        <f t="shared" ca="1" si="19"/>
        <v>512.27672525309299</v>
      </c>
      <c r="D93" s="179">
        <f t="shared" ca="1" si="19"/>
        <v>164.15771584957341</v>
      </c>
      <c r="E93" s="179">
        <f t="shared" ca="1" si="19"/>
        <v>9.3589708994554925</v>
      </c>
      <c r="F93" s="180">
        <f t="shared" ca="1" si="19"/>
        <v>2.9225349978782731</v>
      </c>
      <c r="G93" s="181">
        <f t="shared" ca="1" si="16"/>
        <v>688.71594700000003</v>
      </c>
      <c r="H93" s="181">
        <f t="shared" ca="1" si="17"/>
        <v>665.16186200000004</v>
      </c>
      <c r="I93" s="182">
        <f t="shared" ca="1" si="20"/>
        <v>494.75</v>
      </c>
      <c r="J93" s="179">
        <f t="shared" ca="1" si="21"/>
        <v>158.57</v>
      </c>
      <c r="K93" s="179">
        <f t="shared" ca="1" si="22"/>
        <v>9.0500000000000007</v>
      </c>
      <c r="L93" s="179">
        <f t="shared" ca="1" si="23"/>
        <v>2.79</v>
      </c>
      <c r="M93" s="180">
        <f t="shared" ca="1" si="24"/>
        <v>665.15999999999985</v>
      </c>
      <c r="N93" s="178">
        <f t="shared" ca="1" si="25"/>
        <v>494.75138496677505</v>
      </c>
      <c r="O93" s="179">
        <f t="shared" ca="1" si="26"/>
        <v>158.57044388919962</v>
      </c>
      <c r="P93" s="179">
        <f t="shared" ca="1" si="27"/>
        <v>9.0500253339046282</v>
      </c>
      <c r="Q93" s="179">
        <f t="shared" ca="1" si="28"/>
        <v>2.7900078101208741</v>
      </c>
      <c r="R93" s="180">
        <f t="shared" ca="1" si="29"/>
        <v>665.16186200000016</v>
      </c>
      <c r="W93" s="46"/>
      <c r="X93" s="46">
        <v>93</v>
      </c>
    </row>
    <row r="94" spans="1:24">
      <c r="A94" s="61" t="s">
        <v>136</v>
      </c>
      <c r="B94" s="173">
        <f t="shared" ca="1" si="18"/>
        <v>688.71594700000003</v>
      </c>
      <c r="C94" s="178">
        <f t="shared" ca="1" si="19"/>
        <v>512.27672525309299</v>
      </c>
      <c r="D94" s="179">
        <f t="shared" ca="1" si="19"/>
        <v>164.15771584957341</v>
      </c>
      <c r="E94" s="179">
        <f t="shared" ca="1" si="19"/>
        <v>9.3589708994554925</v>
      </c>
      <c r="F94" s="180">
        <f t="shared" ca="1" si="19"/>
        <v>2.9225349978782731</v>
      </c>
      <c r="G94" s="181">
        <f t="shared" ca="1" si="16"/>
        <v>688.71594700000003</v>
      </c>
      <c r="H94" s="181">
        <f t="shared" ca="1" si="17"/>
        <v>665.16186200000004</v>
      </c>
      <c r="I94" s="182">
        <f t="shared" ca="1" si="20"/>
        <v>494.75</v>
      </c>
      <c r="J94" s="179">
        <f t="shared" ca="1" si="21"/>
        <v>158.57</v>
      </c>
      <c r="K94" s="179">
        <f t="shared" ca="1" si="22"/>
        <v>9.0500000000000007</v>
      </c>
      <c r="L94" s="179">
        <f t="shared" ca="1" si="23"/>
        <v>2.79</v>
      </c>
      <c r="M94" s="180">
        <f t="shared" ca="1" si="24"/>
        <v>665.15999999999985</v>
      </c>
      <c r="N94" s="178">
        <f t="shared" ca="1" si="25"/>
        <v>494.75138496677505</v>
      </c>
      <c r="O94" s="179">
        <f t="shared" ca="1" si="26"/>
        <v>158.57044388919962</v>
      </c>
      <c r="P94" s="179">
        <f t="shared" ca="1" si="27"/>
        <v>9.0500253339046282</v>
      </c>
      <c r="Q94" s="179">
        <f t="shared" ca="1" si="28"/>
        <v>2.7900078101208741</v>
      </c>
      <c r="R94" s="180">
        <f t="shared" ca="1" si="29"/>
        <v>665.16186200000016</v>
      </c>
      <c r="W94" s="46"/>
      <c r="X94" s="46">
        <v>94</v>
      </c>
    </row>
    <row r="95" spans="1:24">
      <c r="A95" s="61" t="s">
        <v>137</v>
      </c>
      <c r="B95" s="173">
        <f t="shared" ca="1" si="18"/>
        <v>688.71594700000003</v>
      </c>
      <c r="C95" s="178">
        <f t="shared" ca="1" si="19"/>
        <v>512.27672525309299</v>
      </c>
      <c r="D95" s="179">
        <f t="shared" ca="1" si="19"/>
        <v>164.15771584957341</v>
      </c>
      <c r="E95" s="179">
        <f t="shared" ca="1" si="19"/>
        <v>9.3589708994554925</v>
      </c>
      <c r="F95" s="180">
        <f t="shared" ca="1" si="19"/>
        <v>2.9225349978782731</v>
      </c>
      <c r="G95" s="181">
        <f t="shared" ca="1" si="16"/>
        <v>631.320607</v>
      </c>
      <c r="H95" s="181">
        <f t="shared" ca="1" si="17"/>
        <v>609.72944199999995</v>
      </c>
      <c r="I95" s="182">
        <f t="shared" ca="1" si="20"/>
        <v>508.27</v>
      </c>
      <c r="J95" s="179">
        <f t="shared" ca="1" si="21"/>
        <v>89.3</v>
      </c>
      <c r="K95" s="179">
        <f t="shared" ca="1" si="22"/>
        <v>9.3000000000000007</v>
      </c>
      <c r="L95" s="179">
        <f t="shared" ca="1" si="23"/>
        <v>2.87</v>
      </c>
      <c r="M95" s="180">
        <f t="shared" ca="1" si="24"/>
        <v>609.7399999999999</v>
      </c>
      <c r="N95" s="178">
        <f t="shared" ca="1" si="25"/>
        <v>508.26119901161155</v>
      </c>
      <c r="O95" s="179">
        <f t="shared" ca="1" si="26"/>
        <v>89.298453718962179</v>
      </c>
      <c r="P95" s="179">
        <f t="shared" ca="1" si="27"/>
        <v>9.2998389651326807</v>
      </c>
      <c r="Q95" s="179">
        <f t="shared" ca="1" si="28"/>
        <v>2.8699503042936336</v>
      </c>
      <c r="R95" s="180">
        <f t="shared" ca="1" si="29"/>
        <v>609.72944200000006</v>
      </c>
      <c r="W95" s="46"/>
      <c r="X95" s="46">
        <v>95</v>
      </c>
    </row>
    <row r="96" spans="1:24">
      <c r="A96" s="61" t="s">
        <v>138</v>
      </c>
      <c r="B96" s="173">
        <f t="shared" ca="1" si="18"/>
        <v>688.71594700000003</v>
      </c>
      <c r="C96" s="178">
        <f t="shared" ca="1" si="19"/>
        <v>512.27672525309299</v>
      </c>
      <c r="D96" s="179">
        <f t="shared" ca="1" si="19"/>
        <v>164.15771584957341</v>
      </c>
      <c r="E96" s="179">
        <f t="shared" ca="1" si="19"/>
        <v>9.3589708994554925</v>
      </c>
      <c r="F96" s="180">
        <f t="shared" ca="1" si="19"/>
        <v>2.9225349978782731</v>
      </c>
      <c r="G96" s="181">
        <f t="shared" ca="1" si="16"/>
        <v>614.529</v>
      </c>
      <c r="H96" s="181">
        <f t="shared" ca="1" si="17"/>
        <v>593.51210800000001</v>
      </c>
      <c r="I96" s="182">
        <f t="shared" ca="1" si="20"/>
        <v>494.75</v>
      </c>
      <c r="J96" s="179">
        <f t="shared" ca="1" si="21"/>
        <v>86.92</v>
      </c>
      <c r="K96" s="179">
        <f t="shared" ca="1" si="22"/>
        <v>9.0500000000000007</v>
      </c>
      <c r="L96" s="179">
        <f t="shared" ca="1" si="23"/>
        <v>2.79</v>
      </c>
      <c r="M96" s="180">
        <f t="shared" ca="1" si="24"/>
        <v>593.50999999999988</v>
      </c>
      <c r="N96" s="178">
        <f t="shared" ca="1" si="25"/>
        <v>494.75175722902742</v>
      </c>
      <c r="O96" s="179">
        <f t="shared" ca="1" si="26"/>
        <v>86.920308718235603</v>
      </c>
      <c r="P96" s="179">
        <f t="shared" ca="1" si="27"/>
        <v>9.0500321433505775</v>
      </c>
      <c r="Q96" s="179">
        <f t="shared" ca="1" si="28"/>
        <v>2.7900099093865318</v>
      </c>
      <c r="R96" s="180">
        <f t="shared" ca="1" si="29"/>
        <v>593.51210800000013</v>
      </c>
      <c r="W96" s="46"/>
      <c r="X96" s="46">
        <v>96</v>
      </c>
    </row>
    <row r="97" spans="1:24">
      <c r="A97" s="61" t="s">
        <v>139</v>
      </c>
      <c r="B97" s="173">
        <f t="shared" ca="1" si="18"/>
        <v>688.71594700000003</v>
      </c>
      <c r="C97" s="178">
        <f t="shared" ca="1" si="19"/>
        <v>512.27672525309299</v>
      </c>
      <c r="D97" s="179">
        <f t="shared" ca="1" si="19"/>
        <v>164.15771584957341</v>
      </c>
      <c r="E97" s="179">
        <f t="shared" ca="1" si="19"/>
        <v>9.3589708994554925</v>
      </c>
      <c r="F97" s="180">
        <f t="shared" ca="1" si="19"/>
        <v>2.9225349978782731</v>
      </c>
      <c r="G97" s="181">
        <f t="shared" ca="1" si="16"/>
        <v>635.33313699999997</v>
      </c>
      <c r="H97" s="181">
        <f t="shared" ca="1" si="17"/>
        <v>613.60474399999998</v>
      </c>
      <c r="I97" s="182">
        <f t="shared" ca="1" si="20"/>
        <v>456.4</v>
      </c>
      <c r="J97" s="179">
        <f t="shared" ca="1" si="21"/>
        <v>146.28</v>
      </c>
      <c r="K97" s="179">
        <f t="shared" ca="1" si="22"/>
        <v>8.35</v>
      </c>
      <c r="L97" s="179">
        <f t="shared" ca="1" si="23"/>
        <v>2.57</v>
      </c>
      <c r="M97" s="180">
        <f t="shared" ca="1" si="24"/>
        <v>613.6</v>
      </c>
      <c r="N97" s="178">
        <f t="shared" ca="1" si="25"/>
        <v>456.40352862059967</v>
      </c>
      <c r="O97" s="179">
        <f t="shared" ca="1" si="26"/>
        <v>146.28113095228161</v>
      </c>
      <c r="P97" s="179">
        <f t="shared" ca="1" si="27"/>
        <v>8.3500645573663608</v>
      </c>
      <c r="Q97" s="179">
        <f t="shared" ca="1" si="28"/>
        <v>2.5700198697522811</v>
      </c>
      <c r="R97" s="180">
        <f t="shared" ca="1" si="29"/>
        <v>613.60474399999998</v>
      </c>
      <c r="W97" s="46"/>
      <c r="X97" s="46">
        <v>97</v>
      </c>
    </row>
    <row r="98" spans="1:24" ht="15.75" thickBot="1">
      <c r="A98" s="169" t="s">
        <v>140</v>
      </c>
      <c r="B98" s="173">
        <f t="shared" ca="1" si="18"/>
        <v>688.71594700000003</v>
      </c>
      <c r="C98" s="183">
        <f t="shared" ca="1" si="19"/>
        <v>512.27672525309299</v>
      </c>
      <c r="D98" s="184">
        <f t="shared" ca="1" si="19"/>
        <v>164.15771584957341</v>
      </c>
      <c r="E98" s="184">
        <f t="shared" ca="1" si="19"/>
        <v>9.3589708994554925</v>
      </c>
      <c r="F98" s="185">
        <f t="shared" ca="1" si="19"/>
        <v>2.9225349978782731</v>
      </c>
      <c r="G98" s="186">
        <f t="shared" ca="1" si="16"/>
        <v>688.71594700000003</v>
      </c>
      <c r="H98" s="186">
        <f t="shared" ca="1" si="17"/>
        <v>665.16186200000004</v>
      </c>
      <c r="I98" s="187">
        <f t="shared" ca="1" si="20"/>
        <v>494.75</v>
      </c>
      <c r="J98" s="184">
        <f t="shared" ca="1" si="21"/>
        <v>158.57</v>
      </c>
      <c r="K98" s="184">
        <f t="shared" ca="1" si="22"/>
        <v>9.0500000000000007</v>
      </c>
      <c r="L98" s="184">
        <f t="shared" ca="1" si="23"/>
        <v>2.79</v>
      </c>
      <c r="M98" s="185">
        <f t="shared" ca="1" si="24"/>
        <v>665.15999999999985</v>
      </c>
      <c r="N98" s="183">
        <f t="shared" ca="1" si="25"/>
        <v>494.75138496677505</v>
      </c>
      <c r="O98" s="184">
        <f t="shared" ca="1" si="26"/>
        <v>158.57044388919962</v>
      </c>
      <c r="P98" s="184">
        <f t="shared" ca="1" si="27"/>
        <v>9.0500253339046282</v>
      </c>
      <c r="Q98" s="184">
        <f t="shared" ca="1" si="28"/>
        <v>2.7900078101208741</v>
      </c>
      <c r="R98" s="185">
        <f t="shared" ca="1" si="29"/>
        <v>665.16186200000016</v>
      </c>
      <c r="W98" s="46"/>
      <c r="X98" s="46">
        <v>98</v>
      </c>
    </row>
    <row r="99" spans="1:24" ht="15.75" thickBot="1">
      <c r="A99" s="59" t="s">
        <v>141</v>
      </c>
      <c r="B99" s="59">
        <f ca="1">SUM(B3:B98)/4000</f>
        <v>16.488252727999971</v>
      </c>
      <c r="C99" s="56">
        <f t="shared" ref="C99:R99" ca="1" si="30">SUM(C3:C98)/4000</f>
        <v>12.264197089435497</v>
      </c>
      <c r="D99" s="54">
        <f t="shared" ca="1" si="30"/>
        <v>3.9300293799919457</v>
      </c>
      <c r="E99" s="54">
        <f t="shared" ca="1" si="30"/>
        <v>0.22405910322883732</v>
      </c>
      <c r="F99" s="55">
        <f t="shared" ca="1" si="30"/>
        <v>6.9967155343713783E-2</v>
      </c>
      <c r="G99" s="59">
        <f t="shared" ca="1" si="30"/>
        <v>13.838369254499984</v>
      </c>
      <c r="H99" s="59">
        <f t="shared" ca="1" si="30"/>
        <v>13.365097029500005</v>
      </c>
      <c r="I99" s="170">
        <f t="shared" ca="1" si="30"/>
        <v>10.001805000000001</v>
      </c>
      <c r="J99" s="54">
        <f t="shared" ca="1" si="30"/>
        <v>3.1460724999999994</v>
      </c>
      <c r="K99" s="54">
        <f t="shared" ca="1" si="30"/>
        <v>0.18025499999999983</v>
      </c>
      <c r="L99" s="54">
        <f t="shared" ca="1" si="30"/>
        <v>3.6960000000000007E-2</v>
      </c>
      <c r="M99" s="55">
        <f t="shared" ca="1" si="30"/>
        <v>13.365092500000014</v>
      </c>
      <c r="N99" s="56">
        <f t="shared" ca="1" si="30"/>
        <v>10.001808285401923</v>
      </c>
      <c r="O99" s="54">
        <f t="shared" ca="1" si="30"/>
        <v>3.1460736434679664</v>
      </c>
      <c r="P99" s="54">
        <f t="shared" ca="1" si="30"/>
        <v>0.18025504195659328</v>
      </c>
      <c r="Q99" s="54">
        <f t="shared" ca="1" si="30"/>
        <v>3.6960058673506831E-2</v>
      </c>
      <c r="R99" s="55">
        <f t="shared" ca="1" si="30"/>
        <v>13.365097029500005</v>
      </c>
      <c r="W99" s="46"/>
      <c r="X99" s="46">
        <v>99</v>
      </c>
    </row>
  </sheetData>
  <mergeCells count="3">
    <mergeCell ref="A1:A2"/>
    <mergeCell ref="I1:M1"/>
    <mergeCell ref="N1:R1"/>
  </mergeCells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>
  <dimension ref="A1:DM99"/>
  <sheetViews>
    <sheetView workbookViewId="0">
      <selection activeCell="M23" sqref="M23"/>
    </sheetView>
  </sheetViews>
  <sheetFormatPr defaultRowHeight="15"/>
  <cols>
    <col min="1" max="1" width="11.28515625" customWidth="1"/>
  </cols>
  <sheetData>
    <row r="1" spans="1:117"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</row>
    <row r="2" spans="1:117">
      <c r="A2" t="s">
        <v>44</v>
      </c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Y2" t="s">
        <v>13</v>
      </c>
      <c r="DM2" t="s">
        <v>142</v>
      </c>
    </row>
    <row r="3" spans="1:117">
      <c r="A3" t="s">
        <v>45</v>
      </c>
      <c r="B3" s="24">
        <f>BRPL_EOD!B3-BRPL_ISGS_exbus!B3</f>
        <v>0</v>
      </c>
      <c r="C3" s="24">
        <f>BRPL_EOD!C3-BRPL_ISGS_exbus!C3</f>
        <v>0</v>
      </c>
      <c r="D3" s="24">
        <f>BRPL_EOD!D3-BRPL_ISGS_exbus!D3</f>
        <v>1.2985195362809066E-3</v>
      </c>
      <c r="E3" s="24">
        <f>BRPL_EOD!E3-BRPL_ISGS_exbus!E3</f>
        <v>0</v>
      </c>
      <c r="F3" s="24">
        <f>BRPL_EOD!F3-BRPL_ISGS_exbus!F3</f>
        <v>0</v>
      </c>
      <c r="G3" s="24">
        <f>BRPL_EOD!G3-BRPL_ISGS_exbus!G3</f>
        <v>-3.0688529411762033E-3</v>
      </c>
      <c r="H3" s="24">
        <f>BRPL_EOD!H3-BRPL_ISGS_exbus!H3</f>
        <v>0</v>
      </c>
      <c r="I3" s="24">
        <f>BRPL_EOD!I3-BRPL_ISGS_exbus!I3</f>
        <v>0</v>
      </c>
      <c r="J3" s="24">
        <f>BRPL_EOD!J3-BRPL_ISGS_exbus!J3</f>
        <v>1.2181625990947964E-3</v>
      </c>
      <c r="K3" s="24">
        <f>BRPL_EOD!K3-BRPL_ISGS_exbus!K3</f>
        <v>-1.898709281988431E-3</v>
      </c>
      <c r="L3" s="24">
        <f>BRPL_EOD!L3-BRPL_ISGS_exbus!L3</f>
        <v>2.0078848661242432E-4</v>
      </c>
      <c r="M3" s="24">
        <f>BRPL_EOD!M3-BRPL_ISGS_exbus!M3</f>
        <v>2.9109865218615028E-3</v>
      </c>
      <c r="N3" s="24">
        <f>BRPL_EOD!N3-BRPL_ISGS_exbus!N3</f>
        <v>6.082687864150671E-3</v>
      </c>
      <c r="O3" s="24">
        <f>BRPL_EOD!O3-BRPL_ISGS_exbus!O3</f>
        <v>3.3686819695617487E-3</v>
      </c>
      <c r="P3" s="24">
        <f>BRPL_EOD!P3-BRPL_ISGS_exbus!P3</f>
        <v>-3.8988269815121157E-4</v>
      </c>
      <c r="Q3" s="24">
        <f>BRPL_EOD!Q3-BRPL_ISGS_exbus!Q3</f>
        <v>1.2000461538459462E-3</v>
      </c>
      <c r="R3" s="24">
        <f>BRPL_EOD!R3-BRPL_ISGS_exbus!R3</f>
        <v>-2.5142922002352464E-3</v>
      </c>
      <c r="S3" s="24">
        <f>BRPL_EOD!S3-BRPL_ISGS_exbus!S3</f>
        <v>-6.8898064516140778E-3</v>
      </c>
      <c r="T3" s="24">
        <f>BRPL_EOD!T3-BRPL_ISGS_exbus!T3</f>
        <v>-1.3524000000000314E-3</v>
      </c>
      <c r="U3" s="24">
        <f>BRPL_EOD!U3-BRPL_ISGS_exbus!U3</f>
        <v>-1.9037211637638052E-3</v>
      </c>
      <c r="V3" s="24">
        <f>BRPL_EOD!V3-BRPL_ISGS_exbus!V3</f>
        <v>5.9775012443985531E-4</v>
      </c>
      <c r="W3" s="24">
        <f>BRPL_EOD!W3-BRPL_ISGS_exbus!W3</f>
        <v>-1.0806556464814321E-2</v>
      </c>
      <c r="X3" s="24">
        <f>BRPL_EOD!X3-BRPL_ISGS_exbus!X3</f>
        <v>-3.5749615975433358E-3</v>
      </c>
      <c r="Y3" s="24">
        <f>BRPL_EOD!Y3-BRPL_ISGS_exbus!Y3</f>
        <v>0</v>
      </c>
    </row>
    <row r="4" spans="1:117">
      <c r="A4" t="s">
        <v>46</v>
      </c>
      <c r="B4" s="24">
        <f>BRPL_EOD!B4-BRPL_ISGS_exbus!B4</f>
        <v>0</v>
      </c>
      <c r="C4" s="24">
        <f>BRPL_EOD!C4-BRPL_ISGS_exbus!C4</f>
        <v>0</v>
      </c>
      <c r="D4" s="24">
        <f>BRPL_EOD!D4-BRPL_ISGS_exbus!D4</f>
        <v>-9.737499999982191E-4</v>
      </c>
      <c r="E4" s="24">
        <f>BRPL_EOD!E4-BRPL_ISGS_exbus!E4</f>
        <v>0</v>
      </c>
      <c r="F4" s="24">
        <f>BRPL_EOD!F4-BRPL_ISGS_exbus!F4</f>
        <v>0</v>
      </c>
      <c r="G4" s="24">
        <f>BRPL_EOD!G4-BRPL_ISGS_exbus!G4</f>
        <v>8.7784679089075723E-4</v>
      </c>
      <c r="H4" s="24">
        <f>BRPL_EOD!H4-BRPL_ISGS_exbus!H4</f>
        <v>0</v>
      </c>
      <c r="I4" s="24">
        <f>BRPL_EOD!I4-BRPL_ISGS_exbus!I4</f>
        <v>0</v>
      </c>
      <c r="J4" s="24">
        <f>BRPL_EOD!J4-BRPL_ISGS_exbus!J4</f>
        <v>1.0698150604753209E-3</v>
      </c>
      <c r="K4" s="24">
        <f>BRPL_EOD!K4-BRPL_ISGS_exbus!K4</f>
        <v>-1.898709281988431E-3</v>
      </c>
      <c r="L4" s="24">
        <f>BRPL_EOD!L4-BRPL_ISGS_exbus!L4</f>
        <v>2.0078848661242432E-4</v>
      </c>
      <c r="M4" s="24">
        <f>BRPL_EOD!M4-BRPL_ISGS_exbus!M4</f>
        <v>-3.2947926891182533E-3</v>
      </c>
      <c r="N4" s="24">
        <f>BRPL_EOD!N4-BRPL_ISGS_exbus!N4</f>
        <v>6.082687864150671E-3</v>
      </c>
      <c r="O4" s="24">
        <f>BRPL_EOD!O4-BRPL_ISGS_exbus!O4</f>
        <v>3.3686819695617487E-3</v>
      </c>
      <c r="P4" s="24">
        <f>BRPL_EOD!P4-BRPL_ISGS_exbus!P4</f>
        <v>-3.8988269815121157E-4</v>
      </c>
      <c r="Q4" s="24">
        <f>BRPL_EOD!Q4-BRPL_ISGS_exbus!Q4</f>
        <v>1.2000461538459462E-3</v>
      </c>
      <c r="R4" s="24">
        <f>BRPL_EOD!R4-BRPL_ISGS_exbus!R4</f>
        <v>-2.5142922002352464E-3</v>
      </c>
      <c r="S4" s="24">
        <f>BRPL_EOD!S4-BRPL_ISGS_exbus!S4</f>
        <v>-6.8898064516140778E-3</v>
      </c>
      <c r="T4" s="24">
        <f>BRPL_EOD!T4-BRPL_ISGS_exbus!T4</f>
        <v>-1.3524000000000314E-3</v>
      </c>
      <c r="U4" s="24">
        <f>BRPL_EOD!U4-BRPL_ISGS_exbus!U4</f>
        <v>-1.9037211637638052E-3</v>
      </c>
      <c r="V4" s="24">
        <f>BRPL_EOD!V4-BRPL_ISGS_exbus!V4</f>
        <v>5.9775012443985531E-4</v>
      </c>
      <c r="W4" s="24">
        <f>BRPL_EOD!W4-BRPL_ISGS_exbus!W4</f>
        <v>-1.0806556464814321E-2</v>
      </c>
      <c r="X4" s="24">
        <f>BRPL_EOD!X4-BRPL_ISGS_exbus!X4</f>
        <v>-3.5749615975433358E-3</v>
      </c>
      <c r="Y4" s="24">
        <f>BRPL_EOD!Y4-BRPL_ISGS_exbus!Y4</f>
        <v>0</v>
      </c>
    </row>
    <row r="5" spans="1:117">
      <c r="A5" t="s">
        <v>47</v>
      </c>
      <c r="B5" s="24">
        <f>BRPL_EOD!B5-BRPL_ISGS_exbus!B5</f>
        <v>0</v>
      </c>
      <c r="C5" s="24">
        <f>BRPL_EOD!C5-BRPL_ISGS_exbus!C5</f>
        <v>0</v>
      </c>
      <c r="D5" s="24">
        <f>BRPL_EOD!D5-BRPL_ISGS_exbus!D5</f>
        <v>-1.1969999999976721E-3</v>
      </c>
      <c r="E5" s="24">
        <f>BRPL_EOD!E5-BRPL_ISGS_exbus!E5</f>
        <v>0</v>
      </c>
      <c r="F5" s="24">
        <f>BRPL_EOD!F5-BRPL_ISGS_exbus!F5</f>
        <v>0</v>
      </c>
      <c r="G5" s="24">
        <f>BRPL_EOD!G5-BRPL_ISGS_exbus!G5</f>
        <v>4.526000000000252E-3</v>
      </c>
      <c r="H5" s="24">
        <f>BRPL_EOD!H5-BRPL_ISGS_exbus!H5</f>
        <v>0</v>
      </c>
      <c r="I5" s="24">
        <f>BRPL_EOD!I5-BRPL_ISGS_exbus!I5</f>
        <v>0</v>
      </c>
      <c r="J5" s="24">
        <f>BRPL_EOD!J5-BRPL_ISGS_exbus!J5</f>
        <v>-1.9085357656933866E-4</v>
      </c>
      <c r="K5" s="24">
        <f>BRPL_EOD!K5-BRPL_ISGS_exbus!K5</f>
        <v>-1.898709281988431E-3</v>
      </c>
      <c r="L5" s="24">
        <f>BRPL_EOD!L5-BRPL_ISGS_exbus!L5</f>
        <v>2.0078848661242432E-4</v>
      </c>
      <c r="M5" s="24">
        <f>BRPL_EOD!M5-BRPL_ISGS_exbus!M5</f>
        <v>1.6729717380243869E-3</v>
      </c>
      <c r="N5" s="24">
        <f>BRPL_EOD!N5-BRPL_ISGS_exbus!N5</f>
        <v>6.082687864150671E-3</v>
      </c>
      <c r="O5" s="24">
        <f>BRPL_EOD!O5-BRPL_ISGS_exbus!O5</f>
        <v>3.3686819695617487E-3</v>
      </c>
      <c r="P5" s="24">
        <f>BRPL_EOD!P5-BRPL_ISGS_exbus!P5</f>
        <v>-3.8988269815121157E-4</v>
      </c>
      <c r="Q5" s="24">
        <f>BRPL_EOD!Q5-BRPL_ISGS_exbus!Q5</f>
        <v>1.2000461538459462E-3</v>
      </c>
      <c r="R5" s="24">
        <f>BRPL_EOD!R5-BRPL_ISGS_exbus!R5</f>
        <v>-2.5142922002352464E-3</v>
      </c>
      <c r="S5" s="24">
        <f>BRPL_EOD!S5-BRPL_ISGS_exbus!S5</f>
        <v>-6.8898064516140778E-3</v>
      </c>
      <c r="T5" s="24">
        <f>BRPL_EOD!T5-BRPL_ISGS_exbus!T5</f>
        <v>-1.3524000000000314E-3</v>
      </c>
      <c r="U5" s="24">
        <f>BRPL_EOD!U5-BRPL_ISGS_exbus!U5</f>
        <v>-1.9037211637638052E-3</v>
      </c>
      <c r="V5" s="24">
        <f>BRPL_EOD!V5-BRPL_ISGS_exbus!V5</f>
        <v>5.9775012443985531E-4</v>
      </c>
      <c r="W5" s="24">
        <f>BRPL_EOD!W5-BRPL_ISGS_exbus!W5</f>
        <v>-1.0806556464814321E-2</v>
      </c>
      <c r="X5" s="24">
        <f>BRPL_EOD!X5-BRPL_ISGS_exbus!X5</f>
        <v>-3.5749615975433358E-3</v>
      </c>
      <c r="Y5" s="24">
        <f>BRPL_EOD!Y5-BRPL_ISGS_exbus!Y5</f>
        <v>0</v>
      </c>
    </row>
    <row r="6" spans="1:117">
      <c r="A6" t="s">
        <v>48</v>
      </c>
      <c r="B6" s="24">
        <f>BRPL_EOD!B6-BRPL_ISGS_exbus!B6</f>
        <v>0</v>
      </c>
      <c r="C6" s="24">
        <f>BRPL_EOD!C6-BRPL_ISGS_exbus!C6</f>
        <v>0</v>
      </c>
      <c r="D6" s="24">
        <f>BRPL_EOD!D6-BRPL_ISGS_exbus!D6</f>
        <v>4.939999999997724E-4</v>
      </c>
      <c r="E6" s="24">
        <f>BRPL_EOD!E6-BRPL_ISGS_exbus!E6</f>
        <v>0</v>
      </c>
      <c r="F6" s="24">
        <f>BRPL_EOD!F6-BRPL_ISGS_exbus!F6</f>
        <v>0</v>
      </c>
      <c r="G6" s="24">
        <f>BRPL_EOD!G6-BRPL_ISGS_exbus!G6</f>
        <v>-2.9800000000008708E-3</v>
      </c>
      <c r="H6" s="24">
        <f>BRPL_EOD!H6-BRPL_ISGS_exbus!H6</f>
        <v>0</v>
      </c>
      <c r="I6" s="24">
        <f>BRPL_EOD!I6-BRPL_ISGS_exbus!I6</f>
        <v>0</v>
      </c>
      <c r="J6" s="24">
        <f>BRPL_EOD!J6-BRPL_ISGS_exbus!J6</f>
        <v>-5.1325305502700758E-3</v>
      </c>
      <c r="K6" s="24">
        <f>BRPL_EOD!K6-BRPL_ISGS_exbus!K6</f>
        <v>-1.898709281988431E-3</v>
      </c>
      <c r="L6" s="24">
        <f>BRPL_EOD!L6-BRPL_ISGS_exbus!L6</f>
        <v>2.0078848661242432E-4</v>
      </c>
      <c r="M6" s="24">
        <f>BRPL_EOD!M6-BRPL_ISGS_exbus!M6</f>
        <v>1.6729717380243869E-3</v>
      </c>
      <c r="N6" s="24">
        <f>BRPL_EOD!N6-BRPL_ISGS_exbus!N6</f>
        <v>6.082687864150671E-3</v>
      </c>
      <c r="O6" s="24">
        <f>BRPL_EOD!O6-BRPL_ISGS_exbus!O6</f>
        <v>3.3686819695617487E-3</v>
      </c>
      <c r="P6" s="24">
        <f>BRPL_EOD!P6-BRPL_ISGS_exbus!P6</f>
        <v>-3.8988269815121157E-4</v>
      </c>
      <c r="Q6" s="24">
        <f>BRPL_EOD!Q6-BRPL_ISGS_exbus!Q6</f>
        <v>1.2000461538459462E-3</v>
      </c>
      <c r="R6" s="24">
        <f>BRPL_EOD!R6-BRPL_ISGS_exbus!R6</f>
        <v>-2.5142922002352464E-3</v>
      </c>
      <c r="S6" s="24">
        <f>BRPL_EOD!S6-BRPL_ISGS_exbus!S6</f>
        <v>-6.8898064516140778E-3</v>
      </c>
      <c r="T6" s="24">
        <f>BRPL_EOD!T6-BRPL_ISGS_exbus!T6</f>
        <v>-1.3524000000000314E-3</v>
      </c>
      <c r="U6" s="24">
        <f>BRPL_EOD!U6-BRPL_ISGS_exbus!U6</f>
        <v>-1.9037211637638052E-3</v>
      </c>
      <c r="V6" s="24">
        <f>BRPL_EOD!V6-BRPL_ISGS_exbus!V6</f>
        <v>5.9775012443985531E-4</v>
      </c>
      <c r="W6" s="24">
        <f>BRPL_EOD!W6-BRPL_ISGS_exbus!W6</f>
        <v>-1.0806556464814321E-2</v>
      </c>
      <c r="X6" s="24">
        <f>BRPL_EOD!X6-BRPL_ISGS_exbus!X6</f>
        <v>-3.5749615975433358E-3</v>
      </c>
      <c r="Y6" s="24">
        <f>BRPL_EOD!Y6-BRPL_ISGS_exbus!Y6</f>
        <v>0</v>
      </c>
    </row>
    <row r="7" spans="1:117">
      <c r="A7" t="s">
        <v>49</v>
      </c>
      <c r="B7" s="24">
        <f>BRPL_EOD!B7-BRPL_ISGS_exbus!B7</f>
        <v>0</v>
      </c>
      <c r="C7" s="24">
        <f>BRPL_EOD!C7-BRPL_ISGS_exbus!C7</f>
        <v>0</v>
      </c>
      <c r="D7" s="24">
        <f>BRPL_EOD!D7-BRPL_ISGS_exbus!D7</f>
        <v>4.939999999997724E-4</v>
      </c>
      <c r="E7" s="24">
        <f>BRPL_EOD!E7-BRPL_ISGS_exbus!E7</f>
        <v>0</v>
      </c>
      <c r="F7" s="24">
        <f>BRPL_EOD!F7-BRPL_ISGS_exbus!F7</f>
        <v>0</v>
      </c>
      <c r="G7" s="24">
        <f>BRPL_EOD!G7-BRPL_ISGS_exbus!G7</f>
        <v>-4.3200000000354066E-4</v>
      </c>
      <c r="H7" s="24">
        <f>BRPL_EOD!H7-BRPL_ISGS_exbus!H7</f>
        <v>0</v>
      </c>
      <c r="I7" s="24">
        <f>BRPL_EOD!I7-BRPL_ISGS_exbus!I7</f>
        <v>0</v>
      </c>
      <c r="J7" s="24">
        <f>BRPL_EOD!J7-BRPL_ISGS_exbus!J7</f>
        <v>-5.1325305502700758E-3</v>
      </c>
      <c r="K7" s="24">
        <f>BRPL_EOD!K7-BRPL_ISGS_exbus!K7</f>
        <v>-1.898709281988431E-3</v>
      </c>
      <c r="L7" s="24">
        <f>BRPL_EOD!L7-BRPL_ISGS_exbus!L7</f>
        <v>2.0078848661242432E-4</v>
      </c>
      <c r="M7" s="24">
        <f>BRPL_EOD!M7-BRPL_ISGS_exbus!M7</f>
        <v>1.6729717380243869E-3</v>
      </c>
      <c r="N7" s="24">
        <f>BRPL_EOD!N7-BRPL_ISGS_exbus!N7</f>
        <v>6.082687864150671E-3</v>
      </c>
      <c r="O7" s="24">
        <f>BRPL_EOD!O7-BRPL_ISGS_exbus!O7</f>
        <v>3.3686819695617487E-3</v>
      </c>
      <c r="P7" s="24">
        <f>BRPL_EOD!P7-BRPL_ISGS_exbus!P7</f>
        <v>-3.8988269815121157E-4</v>
      </c>
      <c r="Q7" s="24">
        <f>BRPL_EOD!Q7-BRPL_ISGS_exbus!Q7</f>
        <v>1.2000461538459462E-3</v>
      </c>
      <c r="R7" s="24">
        <f>BRPL_EOD!R7-BRPL_ISGS_exbus!R7</f>
        <v>-2.5142922002352464E-3</v>
      </c>
      <c r="S7" s="24">
        <f>BRPL_EOD!S7-BRPL_ISGS_exbus!S7</f>
        <v>-6.8898064516140778E-3</v>
      </c>
      <c r="T7" s="24">
        <f>BRPL_EOD!T7-BRPL_ISGS_exbus!T7</f>
        <v>-1.3524000000000314E-3</v>
      </c>
      <c r="U7" s="24">
        <f>BRPL_EOD!U7-BRPL_ISGS_exbus!U7</f>
        <v>-1.9037211637638052E-3</v>
      </c>
      <c r="V7" s="24">
        <f>BRPL_EOD!V7-BRPL_ISGS_exbus!V7</f>
        <v>5.9775012443985531E-4</v>
      </c>
      <c r="W7" s="24">
        <f>BRPL_EOD!W7-BRPL_ISGS_exbus!W7</f>
        <v>-1.0806556464814321E-2</v>
      </c>
      <c r="X7" s="24">
        <f>BRPL_EOD!X7-BRPL_ISGS_exbus!X7</f>
        <v>-3.5749615975433358E-3</v>
      </c>
      <c r="Y7" s="24">
        <f>BRPL_EOD!Y7-BRPL_ISGS_exbus!Y7</f>
        <v>0</v>
      </c>
    </row>
    <row r="8" spans="1:117">
      <c r="A8" t="s">
        <v>50</v>
      </c>
      <c r="B8" s="24">
        <f>BRPL_EOD!B8-BRPL_ISGS_exbus!B8</f>
        <v>0</v>
      </c>
      <c r="C8" s="24">
        <f>BRPL_EOD!C8-BRPL_ISGS_exbus!C8</f>
        <v>0</v>
      </c>
      <c r="D8" s="24">
        <f>BRPL_EOD!D8-BRPL_ISGS_exbus!D8</f>
        <v>4.939999999997724E-4</v>
      </c>
      <c r="E8" s="24">
        <f>BRPL_EOD!E8-BRPL_ISGS_exbus!E8</f>
        <v>0</v>
      </c>
      <c r="F8" s="24">
        <f>BRPL_EOD!F8-BRPL_ISGS_exbus!F8</f>
        <v>0</v>
      </c>
      <c r="G8" s="24">
        <f>BRPL_EOD!G8-BRPL_ISGS_exbus!G8</f>
        <v>-4.3200000000354066E-4</v>
      </c>
      <c r="H8" s="24">
        <f>BRPL_EOD!H8-BRPL_ISGS_exbus!H8</f>
        <v>0</v>
      </c>
      <c r="I8" s="24">
        <f>BRPL_EOD!I8-BRPL_ISGS_exbus!I8</f>
        <v>0</v>
      </c>
      <c r="J8" s="24">
        <f>BRPL_EOD!J8-BRPL_ISGS_exbus!J8</f>
        <v>2.2013219036338683E-3</v>
      </c>
      <c r="K8" s="24">
        <f>BRPL_EOD!K8-BRPL_ISGS_exbus!K8</f>
        <v>-1.898709281988431E-3</v>
      </c>
      <c r="L8" s="24">
        <f>BRPL_EOD!L8-BRPL_ISGS_exbus!L8</f>
        <v>2.0078848661242432E-4</v>
      </c>
      <c r="M8" s="24">
        <f>BRPL_EOD!M8-BRPL_ISGS_exbus!M8</f>
        <v>1.6729717380243869E-3</v>
      </c>
      <c r="N8" s="24">
        <f>BRPL_EOD!N8-BRPL_ISGS_exbus!N8</f>
        <v>6.082687864150671E-3</v>
      </c>
      <c r="O8" s="24">
        <f>BRPL_EOD!O8-BRPL_ISGS_exbus!O8</f>
        <v>3.3686819695617487E-3</v>
      </c>
      <c r="P8" s="24">
        <f>BRPL_EOD!P8-BRPL_ISGS_exbus!P8</f>
        <v>-3.8988269815121157E-4</v>
      </c>
      <c r="Q8" s="24">
        <f>BRPL_EOD!Q8-BRPL_ISGS_exbus!Q8</f>
        <v>1.2000461538459462E-3</v>
      </c>
      <c r="R8" s="24">
        <f>BRPL_EOD!R8-BRPL_ISGS_exbus!R8</f>
        <v>-2.5142922002352464E-3</v>
      </c>
      <c r="S8" s="24">
        <f>BRPL_EOD!S8-BRPL_ISGS_exbus!S8</f>
        <v>-6.8898064516140778E-3</v>
      </c>
      <c r="T8" s="24">
        <f>BRPL_EOD!T8-BRPL_ISGS_exbus!T8</f>
        <v>-1.3524000000000314E-3</v>
      </c>
      <c r="U8" s="24">
        <f>BRPL_EOD!U8-BRPL_ISGS_exbus!U8</f>
        <v>-1.9037211637638052E-3</v>
      </c>
      <c r="V8" s="24">
        <f>BRPL_EOD!V8-BRPL_ISGS_exbus!V8</f>
        <v>5.9775012443985531E-4</v>
      </c>
      <c r="W8" s="24">
        <f>BRPL_EOD!W8-BRPL_ISGS_exbus!W8</f>
        <v>-1.0806556464814321E-2</v>
      </c>
      <c r="X8" s="24">
        <f>BRPL_EOD!X8-BRPL_ISGS_exbus!X8</f>
        <v>-3.5749615975433358E-3</v>
      </c>
      <c r="Y8" s="24">
        <f>BRPL_EOD!Y8-BRPL_ISGS_exbus!Y8</f>
        <v>0</v>
      </c>
    </row>
    <row r="9" spans="1:117">
      <c r="A9" t="s">
        <v>51</v>
      </c>
      <c r="B9" s="24">
        <f>BRPL_EOD!B9-BRPL_ISGS_exbus!B9</f>
        <v>0</v>
      </c>
      <c r="C9" s="24">
        <f>BRPL_EOD!C9-BRPL_ISGS_exbus!C9</f>
        <v>0</v>
      </c>
      <c r="D9" s="24">
        <f>BRPL_EOD!D9-BRPL_ISGS_exbus!D9</f>
        <v>6.4477552083332945E-3</v>
      </c>
      <c r="E9" s="24">
        <f>BRPL_EOD!E9-BRPL_ISGS_exbus!E9</f>
        <v>0</v>
      </c>
      <c r="F9" s="24">
        <f>BRPL_EOD!F9-BRPL_ISGS_exbus!F9</f>
        <v>0</v>
      </c>
      <c r="G9" s="24">
        <f>BRPL_EOD!G9-BRPL_ISGS_exbus!G9</f>
        <v>5.699011328527348E-3</v>
      </c>
      <c r="H9" s="24">
        <f>BRPL_EOD!H9-BRPL_ISGS_exbus!H9</f>
        <v>0</v>
      </c>
      <c r="I9" s="24">
        <f>BRPL_EOD!I9-BRPL_ISGS_exbus!I9</f>
        <v>0</v>
      </c>
      <c r="J9" s="24">
        <f>BRPL_EOD!J9-BRPL_ISGS_exbus!J9</f>
        <v>0</v>
      </c>
      <c r="K9" s="24">
        <f>BRPL_EOD!K9-BRPL_ISGS_exbus!K9</f>
        <v>-1.898709281988431E-3</v>
      </c>
      <c r="L9" s="24">
        <f>BRPL_EOD!L9-BRPL_ISGS_exbus!L9</f>
        <v>2.0078848661242432E-4</v>
      </c>
      <c r="M9" s="24">
        <f>BRPL_EOD!M9-BRPL_ISGS_exbus!M9</f>
        <v>1.6729717380243869E-3</v>
      </c>
      <c r="N9" s="24">
        <f>BRPL_EOD!N9-BRPL_ISGS_exbus!N9</f>
        <v>6.082687864150671E-3</v>
      </c>
      <c r="O9" s="24">
        <f>BRPL_EOD!O9-BRPL_ISGS_exbus!O9</f>
        <v>3.3686819695617487E-3</v>
      </c>
      <c r="P9" s="24">
        <f>BRPL_EOD!P9-BRPL_ISGS_exbus!P9</f>
        <v>-3.8988269815121157E-4</v>
      </c>
      <c r="Q9" s="24">
        <f>BRPL_EOD!Q9-BRPL_ISGS_exbus!Q9</f>
        <v>1.2000461538459462E-3</v>
      </c>
      <c r="R9" s="24">
        <f>BRPL_EOD!R9-BRPL_ISGS_exbus!R9</f>
        <v>-2.5142922002352464E-3</v>
      </c>
      <c r="S9" s="24">
        <f>BRPL_EOD!S9-BRPL_ISGS_exbus!S9</f>
        <v>-6.8898064516140778E-3</v>
      </c>
      <c r="T9" s="24">
        <f>BRPL_EOD!T9-BRPL_ISGS_exbus!T9</f>
        <v>-1.3524000000000314E-3</v>
      </c>
      <c r="U9" s="24">
        <f>BRPL_EOD!U9-BRPL_ISGS_exbus!U9</f>
        <v>-1.9037211637638052E-3</v>
      </c>
      <c r="V9" s="24">
        <f>BRPL_EOD!V9-BRPL_ISGS_exbus!V9</f>
        <v>5.9775012443985531E-4</v>
      </c>
      <c r="W9" s="24">
        <f>BRPL_EOD!W9-BRPL_ISGS_exbus!W9</f>
        <v>-1.0806556464814321E-2</v>
      </c>
      <c r="X9" s="24">
        <f>BRPL_EOD!X9-BRPL_ISGS_exbus!X9</f>
        <v>-3.5749615975433358E-3</v>
      </c>
      <c r="Y9" s="24">
        <f>BRPL_EOD!Y9-BRPL_ISGS_exbus!Y9</f>
        <v>0</v>
      </c>
    </row>
    <row r="10" spans="1:117">
      <c r="A10" t="s">
        <v>52</v>
      </c>
      <c r="B10" s="24">
        <f>BRPL_EOD!B10-BRPL_ISGS_exbus!B10</f>
        <v>0</v>
      </c>
      <c r="C10" s="24">
        <f>BRPL_EOD!C10-BRPL_ISGS_exbus!C10</f>
        <v>0</v>
      </c>
      <c r="D10" s="24">
        <f>BRPL_EOD!D10-BRPL_ISGS_exbus!D10</f>
        <v>0</v>
      </c>
      <c r="E10" s="24">
        <f>BRPL_EOD!E10-BRPL_ISGS_exbus!E10</f>
        <v>0</v>
      </c>
      <c r="F10" s="24">
        <f>BRPL_EOD!F10-BRPL_ISGS_exbus!F10</f>
        <v>0</v>
      </c>
      <c r="G10" s="24">
        <f>BRPL_EOD!G10-BRPL_ISGS_exbus!G10</f>
        <v>0</v>
      </c>
      <c r="H10" s="24">
        <f>BRPL_EOD!H10-BRPL_ISGS_exbus!H10</f>
        <v>0</v>
      </c>
      <c r="I10" s="24">
        <f>BRPL_EOD!I10-BRPL_ISGS_exbus!I10</f>
        <v>0</v>
      </c>
      <c r="J10" s="24">
        <f>BRPL_EOD!J10-BRPL_ISGS_exbus!J10</f>
        <v>0</v>
      </c>
      <c r="K10" s="24">
        <f>BRPL_EOD!K10-BRPL_ISGS_exbus!K10</f>
        <v>-1.898709281988431E-3</v>
      </c>
      <c r="L10" s="24">
        <f>BRPL_EOD!L10-BRPL_ISGS_exbus!L10</f>
        <v>2.0078848661242432E-4</v>
      </c>
      <c r="M10" s="24">
        <f>BRPL_EOD!M10-BRPL_ISGS_exbus!M10</f>
        <v>1.6729717380243869E-3</v>
      </c>
      <c r="N10" s="24">
        <f>BRPL_EOD!N10-BRPL_ISGS_exbus!N10</f>
        <v>6.082687864150671E-3</v>
      </c>
      <c r="O10" s="24">
        <f>BRPL_EOD!O10-BRPL_ISGS_exbus!O10</f>
        <v>3.3686819695617487E-3</v>
      </c>
      <c r="P10" s="24">
        <f>BRPL_EOD!P10-BRPL_ISGS_exbus!P10</f>
        <v>-3.8988269815121157E-4</v>
      </c>
      <c r="Q10" s="24">
        <f>BRPL_EOD!Q10-BRPL_ISGS_exbus!Q10</f>
        <v>1.2000461538459462E-3</v>
      </c>
      <c r="R10" s="24">
        <f>BRPL_EOD!R10-BRPL_ISGS_exbus!R10</f>
        <v>-2.5142922002352464E-3</v>
      </c>
      <c r="S10" s="24">
        <f>BRPL_EOD!S10-BRPL_ISGS_exbus!S10</f>
        <v>-6.8898064516140778E-3</v>
      </c>
      <c r="T10" s="24">
        <f>BRPL_EOD!T10-BRPL_ISGS_exbus!T10</f>
        <v>-1.3524000000000314E-3</v>
      </c>
      <c r="U10" s="24">
        <f>BRPL_EOD!U10-BRPL_ISGS_exbus!U10</f>
        <v>-1.9037211637638052E-3</v>
      </c>
      <c r="V10" s="24">
        <f>BRPL_EOD!V10-BRPL_ISGS_exbus!V10</f>
        <v>5.9775012443985531E-4</v>
      </c>
      <c r="W10" s="24">
        <f>BRPL_EOD!W10-BRPL_ISGS_exbus!W10</f>
        <v>-1.0806556464814321E-2</v>
      </c>
      <c r="X10" s="24">
        <f>BRPL_EOD!X10-BRPL_ISGS_exbus!X10</f>
        <v>-3.5749615975433358E-3</v>
      </c>
      <c r="Y10" s="24">
        <f>BRPL_EOD!Y10-BRPL_ISGS_exbus!Y10</f>
        <v>0</v>
      </c>
    </row>
    <row r="11" spans="1:117">
      <c r="A11" t="s">
        <v>53</v>
      </c>
      <c r="B11" s="24">
        <f>BRPL_EOD!B11-BRPL_ISGS_exbus!B11</f>
        <v>0</v>
      </c>
      <c r="C11" s="24">
        <f>BRPL_EOD!C11-BRPL_ISGS_exbus!C11</f>
        <v>0</v>
      </c>
      <c r="D11" s="24">
        <f>BRPL_EOD!D11-BRPL_ISGS_exbus!D11</f>
        <v>0</v>
      </c>
      <c r="E11" s="24">
        <f>BRPL_EOD!E11-BRPL_ISGS_exbus!E11</f>
        <v>0</v>
      </c>
      <c r="F11" s="24">
        <f>BRPL_EOD!F11-BRPL_ISGS_exbus!F11</f>
        <v>0</v>
      </c>
      <c r="G11" s="24">
        <f>BRPL_EOD!G11-BRPL_ISGS_exbus!G11</f>
        <v>0</v>
      </c>
      <c r="H11" s="24">
        <f>BRPL_EOD!H11-BRPL_ISGS_exbus!H11</f>
        <v>0</v>
      </c>
      <c r="I11" s="24">
        <f>BRPL_EOD!I11-BRPL_ISGS_exbus!I11</f>
        <v>0</v>
      </c>
      <c r="J11" s="24">
        <f>BRPL_EOD!J11-BRPL_ISGS_exbus!J11</f>
        <v>0</v>
      </c>
      <c r="K11" s="24">
        <f>BRPL_EOD!K11-BRPL_ISGS_exbus!K11</f>
        <v>-1.898709281988431E-3</v>
      </c>
      <c r="L11" s="24">
        <f>BRPL_EOD!L11-BRPL_ISGS_exbus!L11</f>
        <v>2.0078848661242432E-4</v>
      </c>
      <c r="M11" s="24">
        <f>BRPL_EOD!M11-BRPL_ISGS_exbus!M11</f>
        <v>1.6729717380243869E-3</v>
      </c>
      <c r="N11" s="24">
        <f>BRPL_EOD!N11-BRPL_ISGS_exbus!N11</f>
        <v>6.082687864150671E-3</v>
      </c>
      <c r="O11" s="24">
        <f>BRPL_EOD!O11-BRPL_ISGS_exbus!O11</f>
        <v>3.3686819695617487E-3</v>
      </c>
      <c r="P11" s="24">
        <f>BRPL_EOD!P11-BRPL_ISGS_exbus!P11</f>
        <v>-3.8988269815121157E-4</v>
      </c>
      <c r="Q11" s="24">
        <f>BRPL_EOD!Q11-BRPL_ISGS_exbus!Q11</f>
        <v>1.2000461538459462E-3</v>
      </c>
      <c r="R11" s="24">
        <f>BRPL_EOD!R11-BRPL_ISGS_exbus!R11</f>
        <v>-2.5142922002352464E-3</v>
      </c>
      <c r="S11" s="24">
        <f>BRPL_EOD!S11-BRPL_ISGS_exbus!S11</f>
        <v>-6.8898064516140778E-3</v>
      </c>
      <c r="T11" s="24">
        <f>BRPL_EOD!T11-BRPL_ISGS_exbus!T11</f>
        <v>-1.3524000000000314E-3</v>
      </c>
      <c r="U11" s="24">
        <f>BRPL_EOD!U11-BRPL_ISGS_exbus!U11</f>
        <v>-1.9037211637638052E-3</v>
      </c>
      <c r="V11" s="24">
        <f>BRPL_EOD!V11-BRPL_ISGS_exbus!V11</f>
        <v>5.9775012443985531E-4</v>
      </c>
      <c r="W11" s="24">
        <f>BRPL_EOD!W11-BRPL_ISGS_exbus!W11</f>
        <v>-1.0806556464814321E-2</v>
      </c>
      <c r="X11" s="24">
        <f>BRPL_EOD!X11-BRPL_ISGS_exbus!X11</f>
        <v>-3.5749615975433358E-3</v>
      </c>
      <c r="Y11" s="24">
        <f>BRPL_EOD!Y11-BRPL_ISGS_exbus!Y11</f>
        <v>0</v>
      </c>
    </row>
    <row r="12" spans="1:117">
      <c r="A12" t="s">
        <v>54</v>
      </c>
      <c r="B12" s="24">
        <f>BRPL_EOD!B12-BRPL_ISGS_exbus!B12</f>
        <v>0</v>
      </c>
      <c r="C12" s="24">
        <f>BRPL_EOD!C12-BRPL_ISGS_exbus!C12</f>
        <v>0</v>
      </c>
      <c r="D12" s="24">
        <f>BRPL_EOD!D12-BRPL_ISGS_exbus!D12</f>
        <v>0</v>
      </c>
      <c r="E12" s="24">
        <f>BRPL_EOD!E12-BRPL_ISGS_exbus!E12</f>
        <v>0</v>
      </c>
      <c r="F12" s="24">
        <f>BRPL_EOD!F12-BRPL_ISGS_exbus!F12</f>
        <v>0</v>
      </c>
      <c r="G12" s="24">
        <f>BRPL_EOD!G12-BRPL_ISGS_exbus!G12</f>
        <v>0</v>
      </c>
      <c r="H12" s="24">
        <f>BRPL_EOD!H12-BRPL_ISGS_exbus!H12</f>
        <v>0</v>
      </c>
      <c r="I12" s="24">
        <f>BRPL_EOD!I12-BRPL_ISGS_exbus!I12</f>
        <v>0</v>
      </c>
      <c r="J12" s="24">
        <f>BRPL_EOD!J12-BRPL_ISGS_exbus!J12</f>
        <v>0</v>
      </c>
      <c r="K12" s="24">
        <f>BRPL_EOD!K12-BRPL_ISGS_exbus!K12</f>
        <v>-1.898709281988431E-3</v>
      </c>
      <c r="L12" s="24">
        <f>BRPL_EOD!L12-BRPL_ISGS_exbus!L12</f>
        <v>2.0078848661242432E-4</v>
      </c>
      <c r="M12" s="24">
        <f>BRPL_EOD!M12-BRPL_ISGS_exbus!M12</f>
        <v>1.6729717380243869E-3</v>
      </c>
      <c r="N12" s="24">
        <f>BRPL_EOD!N12-BRPL_ISGS_exbus!N12</f>
        <v>6.082687864150671E-3</v>
      </c>
      <c r="O12" s="24">
        <f>BRPL_EOD!O12-BRPL_ISGS_exbus!O12</f>
        <v>3.3686819695617487E-3</v>
      </c>
      <c r="P12" s="24">
        <f>BRPL_EOD!P12-BRPL_ISGS_exbus!P12</f>
        <v>-3.8988269815121157E-4</v>
      </c>
      <c r="Q12" s="24">
        <f>BRPL_EOD!Q12-BRPL_ISGS_exbus!Q12</f>
        <v>1.2000461538459462E-3</v>
      </c>
      <c r="R12" s="24">
        <f>BRPL_EOD!R12-BRPL_ISGS_exbus!R12</f>
        <v>-2.5142922002352464E-3</v>
      </c>
      <c r="S12" s="24">
        <f>BRPL_EOD!S12-BRPL_ISGS_exbus!S12</f>
        <v>-6.8898064516140778E-3</v>
      </c>
      <c r="T12" s="24">
        <f>BRPL_EOD!T12-BRPL_ISGS_exbus!T12</f>
        <v>-1.3524000000000314E-3</v>
      </c>
      <c r="U12" s="24">
        <f>BRPL_EOD!U12-BRPL_ISGS_exbus!U12</f>
        <v>-1.9037211637638052E-3</v>
      </c>
      <c r="V12" s="24">
        <f>BRPL_EOD!V12-BRPL_ISGS_exbus!V12</f>
        <v>5.9775012443985531E-4</v>
      </c>
      <c r="W12" s="24">
        <f>BRPL_EOD!W12-BRPL_ISGS_exbus!W12</f>
        <v>-1.0806556464814321E-2</v>
      </c>
      <c r="X12" s="24">
        <f>BRPL_EOD!X12-BRPL_ISGS_exbus!X12</f>
        <v>-3.5749615975433358E-3</v>
      </c>
      <c r="Y12" s="24">
        <f>BRPL_EOD!Y12-BRPL_ISGS_exbus!Y12</f>
        <v>0</v>
      </c>
    </row>
    <row r="13" spans="1:117">
      <c r="A13" t="s">
        <v>55</v>
      </c>
      <c r="B13" s="24">
        <f>BRPL_EOD!B13-BRPL_ISGS_exbus!B13</f>
        <v>0</v>
      </c>
      <c r="C13" s="24">
        <f>BRPL_EOD!C13-BRPL_ISGS_exbus!C13</f>
        <v>0</v>
      </c>
      <c r="D13" s="24">
        <f>BRPL_EOD!D13-BRPL_ISGS_exbus!D13</f>
        <v>0</v>
      </c>
      <c r="E13" s="24">
        <f>BRPL_EOD!E13-BRPL_ISGS_exbus!E13</f>
        <v>0</v>
      </c>
      <c r="F13" s="24">
        <f>BRPL_EOD!F13-BRPL_ISGS_exbus!F13</f>
        <v>0</v>
      </c>
      <c r="G13" s="24">
        <f>BRPL_EOD!G13-BRPL_ISGS_exbus!G13</f>
        <v>0</v>
      </c>
      <c r="H13" s="24">
        <f>BRPL_EOD!H13-BRPL_ISGS_exbus!H13</f>
        <v>0</v>
      </c>
      <c r="I13" s="24">
        <f>BRPL_EOD!I13-BRPL_ISGS_exbus!I13</f>
        <v>0</v>
      </c>
      <c r="J13" s="24">
        <f>BRPL_EOD!J13-BRPL_ISGS_exbus!J13</f>
        <v>0</v>
      </c>
      <c r="K13" s="24">
        <f>BRPL_EOD!K13-BRPL_ISGS_exbus!K13</f>
        <v>-1.898709281988431E-3</v>
      </c>
      <c r="L13" s="24">
        <f>BRPL_EOD!L13-BRPL_ISGS_exbus!L13</f>
        <v>0</v>
      </c>
      <c r="M13" s="24">
        <f>BRPL_EOD!M13-BRPL_ISGS_exbus!M13</f>
        <v>1.6729717380243869E-3</v>
      </c>
      <c r="N13" s="24">
        <f>BRPL_EOD!N13-BRPL_ISGS_exbus!N13</f>
        <v>6.082687864150671E-3</v>
      </c>
      <c r="O13" s="24">
        <f>BRPL_EOD!O13-BRPL_ISGS_exbus!O13</f>
        <v>3.3686819695617487E-3</v>
      </c>
      <c r="P13" s="24">
        <f>BRPL_EOD!P13-BRPL_ISGS_exbus!P13</f>
        <v>-3.8988269815121157E-4</v>
      </c>
      <c r="Q13" s="24">
        <f>BRPL_EOD!Q13-BRPL_ISGS_exbus!Q13</f>
        <v>1.2000461538459462E-3</v>
      </c>
      <c r="R13" s="24">
        <f>BRPL_EOD!R13-BRPL_ISGS_exbus!R13</f>
        <v>-2.5142922002352464E-3</v>
      </c>
      <c r="S13" s="24">
        <f>BRPL_EOD!S13-BRPL_ISGS_exbus!S13</f>
        <v>-6.8898064516140778E-3</v>
      </c>
      <c r="T13" s="24">
        <f>BRPL_EOD!T13-BRPL_ISGS_exbus!T13</f>
        <v>-1.3524000000000314E-3</v>
      </c>
      <c r="U13" s="24">
        <f>BRPL_EOD!U13-BRPL_ISGS_exbus!U13</f>
        <v>-1.9037211637638052E-3</v>
      </c>
      <c r="V13" s="24">
        <f>BRPL_EOD!V13-BRPL_ISGS_exbus!V13</f>
        <v>5.9775012443985531E-4</v>
      </c>
      <c r="W13" s="24">
        <f>BRPL_EOD!W13-BRPL_ISGS_exbus!W13</f>
        <v>-1.0806556464814321E-2</v>
      </c>
      <c r="X13" s="24">
        <f>BRPL_EOD!X13-BRPL_ISGS_exbus!X13</f>
        <v>-3.5749615975433358E-3</v>
      </c>
      <c r="Y13" s="24">
        <f>BRPL_EOD!Y13-BRPL_ISGS_exbus!Y13</f>
        <v>0</v>
      </c>
    </row>
    <row r="14" spans="1:117">
      <c r="A14" t="s">
        <v>56</v>
      </c>
      <c r="B14" s="24">
        <f>BRPL_EOD!B14-BRPL_ISGS_exbus!B14</f>
        <v>0</v>
      </c>
      <c r="C14" s="24">
        <f>BRPL_EOD!C14-BRPL_ISGS_exbus!C14</f>
        <v>0</v>
      </c>
      <c r="D14" s="24">
        <f>BRPL_EOD!D14-BRPL_ISGS_exbus!D14</f>
        <v>0</v>
      </c>
      <c r="E14" s="24">
        <f>BRPL_EOD!E14-BRPL_ISGS_exbus!E14</f>
        <v>0</v>
      </c>
      <c r="F14" s="24">
        <f>BRPL_EOD!F14-BRPL_ISGS_exbus!F14</f>
        <v>0</v>
      </c>
      <c r="G14" s="24">
        <f>BRPL_EOD!G14-BRPL_ISGS_exbus!G14</f>
        <v>0</v>
      </c>
      <c r="H14" s="24">
        <f>BRPL_EOD!H14-BRPL_ISGS_exbus!H14</f>
        <v>0</v>
      </c>
      <c r="I14" s="24">
        <f>BRPL_EOD!I14-BRPL_ISGS_exbus!I14</f>
        <v>0</v>
      </c>
      <c r="J14" s="24">
        <f>BRPL_EOD!J14-BRPL_ISGS_exbus!J14</f>
        <v>0</v>
      </c>
      <c r="K14" s="24">
        <f>BRPL_EOD!K14-BRPL_ISGS_exbus!K14</f>
        <v>-1.898709281988431E-3</v>
      </c>
      <c r="L14" s="24">
        <f>BRPL_EOD!L14-BRPL_ISGS_exbus!L14</f>
        <v>0</v>
      </c>
      <c r="M14" s="24">
        <f>BRPL_EOD!M14-BRPL_ISGS_exbus!M14</f>
        <v>1.6729717380243869E-3</v>
      </c>
      <c r="N14" s="24">
        <f>BRPL_EOD!N14-BRPL_ISGS_exbus!N14</f>
        <v>6.082687864150671E-3</v>
      </c>
      <c r="O14" s="24">
        <f>BRPL_EOD!O14-BRPL_ISGS_exbus!O14</f>
        <v>3.3686819695617487E-3</v>
      </c>
      <c r="P14" s="24">
        <f>BRPL_EOD!P14-BRPL_ISGS_exbus!P14</f>
        <v>-3.8988269815121157E-4</v>
      </c>
      <c r="Q14" s="24">
        <f>BRPL_EOD!Q14-BRPL_ISGS_exbus!Q14</f>
        <v>1.2000461538459462E-3</v>
      </c>
      <c r="R14" s="24">
        <f>BRPL_EOD!R14-BRPL_ISGS_exbus!R14</f>
        <v>-2.5142922002352464E-3</v>
      </c>
      <c r="S14" s="24">
        <f>BRPL_EOD!S14-BRPL_ISGS_exbus!S14</f>
        <v>-6.8898064516140778E-3</v>
      </c>
      <c r="T14" s="24">
        <f>BRPL_EOD!T14-BRPL_ISGS_exbus!T14</f>
        <v>-1.3524000000000314E-3</v>
      </c>
      <c r="U14" s="24">
        <f>BRPL_EOD!U14-BRPL_ISGS_exbus!U14</f>
        <v>-1.9037211637638052E-3</v>
      </c>
      <c r="V14" s="24">
        <f>BRPL_EOD!V14-BRPL_ISGS_exbus!V14</f>
        <v>5.9775012443985531E-4</v>
      </c>
      <c r="W14" s="24">
        <f>BRPL_EOD!W14-BRPL_ISGS_exbus!W14</f>
        <v>-1.0806556464814321E-2</v>
      </c>
      <c r="X14" s="24">
        <f>BRPL_EOD!X14-BRPL_ISGS_exbus!X14</f>
        <v>-3.5749615975433358E-3</v>
      </c>
      <c r="Y14" s="24">
        <f>BRPL_EOD!Y14-BRPL_ISGS_exbus!Y14</f>
        <v>0</v>
      </c>
    </row>
    <row r="15" spans="1:117">
      <c r="A15" t="s">
        <v>57</v>
      </c>
      <c r="B15" s="24">
        <f>BRPL_EOD!B15-BRPL_ISGS_exbus!B15</f>
        <v>0</v>
      </c>
      <c r="C15" s="24">
        <f>BRPL_EOD!C15-BRPL_ISGS_exbus!C15</f>
        <v>0</v>
      </c>
      <c r="D15" s="24">
        <f>BRPL_EOD!D15-BRPL_ISGS_exbus!D15</f>
        <v>0</v>
      </c>
      <c r="E15" s="24">
        <f>BRPL_EOD!E15-BRPL_ISGS_exbus!E15</f>
        <v>0</v>
      </c>
      <c r="F15" s="24">
        <f>BRPL_EOD!F15-BRPL_ISGS_exbus!F15</f>
        <v>0</v>
      </c>
      <c r="G15" s="24">
        <f>BRPL_EOD!G15-BRPL_ISGS_exbus!G15</f>
        <v>0</v>
      </c>
      <c r="H15" s="24">
        <f>BRPL_EOD!H15-BRPL_ISGS_exbus!H15</f>
        <v>0</v>
      </c>
      <c r="I15" s="24">
        <f>BRPL_EOD!I15-BRPL_ISGS_exbus!I15</f>
        <v>0</v>
      </c>
      <c r="J15" s="24">
        <f>BRPL_EOD!J15-BRPL_ISGS_exbus!J15</f>
        <v>0</v>
      </c>
      <c r="K15" s="24">
        <f>BRPL_EOD!K15-BRPL_ISGS_exbus!K15</f>
        <v>-1.898709281988431E-3</v>
      </c>
      <c r="L15" s="24">
        <f>BRPL_EOD!L15-BRPL_ISGS_exbus!L15</f>
        <v>0</v>
      </c>
      <c r="M15" s="24">
        <f>BRPL_EOD!M15-BRPL_ISGS_exbus!M15</f>
        <v>1.6729717380243869E-3</v>
      </c>
      <c r="N15" s="24">
        <f>BRPL_EOD!N15-BRPL_ISGS_exbus!N15</f>
        <v>6.082687864150671E-3</v>
      </c>
      <c r="O15" s="24">
        <f>BRPL_EOD!O15-BRPL_ISGS_exbus!O15</f>
        <v>3.3686819695617487E-3</v>
      </c>
      <c r="P15" s="24">
        <f>BRPL_EOD!P15-BRPL_ISGS_exbus!P15</f>
        <v>-3.8988269815121157E-4</v>
      </c>
      <c r="Q15" s="24">
        <f>BRPL_EOD!Q15-BRPL_ISGS_exbus!Q15</f>
        <v>1.2000461538459462E-3</v>
      </c>
      <c r="R15" s="24">
        <f>BRPL_EOD!R15-BRPL_ISGS_exbus!R15</f>
        <v>-2.5142922002352464E-3</v>
      </c>
      <c r="S15" s="24">
        <f>BRPL_EOD!S15-BRPL_ISGS_exbus!S15</f>
        <v>-6.8898064516140778E-3</v>
      </c>
      <c r="T15" s="24">
        <f>BRPL_EOD!T15-BRPL_ISGS_exbus!T15</f>
        <v>-1.3524000000000314E-3</v>
      </c>
      <c r="U15" s="24">
        <f>BRPL_EOD!U15-BRPL_ISGS_exbus!U15</f>
        <v>-1.9037211637638052E-3</v>
      </c>
      <c r="V15" s="24">
        <f>BRPL_EOD!V15-BRPL_ISGS_exbus!V15</f>
        <v>5.9775012443985531E-4</v>
      </c>
      <c r="W15" s="24">
        <f>BRPL_EOD!W15-BRPL_ISGS_exbus!W15</f>
        <v>-1.0806556464814321E-2</v>
      </c>
      <c r="X15" s="24">
        <f>BRPL_EOD!X15-BRPL_ISGS_exbus!X15</f>
        <v>-3.5749615975433358E-3</v>
      </c>
      <c r="Y15" s="24">
        <f>BRPL_EOD!Y15-BRPL_ISGS_exbus!Y15</f>
        <v>0</v>
      </c>
    </row>
    <row r="16" spans="1:117">
      <c r="A16" t="s">
        <v>58</v>
      </c>
      <c r="B16" s="24">
        <f>BRPL_EOD!B16-BRPL_ISGS_exbus!B16</f>
        <v>0</v>
      </c>
      <c r="C16" s="24">
        <f>BRPL_EOD!C16-BRPL_ISGS_exbus!C16</f>
        <v>0</v>
      </c>
      <c r="D16" s="24">
        <f>BRPL_EOD!D16-BRPL_ISGS_exbus!D16</f>
        <v>0</v>
      </c>
      <c r="E16" s="24">
        <f>BRPL_EOD!E16-BRPL_ISGS_exbus!E16</f>
        <v>0</v>
      </c>
      <c r="F16" s="24">
        <f>BRPL_EOD!F16-BRPL_ISGS_exbus!F16</f>
        <v>0</v>
      </c>
      <c r="G16" s="24">
        <f>BRPL_EOD!G16-BRPL_ISGS_exbus!G16</f>
        <v>0</v>
      </c>
      <c r="H16" s="24">
        <f>BRPL_EOD!H16-BRPL_ISGS_exbus!H16</f>
        <v>0</v>
      </c>
      <c r="I16" s="24">
        <f>BRPL_EOD!I16-BRPL_ISGS_exbus!I16</f>
        <v>0</v>
      </c>
      <c r="J16" s="24">
        <f>BRPL_EOD!J16-BRPL_ISGS_exbus!J16</f>
        <v>0</v>
      </c>
      <c r="K16" s="24">
        <f>BRPL_EOD!K16-BRPL_ISGS_exbus!K16</f>
        <v>-1.898709281988431E-3</v>
      </c>
      <c r="L16" s="24">
        <f>BRPL_EOD!L16-BRPL_ISGS_exbus!L16</f>
        <v>6.3006303452795009E-5</v>
      </c>
      <c r="M16" s="24">
        <f>BRPL_EOD!M16-BRPL_ISGS_exbus!M16</f>
        <v>-3.1323424395353072E-3</v>
      </c>
      <c r="N16" s="24">
        <f>BRPL_EOD!N16-BRPL_ISGS_exbus!N16</f>
        <v>3.5274189973222292E-4</v>
      </c>
      <c r="O16" s="24">
        <f>BRPL_EOD!O16-BRPL_ISGS_exbus!O16</f>
        <v>7.5023489223724482E-4</v>
      </c>
      <c r="P16" s="24">
        <f>BRPL_EOD!P16-BRPL_ISGS_exbus!P16</f>
        <v>8.6837274419693244E-4</v>
      </c>
      <c r="Q16" s="24">
        <f>BRPL_EOD!Q16-BRPL_ISGS_exbus!Q16</f>
        <v>1.2000461538459462E-3</v>
      </c>
      <c r="R16" s="24">
        <f>BRPL_EOD!R16-BRPL_ISGS_exbus!R16</f>
        <v>-2.5142922002352464E-3</v>
      </c>
      <c r="S16" s="24">
        <f>BRPL_EOD!S16-BRPL_ISGS_exbus!S16</f>
        <v>-6.8898064516140778E-3</v>
      </c>
      <c r="T16" s="24">
        <f>BRPL_EOD!T16-BRPL_ISGS_exbus!T16</f>
        <v>-1.3524000000000314E-3</v>
      </c>
      <c r="U16" s="24">
        <f>BRPL_EOD!U16-BRPL_ISGS_exbus!U16</f>
        <v>-1.9037211637638052E-3</v>
      </c>
      <c r="V16" s="24">
        <f>BRPL_EOD!V16-BRPL_ISGS_exbus!V16</f>
        <v>5.9775012443985531E-4</v>
      </c>
      <c r="W16" s="24">
        <f>BRPL_EOD!W16-BRPL_ISGS_exbus!W16</f>
        <v>-1.0806556464814321E-2</v>
      </c>
      <c r="X16" s="24">
        <f>BRPL_EOD!X16-BRPL_ISGS_exbus!X16</f>
        <v>-3.5749615975433358E-3</v>
      </c>
      <c r="Y16" s="24">
        <f>BRPL_EOD!Y16-BRPL_ISGS_exbus!Y16</f>
        <v>0</v>
      </c>
    </row>
    <row r="17" spans="1:25">
      <c r="A17" t="s">
        <v>59</v>
      </c>
      <c r="B17" s="24">
        <f>BRPL_EOD!B17-BRPL_ISGS_exbus!B17</f>
        <v>0</v>
      </c>
      <c r="C17" s="24">
        <f>BRPL_EOD!C17-BRPL_ISGS_exbus!C17</f>
        <v>0</v>
      </c>
      <c r="D17" s="24">
        <f>BRPL_EOD!D17-BRPL_ISGS_exbus!D17</f>
        <v>0</v>
      </c>
      <c r="E17" s="24">
        <f>BRPL_EOD!E17-BRPL_ISGS_exbus!E17</f>
        <v>0</v>
      </c>
      <c r="F17" s="24">
        <f>BRPL_EOD!F17-BRPL_ISGS_exbus!F17</f>
        <v>0</v>
      </c>
      <c r="G17" s="24">
        <f>BRPL_EOD!G17-BRPL_ISGS_exbus!G17</f>
        <v>0</v>
      </c>
      <c r="H17" s="24">
        <f>BRPL_EOD!H17-BRPL_ISGS_exbus!H17</f>
        <v>0</v>
      </c>
      <c r="I17" s="24">
        <f>BRPL_EOD!I17-BRPL_ISGS_exbus!I17</f>
        <v>0</v>
      </c>
      <c r="J17" s="24">
        <f>BRPL_EOD!J17-BRPL_ISGS_exbus!J17</f>
        <v>0</v>
      </c>
      <c r="K17" s="24">
        <f>BRPL_EOD!K17-BRPL_ISGS_exbus!K17</f>
        <v>-1.898709281988431E-3</v>
      </c>
      <c r="L17" s="24">
        <f>BRPL_EOD!L17-BRPL_ISGS_exbus!L17</f>
        <v>0</v>
      </c>
      <c r="M17" s="24">
        <f>BRPL_EOD!M17-BRPL_ISGS_exbus!M17</f>
        <v>-3.1323424395353072E-3</v>
      </c>
      <c r="N17" s="24">
        <f>BRPL_EOD!N17-BRPL_ISGS_exbus!N17</f>
        <v>3.5274189973222292E-4</v>
      </c>
      <c r="O17" s="24">
        <f>BRPL_EOD!O17-BRPL_ISGS_exbus!O17</f>
        <v>7.5023489223724482E-4</v>
      </c>
      <c r="P17" s="24">
        <f>BRPL_EOD!P17-BRPL_ISGS_exbus!P17</f>
        <v>8.6837274419693244E-4</v>
      </c>
      <c r="Q17" s="24">
        <f>BRPL_EOD!Q17-BRPL_ISGS_exbus!Q17</f>
        <v>1.2000461538459462E-3</v>
      </c>
      <c r="R17" s="24">
        <f>BRPL_EOD!R17-BRPL_ISGS_exbus!R17</f>
        <v>-2.5142922002352464E-3</v>
      </c>
      <c r="S17" s="24">
        <f>BRPL_EOD!S17-BRPL_ISGS_exbus!S17</f>
        <v>-6.8898064516140778E-3</v>
      </c>
      <c r="T17" s="24">
        <f>BRPL_EOD!T17-BRPL_ISGS_exbus!T17</f>
        <v>-1.3524000000000314E-3</v>
      </c>
      <c r="U17" s="24">
        <f>BRPL_EOD!U17-BRPL_ISGS_exbus!U17</f>
        <v>-1.9037211637638052E-3</v>
      </c>
      <c r="V17" s="24">
        <f>BRPL_EOD!V17-BRPL_ISGS_exbus!V17</f>
        <v>5.9775012443985531E-4</v>
      </c>
      <c r="W17" s="24">
        <f>BRPL_EOD!W17-BRPL_ISGS_exbus!W17</f>
        <v>-1.0806556464814321E-2</v>
      </c>
      <c r="X17" s="24">
        <f>BRPL_EOD!X17-BRPL_ISGS_exbus!X17</f>
        <v>-3.5749615975433358E-3</v>
      </c>
      <c r="Y17" s="24">
        <f>BRPL_EOD!Y17-BRPL_ISGS_exbus!Y17</f>
        <v>0</v>
      </c>
    </row>
    <row r="18" spans="1:25">
      <c r="A18" t="s">
        <v>60</v>
      </c>
      <c r="B18" s="24">
        <f>BRPL_EOD!B18-BRPL_ISGS_exbus!B18</f>
        <v>0</v>
      </c>
      <c r="C18" s="24">
        <f>BRPL_EOD!C18-BRPL_ISGS_exbus!C18</f>
        <v>0</v>
      </c>
      <c r="D18" s="24">
        <f>BRPL_EOD!D18-BRPL_ISGS_exbus!D18</f>
        <v>0</v>
      </c>
      <c r="E18" s="24">
        <f>BRPL_EOD!E18-BRPL_ISGS_exbus!E18</f>
        <v>0</v>
      </c>
      <c r="F18" s="24">
        <f>BRPL_EOD!F18-BRPL_ISGS_exbus!F18</f>
        <v>0</v>
      </c>
      <c r="G18" s="24">
        <f>BRPL_EOD!G18-BRPL_ISGS_exbus!G18</f>
        <v>0</v>
      </c>
      <c r="H18" s="24">
        <f>BRPL_EOD!H18-BRPL_ISGS_exbus!H18</f>
        <v>0</v>
      </c>
      <c r="I18" s="24">
        <f>BRPL_EOD!I18-BRPL_ISGS_exbus!I18</f>
        <v>0</v>
      </c>
      <c r="J18" s="24">
        <f>BRPL_EOD!J18-BRPL_ISGS_exbus!J18</f>
        <v>0</v>
      </c>
      <c r="K18" s="24">
        <f>BRPL_EOD!K18-BRPL_ISGS_exbus!K18</f>
        <v>-1.898709281988431E-3</v>
      </c>
      <c r="L18" s="24">
        <f>BRPL_EOD!L18-BRPL_ISGS_exbus!L18</f>
        <v>0</v>
      </c>
      <c r="M18" s="24">
        <f>BRPL_EOD!M18-BRPL_ISGS_exbus!M18</f>
        <v>-3.1323424395353072E-3</v>
      </c>
      <c r="N18" s="24">
        <f>BRPL_EOD!N18-BRPL_ISGS_exbus!N18</f>
        <v>3.5274189973222292E-4</v>
      </c>
      <c r="O18" s="24">
        <f>BRPL_EOD!O18-BRPL_ISGS_exbus!O18</f>
        <v>7.5023489223724482E-4</v>
      </c>
      <c r="P18" s="24">
        <f>BRPL_EOD!P18-BRPL_ISGS_exbus!P18</f>
        <v>8.6837274419693244E-4</v>
      </c>
      <c r="Q18" s="24">
        <f>BRPL_EOD!Q18-BRPL_ISGS_exbus!Q18</f>
        <v>1.2000461538459462E-3</v>
      </c>
      <c r="R18" s="24">
        <f>BRPL_EOD!R18-BRPL_ISGS_exbus!R18</f>
        <v>-2.5142922002352464E-3</v>
      </c>
      <c r="S18" s="24">
        <f>BRPL_EOD!S18-BRPL_ISGS_exbus!S18</f>
        <v>-6.8898064516140778E-3</v>
      </c>
      <c r="T18" s="24">
        <f>BRPL_EOD!T18-BRPL_ISGS_exbus!T18</f>
        <v>-1.3524000000000314E-3</v>
      </c>
      <c r="U18" s="24">
        <f>BRPL_EOD!U18-BRPL_ISGS_exbus!U18</f>
        <v>-1.9037211637638052E-3</v>
      </c>
      <c r="V18" s="24">
        <f>BRPL_EOD!V18-BRPL_ISGS_exbus!V18</f>
        <v>5.9775012443985531E-4</v>
      </c>
      <c r="W18" s="24">
        <f>BRPL_EOD!W18-BRPL_ISGS_exbus!W18</f>
        <v>-1.0806556464814321E-2</v>
      </c>
      <c r="X18" s="24">
        <f>BRPL_EOD!X18-BRPL_ISGS_exbus!X18</f>
        <v>-3.5749615975433358E-3</v>
      </c>
      <c r="Y18" s="24">
        <f>BRPL_EOD!Y18-BRPL_ISGS_exbus!Y18</f>
        <v>0</v>
      </c>
    </row>
    <row r="19" spans="1:25">
      <c r="A19" t="s">
        <v>61</v>
      </c>
      <c r="B19" s="24">
        <f>BRPL_EOD!B19-BRPL_ISGS_exbus!B19</f>
        <v>0</v>
      </c>
      <c r="C19" s="24">
        <f>BRPL_EOD!C19-BRPL_ISGS_exbus!C19</f>
        <v>0</v>
      </c>
      <c r="D19" s="24">
        <f>BRPL_EOD!D19-BRPL_ISGS_exbus!D19</f>
        <v>0</v>
      </c>
      <c r="E19" s="24">
        <f>BRPL_EOD!E19-BRPL_ISGS_exbus!E19</f>
        <v>0</v>
      </c>
      <c r="F19" s="24">
        <f>BRPL_EOD!F19-BRPL_ISGS_exbus!F19</f>
        <v>0</v>
      </c>
      <c r="G19" s="24">
        <f>BRPL_EOD!G19-BRPL_ISGS_exbus!G19</f>
        <v>0</v>
      </c>
      <c r="H19" s="24">
        <f>BRPL_EOD!H19-BRPL_ISGS_exbus!H19</f>
        <v>0</v>
      </c>
      <c r="I19" s="24">
        <f>BRPL_EOD!I19-BRPL_ISGS_exbus!I19</f>
        <v>0</v>
      </c>
      <c r="J19" s="24">
        <f>BRPL_EOD!J19-BRPL_ISGS_exbus!J19</f>
        <v>0</v>
      </c>
      <c r="K19" s="24">
        <f>BRPL_EOD!K19-BRPL_ISGS_exbus!K19</f>
        <v>1.7686497920976763E-3</v>
      </c>
      <c r="L19" s="24">
        <f>BRPL_EOD!L19-BRPL_ISGS_exbus!L19</f>
        <v>6.2834376279852222E-5</v>
      </c>
      <c r="M19" s="24">
        <f>BRPL_EOD!M19-BRPL_ISGS_exbus!M19</f>
        <v>-2.8254871259605352E-3</v>
      </c>
      <c r="N19" s="24">
        <f>BRPL_EOD!N19-BRPL_ISGS_exbus!N19</f>
        <v>3.5274189973222292E-4</v>
      </c>
      <c r="O19" s="24">
        <f>BRPL_EOD!O19-BRPL_ISGS_exbus!O19</f>
        <v>7.5023489223724482E-4</v>
      </c>
      <c r="P19" s="24">
        <f>BRPL_EOD!P19-BRPL_ISGS_exbus!P19</f>
        <v>8.6837274419693244E-4</v>
      </c>
      <c r="Q19" s="24">
        <f>BRPL_EOD!Q19-BRPL_ISGS_exbus!Q19</f>
        <v>1.2000461538459462E-3</v>
      </c>
      <c r="R19" s="24">
        <f>BRPL_EOD!R19-BRPL_ISGS_exbus!R19</f>
        <v>-2.5142922002352464E-3</v>
      </c>
      <c r="S19" s="24">
        <f>BRPL_EOD!S19-BRPL_ISGS_exbus!S19</f>
        <v>-6.8898064516140778E-3</v>
      </c>
      <c r="T19" s="24">
        <f>BRPL_EOD!T19-BRPL_ISGS_exbus!T19</f>
        <v>-1.3524000000000314E-3</v>
      </c>
      <c r="U19" s="24">
        <f>BRPL_EOD!U19-BRPL_ISGS_exbus!U19</f>
        <v>-1.9037211637638052E-3</v>
      </c>
      <c r="V19" s="24">
        <f>BRPL_EOD!V19-BRPL_ISGS_exbus!V19</f>
        <v>5.9775012443985531E-4</v>
      </c>
      <c r="W19" s="24">
        <f>BRPL_EOD!W19-BRPL_ISGS_exbus!W19</f>
        <v>-1.0806556464814321E-2</v>
      </c>
      <c r="X19" s="24">
        <f>BRPL_EOD!X19-BRPL_ISGS_exbus!X19</f>
        <v>-3.5749615975433358E-3</v>
      </c>
      <c r="Y19" s="24">
        <f>BRPL_EOD!Y19-BRPL_ISGS_exbus!Y19</f>
        <v>0</v>
      </c>
    </row>
    <row r="20" spans="1:25">
      <c r="A20" t="s">
        <v>62</v>
      </c>
      <c r="B20" s="24">
        <f>BRPL_EOD!B20-BRPL_ISGS_exbus!B20</f>
        <v>0</v>
      </c>
      <c r="C20" s="24">
        <f>BRPL_EOD!C20-BRPL_ISGS_exbus!C20</f>
        <v>0</v>
      </c>
      <c r="D20" s="24">
        <f>BRPL_EOD!D20-BRPL_ISGS_exbus!D20</f>
        <v>0</v>
      </c>
      <c r="E20" s="24">
        <f>BRPL_EOD!E20-BRPL_ISGS_exbus!E20</f>
        <v>0</v>
      </c>
      <c r="F20" s="24">
        <f>BRPL_EOD!F20-BRPL_ISGS_exbus!F20</f>
        <v>0</v>
      </c>
      <c r="G20" s="24">
        <f>BRPL_EOD!G20-BRPL_ISGS_exbus!G20</f>
        <v>0</v>
      </c>
      <c r="H20" s="24">
        <f>BRPL_EOD!H20-BRPL_ISGS_exbus!H20</f>
        <v>0</v>
      </c>
      <c r="I20" s="24">
        <f>BRPL_EOD!I20-BRPL_ISGS_exbus!I20</f>
        <v>0</v>
      </c>
      <c r="J20" s="24">
        <f>BRPL_EOD!J20-BRPL_ISGS_exbus!J20</f>
        <v>0</v>
      </c>
      <c r="K20" s="24">
        <f>BRPL_EOD!K20-BRPL_ISGS_exbus!K20</f>
        <v>1.7686497920976763E-3</v>
      </c>
      <c r="L20" s="24">
        <f>BRPL_EOD!L20-BRPL_ISGS_exbus!L20</f>
        <v>6.2834376279852222E-5</v>
      </c>
      <c r="M20" s="24">
        <f>BRPL_EOD!M20-BRPL_ISGS_exbus!M20</f>
        <v>-2.8254871259605352E-3</v>
      </c>
      <c r="N20" s="24">
        <f>BRPL_EOD!N20-BRPL_ISGS_exbus!N20</f>
        <v>3.5274189973222292E-4</v>
      </c>
      <c r="O20" s="24">
        <f>BRPL_EOD!O20-BRPL_ISGS_exbus!O20</f>
        <v>7.5023489223724482E-4</v>
      </c>
      <c r="P20" s="24">
        <f>BRPL_EOD!P20-BRPL_ISGS_exbus!P20</f>
        <v>8.6837274419693244E-4</v>
      </c>
      <c r="Q20" s="24">
        <f>BRPL_EOD!Q20-BRPL_ISGS_exbus!Q20</f>
        <v>1.2000461538459462E-3</v>
      </c>
      <c r="R20" s="24">
        <f>BRPL_EOD!R20-BRPL_ISGS_exbus!R20</f>
        <v>-2.5142922002352464E-3</v>
      </c>
      <c r="S20" s="24">
        <f>BRPL_EOD!S20-BRPL_ISGS_exbus!S20</f>
        <v>-6.8898064516140778E-3</v>
      </c>
      <c r="T20" s="24">
        <f>BRPL_EOD!T20-BRPL_ISGS_exbus!T20</f>
        <v>-1.3524000000000314E-3</v>
      </c>
      <c r="U20" s="24">
        <f>BRPL_EOD!U20-BRPL_ISGS_exbus!U20</f>
        <v>-1.9037211637638052E-3</v>
      </c>
      <c r="V20" s="24">
        <f>BRPL_EOD!V20-BRPL_ISGS_exbus!V20</f>
        <v>5.9775012443985531E-4</v>
      </c>
      <c r="W20" s="24">
        <f>BRPL_EOD!W20-BRPL_ISGS_exbus!W20</f>
        <v>-1.0806556464814321E-2</v>
      </c>
      <c r="X20" s="24">
        <f>BRPL_EOD!X20-BRPL_ISGS_exbus!X20</f>
        <v>-3.5749615975433358E-3</v>
      </c>
      <c r="Y20" s="24">
        <f>BRPL_EOD!Y20-BRPL_ISGS_exbus!Y20</f>
        <v>0</v>
      </c>
    </row>
    <row r="21" spans="1:25">
      <c r="A21" t="s">
        <v>63</v>
      </c>
      <c r="B21" s="24">
        <f>BRPL_EOD!B21-BRPL_ISGS_exbus!B21</f>
        <v>0</v>
      </c>
      <c r="C21" s="24">
        <f>BRPL_EOD!C21-BRPL_ISGS_exbus!C21</f>
        <v>0</v>
      </c>
      <c r="D21" s="24">
        <f>BRPL_EOD!D21-BRPL_ISGS_exbus!D21</f>
        <v>0</v>
      </c>
      <c r="E21" s="24">
        <f>BRPL_EOD!E21-BRPL_ISGS_exbus!E21</f>
        <v>0</v>
      </c>
      <c r="F21" s="24">
        <f>BRPL_EOD!F21-BRPL_ISGS_exbus!F21</f>
        <v>0</v>
      </c>
      <c r="G21" s="24">
        <f>BRPL_EOD!G21-BRPL_ISGS_exbus!G21</f>
        <v>0</v>
      </c>
      <c r="H21" s="24">
        <f>BRPL_EOD!H21-BRPL_ISGS_exbus!H21</f>
        <v>0</v>
      </c>
      <c r="I21" s="24">
        <f>BRPL_EOD!I21-BRPL_ISGS_exbus!I21</f>
        <v>0</v>
      </c>
      <c r="J21" s="24">
        <f>BRPL_EOD!J21-BRPL_ISGS_exbus!J21</f>
        <v>0</v>
      </c>
      <c r="K21" s="24">
        <f>BRPL_EOD!K21-BRPL_ISGS_exbus!K21</f>
        <v>1.7686497920976763E-3</v>
      </c>
      <c r="L21" s="24">
        <f>BRPL_EOD!L21-BRPL_ISGS_exbus!L21</f>
        <v>2.1561296052752255E-4</v>
      </c>
      <c r="M21" s="24">
        <f>BRPL_EOD!M21-BRPL_ISGS_exbus!M21</f>
        <v>-2.8254871259605352E-3</v>
      </c>
      <c r="N21" s="24">
        <f>BRPL_EOD!N21-BRPL_ISGS_exbus!N21</f>
        <v>3.5274189973222292E-4</v>
      </c>
      <c r="O21" s="24">
        <f>BRPL_EOD!O21-BRPL_ISGS_exbus!O21</f>
        <v>7.5023489223724482E-4</v>
      </c>
      <c r="P21" s="24">
        <f>BRPL_EOD!P21-BRPL_ISGS_exbus!P21</f>
        <v>8.6837274419693244E-4</v>
      </c>
      <c r="Q21" s="24">
        <f>BRPL_EOD!Q21-BRPL_ISGS_exbus!Q21</f>
        <v>1.2000461538459462E-3</v>
      </c>
      <c r="R21" s="24">
        <f>BRPL_EOD!R21-BRPL_ISGS_exbus!R21</f>
        <v>-2.5142922002352464E-3</v>
      </c>
      <c r="S21" s="24">
        <f>BRPL_EOD!S21-BRPL_ISGS_exbus!S21</f>
        <v>-6.8898064516140778E-3</v>
      </c>
      <c r="T21" s="24">
        <f>BRPL_EOD!T21-BRPL_ISGS_exbus!T21</f>
        <v>-1.3524000000000314E-3</v>
      </c>
      <c r="U21" s="24">
        <f>BRPL_EOD!U21-BRPL_ISGS_exbus!U21</f>
        <v>-1.9037211637638052E-3</v>
      </c>
      <c r="V21" s="24">
        <f>BRPL_EOD!V21-BRPL_ISGS_exbus!V21</f>
        <v>5.9775012443985531E-4</v>
      </c>
      <c r="W21" s="24">
        <f>BRPL_EOD!W21-BRPL_ISGS_exbus!W21</f>
        <v>-1.0806556464814321E-2</v>
      </c>
      <c r="X21" s="24">
        <f>BRPL_EOD!X21-BRPL_ISGS_exbus!X21</f>
        <v>-3.5749615975433358E-3</v>
      </c>
      <c r="Y21" s="24">
        <f>BRPL_EOD!Y21-BRPL_ISGS_exbus!Y21</f>
        <v>0</v>
      </c>
    </row>
    <row r="22" spans="1:25">
      <c r="A22" t="s">
        <v>64</v>
      </c>
      <c r="B22" s="24">
        <f>BRPL_EOD!B22-BRPL_ISGS_exbus!B22</f>
        <v>0</v>
      </c>
      <c r="C22" s="24">
        <f>BRPL_EOD!C22-BRPL_ISGS_exbus!C22</f>
        <v>0</v>
      </c>
      <c r="D22" s="24">
        <f>BRPL_EOD!D22-BRPL_ISGS_exbus!D22</f>
        <v>0</v>
      </c>
      <c r="E22" s="24">
        <f>BRPL_EOD!E22-BRPL_ISGS_exbus!E22</f>
        <v>0</v>
      </c>
      <c r="F22" s="24">
        <f>BRPL_EOD!F22-BRPL_ISGS_exbus!F22</f>
        <v>0</v>
      </c>
      <c r="G22" s="24">
        <f>BRPL_EOD!G22-BRPL_ISGS_exbus!G22</f>
        <v>0</v>
      </c>
      <c r="H22" s="24">
        <f>BRPL_EOD!H22-BRPL_ISGS_exbus!H22</f>
        <v>0</v>
      </c>
      <c r="I22" s="24">
        <f>BRPL_EOD!I22-BRPL_ISGS_exbus!I22</f>
        <v>0</v>
      </c>
      <c r="J22" s="24">
        <f>BRPL_EOD!J22-BRPL_ISGS_exbus!J22</f>
        <v>0</v>
      </c>
      <c r="K22" s="24">
        <f>BRPL_EOD!K22-BRPL_ISGS_exbus!K22</f>
        <v>1.7686497920976763E-3</v>
      </c>
      <c r="L22" s="24">
        <f>BRPL_EOD!L22-BRPL_ISGS_exbus!L22</f>
        <v>2.1561296052752255E-4</v>
      </c>
      <c r="M22" s="24">
        <f>BRPL_EOD!M22-BRPL_ISGS_exbus!M22</f>
        <v>-2.8254871259605352E-3</v>
      </c>
      <c r="N22" s="24">
        <f>BRPL_EOD!N22-BRPL_ISGS_exbus!N22</f>
        <v>3.5274189973222292E-4</v>
      </c>
      <c r="O22" s="24">
        <f>BRPL_EOD!O22-BRPL_ISGS_exbus!O22</f>
        <v>7.5023489223724482E-4</v>
      </c>
      <c r="P22" s="24">
        <f>BRPL_EOD!P22-BRPL_ISGS_exbus!P22</f>
        <v>8.6837274419693244E-4</v>
      </c>
      <c r="Q22" s="24">
        <f>BRPL_EOD!Q22-BRPL_ISGS_exbus!Q22</f>
        <v>1.2000461538459462E-3</v>
      </c>
      <c r="R22" s="24">
        <f>BRPL_EOD!R22-BRPL_ISGS_exbus!R22</f>
        <v>-2.5142922002352464E-3</v>
      </c>
      <c r="S22" s="24">
        <f>BRPL_EOD!S22-BRPL_ISGS_exbus!S22</f>
        <v>-6.8898064516140778E-3</v>
      </c>
      <c r="T22" s="24">
        <f>BRPL_EOD!T22-BRPL_ISGS_exbus!T22</f>
        <v>-1.3524000000000314E-3</v>
      </c>
      <c r="U22" s="24">
        <f>BRPL_EOD!U22-BRPL_ISGS_exbus!U22</f>
        <v>-1.9037211637638052E-3</v>
      </c>
      <c r="V22" s="24">
        <f>BRPL_EOD!V22-BRPL_ISGS_exbus!V22</f>
        <v>5.9775012443985531E-4</v>
      </c>
      <c r="W22" s="24">
        <f>BRPL_EOD!W22-BRPL_ISGS_exbus!W22</f>
        <v>-1.0806556464814321E-2</v>
      </c>
      <c r="X22" s="24">
        <f>BRPL_EOD!X22-BRPL_ISGS_exbus!X22</f>
        <v>-3.5749615975433358E-3</v>
      </c>
      <c r="Y22" s="24">
        <f>BRPL_EOD!Y22-BRPL_ISGS_exbus!Y22</f>
        <v>0</v>
      </c>
    </row>
    <row r="23" spans="1:25">
      <c r="A23" t="s">
        <v>65</v>
      </c>
      <c r="B23" s="24">
        <f>BRPL_EOD!B23-BRPL_ISGS_exbus!B23</f>
        <v>0</v>
      </c>
      <c r="C23" s="24">
        <f>BRPL_EOD!C23-BRPL_ISGS_exbus!C23</f>
        <v>0</v>
      </c>
      <c r="D23" s="24">
        <f>BRPL_EOD!D23-BRPL_ISGS_exbus!D23</f>
        <v>0</v>
      </c>
      <c r="E23" s="24">
        <f>BRPL_EOD!E23-BRPL_ISGS_exbus!E23</f>
        <v>0</v>
      </c>
      <c r="F23" s="24">
        <f>BRPL_EOD!F23-BRPL_ISGS_exbus!F23</f>
        <v>0</v>
      </c>
      <c r="G23" s="24">
        <f>BRPL_EOD!G23-BRPL_ISGS_exbus!G23</f>
        <v>0</v>
      </c>
      <c r="H23" s="24">
        <f>BRPL_EOD!H23-BRPL_ISGS_exbus!H23</f>
        <v>0</v>
      </c>
      <c r="I23" s="24">
        <f>BRPL_EOD!I23-BRPL_ISGS_exbus!I23</f>
        <v>0</v>
      </c>
      <c r="J23" s="24">
        <f>BRPL_EOD!J23-BRPL_ISGS_exbus!J23</f>
        <v>0</v>
      </c>
      <c r="K23" s="24">
        <f>BRPL_EOD!K23-BRPL_ISGS_exbus!K23</f>
        <v>1.7686497920976763E-3</v>
      </c>
      <c r="L23" s="24">
        <f>BRPL_EOD!L23-BRPL_ISGS_exbus!L23</f>
        <v>0</v>
      </c>
      <c r="M23" s="24">
        <f>BRPL_EOD!M23-BRPL_ISGS_exbus!M23</f>
        <v>-2.8254871259605352E-3</v>
      </c>
      <c r="N23" s="24">
        <f>BRPL_EOD!N23-BRPL_ISGS_exbus!N23</f>
        <v>3.5274189973222292E-4</v>
      </c>
      <c r="O23" s="24">
        <f>BRPL_EOD!O23-BRPL_ISGS_exbus!O23</f>
        <v>7.5023489223724482E-4</v>
      </c>
      <c r="P23" s="24">
        <f>BRPL_EOD!P23-BRPL_ISGS_exbus!P23</f>
        <v>8.6837274419693244E-4</v>
      </c>
      <c r="Q23" s="24">
        <f>BRPL_EOD!Q23-BRPL_ISGS_exbus!Q23</f>
        <v>1.2000461538459462E-3</v>
      </c>
      <c r="R23" s="24">
        <f>BRPL_EOD!R23-BRPL_ISGS_exbus!R23</f>
        <v>-2.5142922002352464E-3</v>
      </c>
      <c r="S23" s="24">
        <f>BRPL_EOD!S23-BRPL_ISGS_exbus!S23</f>
        <v>-6.8898064516140778E-3</v>
      </c>
      <c r="T23" s="24">
        <f>BRPL_EOD!T23-BRPL_ISGS_exbus!T23</f>
        <v>-1.3524000000000314E-3</v>
      </c>
      <c r="U23" s="24">
        <f>BRPL_EOD!U23-BRPL_ISGS_exbus!U23</f>
        <v>-1.9037211637638052E-3</v>
      </c>
      <c r="V23" s="24">
        <f>BRPL_EOD!V23-BRPL_ISGS_exbus!V23</f>
        <v>5.9775012443985531E-4</v>
      </c>
      <c r="W23" s="24">
        <f>BRPL_EOD!W23-BRPL_ISGS_exbus!W23</f>
        <v>-1.0806556464814321E-2</v>
      </c>
      <c r="X23" s="24">
        <f>BRPL_EOD!X23-BRPL_ISGS_exbus!X23</f>
        <v>-3.5749615975433358E-3</v>
      </c>
      <c r="Y23" s="24">
        <f>BRPL_EOD!Y23-BRPL_ISGS_exbus!Y23</f>
        <v>0</v>
      </c>
    </row>
    <row r="24" spans="1:25">
      <c r="A24" t="s">
        <v>66</v>
      </c>
      <c r="B24" s="24">
        <f>BRPL_EOD!B24-BRPL_ISGS_exbus!B24</f>
        <v>0</v>
      </c>
      <c r="C24" s="24">
        <f>BRPL_EOD!C24-BRPL_ISGS_exbus!C24</f>
        <v>0</v>
      </c>
      <c r="D24" s="24">
        <f>BRPL_EOD!D24-BRPL_ISGS_exbus!D24</f>
        <v>0</v>
      </c>
      <c r="E24" s="24">
        <f>BRPL_EOD!E24-BRPL_ISGS_exbus!E24</f>
        <v>0</v>
      </c>
      <c r="F24" s="24">
        <f>BRPL_EOD!F24-BRPL_ISGS_exbus!F24</f>
        <v>0</v>
      </c>
      <c r="G24" s="24">
        <f>BRPL_EOD!G24-BRPL_ISGS_exbus!G24</f>
        <v>0</v>
      </c>
      <c r="H24" s="24">
        <f>BRPL_EOD!H24-BRPL_ISGS_exbus!H24</f>
        <v>0</v>
      </c>
      <c r="I24" s="24">
        <f>BRPL_EOD!I24-BRPL_ISGS_exbus!I24</f>
        <v>0</v>
      </c>
      <c r="J24" s="24">
        <f>BRPL_EOD!J24-BRPL_ISGS_exbus!J24</f>
        <v>0</v>
      </c>
      <c r="K24" s="24">
        <f>BRPL_EOD!K24-BRPL_ISGS_exbus!K24</f>
        <v>1.7686497920976763E-3</v>
      </c>
      <c r="L24" s="24">
        <f>BRPL_EOD!L24-BRPL_ISGS_exbus!L24</f>
        <v>0</v>
      </c>
      <c r="M24" s="24">
        <f>BRPL_EOD!M24-BRPL_ISGS_exbus!M24</f>
        <v>-2.8254871259605352E-3</v>
      </c>
      <c r="N24" s="24">
        <f>BRPL_EOD!N24-BRPL_ISGS_exbus!N24</f>
        <v>3.5274189973222292E-4</v>
      </c>
      <c r="O24" s="24">
        <f>BRPL_EOD!O24-BRPL_ISGS_exbus!O24</f>
        <v>7.5023489223724482E-4</v>
      </c>
      <c r="P24" s="24">
        <f>BRPL_EOD!P24-BRPL_ISGS_exbus!P24</f>
        <v>8.6837274419693244E-4</v>
      </c>
      <c r="Q24" s="24">
        <f>BRPL_EOD!Q24-BRPL_ISGS_exbus!Q24</f>
        <v>1.2000461538459462E-3</v>
      </c>
      <c r="R24" s="24">
        <f>BRPL_EOD!R24-BRPL_ISGS_exbus!R24</f>
        <v>-2.5142922002352464E-3</v>
      </c>
      <c r="S24" s="24">
        <f>BRPL_EOD!S24-BRPL_ISGS_exbus!S24</f>
        <v>-6.8898064516140778E-3</v>
      </c>
      <c r="T24" s="24">
        <f>BRPL_EOD!T24-BRPL_ISGS_exbus!T24</f>
        <v>-1.3524000000000314E-3</v>
      </c>
      <c r="U24" s="24">
        <f>BRPL_EOD!U24-BRPL_ISGS_exbus!U24</f>
        <v>-1.9037211637638052E-3</v>
      </c>
      <c r="V24" s="24">
        <f>BRPL_EOD!V24-BRPL_ISGS_exbus!V24</f>
        <v>5.9775012443985531E-4</v>
      </c>
      <c r="W24" s="24">
        <f>BRPL_EOD!W24-BRPL_ISGS_exbus!W24</f>
        <v>-1.0806556464814321E-2</v>
      </c>
      <c r="X24" s="24">
        <f>BRPL_EOD!X24-BRPL_ISGS_exbus!X24</f>
        <v>-3.5749615975433358E-3</v>
      </c>
      <c r="Y24" s="24">
        <f>BRPL_EOD!Y24-BRPL_ISGS_exbus!Y24</f>
        <v>0</v>
      </c>
    </row>
    <row r="25" spans="1:25">
      <c r="A25" t="s">
        <v>67</v>
      </c>
      <c r="B25" s="24">
        <f>BRPL_EOD!B25-BRPL_ISGS_exbus!B25</f>
        <v>0</v>
      </c>
      <c r="C25" s="24">
        <f>BRPL_EOD!C25-BRPL_ISGS_exbus!C25</f>
        <v>0</v>
      </c>
      <c r="D25" s="24">
        <f>BRPL_EOD!D25-BRPL_ISGS_exbus!D25</f>
        <v>0</v>
      </c>
      <c r="E25" s="24">
        <f>BRPL_EOD!E25-BRPL_ISGS_exbus!E25</f>
        <v>0</v>
      </c>
      <c r="F25" s="24">
        <f>BRPL_EOD!F25-BRPL_ISGS_exbus!F25</f>
        <v>0</v>
      </c>
      <c r="G25" s="24">
        <f>BRPL_EOD!G25-BRPL_ISGS_exbus!G25</f>
        <v>0</v>
      </c>
      <c r="H25" s="24">
        <f>BRPL_EOD!H25-BRPL_ISGS_exbus!H25</f>
        <v>0</v>
      </c>
      <c r="I25" s="24">
        <f>BRPL_EOD!I25-BRPL_ISGS_exbus!I25</f>
        <v>0</v>
      </c>
      <c r="J25" s="24">
        <f>BRPL_EOD!J25-BRPL_ISGS_exbus!J25</f>
        <v>0</v>
      </c>
      <c r="K25" s="24">
        <f>BRPL_EOD!K25-BRPL_ISGS_exbus!K25</f>
        <v>1.7686497920976763E-3</v>
      </c>
      <c r="L25" s="24">
        <f>BRPL_EOD!L25-BRPL_ISGS_exbus!L25</f>
        <v>0</v>
      </c>
      <c r="M25" s="24">
        <f>BRPL_EOD!M25-BRPL_ISGS_exbus!M25</f>
        <v>-2.8254871259605352E-3</v>
      </c>
      <c r="N25" s="24">
        <f>BRPL_EOD!N25-BRPL_ISGS_exbus!N25</f>
        <v>3.5274189973222292E-4</v>
      </c>
      <c r="O25" s="24">
        <f>BRPL_EOD!O25-BRPL_ISGS_exbus!O25</f>
        <v>7.5023489223724482E-4</v>
      </c>
      <c r="P25" s="24">
        <f>BRPL_EOD!P25-BRPL_ISGS_exbus!P25</f>
        <v>8.6837274419693244E-4</v>
      </c>
      <c r="Q25" s="24">
        <f>BRPL_EOD!Q25-BRPL_ISGS_exbus!Q25</f>
        <v>1.2000461538459462E-3</v>
      </c>
      <c r="R25" s="24">
        <f>BRPL_EOD!R25-BRPL_ISGS_exbus!R25</f>
        <v>-2.5142922002352464E-3</v>
      </c>
      <c r="S25" s="24">
        <f>BRPL_EOD!S25-BRPL_ISGS_exbus!S25</f>
        <v>-6.8898064516140778E-3</v>
      </c>
      <c r="T25" s="24">
        <f>BRPL_EOD!T25-BRPL_ISGS_exbus!T25</f>
        <v>-1.3524000000000314E-3</v>
      </c>
      <c r="U25" s="24">
        <f>BRPL_EOD!U25-BRPL_ISGS_exbus!U25</f>
        <v>-1.9037211637638052E-3</v>
      </c>
      <c r="V25" s="24">
        <f>BRPL_EOD!V25-BRPL_ISGS_exbus!V25</f>
        <v>5.9775012443985531E-4</v>
      </c>
      <c r="W25" s="24">
        <f>BRPL_EOD!W25-BRPL_ISGS_exbus!W25</f>
        <v>-1.0806556464814321E-2</v>
      </c>
      <c r="X25" s="24">
        <f>BRPL_EOD!X25-BRPL_ISGS_exbus!X25</f>
        <v>-3.5749615975433358E-3</v>
      </c>
      <c r="Y25" s="24">
        <f>BRPL_EOD!Y25-BRPL_ISGS_exbus!Y25</f>
        <v>0</v>
      </c>
    </row>
    <row r="26" spans="1:25">
      <c r="A26" t="s">
        <v>68</v>
      </c>
      <c r="B26" s="24">
        <f>BRPL_EOD!B26-BRPL_ISGS_exbus!B26</f>
        <v>0</v>
      </c>
      <c r="C26" s="24">
        <f>BRPL_EOD!C26-BRPL_ISGS_exbus!C26</f>
        <v>0</v>
      </c>
      <c r="D26" s="24">
        <f>BRPL_EOD!D26-BRPL_ISGS_exbus!D26</f>
        <v>0</v>
      </c>
      <c r="E26" s="24">
        <f>BRPL_EOD!E26-BRPL_ISGS_exbus!E26</f>
        <v>0</v>
      </c>
      <c r="F26" s="24">
        <f>BRPL_EOD!F26-BRPL_ISGS_exbus!F26</f>
        <v>0</v>
      </c>
      <c r="G26" s="24">
        <f>BRPL_EOD!G26-BRPL_ISGS_exbus!G26</f>
        <v>0</v>
      </c>
      <c r="H26" s="24">
        <f>BRPL_EOD!H26-BRPL_ISGS_exbus!H26</f>
        <v>0</v>
      </c>
      <c r="I26" s="24">
        <f>BRPL_EOD!I26-BRPL_ISGS_exbus!I26</f>
        <v>0</v>
      </c>
      <c r="J26" s="24">
        <f>BRPL_EOD!J26-BRPL_ISGS_exbus!J26</f>
        <v>0</v>
      </c>
      <c r="K26" s="24">
        <f>BRPL_EOD!K26-BRPL_ISGS_exbus!K26</f>
        <v>1.7686497920976763E-3</v>
      </c>
      <c r="L26" s="24">
        <f>BRPL_EOD!L26-BRPL_ISGS_exbus!L26</f>
        <v>0</v>
      </c>
      <c r="M26" s="24">
        <f>BRPL_EOD!M26-BRPL_ISGS_exbus!M26</f>
        <v>-3.1401758391282897E-3</v>
      </c>
      <c r="N26" s="24">
        <f>BRPL_EOD!N26-BRPL_ISGS_exbus!N26</f>
        <v>3.5274189973222292E-4</v>
      </c>
      <c r="O26" s="24">
        <f>BRPL_EOD!O26-BRPL_ISGS_exbus!O26</f>
        <v>7.5023489223724482E-4</v>
      </c>
      <c r="P26" s="24">
        <f>BRPL_EOD!P26-BRPL_ISGS_exbus!P26</f>
        <v>8.6837274419693244E-4</v>
      </c>
      <c r="Q26" s="24">
        <f>BRPL_EOD!Q26-BRPL_ISGS_exbus!Q26</f>
        <v>1.2000461538459462E-3</v>
      </c>
      <c r="R26" s="24">
        <f>BRPL_EOD!R26-BRPL_ISGS_exbus!R26</f>
        <v>-2.5142922002352464E-3</v>
      </c>
      <c r="S26" s="24">
        <f>BRPL_EOD!S26-BRPL_ISGS_exbus!S26</f>
        <v>-6.8898064516140778E-3</v>
      </c>
      <c r="T26" s="24">
        <f>BRPL_EOD!T26-BRPL_ISGS_exbus!T26</f>
        <v>-1.3524000000000314E-3</v>
      </c>
      <c r="U26" s="24">
        <f>BRPL_EOD!U26-BRPL_ISGS_exbus!U26</f>
        <v>-1.9037211637638052E-3</v>
      </c>
      <c r="V26" s="24">
        <f>BRPL_EOD!V26-BRPL_ISGS_exbus!V26</f>
        <v>5.9775012443985531E-4</v>
      </c>
      <c r="W26" s="24">
        <f>BRPL_EOD!W26-BRPL_ISGS_exbus!W26</f>
        <v>-1.0806556464814321E-2</v>
      </c>
      <c r="X26" s="24">
        <f>BRPL_EOD!X26-BRPL_ISGS_exbus!X26</f>
        <v>-3.5749615975433358E-3</v>
      </c>
      <c r="Y26" s="24">
        <f>BRPL_EOD!Y26-BRPL_ISGS_exbus!Y26</f>
        <v>0</v>
      </c>
    </row>
    <row r="27" spans="1:25">
      <c r="A27" t="s">
        <v>69</v>
      </c>
      <c r="B27" s="24">
        <f>BRPL_EOD!B27-BRPL_ISGS_exbus!B27</f>
        <v>0</v>
      </c>
      <c r="C27" s="24">
        <f>BRPL_EOD!C27-BRPL_ISGS_exbus!C27</f>
        <v>0</v>
      </c>
      <c r="D27" s="24">
        <f>BRPL_EOD!D27-BRPL_ISGS_exbus!D27</f>
        <v>0</v>
      </c>
      <c r="E27" s="24">
        <f>BRPL_EOD!E27-BRPL_ISGS_exbus!E27</f>
        <v>0</v>
      </c>
      <c r="F27" s="24">
        <f>BRPL_EOD!F27-BRPL_ISGS_exbus!F27</f>
        <v>0</v>
      </c>
      <c r="G27" s="24">
        <f>BRPL_EOD!G27-BRPL_ISGS_exbus!G27</f>
        <v>0</v>
      </c>
      <c r="H27" s="24">
        <f>BRPL_EOD!H27-BRPL_ISGS_exbus!H27</f>
        <v>0</v>
      </c>
      <c r="I27" s="24">
        <f>BRPL_EOD!I27-BRPL_ISGS_exbus!I27</f>
        <v>0</v>
      </c>
      <c r="J27" s="24">
        <f>BRPL_EOD!J27-BRPL_ISGS_exbus!J27</f>
        <v>0</v>
      </c>
      <c r="K27" s="24">
        <f>BRPL_EOD!K27-BRPL_ISGS_exbus!K27</f>
        <v>-3.6987118271554209E-3</v>
      </c>
      <c r="L27" s="24">
        <f>BRPL_EOD!L27-BRPL_ISGS_exbus!L27</f>
        <v>6.7170628092583229E-5</v>
      </c>
      <c r="M27" s="24">
        <f>BRPL_EOD!M27-BRPL_ISGS_exbus!M27</f>
        <v>3.2404389601055072E-3</v>
      </c>
      <c r="N27" s="24">
        <f>BRPL_EOD!N27-BRPL_ISGS_exbus!N27</f>
        <v>3.5274189973222292E-4</v>
      </c>
      <c r="O27" s="24">
        <f>BRPL_EOD!O27-BRPL_ISGS_exbus!O27</f>
        <v>7.5023489223724482E-4</v>
      </c>
      <c r="P27" s="24">
        <f>BRPL_EOD!P27-BRPL_ISGS_exbus!P27</f>
        <v>8.6837274419693244E-4</v>
      </c>
      <c r="Q27" s="24">
        <f>BRPL_EOD!Q27-BRPL_ISGS_exbus!Q27</f>
        <v>1.2000461538459462E-3</v>
      </c>
      <c r="R27" s="24">
        <f>BRPL_EOD!R27-BRPL_ISGS_exbus!R27</f>
        <v>-2.5142922002352464E-3</v>
      </c>
      <c r="S27" s="24">
        <f>BRPL_EOD!S27-BRPL_ISGS_exbus!S27</f>
        <v>-6.8898064516140778E-3</v>
      </c>
      <c r="T27" s="24">
        <f>BRPL_EOD!T27-BRPL_ISGS_exbus!T27</f>
        <v>-1.3524000000000314E-3</v>
      </c>
      <c r="U27" s="24">
        <f>BRPL_EOD!U27-BRPL_ISGS_exbus!U27</f>
        <v>-1.9037211637638052E-3</v>
      </c>
      <c r="V27" s="24">
        <f>BRPL_EOD!V27-BRPL_ISGS_exbus!V27</f>
        <v>5.9775012443985531E-4</v>
      </c>
      <c r="W27" s="24">
        <f>BRPL_EOD!W27-BRPL_ISGS_exbus!W27</f>
        <v>-1.0806556464814321E-2</v>
      </c>
      <c r="X27" s="24">
        <f>BRPL_EOD!X27-BRPL_ISGS_exbus!X27</f>
        <v>-3.5749615975433358E-3</v>
      </c>
      <c r="Y27" s="24">
        <f>BRPL_EOD!Y27-BRPL_ISGS_exbus!Y27</f>
        <v>0</v>
      </c>
    </row>
    <row r="28" spans="1:25">
      <c r="A28" t="s">
        <v>70</v>
      </c>
      <c r="B28" s="24">
        <f>BRPL_EOD!B28-BRPL_ISGS_exbus!B28</f>
        <v>0</v>
      </c>
      <c r="C28" s="24">
        <f>BRPL_EOD!C28-BRPL_ISGS_exbus!C28</f>
        <v>0</v>
      </c>
      <c r="D28" s="24">
        <f>BRPL_EOD!D28-BRPL_ISGS_exbus!D28</f>
        <v>0</v>
      </c>
      <c r="E28" s="24">
        <f>BRPL_EOD!E28-BRPL_ISGS_exbus!E28</f>
        <v>0</v>
      </c>
      <c r="F28" s="24">
        <f>BRPL_EOD!F28-BRPL_ISGS_exbus!F28</f>
        <v>0</v>
      </c>
      <c r="G28" s="24">
        <f>BRPL_EOD!G28-BRPL_ISGS_exbus!G28</f>
        <v>0</v>
      </c>
      <c r="H28" s="24">
        <f>BRPL_EOD!H28-BRPL_ISGS_exbus!H28</f>
        <v>0</v>
      </c>
      <c r="I28" s="24">
        <f>BRPL_EOD!I28-BRPL_ISGS_exbus!I28</f>
        <v>0</v>
      </c>
      <c r="J28" s="24">
        <f>BRPL_EOD!J28-BRPL_ISGS_exbus!J28</f>
        <v>0</v>
      </c>
      <c r="K28" s="24">
        <f>BRPL_EOD!K28-BRPL_ISGS_exbus!K28</f>
        <v>-3.6987118271554209E-3</v>
      </c>
      <c r="L28" s="24">
        <f>BRPL_EOD!L28-BRPL_ISGS_exbus!L28</f>
        <v>6.2834376279852222E-5</v>
      </c>
      <c r="M28" s="24">
        <f>BRPL_EOD!M28-BRPL_ISGS_exbus!M28</f>
        <v>-1.4043189645747134E-3</v>
      </c>
      <c r="N28" s="24">
        <f>BRPL_EOD!N28-BRPL_ISGS_exbus!N28</f>
        <v>3.5274189973222292E-4</v>
      </c>
      <c r="O28" s="24">
        <f>BRPL_EOD!O28-BRPL_ISGS_exbus!O28</f>
        <v>7.5023489223724482E-4</v>
      </c>
      <c r="P28" s="24">
        <f>BRPL_EOD!P28-BRPL_ISGS_exbus!P28</f>
        <v>8.6837274419693244E-4</v>
      </c>
      <c r="Q28" s="24">
        <f>BRPL_EOD!Q28-BRPL_ISGS_exbus!Q28</f>
        <v>1.2000461538459462E-3</v>
      </c>
      <c r="R28" s="24">
        <f>BRPL_EOD!R28-BRPL_ISGS_exbus!R28</f>
        <v>-2.5142922002352464E-3</v>
      </c>
      <c r="S28" s="24">
        <f>BRPL_EOD!S28-BRPL_ISGS_exbus!S28</f>
        <v>-6.8898064516140778E-3</v>
      </c>
      <c r="T28" s="24">
        <f>BRPL_EOD!T28-BRPL_ISGS_exbus!T28</f>
        <v>-1.3524000000000314E-3</v>
      </c>
      <c r="U28" s="24">
        <f>BRPL_EOD!U28-BRPL_ISGS_exbus!U28</f>
        <v>-1.9037211637638052E-3</v>
      </c>
      <c r="V28" s="24">
        <f>BRPL_EOD!V28-BRPL_ISGS_exbus!V28</f>
        <v>5.9775012443985531E-4</v>
      </c>
      <c r="W28" s="24">
        <f>BRPL_EOD!W28-BRPL_ISGS_exbus!W28</f>
        <v>-1.0806556464814321E-2</v>
      </c>
      <c r="X28" s="24">
        <f>BRPL_EOD!X28-BRPL_ISGS_exbus!X28</f>
        <v>-3.5749615975433358E-3</v>
      </c>
      <c r="Y28" s="24">
        <f>BRPL_EOD!Y28-BRPL_ISGS_exbus!Y28</f>
        <v>0</v>
      </c>
    </row>
    <row r="29" spans="1:25">
      <c r="A29" t="s">
        <v>71</v>
      </c>
      <c r="B29" s="24">
        <f>BRPL_EOD!B29-BRPL_ISGS_exbus!B29</f>
        <v>0</v>
      </c>
      <c r="C29" s="24">
        <f>BRPL_EOD!C29-BRPL_ISGS_exbus!C29</f>
        <v>0</v>
      </c>
      <c r="D29" s="24">
        <f>BRPL_EOD!D29-BRPL_ISGS_exbus!D29</f>
        <v>0</v>
      </c>
      <c r="E29" s="24">
        <f>BRPL_EOD!E29-BRPL_ISGS_exbus!E29</f>
        <v>0</v>
      </c>
      <c r="F29" s="24">
        <f>BRPL_EOD!F29-BRPL_ISGS_exbus!F29</f>
        <v>0</v>
      </c>
      <c r="G29" s="24">
        <f>BRPL_EOD!G29-BRPL_ISGS_exbus!G29</f>
        <v>0</v>
      </c>
      <c r="H29" s="24">
        <f>BRPL_EOD!H29-BRPL_ISGS_exbus!H29</f>
        <v>0</v>
      </c>
      <c r="I29" s="24">
        <f>BRPL_EOD!I29-BRPL_ISGS_exbus!I29</f>
        <v>0</v>
      </c>
      <c r="J29" s="24">
        <f>BRPL_EOD!J29-BRPL_ISGS_exbus!J29</f>
        <v>0</v>
      </c>
      <c r="K29" s="24">
        <f>BRPL_EOD!K29-BRPL_ISGS_exbus!K29</f>
        <v>3.5095922544314817E-3</v>
      </c>
      <c r="L29" s="24">
        <f>BRPL_EOD!L29-BRPL_ISGS_exbus!L29</f>
        <v>-1.4228997935461507E-5</v>
      </c>
      <c r="M29" s="24">
        <f>BRPL_EOD!M29-BRPL_ISGS_exbus!M29</f>
        <v>-1.4043189645747134E-3</v>
      </c>
      <c r="N29" s="24">
        <f>BRPL_EOD!N29-BRPL_ISGS_exbus!N29</f>
        <v>3.5274189973222292E-4</v>
      </c>
      <c r="O29" s="24">
        <f>BRPL_EOD!O29-BRPL_ISGS_exbus!O29</f>
        <v>7.5023489223724482E-4</v>
      </c>
      <c r="P29" s="24">
        <f>BRPL_EOD!P29-BRPL_ISGS_exbus!P29</f>
        <v>-1.3015475508026952E-4</v>
      </c>
      <c r="Q29" s="24">
        <f>BRPL_EOD!Q29-BRPL_ISGS_exbus!Q29</f>
        <v>-1.705695859872236E-3</v>
      </c>
      <c r="R29" s="24">
        <f>BRPL_EOD!R29-BRPL_ISGS_exbus!R29</f>
        <v>-1.9298181818072635E-4</v>
      </c>
      <c r="S29" s="24">
        <f>BRPL_EOD!S29-BRPL_ISGS_exbus!S29</f>
        <v>-3.5570963800921618E-3</v>
      </c>
      <c r="T29" s="24">
        <f>BRPL_EOD!T29-BRPL_ISGS_exbus!T29</f>
        <v>-1.3524000000000314E-3</v>
      </c>
      <c r="U29" s="24">
        <f>BRPL_EOD!U29-BRPL_ISGS_exbus!U29</f>
        <v>-1.9037211637638052E-3</v>
      </c>
      <c r="V29" s="24">
        <f>BRPL_EOD!V29-BRPL_ISGS_exbus!V29</f>
        <v>5.9775012443985531E-4</v>
      </c>
      <c r="W29" s="24">
        <f>BRPL_EOD!W29-BRPL_ISGS_exbus!W29</f>
        <v>-1.0806556464814321E-2</v>
      </c>
      <c r="X29" s="24">
        <f>BRPL_EOD!X29-BRPL_ISGS_exbus!X29</f>
        <v>-3.5749615975433358E-3</v>
      </c>
      <c r="Y29" s="24">
        <f>BRPL_EOD!Y29-BRPL_ISGS_exbus!Y29</f>
        <v>0</v>
      </c>
    </row>
    <row r="30" spans="1:25">
      <c r="A30" t="s">
        <v>72</v>
      </c>
      <c r="B30" s="24">
        <f>BRPL_EOD!B30-BRPL_ISGS_exbus!B30</f>
        <v>0</v>
      </c>
      <c r="C30" s="24">
        <f>BRPL_EOD!C30-BRPL_ISGS_exbus!C30</f>
        <v>0</v>
      </c>
      <c r="D30" s="24">
        <f>BRPL_EOD!D30-BRPL_ISGS_exbus!D30</f>
        <v>0</v>
      </c>
      <c r="E30" s="24">
        <f>BRPL_EOD!E30-BRPL_ISGS_exbus!E30</f>
        <v>0</v>
      </c>
      <c r="F30" s="24">
        <f>BRPL_EOD!F30-BRPL_ISGS_exbus!F30</f>
        <v>0</v>
      </c>
      <c r="G30" s="24">
        <f>BRPL_EOD!G30-BRPL_ISGS_exbus!G30</f>
        <v>0</v>
      </c>
      <c r="H30" s="24">
        <f>BRPL_EOD!H30-BRPL_ISGS_exbus!H30</f>
        <v>0</v>
      </c>
      <c r="I30" s="24">
        <f>BRPL_EOD!I30-BRPL_ISGS_exbus!I30</f>
        <v>0</v>
      </c>
      <c r="J30" s="24">
        <f>BRPL_EOD!J30-BRPL_ISGS_exbus!J30</f>
        <v>0</v>
      </c>
      <c r="K30" s="24">
        <f>BRPL_EOD!K30-BRPL_ISGS_exbus!K30</f>
        <v>-1.0869447779100483E-3</v>
      </c>
      <c r="L30" s="24">
        <f>BRPL_EOD!L30-BRPL_ISGS_exbus!L30</f>
        <v>-7.6233692569260825E-5</v>
      </c>
      <c r="M30" s="24">
        <f>BRPL_EOD!M30-BRPL_ISGS_exbus!M30</f>
        <v>-1.4043189645747134E-3</v>
      </c>
      <c r="N30" s="24">
        <f>BRPL_EOD!N30-BRPL_ISGS_exbus!N30</f>
        <v>3.5274189973222292E-4</v>
      </c>
      <c r="O30" s="24">
        <f>BRPL_EOD!O30-BRPL_ISGS_exbus!O30</f>
        <v>7.5023489223724482E-4</v>
      </c>
      <c r="P30" s="24">
        <f>BRPL_EOD!P30-BRPL_ISGS_exbus!P30</f>
        <v>-1.3015475508026952E-4</v>
      </c>
      <c r="Q30" s="24">
        <f>BRPL_EOD!Q30-BRPL_ISGS_exbus!Q30</f>
        <v>-1.705695859872236E-3</v>
      </c>
      <c r="R30" s="24">
        <f>BRPL_EOD!R30-BRPL_ISGS_exbus!R30</f>
        <v>-1.9298181818072635E-4</v>
      </c>
      <c r="S30" s="24">
        <f>BRPL_EOD!S30-BRPL_ISGS_exbus!S30</f>
        <v>-3.5570963800921618E-3</v>
      </c>
      <c r="T30" s="24">
        <f>BRPL_EOD!T30-BRPL_ISGS_exbus!T30</f>
        <v>-1.3524000000000314E-3</v>
      </c>
      <c r="U30" s="24">
        <f>BRPL_EOD!U30-BRPL_ISGS_exbus!U30</f>
        <v>-1.9037211637638052E-3</v>
      </c>
      <c r="V30" s="24">
        <f>BRPL_EOD!V30-BRPL_ISGS_exbus!V30</f>
        <v>5.9775012443985531E-4</v>
      </c>
      <c r="W30" s="24">
        <f>BRPL_EOD!W30-BRPL_ISGS_exbus!W30</f>
        <v>-1.0806556464814321E-2</v>
      </c>
      <c r="X30" s="24">
        <f>BRPL_EOD!X30-BRPL_ISGS_exbus!X30</f>
        <v>-3.5749615975433358E-3</v>
      </c>
      <c r="Y30" s="24">
        <f>BRPL_EOD!Y30-BRPL_ISGS_exbus!Y30</f>
        <v>0</v>
      </c>
    </row>
    <row r="31" spans="1:25">
      <c r="A31" t="s">
        <v>73</v>
      </c>
      <c r="B31" s="24">
        <f>BRPL_EOD!B31-BRPL_ISGS_exbus!B31</f>
        <v>0</v>
      </c>
      <c r="C31" s="24">
        <f>BRPL_EOD!C31-BRPL_ISGS_exbus!C31</f>
        <v>0</v>
      </c>
      <c r="D31" s="24">
        <f>BRPL_EOD!D31-BRPL_ISGS_exbus!D31</f>
        <v>0</v>
      </c>
      <c r="E31" s="24">
        <f>BRPL_EOD!E31-BRPL_ISGS_exbus!E31</f>
        <v>0</v>
      </c>
      <c r="F31" s="24">
        <f>BRPL_EOD!F31-BRPL_ISGS_exbus!F31</f>
        <v>0</v>
      </c>
      <c r="G31" s="24">
        <f>BRPL_EOD!G31-BRPL_ISGS_exbus!G31</f>
        <v>0</v>
      </c>
      <c r="H31" s="24">
        <f>BRPL_EOD!H31-BRPL_ISGS_exbus!H31</f>
        <v>0</v>
      </c>
      <c r="I31" s="24">
        <f>BRPL_EOD!I31-BRPL_ISGS_exbus!I31</f>
        <v>0</v>
      </c>
      <c r="J31" s="24">
        <f>BRPL_EOD!J31-BRPL_ISGS_exbus!J31</f>
        <v>0</v>
      </c>
      <c r="K31" s="24">
        <f>BRPL_EOD!K31-BRPL_ISGS_exbus!K31</f>
        <v>3.7101369413790053E-3</v>
      </c>
      <c r="L31" s="24">
        <f>BRPL_EOD!L31-BRPL_ISGS_exbus!L31</f>
        <v>2.869948186479121E-5</v>
      </c>
      <c r="M31" s="24">
        <f>BRPL_EOD!M31-BRPL_ISGS_exbus!M31</f>
        <v>-1.4043189645747134E-3</v>
      </c>
      <c r="N31" s="24">
        <f>BRPL_EOD!N31-BRPL_ISGS_exbus!N31</f>
        <v>3.5274189973222292E-4</v>
      </c>
      <c r="O31" s="24">
        <f>BRPL_EOD!O31-BRPL_ISGS_exbus!O31</f>
        <v>7.5023489223724482E-4</v>
      </c>
      <c r="P31" s="24">
        <f>BRPL_EOD!P31-BRPL_ISGS_exbus!P31</f>
        <v>-1.3015475508026952E-4</v>
      </c>
      <c r="Q31" s="24">
        <f>BRPL_EOD!Q31-BRPL_ISGS_exbus!Q31</f>
        <v>-5.1147110332827594E-4</v>
      </c>
      <c r="R31" s="24">
        <f>BRPL_EOD!R31-BRPL_ISGS_exbus!R31</f>
        <v>-6.4459497098567908E-4</v>
      </c>
      <c r="S31" s="24">
        <f>BRPL_EOD!S31-BRPL_ISGS_exbus!S31</f>
        <v>-4.338386440678299E-3</v>
      </c>
      <c r="T31" s="24">
        <f>BRPL_EOD!T31-BRPL_ISGS_exbus!T31</f>
        <v>-7.4520000000011244E-4</v>
      </c>
      <c r="U31" s="24">
        <f>BRPL_EOD!U31-BRPL_ISGS_exbus!U31</f>
        <v>-1.9037211637638052E-3</v>
      </c>
      <c r="V31" s="24">
        <f>BRPL_EOD!V31-BRPL_ISGS_exbus!V31</f>
        <v>5.9775012443985531E-4</v>
      </c>
      <c r="W31" s="24">
        <f>BRPL_EOD!W31-BRPL_ISGS_exbus!W31</f>
        <v>-1.0806556464814321E-2</v>
      </c>
      <c r="X31" s="24">
        <f>BRPL_EOD!X31-BRPL_ISGS_exbus!X31</f>
        <v>-3.5749615975433358E-3</v>
      </c>
      <c r="Y31" s="24">
        <f>BRPL_EOD!Y31-BRPL_ISGS_exbus!Y31</f>
        <v>0</v>
      </c>
    </row>
    <row r="32" spans="1:25">
      <c r="A32" t="s">
        <v>74</v>
      </c>
      <c r="B32" s="24">
        <f>BRPL_EOD!B32-BRPL_ISGS_exbus!B32</f>
        <v>0</v>
      </c>
      <c r="C32" s="24">
        <f>BRPL_EOD!C32-BRPL_ISGS_exbus!C32</f>
        <v>0</v>
      </c>
      <c r="D32" s="24">
        <f>BRPL_EOD!D32-BRPL_ISGS_exbus!D32</f>
        <v>0</v>
      </c>
      <c r="E32" s="24">
        <f>BRPL_EOD!E32-BRPL_ISGS_exbus!E32</f>
        <v>0</v>
      </c>
      <c r="F32" s="24">
        <f>BRPL_EOD!F32-BRPL_ISGS_exbus!F32</f>
        <v>0</v>
      </c>
      <c r="G32" s="24">
        <f>BRPL_EOD!G32-BRPL_ISGS_exbus!G32</f>
        <v>0</v>
      </c>
      <c r="H32" s="24">
        <f>BRPL_EOD!H32-BRPL_ISGS_exbus!H32</f>
        <v>0</v>
      </c>
      <c r="I32" s="24">
        <f>BRPL_EOD!I32-BRPL_ISGS_exbus!I32</f>
        <v>0</v>
      </c>
      <c r="J32" s="24">
        <f>BRPL_EOD!J32-BRPL_ISGS_exbus!J32</f>
        <v>0</v>
      </c>
      <c r="K32" s="24">
        <f>BRPL_EOD!K32-BRPL_ISGS_exbus!K32</f>
        <v>3.7101369413790053E-3</v>
      </c>
      <c r="L32" s="24">
        <f>BRPL_EOD!L32-BRPL_ISGS_exbus!L32</f>
        <v>2.869948186479121E-5</v>
      </c>
      <c r="M32" s="24">
        <f>BRPL_EOD!M32-BRPL_ISGS_exbus!M32</f>
        <v>-1.4043189645747134E-3</v>
      </c>
      <c r="N32" s="24">
        <f>BRPL_EOD!N32-BRPL_ISGS_exbus!N32</f>
        <v>3.5274189973222292E-4</v>
      </c>
      <c r="O32" s="24">
        <f>BRPL_EOD!O32-BRPL_ISGS_exbus!O32</f>
        <v>7.5023489223724482E-4</v>
      </c>
      <c r="P32" s="24">
        <f>BRPL_EOD!P32-BRPL_ISGS_exbus!P32</f>
        <v>-1.3015475508026952E-4</v>
      </c>
      <c r="Q32" s="24">
        <f>BRPL_EOD!Q32-BRPL_ISGS_exbus!Q32</f>
        <v>-5.1147110332827594E-4</v>
      </c>
      <c r="R32" s="24">
        <f>BRPL_EOD!R32-BRPL_ISGS_exbus!R32</f>
        <v>-6.4459497098567908E-4</v>
      </c>
      <c r="S32" s="24">
        <f>BRPL_EOD!S32-BRPL_ISGS_exbus!S32</f>
        <v>-4.338386440678299E-3</v>
      </c>
      <c r="T32" s="24">
        <f>BRPL_EOD!T32-BRPL_ISGS_exbus!T32</f>
        <v>-7.4520000000011244E-4</v>
      </c>
      <c r="U32" s="24">
        <f>BRPL_EOD!U32-BRPL_ISGS_exbus!U32</f>
        <v>-1.9037211637638052E-3</v>
      </c>
      <c r="V32" s="24">
        <f>BRPL_EOD!V32-BRPL_ISGS_exbus!V32</f>
        <v>5.9775012443985531E-4</v>
      </c>
      <c r="W32" s="24">
        <f>BRPL_EOD!W32-BRPL_ISGS_exbus!W32</f>
        <v>-1.0806556464814321E-2</v>
      </c>
      <c r="X32" s="24">
        <f>BRPL_EOD!X32-BRPL_ISGS_exbus!X32</f>
        <v>-3.5749615975433358E-3</v>
      </c>
      <c r="Y32" s="24">
        <f>BRPL_EOD!Y32-BRPL_ISGS_exbus!Y32</f>
        <v>0</v>
      </c>
    </row>
    <row r="33" spans="1:25">
      <c r="A33" t="s">
        <v>75</v>
      </c>
      <c r="B33" s="24">
        <f>BRPL_EOD!B33-BRPL_ISGS_exbus!B33</f>
        <v>0</v>
      </c>
      <c r="C33" s="24">
        <f>BRPL_EOD!C33-BRPL_ISGS_exbus!C33</f>
        <v>0</v>
      </c>
      <c r="D33" s="24">
        <f>BRPL_EOD!D33-BRPL_ISGS_exbus!D33</f>
        <v>0</v>
      </c>
      <c r="E33" s="24">
        <f>BRPL_EOD!E33-BRPL_ISGS_exbus!E33</f>
        <v>0</v>
      </c>
      <c r="F33" s="24">
        <f>BRPL_EOD!F33-BRPL_ISGS_exbus!F33</f>
        <v>0</v>
      </c>
      <c r="G33" s="24">
        <f>BRPL_EOD!G33-BRPL_ISGS_exbus!G33</f>
        <v>0</v>
      </c>
      <c r="H33" s="24">
        <f>BRPL_EOD!H33-BRPL_ISGS_exbus!H33</f>
        <v>0</v>
      </c>
      <c r="I33" s="24">
        <f>BRPL_EOD!I33-BRPL_ISGS_exbus!I33</f>
        <v>0</v>
      </c>
      <c r="J33" s="24">
        <f>BRPL_EOD!J33-BRPL_ISGS_exbus!J33</f>
        <v>0</v>
      </c>
      <c r="K33" s="24">
        <f>BRPL_EOD!K33-BRPL_ISGS_exbus!K33</f>
        <v>3.7101369413790053E-3</v>
      </c>
      <c r="L33" s="24">
        <f>BRPL_EOD!L33-BRPL_ISGS_exbus!L33</f>
        <v>2.869948186479121E-5</v>
      </c>
      <c r="M33" s="24">
        <f>BRPL_EOD!M33-BRPL_ISGS_exbus!M33</f>
        <v>-3.6034571996879095E-4</v>
      </c>
      <c r="N33" s="24">
        <f>BRPL_EOD!N33-BRPL_ISGS_exbus!N33</f>
        <v>1.6673343647966021E-3</v>
      </c>
      <c r="O33" s="24">
        <f>BRPL_EOD!O33-BRPL_ISGS_exbus!O33</f>
        <v>-1.8249151013094433E-3</v>
      </c>
      <c r="P33" s="24">
        <f>BRPL_EOD!P33-BRPL_ISGS_exbus!P33</f>
        <v>-7.2949249206288869E-4</v>
      </c>
      <c r="Q33" s="24">
        <f>BRPL_EOD!Q33-BRPL_ISGS_exbus!Q33</f>
        <v>-5.1147110332827594E-4</v>
      </c>
      <c r="R33" s="24">
        <f>BRPL_EOD!R33-BRPL_ISGS_exbus!R33</f>
        <v>-6.4459497098567908E-4</v>
      </c>
      <c r="S33" s="24">
        <f>BRPL_EOD!S33-BRPL_ISGS_exbus!S33</f>
        <v>-4.338386440678299E-3</v>
      </c>
      <c r="T33" s="24">
        <f>BRPL_EOD!T33-BRPL_ISGS_exbus!T33</f>
        <v>-7.4520000000011244E-4</v>
      </c>
      <c r="U33" s="24">
        <f>BRPL_EOD!U33-BRPL_ISGS_exbus!U33</f>
        <v>-1.9037211637638052E-3</v>
      </c>
      <c r="V33" s="24">
        <f>BRPL_EOD!V33-BRPL_ISGS_exbus!V33</f>
        <v>5.9775012443985531E-4</v>
      </c>
      <c r="W33" s="24">
        <f>BRPL_EOD!W33-BRPL_ISGS_exbus!W33</f>
        <v>-1.0806556464814321E-2</v>
      </c>
      <c r="X33" s="24">
        <f>BRPL_EOD!X33-BRPL_ISGS_exbus!X33</f>
        <v>-3.5749615975433358E-3</v>
      </c>
      <c r="Y33" s="24">
        <f>BRPL_EOD!Y33-BRPL_ISGS_exbus!Y33</f>
        <v>0</v>
      </c>
    </row>
    <row r="34" spans="1:25">
      <c r="A34" t="s">
        <v>76</v>
      </c>
      <c r="B34" s="24">
        <f>BRPL_EOD!B34-BRPL_ISGS_exbus!B34</f>
        <v>0</v>
      </c>
      <c r="C34" s="24">
        <f>BRPL_EOD!C34-BRPL_ISGS_exbus!C34</f>
        <v>0</v>
      </c>
      <c r="D34" s="24">
        <f>BRPL_EOD!D34-BRPL_ISGS_exbus!D34</f>
        <v>0</v>
      </c>
      <c r="E34" s="24">
        <f>BRPL_EOD!E34-BRPL_ISGS_exbus!E34</f>
        <v>0</v>
      </c>
      <c r="F34" s="24">
        <f>BRPL_EOD!F34-BRPL_ISGS_exbus!F34</f>
        <v>0</v>
      </c>
      <c r="G34" s="24">
        <f>BRPL_EOD!G34-BRPL_ISGS_exbus!G34</f>
        <v>0</v>
      </c>
      <c r="H34" s="24">
        <f>BRPL_EOD!H34-BRPL_ISGS_exbus!H34</f>
        <v>0</v>
      </c>
      <c r="I34" s="24">
        <f>BRPL_EOD!I34-BRPL_ISGS_exbus!I34</f>
        <v>0</v>
      </c>
      <c r="J34" s="24">
        <f>BRPL_EOD!J34-BRPL_ISGS_exbus!J34</f>
        <v>0</v>
      </c>
      <c r="K34" s="24">
        <f>BRPL_EOD!K34-BRPL_ISGS_exbus!K34</f>
        <v>3.7101369413790053E-3</v>
      </c>
      <c r="L34" s="24">
        <f>BRPL_EOD!L34-BRPL_ISGS_exbus!L34</f>
        <v>2.869948186479121E-5</v>
      </c>
      <c r="M34" s="24">
        <f>BRPL_EOD!M34-BRPL_ISGS_exbus!M34</f>
        <v>-7.5181612160264422E-3</v>
      </c>
      <c r="N34" s="24">
        <f>BRPL_EOD!N34-BRPL_ISGS_exbus!N34</f>
        <v>6.3146130851237103E-3</v>
      </c>
      <c r="O34" s="24">
        <f>BRPL_EOD!O34-BRPL_ISGS_exbus!O34</f>
        <v>-6.4603560754505907E-4</v>
      </c>
      <c r="P34" s="24">
        <f>BRPL_EOD!P34-BRPL_ISGS_exbus!P34</f>
        <v>-2.2839715832212448E-3</v>
      </c>
      <c r="Q34" s="24">
        <f>BRPL_EOD!Q34-BRPL_ISGS_exbus!Q34</f>
        <v>1.2696253405994895E-3</v>
      </c>
      <c r="R34" s="24">
        <f>BRPL_EOD!R34-BRPL_ISGS_exbus!R34</f>
        <v>-2.2673093042744341E-3</v>
      </c>
      <c r="S34" s="24">
        <f>BRPL_EOD!S34-BRPL_ISGS_exbus!S34</f>
        <v>-4.769025498891466E-3</v>
      </c>
      <c r="T34" s="24">
        <f>BRPL_EOD!T34-BRPL_ISGS_exbus!T34</f>
        <v>-7.4520000000011244E-4</v>
      </c>
      <c r="U34" s="24">
        <f>BRPL_EOD!U34-BRPL_ISGS_exbus!U34</f>
        <v>-1.9037211637638052E-3</v>
      </c>
      <c r="V34" s="24">
        <f>BRPL_EOD!V34-BRPL_ISGS_exbus!V34</f>
        <v>5.9775012443985531E-4</v>
      </c>
      <c r="W34" s="24">
        <f>BRPL_EOD!W34-BRPL_ISGS_exbus!W34</f>
        <v>-1.0806556464814321E-2</v>
      </c>
      <c r="X34" s="24">
        <f>BRPL_EOD!X34-BRPL_ISGS_exbus!X34</f>
        <v>-3.5749615975433358E-3</v>
      </c>
      <c r="Y34" s="24">
        <f>BRPL_EOD!Y34-BRPL_ISGS_exbus!Y34</f>
        <v>0</v>
      </c>
    </row>
    <row r="35" spans="1:25">
      <c r="A35" t="s">
        <v>77</v>
      </c>
      <c r="B35" s="24">
        <f>BRPL_EOD!B35-BRPL_ISGS_exbus!B35</f>
        <v>0</v>
      </c>
      <c r="C35" s="24">
        <f>BRPL_EOD!C35-BRPL_ISGS_exbus!C35</f>
        <v>0</v>
      </c>
      <c r="D35" s="24">
        <f>BRPL_EOD!D35-BRPL_ISGS_exbus!D35</f>
        <v>0</v>
      </c>
      <c r="E35" s="24">
        <f>BRPL_EOD!E35-BRPL_ISGS_exbus!E35</f>
        <v>0</v>
      </c>
      <c r="F35" s="24">
        <f>BRPL_EOD!F35-BRPL_ISGS_exbus!F35</f>
        <v>0</v>
      </c>
      <c r="G35" s="24">
        <f>BRPL_EOD!G35-BRPL_ISGS_exbus!G35</f>
        <v>0</v>
      </c>
      <c r="H35" s="24">
        <f>BRPL_EOD!H35-BRPL_ISGS_exbus!H35</f>
        <v>0</v>
      </c>
      <c r="I35" s="24">
        <f>BRPL_EOD!I35-BRPL_ISGS_exbus!I35</f>
        <v>0</v>
      </c>
      <c r="J35" s="24">
        <f>BRPL_EOD!J35-BRPL_ISGS_exbus!J35</f>
        <v>0</v>
      </c>
      <c r="K35" s="24">
        <f>BRPL_EOD!K35-BRPL_ISGS_exbus!K35</f>
        <v>3.7101369413790053E-3</v>
      </c>
      <c r="L35" s="24">
        <f>BRPL_EOD!L35-BRPL_ISGS_exbus!L35</f>
        <v>2.869948186479121E-5</v>
      </c>
      <c r="M35" s="24">
        <f>BRPL_EOD!M35-BRPL_ISGS_exbus!M35</f>
        <v>3.0594682026503506E-3</v>
      </c>
      <c r="N35" s="24">
        <f>BRPL_EOD!N35-BRPL_ISGS_exbus!N35</f>
        <v>3.137581216883234E-3</v>
      </c>
      <c r="O35" s="24">
        <f>BRPL_EOD!O35-BRPL_ISGS_exbus!O35</f>
        <v>1.670900139416176E-3</v>
      </c>
      <c r="P35" s="24">
        <f>BRPL_EOD!P35-BRPL_ISGS_exbus!P35</f>
        <v>-2.3075539441386184E-3</v>
      </c>
      <c r="Q35" s="24">
        <f>BRPL_EOD!Q35-BRPL_ISGS_exbus!Q35</f>
        <v>1.2696253405994895E-3</v>
      </c>
      <c r="R35" s="24">
        <f>BRPL_EOD!R35-BRPL_ISGS_exbus!R35</f>
        <v>-2.2673093042744341E-3</v>
      </c>
      <c r="S35" s="24">
        <f>BRPL_EOD!S35-BRPL_ISGS_exbus!S35</f>
        <v>-4.769025498891466E-3</v>
      </c>
      <c r="T35" s="24">
        <f>BRPL_EOD!T35-BRPL_ISGS_exbus!T35</f>
        <v>-7.4520000000011244E-4</v>
      </c>
      <c r="U35" s="24">
        <f>BRPL_EOD!U35-BRPL_ISGS_exbus!U35</f>
        <v>-1.9037211637638052E-3</v>
      </c>
      <c r="V35" s="24">
        <f>BRPL_EOD!V35-BRPL_ISGS_exbus!V35</f>
        <v>5.9775012443985531E-4</v>
      </c>
      <c r="W35" s="24">
        <f>BRPL_EOD!W35-BRPL_ISGS_exbus!W35</f>
        <v>-1.0806556464814321E-2</v>
      </c>
      <c r="X35" s="24">
        <f>BRPL_EOD!X35-BRPL_ISGS_exbus!X35</f>
        <v>-3.5749615975433358E-3</v>
      </c>
      <c r="Y35" s="24">
        <f>BRPL_EOD!Y35-BRPL_ISGS_exbus!Y35</f>
        <v>0</v>
      </c>
    </row>
    <row r="36" spans="1:25">
      <c r="A36" t="s">
        <v>78</v>
      </c>
      <c r="B36" s="24">
        <f>BRPL_EOD!B36-BRPL_ISGS_exbus!B36</f>
        <v>0</v>
      </c>
      <c r="C36" s="24">
        <f>BRPL_EOD!C36-BRPL_ISGS_exbus!C36</f>
        <v>0</v>
      </c>
      <c r="D36" s="24">
        <f>BRPL_EOD!D36-BRPL_ISGS_exbus!D36</f>
        <v>0</v>
      </c>
      <c r="E36" s="24">
        <f>BRPL_EOD!E36-BRPL_ISGS_exbus!E36</f>
        <v>0</v>
      </c>
      <c r="F36" s="24">
        <f>BRPL_EOD!F36-BRPL_ISGS_exbus!F36</f>
        <v>0</v>
      </c>
      <c r="G36" s="24">
        <f>BRPL_EOD!G36-BRPL_ISGS_exbus!G36</f>
        <v>0</v>
      </c>
      <c r="H36" s="24">
        <f>BRPL_EOD!H36-BRPL_ISGS_exbus!H36</f>
        <v>0</v>
      </c>
      <c r="I36" s="24">
        <f>BRPL_EOD!I36-BRPL_ISGS_exbus!I36</f>
        <v>0</v>
      </c>
      <c r="J36" s="24">
        <f>BRPL_EOD!J36-BRPL_ISGS_exbus!J36</f>
        <v>0</v>
      </c>
      <c r="K36" s="24">
        <f>BRPL_EOD!K36-BRPL_ISGS_exbus!K36</f>
        <v>3.7101369413790053E-3</v>
      </c>
      <c r="L36" s="24">
        <f>BRPL_EOD!L36-BRPL_ISGS_exbus!L36</f>
        <v>2.869948186479121E-5</v>
      </c>
      <c r="M36" s="24">
        <f>BRPL_EOD!M36-BRPL_ISGS_exbus!M36</f>
        <v>-1.1491217784254104E-3</v>
      </c>
      <c r="N36" s="24">
        <f>BRPL_EOD!N36-BRPL_ISGS_exbus!N36</f>
        <v>-1.9263380816667564E-3</v>
      </c>
      <c r="O36" s="24">
        <f>BRPL_EOD!O36-BRPL_ISGS_exbus!O36</f>
        <v>-7.1253280456886614E-3</v>
      </c>
      <c r="P36" s="24">
        <f>BRPL_EOD!P36-BRPL_ISGS_exbus!P36</f>
        <v>-2.832407374889101E-3</v>
      </c>
      <c r="Q36" s="24">
        <f>BRPL_EOD!Q36-BRPL_ISGS_exbus!Q36</f>
        <v>1.2696253405994895E-3</v>
      </c>
      <c r="R36" s="24">
        <f>BRPL_EOD!R36-BRPL_ISGS_exbus!R36</f>
        <v>-2.2673093042744341E-3</v>
      </c>
      <c r="S36" s="24">
        <f>BRPL_EOD!S36-BRPL_ISGS_exbus!S36</f>
        <v>-4.769025498891466E-3</v>
      </c>
      <c r="T36" s="24">
        <f>BRPL_EOD!T36-BRPL_ISGS_exbus!T36</f>
        <v>-7.4520000000011244E-4</v>
      </c>
      <c r="U36" s="24">
        <f>BRPL_EOD!U36-BRPL_ISGS_exbus!U36</f>
        <v>-1.9037211637638052E-3</v>
      </c>
      <c r="V36" s="24">
        <f>BRPL_EOD!V36-BRPL_ISGS_exbus!V36</f>
        <v>5.9775012443985531E-4</v>
      </c>
      <c r="W36" s="24">
        <f>BRPL_EOD!W36-BRPL_ISGS_exbus!W36</f>
        <v>-1.0806556464814321E-2</v>
      </c>
      <c r="X36" s="24">
        <f>BRPL_EOD!X36-BRPL_ISGS_exbus!X36</f>
        <v>-3.5749615975433358E-3</v>
      </c>
      <c r="Y36" s="24">
        <f>BRPL_EOD!Y36-BRPL_ISGS_exbus!Y36</f>
        <v>0</v>
      </c>
    </row>
    <row r="37" spans="1:25">
      <c r="A37" t="s">
        <v>79</v>
      </c>
      <c r="B37" s="24">
        <f>BRPL_EOD!B37-BRPL_ISGS_exbus!B37</f>
        <v>0</v>
      </c>
      <c r="C37" s="24">
        <f>BRPL_EOD!C37-BRPL_ISGS_exbus!C37</f>
        <v>0</v>
      </c>
      <c r="D37" s="24">
        <f>BRPL_EOD!D37-BRPL_ISGS_exbus!D37</f>
        <v>0</v>
      </c>
      <c r="E37" s="24">
        <f>BRPL_EOD!E37-BRPL_ISGS_exbus!E37</f>
        <v>0</v>
      </c>
      <c r="F37" s="24">
        <f>BRPL_EOD!F37-BRPL_ISGS_exbus!F37</f>
        <v>0</v>
      </c>
      <c r="G37" s="24">
        <f>BRPL_EOD!G37-BRPL_ISGS_exbus!G37</f>
        <v>0</v>
      </c>
      <c r="H37" s="24">
        <f>BRPL_EOD!H37-BRPL_ISGS_exbus!H37</f>
        <v>0</v>
      </c>
      <c r="I37" s="24">
        <f>BRPL_EOD!I37-BRPL_ISGS_exbus!I37</f>
        <v>0</v>
      </c>
      <c r="J37" s="24">
        <f>BRPL_EOD!J37-BRPL_ISGS_exbus!J37</f>
        <v>0</v>
      </c>
      <c r="K37" s="24">
        <f>BRPL_EOD!K37-BRPL_ISGS_exbus!K37</f>
        <v>3.7101369413790053E-3</v>
      </c>
      <c r="L37" s="24">
        <f>BRPL_EOD!L37-BRPL_ISGS_exbus!L37</f>
        <v>2.869948186479121E-5</v>
      </c>
      <c r="M37" s="24">
        <f>BRPL_EOD!M37-BRPL_ISGS_exbus!M37</f>
        <v>-8.9872665320456235E-4</v>
      </c>
      <c r="N37" s="24">
        <f>BRPL_EOD!N37-BRPL_ISGS_exbus!N37</f>
        <v>1.0521695613618931E-4</v>
      </c>
      <c r="O37" s="24">
        <f>BRPL_EOD!O37-BRPL_ISGS_exbus!O37</f>
        <v>1.1463202620518587E-3</v>
      </c>
      <c r="P37" s="24">
        <f>BRPL_EOD!P37-BRPL_ISGS_exbus!P37</f>
        <v>2.4131848157615821E-3</v>
      </c>
      <c r="Q37" s="24">
        <f>BRPL_EOD!Q37-BRPL_ISGS_exbus!Q37</f>
        <v>-1.0998342999180011E-3</v>
      </c>
      <c r="R37" s="24">
        <f>BRPL_EOD!R37-BRPL_ISGS_exbus!R37</f>
        <v>2.3291612903229009E-3</v>
      </c>
      <c r="S37" s="24">
        <f>BRPL_EOD!S37-BRPL_ISGS_exbus!S37</f>
        <v>8.1769911504103732E-5</v>
      </c>
      <c r="T37" s="24">
        <f>BRPL_EOD!T37-BRPL_ISGS_exbus!T37</f>
        <v>-7.4520000000011244E-4</v>
      </c>
      <c r="U37" s="24">
        <f>BRPL_EOD!U37-BRPL_ISGS_exbus!U37</f>
        <v>-1.9037211637638052E-3</v>
      </c>
      <c r="V37" s="24">
        <f>BRPL_EOD!V37-BRPL_ISGS_exbus!V37</f>
        <v>5.70671976106496E-4</v>
      </c>
      <c r="W37" s="24">
        <f>BRPL_EOD!W37-BRPL_ISGS_exbus!W37</f>
        <v>-4.6131867895393697E-3</v>
      </c>
      <c r="X37" s="24">
        <f>BRPL_EOD!X37-BRPL_ISGS_exbus!X37</f>
        <v>-8.6434631832332798E-4</v>
      </c>
      <c r="Y37" s="24">
        <f>BRPL_EOD!Y37-BRPL_ISGS_exbus!Y37</f>
        <v>0</v>
      </c>
    </row>
    <row r="38" spans="1:25">
      <c r="A38" t="s">
        <v>80</v>
      </c>
      <c r="B38" s="24">
        <f>BRPL_EOD!B38-BRPL_ISGS_exbus!B38</f>
        <v>0</v>
      </c>
      <c r="C38" s="24">
        <f>BRPL_EOD!C38-BRPL_ISGS_exbus!C38</f>
        <v>0</v>
      </c>
      <c r="D38" s="24">
        <f>BRPL_EOD!D38-BRPL_ISGS_exbus!D38</f>
        <v>0</v>
      </c>
      <c r="E38" s="24">
        <f>BRPL_EOD!E38-BRPL_ISGS_exbus!E38</f>
        <v>0</v>
      </c>
      <c r="F38" s="24">
        <f>BRPL_EOD!F38-BRPL_ISGS_exbus!F38</f>
        <v>0</v>
      </c>
      <c r="G38" s="24">
        <f>BRPL_EOD!G38-BRPL_ISGS_exbus!G38</f>
        <v>0</v>
      </c>
      <c r="H38" s="24">
        <f>BRPL_EOD!H38-BRPL_ISGS_exbus!H38</f>
        <v>0</v>
      </c>
      <c r="I38" s="24">
        <f>BRPL_EOD!I38-BRPL_ISGS_exbus!I38</f>
        <v>0</v>
      </c>
      <c r="J38" s="24">
        <f>BRPL_EOD!J38-BRPL_ISGS_exbus!J38</f>
        <v>0</v>
      </c>
      <c r="K38" s="24">
        <f>BRPL_EOD!K38-BRPL_ISGS_exbus!K38</f>
        <v>3.7101369413790053E-3</v>
      </c>
      <c r="L38" s="24">
        <f>BRPL_EOD!L38-BRPL_ISGS_exbus!L38</f>
        <v>2.869948186479121E-5</v>
      </c>
      <c r="M38" s="24">
        <f>BRPL_EOD!M38-BRPL_ISGS_exbus!M38</f>
        <v>-2.487078431379075E-3</v>
      </c>
      <c r="N38" s="24">
        <f>BRPL_EOD!N38-BRPL_ISGS_exbus!N38</f>
        <v>-4.3037126673795001E-4</v>
      </c>
      <c r="O38" s="24">
        <f>BRPL_EOD!O38-BRPL_ISGS_exbus!O38</f>
        <v>-8.2146962162212844E-3</v>
      </c>
      <c r="P38" s="24">
        <f>BRPL_EOD!P38-BRPL_ISGS_exbus!P38</f>
        <v>2.2751083628804736E-3</v>
      </c>
      <c r="Q38" s="24">
        <f>BRPL_EOD!Q38-BRPL_ISGS_exbus!Q38</f>
        <v>-1.0998342999180011E-3</v>
      </c>
      <c r="R38" s="24">
        <f>BRPL_EOD!R38-BRPL_ISGS_exbus!R38</f>
        <v>2.3291612903229009E-3</v>
      </c>
      <c r="S38" s="24">
        <f>BRPL_EOD!S38-BRPL_ISGS_exbus!S38</f>
        <v>8.1769911504103732E-5</v>
      </c>
      <c r="T38" s="24">
        <f>BRPL_EOD!T38-BRPL_ISGS_exbus!T38</f>
        <v>-7.4520000000011244E-4</v>
      </c>
      <c r="U38" s="24">
        <f>BRPL_EOD!U38-BRPL_ISGS_exbus!U38</f>
        <v>-1.9037211637638052E-3</v>
      </c>
      <c r="V38" s="24">
        <f>BRPL_EOD!V38-BRPL_ISGS_exbus!V38</f>
        <v>1.0458416206260424E-3</v>
      </c>
      <c r="W38" s="24">
        <f>BRPL_EOD!W38-BRPL_ISGS_exbus!W38</f>
        <v>-2.9708227774563056E-3</v>
      </c>
      <c r="X38" s="24">
        <f>BRPL_EOD!X38-BRPL_ISGS_exbus!X38</f>
        <v>6.1937023498614963E-4</v>
      </c>
      <c r="Y38" s="24">
        <f>BRPL_EOD!Y38-BRPL_ISGS_exbus!Y38</f>
        <v>0</v>
      </c>
    </row>
    <row r="39" spans="1:25">
      <c r="A39" t="s">
        <v>81</v>
      </c>
      <c r="B39" s="24">
        <f>BRPL_EOD!B39-BRPL_ISGS_exbus!B39</f>
        <v>0</v>
      </c>
      <c r="C39" s="24">
        <f>BRPL_EOD!C39-BRPL_ISGS_exbus!C39</f>
        <v>0</v>
      </c>
      <c r="D39" s="24">
        <f>BRPL_EOD!D39-BRPL_ISGS_exbus!D39</f>
        <v>0</v>
      </c>
      <c r="E39" s="24">
        <f>BRPL_EOD!E39-BRPL_ISGS_exbus!E39</f>
        <v>0</v>
      </c>
      <c r="F39" s="24">
        <f>BRPL_EOD!F39-BRPL_ISGS_exbus!F39</f>
        <v>0</v>
      </c>
      <c r="G39" s="24">
        <f>BRPL_EOD!G39-BRPL_ISGS_exbus!G39</f>
        <v>0</v>
      </c>
      <c r="H39" s="24">
        <f>BRPL_EOD!H39-BRPL_ISGS_exbus!H39</f>
        <v>0</v>
      </c>
      <c r="I39" s="24">
        <f>BRPL_EOD!I39-BRPL_ISGS_exbus!I39</f>
        <v>0</v>
      </c>
      <c r="J39" s="24">
        <f>BRPL_EOD!J39-BRPL_ISGS_exbus!J39</f>
        <v>0</v>
      </c>
      <c r="K39" s="24">
        <f>BRPL_EOD!K39-BRPL_ISGS_exbus!K39</f>
        <v>3.7101369413790053E-3</v>
      </c>
      <c r="L39" s="24">
        <f>BRPL_EOD!L39-BRPL_ISGS_exbus!L39</f>
        <v>2.869948186479121E-5</v>
      </c>
      <c r="M39" s="24">
        <f>BRPL_EOD!M39-BRPL_ISGS_exbus!M39</f>
        <v>-2.1070729376120312E-3</v>
      </c>
      <c r="N39" s="24">
        <f>BRPL_EOD!N39-BRPL_ISGS_exbus!N39</f>
        <v>1.3947169811245885E-3</v>
      </c>
      <c r="O39" s="24">
        <f>BRPL_EOD!O39-BRPL_ISGS_exbus!O39</f>
        <v>-2.8649177392310321E-3</v>
      </c>
      <c r="P39" s="24">
        <f>BRPL_EOD!P39-BRPL_ISGS_exbus!P39</f>
        <v>1.3909924937749452E-4</v>
      </c>
      <c r="Q39" s="24">
        <f>BRPL_EOD!Q39-BRPL_ISGS_exbus!Q39</f>
        <v>1.2696253405994895E-3</v>
      </c>
      <c r="R39" s="24">
        <f>BRPL_EOD!R39-BRPL_ISGS_exbus!R39</f>
        <v>-2.2673093042744341E-3</v>
      </c>
      <c r="S39" s="24">
        <f>BRPL_EOD!S39-BRPL_ISGS_exbus!S39</f>
        <v>-4.769025498891466E-3</v>
      </c>
      <c r="T39" s="24">
        <f>BRPL_EOD!T39-BRPL_ISGS_exbus!T39</f>
        <v>-7.4520000000011244E-4</v>
      </c>
      <c r="U39" s="24">
        <f>BRPL_EOD!U39-BRPL_ISGS_exbus!U39</f>
        <v>-1.9037211637638052E-3</v>
      </c>
      <c r="V39" s="24">
        <f>BRPL_EOD!V39-BRPL_ISGS_exbus!V39</f>
        <v>-1.4021709136118332E-3</v>
      </c>
      <c r="W39" s="24">
        <f>BRPL_EOD!W39-BRPL_ISGS_exbus!W39</f>
        <v>-2.9708227774563056E-3</v>
      </c>
      <c r="X39" s="24">
        <f>BRPL_EOD!X39-BRPL_ISGS_exbus!X39</f>
        <v>6.1937023498614963E-4</v>
      </c>
      <c r="Y39" s="24">
        <f>BRPL_EOD!Y39-BRPL_ISGS_exbus!Y39</f>
        <v>0</v>
      </c>
    </row>
    <row r="40" spans="1:25">
      <c r="A40" t="s">
        <v>82</v>
      </c>
      <c r="B40" s="24">
        <f>BRPL_EOD!B40-BRPL_ISGS_exbus!B40</f>
        <v>0</v>
      </c>
      <c r="C40" s="24">
        <f>BRPL_EOD!C40-BRPL_ISGS_exbus!C40</f>
        <v>0</v>
      </c>
      <c r="D40" s="24">
        <f>BRPL_EOD!D40-BRPL_ISGS_exbus!D40</f>
        <v>0</v>
      </c>
      <c r="E40" s="24">
        <f>BRPL_EOD!E40-BRPL_ISGS_exbus!E40</f>
        <v>0</v>
      </c>
      <c r="F40" s="24">
        <f>BRPL_EOD!F40-BRPL_ISGS_exbus!F40</f>
        <v>0</v>
      </c>
      <c r="G40" s="24">
        <f>BRPL_EOD!G40-BRPL_ISGS_exbus!G40</f>
        <v>0</v>
      </c>
      <c r="H40" s="24">
        <f>BRPL_EOD!H40-BRPL_ISGS_exbus!H40</f>
        <v>0</v>
      </c>
      <c r="I40" s="24">
        <f>BRPL_EOD!I40-BRPL_ISGS_exbus!I40</f>
        <v>0</v>
      </c>
      <c r="J40" s="24">
        <f>BRPL_EOD!J40-BRPL_ISGS_exbus!J40</f>
        <v>0</v>
      </c>
      <c r="K40" s="24">
        <f>BRPL_EOD!K40-BRPL_ISGS_exbus!K40</f>
        <v>3.7101369413790053E-3</v>
      </c>
      <c r="L40" s="24">
        <f>BRPL_EOD!L40-BRPL_ISGS_exbus!L40</f>
        <v>2.869948186479121E-5</v>
      </c>
      <c r="M40" s="24">
        <f>BRPL_EOD!M40-BRPL_ISGS_exbus!M40</f>
        <v>-2.0896646165837751E-3</v>
      </c>
      <c r="N40" s="24">
        <f>BRPL_EOD!N40-BRPL_ISGS_exbus!N40</f>
        <v>5.9854600366122668E-3</v>
      </c>
      <c r="O40" s="24">
        <f>BRPL_EOD!O40-BRPL_ISGS_exbus!O40</f>
        <v>-1.1210294916494945E-3</v>
      </c>
      <c r="P40" s="24">
        <f>BRPL_EOD!P40-BRPL_ISGS_exbus!P40</f>
        <v>-8.5286689246188985E-4</v>
      </c>
      <c r="Q40" s="24">
        <f>BRPL_EOD!Q40-BRPL_ISGS_exbus!Q40</f>
        <v>1.2696253405994895E-3</v>
      </c>
      <c r="R40" s="24">
        <f>BRPL_EOD!R40-BRPL_ISGS_exbus!R40</f>
        <v>-2.2673093042744341E-3</v>
      </c>
      <c r="S40" s="24">
        <f>BRPL_EOD!S40-BRPL_ISGS_exbus!S40</f>
        <v>-4.769025498891466E-3</v>
      </c>
      <c r="T40" s="24">
        <f>BRPL_EOD!T40-BRPL_ISGS_exbus!T40</f>
        <v>-7.4520000000011244E-4</v>
      </c>
      <c r="U40" s="24">
        <f>BRPL_EOD!U40-BRPL_ISGS_exbus!U40</f>
        <v>-1.9037211637638052E-3</v>
      </c>
      <c r="V40" s="24">
        <f>BRPL_EOD!V40-BRPL_ISGS_exbus!V40</f>
        <v>-1.4021709136118332E-3</v>
      </c>
      <c r="W40" s="24">
        <f>BRPL_EOD!W40-BRPL_ISGS_exbus!W40</f>
        <v>-2.9708227774563056E-3</v>
      </c>
      <c r="X40" s="24">
        <f>BRPL_EOD!X40-BRPL_ISGS_exbus!X40</f>
        <v>6.1937023498614963E-4</v>
      </c>
      <c r="Y40" s="24">
        <f>BRPL_EOD!Y40-BRPL_ISGS_exbus!Y40</f>
        <v>0</v>
      </c>
    </row>
    <row r="41" spans="1:25">
      <c r="A41" t="s">
        <v>83</v>
      </c>
      <c r="B41" s="24">
        <f>BRPL_EOD!B41-BRPL_ISGS_exbus!B41</f>
        <v>0</v>
      </c>
      <c r="C41" s="24">
        <f>BRPL_EOD!C41-BRPL_ISGS_exbus!C41</f>
        <v>0</v>
      </c>
      <c r="D41" s="24">
        <f>BRPL_EOD!D41-BRPL_ISGS_exbus!D41</f>
        <v>0</v>
      </c>
      <c r="E41" s="24">
        <f>BRPL_EOD!E41-BRPL_ISGS_exbus!E41</f>
        <v>0</v>
      </c>
      <c r="F41" s="24">
        <f>BRPL_EOD!F41-BRPL_ISGS_exbus!F41</f>
        <v>0</v>
      </c>
      <c r="G41" s="24">
        <f>BRPL_EOD!G41-BRPL_ISGS_exbus!G41</f>
        <v>0</v>
      </c>
      <c r="H41" s="24">
        <f>BRPL_EOD!H41-BRPL_ISGS_exbus!H41</f>
        <v>0</v>
      </c>
      <c r="I41" s="24">
        <f>BRPL_EOD!I41-BRPL_ISGS_exbus!I41</f>
        <v>0</v>
      </c>
      <c r="J41" s="24">
        <f>BRPL_EOD!J41-BRPL_ISGS_exbus!J41</f>
        <v>0</v>
      </c>
      <c r="K41" s="24">
        <f>BRPL_EOD!K41-BRPL_ISGS_exbus!K41</f>
        <v>3.7101369413790053E-3</v>
      </c>
      <c r="L41" s="24">
        <f>BRPL_EOD!L41-BRPL_ISGS_exbus!L41</f>
        <v>2.869948186479121E-5</v>
      </c>
      <c r="M41" s="24">
        <f>BRPL_EOD!M41-BRPL_ISGS_exbus!M41</f>
        <v>-3.2810869565267353E-3</v>
      </c>
      <c r="N41" s="24">
        <f>BRPL_EOD!N41-BRPL_ISGS_exbus!N41</f>
        <v>2.8635499207751991E-4</v>
      </c>
      <c r="O41" s="24">
        <f>BRPL_EOD!O41-BRPL_ISGS_exbus!O41</f>
        <v>-8.8086696230504913E-4</v>
      </c>
      <c r="P41" s="24">
        <f>BRPL_EOD!P41-BRPL_ISGS_exbus!P41</f>
        <v>-1.0195647009823006E-3</v>
      </c>
      <c r="Q41" s="24">
        <f>BRPL_EOD!Q41-BRPL_ISGS_exbus!Q41</f>
        <v>-1.0998342999180011E-3</v>
      </c>
      <c r="R41" s="24">
        <f>BRPL_EOD!R41-BRPL_ISGS_exbus!R41</f>
        <v>2.3291612903229009E-3</v>
      </c>
      <c r="S41" s="24">
        <f>BRPL_EOD!S41-BRPL_ISGS_exbus!S41</f>
        <v>8.1769911504103732E-5</v>
      </c>
      <c r="T41" s="24">
        <f>BRPL_EOD!T41-BRPL_ISGS_exbus!T41</f>
        <v>-7.4520000000011244E-4</v>
      </c>
      <c r="U41" s="24">
        <f>BRPL_EOD!U41-BRPL_ISGS_exbus!U41</f>
        <v>-1.9037211637638052E-3</v>
      </c>
      <c r="V41" s="24">
        <f>BRPL_EOD!V41-BRPL_ISGS_exbus!V41</f>
        <v>-1.4021709136118332E-3</v>
      </c>
      <c r="W41" s="24">
        <f>BRPL_EOD!W41-BRPL_ISGS_exbus!W41</f>
        <v>-2.9708227774563056E-3</v>
      </c>
      <c r="X41" s="24">
        <f>BRPL_EOD!X41-BRPL_ISGS_exbus!X41</f>
        <v>6.1937023498614963E-4</v>
      </c>
      <c r="Y41" s="24">
        <f>BRPL_EOD!Y41-BRPL_ISGS_exbus!Y41</f>
        <v>0</v>
      </c>
    </row>
    <row r="42" spans="1:25">
      <c r="A42" t="s">
        <v>84</v>
      </c>
      <c r="B42" s="24">
        <f>BRPL_EOD!B42-BRPL_ISGS_exbus!B42</f>
        <v>0</v>
      </c>
      <c r="C42" s="24">
        <f>BRPL_EOD!C42-BRPL_ISGS_exbus!C42</f>
        <v>0</v>
      </c>
      <c r="D42" s="24">
        <f>BRPL_EOD!D42-BRPL_ISGS_exbus!D42</f>
        <v>0</v>
      </c>
      <c r="E42" s="24">
        <f>BRPL_EOD!E42-BRPL_ISGS_exbus!E42</f>
        <v>0</v>
      </c>
      <c r="F42" s="24">
        <f>BRPL_EOD!F42-BRPL_ISGS_exbus!F42</f>
        <v>0</v>
      </c>
      <c r="G42" s="24">
        <f>BRPL_EOD!G42-BRPL_ISGS_exbus!G42</f>
        <v>0</v>
      </c>
      <c r="H42" s="24">
        <f>BRPL_EOD!H42-BRPL_ISGS_exbus!H42</f>
        <v>0</v>
      </c>
      <c r="I42" s="24">
        <f>BRPL_EOD!I42-BRPL_ISGS_exbus!I42</f>
        <v>0</v>
      </c>
      <c r="J42" s="24">
        <f>BRPL_EOD!J42-BRPL_ISGS_exbus!J42</f>
        <v>0</v>
      </c>
      <c r="K42" s="24">
        <f>BRPL_EOD!K42-BRPL_ISGS_exbus!K42</f>
        <v>3.7101369413790053E-3</v>
      </c>
      <c r="L42" s="24">
        <f>BRPL_EOD!L42-BRPL_ISGS_exbus!L42</f>
        <v>2.869948186479121E-5</v>
      </c>
      <c r="M42" s="24">
        <f>BRPL_EOD!M42-BRPL_ISGS_exbus!M42</f>
        <v>-3.1284632624135611E-3</v>
      </c>
      <c r="N42" s="24">
        <f>BRPL_EOD!N42-BRPL_ISGS_exbus!N42</f>
        <v>3.6177042672846937E-4</v>
      </c>
      <c r="O42" s="24">
        <f>BRPL_EOD!O42-BRPL_ISGS_exbus!O42</f>
        <v>8.628444467788654E-4</v>
      </c>
      <c r="P42" s="24">
        <f>BRPL_EOD!P42-BRPL_ISGS_exbus!P42</f>
        <v>3.244669570154457E-3</v>
      </c>
      <c r="Q42" s="24">
        <f>BRPL_EOD!Q42-BRPL_ISGS_exbus!Q42</f>
        <v>-1.0998342999180011E-3</v>
      </c>
      <c r="R42" s="24">
        <f>BRPL_EOD!R42-BRPL_ISGS_exbus!R42</f>
        <v>2.3291612903229009E-3</v>
      </c>
      <c r="S42" s="24">
        <f>BRPL_EOD!S42-BRPL_ISGS_exbus!S42</f>
        <v>8.1769911504103732E-5</v>
      </c>
      <c r="T42" s="24">
        <f>BRPL_EOD!T42-BRPL_ISGS_exbus!T42</f>
        <v>-7.4520000000011244E-4</v>
      </c>
      <c r="U42" s="24">
        <f>BRPL_EOD!U42-BRPL_ISGS_exbus!U42</f>
        <v>-1.9037211637638052E-3</v>
      </c>
      <c r="V42" s="24">
        <f>BRPL_EOD!V42-BRPL_ISGS_exbus!V42</f>
        <v>-1.4021709136118332E-3</v>
      </c>
      <c r="W42" s="24">
        <f>BRPL_EOD!W42-BRPL_ISGS_exbus!W42</f>
        <v>-2.9708227774563056E-3</v>
      </c>
      <c r="X42" s="24">
        <f>BRPL_EOD!X42-BRPL_ISGS_exbus!X42</f>
        <v>6.1937023498614963E-4</v>
      </c>
      <c r="Y42" s="24">
        <f>BRPL_EOD!Y42-BRPL_ISGS_exbus!Y42</f>
        <v>0</v>
      </c>
    </row>
    <row r="43" spans="1:25">
      <c r="A43" t="s">
        <v>85</v>
      </c>
      <c r="B43" s="24">
        <f>BRPL_EOD!B43-BRPL_ISGS_exbus!B43</f>
        <v>0</v>
      </c>
      <c r="C43" s="24">
        <f>BRPL_EOD!C43-BRPL_ISGS_exbus!C43</f>
        <v>0</v>
      </c>
      <c r="D43" s="24">
        <f>BRPL_EOD!D43-BRPL_ISGS_exbus!D43</f>
        <v>0</v>
      </c>
      <c r="E43" s="24">
        <f>BRPL_EOD!E43-BRPL_ISGS_exbus!E43</f>
        <v>0</v>
      </c>
      <c r="F43" s="24">
        <f>BRPL_EOD!F43-BRPL_ISGS_exbus!F43</f>
        <v>0</v>
      </c>
      <c r="G43" s="24">
        <f>BRPL_EOD!G43-BRPL_ISGS_exbus!G43</f>
        <v>0</v>
      </c>
      <c r="H43" s="24">
        <f>BRPL_EOD!H43-BRPL_ISGS_exbus!H43</f>
        <v>0</v>
      </c>
      <c r="I43" s="24">
        <f>BRPL_EOD!I43-BRPL_ISGS_exbus!I43</f>
        <v>0</v>
      </c>
      <c r="J43" s="24">
        <f>BRPL_EOD!J43-BRPL_ISGS_exbus!J43</f>
        <v>0</v>
      </c>
      <c r="K43" s="24">
        <f>BRPL_EOD!K43-BRPL_ISGS_exbus!K43</f>
        <v>-2.026554374197076E-4</v>
      </c>
      <c r="L43" s="24">
        <f>BRPL_EOD!L43-BRPL_ISGS_exbus!L43</f>
        <v>2.869948186479121E-5</v>
      </c>
      <c r="M43" s="24">
        <f>BRPL_EOD!M43-BRPL_ISGS_exbus!M43</f>
        <v>-1.5330496128456161E-3</v>
      </c>
      <c r="N43" s="24">
        <f>BRPL_EOD!N43-BRPL_ISGS_exbus!N43</f>
        <v>-4.5424908806168673E-3</v>
      </c>
      <c r="O43" s="24">
        <f>BRPL_EOD!O43-BRPL_ISGS_exbus!O43</f>
        <v>-1.4132853032080561E-3</v>
      </c>
      <c r="P43" s="24">
        <f>BRPL_EOD!P43-BRPL_ISGS_exbus!P43</f>
        <v>-2.7301656151408338E-3</v>
      </c>
      <c r="Q43" s="24">
        <f>BRPL_EOD!Q43-BRPL_ISGS_exbus!Q43</f>
        <v>-5.2206490384687498E-4</v>
      </c>
      <c r="R43" s="24">
        <f>BRPL_EOD!R43-BRPL_ISGS_exbus!R43</f>
        <v>-4.2610360065449271E-3</v>
      </c>
      <c r="S43" s="24">
        <f>BRPL_EOD!S43-BRPL_ISGS_exbus!S43</f>
        <v>-4.5342975543478659E-3</v>
      </c>
      <c r="T43" s="24">
        <f>BRPL_EOD!T43-BRPL_ISGS_exbus!T43</f>
        <v>-1.2333333333334195E-3</v>
      </c>
      <c r="U43" s="24">
        <f>BRPL_EOD!U43-BRPL_ISGS_exbus!U43</f>
        <v>-1.9037211637638052E-3</v>
      </c>
      <c r="V43" s="24">
        <f>BRPL_EOD!V43-BRPL_ISGS_exbus!V43</f>
        <v>-1.4021709136118332E-3</v>
      </c>
      <c r="W43" s="24">
        <f>BRPL_EOD!W43-BRPL_ISGS_exbus!W43</f>
        <v>-2.9708227774563056E-3</v>
      </c>
      <c r="X43" s="24">
        <f>BRPL_EOD!X43-BRPL_ISGS_exbus!X43</f>
        <v>-1.265704780379906E-4</v>
      </c>
      <c r="Y43" s="24">
        <f>BRPL_EOD!Y43-BRPL_ISGS_exbus!Y43</f>
        <v>0</v>
      </c>
    </row>
    <row r="44" spans="1:25">
      <c r="A44" t="s">
        <v>86</v>
      </c>
      <c r="B44" s="24">
        <f>BRPL_EOD!B44-BRPL_ISGS_exbus!B44</f>
        <v>0</v>
      </c>
      <c r="C44" s="24">
        <f>BRPL_EOD!C44-BRPL_ISGS_exbus!C44</f>
        <v>0</v>
      </c>
      <c r="D44" s="24">
        <f>BRPL_EOD!D44-BRPL_ISGS_exbus!D44</f>
        <v>0</v>
      </c>
      <c r="E44" s="24">
        <f>BRPL_EOD!E44-BRPL_ISGS_exbus!E44</f>
        <v>0</v>
      </c>
      <c r="F44" s="24">
        <f>BRPL_EOD!F44-BRPL_ISGS_exbus!F44</f>
        <v>0</v>
      </c>
      <c r="G44" s="24">
        <f>BRPL_EOD!G44-BRPL_ISGS_exbus!G44</f>
        <v>0</v>
      </c>
      <c r="H44" s="24">
        <f>BRPL_EOD!H44-BRPL_ISGS_exbus!H44</f>
        <v>0</v>
      </c>
      <c r="I44" s="24">
        <f>BRPL_EOD!I44-BRPL_ISGS_exbus!I44</f>
        <v>0</v>
      </c>
      <c r="J44" s="24">
        <f>BRPL_EOD!J44-BRPL_ISGS_exbus!J44</f>
        <v>0</v>
      </c>
      <c r="K44" s="24">
        <f>BRPL_EOD!K44-BRPL_ISGS_exbus!K44</f>
        <v>-2.026554374197076E-4</v>
      </c>
      <c r="L44" s="24">
        <f>BRPL_EOD!L44-BRPL_ISGS_exbus!L44</f>
        <v>2.869948186479121E-5</v>
      </c>
      <c r="M44" s="24">
        <f>BRPL_EOD!M44-BRPL_ISGS_exbus!M44</f>
        <v>-9.6513862622700231E-3</v>
      </c>
      <c r="N44" s="24">
        <f>BRPL_EOD!N44-BRPL_ISGS_exbus!N44</f>
        <v>1.2193883089750557E-3</v>
      </c>
      <c r="O44" s="24">
        <f>BRPL_EOD!O44-BRPL_ISGS_exbus!O44</f>
        <v>-1.0495684454667753E-3</v>
      </c>
      <c r="P44" s="24">
        <f>BRPL_EOD!P44-BRPL_ISGS_exbus!P44</f>
        <v>1.3003381493703614E-4</v>
      </c>
      <c r="Q44" s="24">
        <f>BRPL_EOD!Q44-BRPL_ISGS_exbus!Q44</f>
        <v>-5.2206490384687498E-4</v>
      </c>
      <c r="R44" s="24">
        <f>BRPL_EOD!R44-BRPL_ISGS_exbus!R44</f>
        <v>-4.2610360065449271E-3</v>
      </c>
      <c r="S44" s="24">
        <f>BRPL_EOD!S44-BRPL_ISGS_exbus!S44</f>
        <v>-4.5342975543478659E-3</v>
      </c>
      <c r="T44" s="24">
        <f>BRPL_EOD!T44-BRPL_ISGS_exbus!T44</f>
        <v>1.6720744186046188E-3</v>
      </c>
      <c r="U44" s="24">
        <f>BRPL_EOD!U44-BRPL_ISGS_exbus!U44</f>
        <v>-1.9037211637638052E-3</v>
      </c>
      <c r="V44" s="24">
        <f>BRPL_EOD!V44-BRPL_ISGS_exbus!V44</f>
        <v>-4.7007680491262249E-5</v>
      </c>
      <c r="W44" s="24">
        <f>BRPL_EOD!W44-BRPL_ISGS_exbus!W44</f>
        <v>-3.0311355128525008E-3</v>
      </c>
      <c r="X44" s="24">
        <f>BRPL_EOD!X44-BRPL_ISGS_exbus!X44</f>
        <v>-3.5749615975433358E-3</v>
      </c>
      <c r="Y44" s="24">
        <f>BRPL_EOD!Y44-BRPL_ISGS_exbus!Y44</f>
        <v>0</v>
      </c>
    </row>
    <row r="45" spans="1:25">
      <c r="A45" t="s">
        <v>87</v>
      </c>
      <c r="B45" s="24">
        <f>BRPL_EOD!B45-BRPL_ISGS_exbus!B45</f>
        <v>0</v>
      </c>
      <c r="C45" s="24">
        <f>BRPL_EOD!C45-BRPL_ISGS_exbus!C45</f>
        <v>0</v>
      </c>
      <c r="D45" s="24">
        <f>BRPL_EOD!D45-BRPL_ISGS_exbus!D45</f>
        <v>0</v>
      </c>
      <c r="E45" s="24">
        <f>BRPL_EOD!E45-BRPL_ISGS_exbus!E45</f>
        <v>0</v>
      </c>
      <c r="F45" s="24">
        <f>BRPL_EOD!F45-BRPL_ISGS_exbus!F45</f>
        <v>0</v>
      </c>
      <c r="G45" s="24">
        <f>BRPL_EOD!G45-BRPL_ISGS_exbus!G45</f>
        <v>0</v>
      </c>
      <c r="H45" s="24">
        <f>BRPL_EOD!H45-BRPL_ISGS_exbus!H45</f>
        <v>0</v>
      </c>
      <c r="I45" s="24">
        <f>BRPL_EOD!I45-BRPL_ISGS_exbus!I45</f>
        <v>0</v>
      </c>
      <c r="J45" s="24">
        <f>BRPL_EOD!J45-BRPL_ISGS_exbus!J45</f>
        <v>0</v>
      </c>
      <c r="K45" s="24">
        <f>BRPL_EOD!K45-BRPL_ISGS_exbus!K45</f>
        <v>-2.026554374197076E-4</v>
      </c>
      <c r="L45" s="24">
        <f>BRPL_EOD!L45-BRPL_ISGS_exbus!L45</f>
        <v>1.3585113714675856E-4</v>
      </c>
      <c r="M45" s="24">
        <f>BRPL_EOD!M45-BRPL_ISGS_exbus!M45</f>
        <v>1.7150300074959546E-3</v>
      </c>
      <c r="N45" s="24">
        <f>BRPL_EOD!N45-BRPL_ISGS_exbus!N45</f>
        <v>7.0038871590725194E-3</v>
      </c>
      <c r="O45" s="24">
        <f>BRPL_EOD!O45-BRPL_ISGS_exbus!O45</f>
        <v>7.8604839968932083E-4</v>
      </c>
      <c r="P45" s="24">
        <f>BRPL_EOD!P45-BRPL_ISGS_exbus!P45</f>
        <v>-7.8021113640502904E-4</v>
      </c>
      <c r="Q45" s="24">
        <f>BRPL_EOD!Q45-BRPL_ISGS_exbus!Q45</f>
        <v>-1.8920849420567265E-5</v>
      </c>
      <c r="R45" s="24">
        <f>BRPL_EOD!R45-BRPL_ISGS_exbus!R45</f>
        <v>7.5500664505661064E-3</v>
      </c>
      <c r="S45" s="24">
        <f>BRPL_EOD!S45-BRPL_ISGS_exbus!S45</f>
        <v>-5.5306905640488679E-3</v>
      </c>
      <c r="T45" s="24">
        <f>BRPL_EOD!T45-BRPL_ISGS_exbus!T45</f>
        <v>2.3585633802816197E-3</v>
      </c>
      <c r="U45" s="24">
        <f>BRPL_EOD!U45-BRPL_ISGS_exbus!U45</f>
        <v>-1.9037211637638052E-3</v>
      </c>
      <c r="V45" s="24">
        <f>BRPL_EOD!V45-BRPL_ISGS_exbus!V45</f>
        <v>5.9775012443985531E-4</v>
      </c>
      <c r="W45" s="24">
        <f>BRPL_EOD!W45-BRPL_ISGS_exbus!W45</f>
        <v>-1.0806556464814321E-2</v>
      </c>
      <c r="X45" s="24">
        <f>BRPL_EOD!X45-BRPL_ISGS_exbus!X45</f>
        <v>-3.5749615975433358E-3</v>
      </c>
      <c r="Y45" s="24">
        <f>BRPL_EOD!Y45-BRPL_ISGS_exbus!Y45</f>
        <v>0</v>
      </c>
    </row>
    <row r="46" spans="1:25">
      <c r="A46" t="s">
        <v>88</v>
      </c>
      <c r="B46" s="24">
        <f>BRPL_EOD!B46-BRPL_ISGS_exbus!B46</f>
        <v>0</v>
      </c>
      <c r="C46" s="24">
        <f>BRPL_EOD!C46-BRPL_ISGS_exbus!C46</f>
        <v>0</v>
      </c>
      <c r="D46" s="24">
        <f>BRPL_EOD!D46-BRPL_ISGS_exbus!D46</f>
        <v>0</v>
      </c>
      <c r="E46" s="24">
        <f>BRPL_EOD!E46-BRPL_ISGS_exbus!E46</f>
        <v>0</v>
      </c>
      <c r="F46" s="24">
        <f>BRPL_EOD!F46-BRPL_ISGS_exbus!F46</f>
        <v>0</v>
      </c>
      <c r="G46" s="24">
        <f>BRPL_EOD!G46-BRPL_ISGS_exbus!G46</f>
        <v>0</v>
      </c>
      <c r="H46" s="24">
        <f>BRPL_EOD!H46-BRPL_ISGS_exbus!H46</f>
        <v>0</v>
      </c>
      <c r="I46" s="24">
        <f>BRPL_EOD!I46-BRPL_ISGS_exbus!I46</f>
        <v>0</v>
      </c>
      <c r="J46" s="24">
        <f>BRPL_EOD!J46-BRPL_ISGS_exbus!J46</f>
        <v>0</v>
      </c>
      <c r="K46" s="24">
        <f>BRPL_EOD!K46-BRPL_ISGS_exbus!K46</f>
        <v>-2.026554374197076E-4</v>
      </c>
      <c r="L46" s="24">
        <f>BRPL_EOD!L46-BRPL_ISGS_exbus!L46</f>
        <v>1.3585113714675856E-4</v>
      </c>
      <c r="M46" s="24">
        <f>BRPL_EOD!M46-BRPL_ISGS_exbus!M46</f>
        <v>-1.5294108116279403E-3</v>
      </c>
      <c r="N46" s="24">
        <f>BRPL_EOD!N46-BRPL_ISGS_exbus!N46</f>
        <v>6.8519943289402363E-4</v>
      </c>
      <c r="O46" s="24">
        <f>BRPL_EOD!O46-BRPL_ISGS_exbus!O46</f>
        <v>-2.5579032076521457E-3</v>
      </c>
      <c r="P46" s="24">
        <f>BRPL_EOD!P46-BRPL_ISGS_exbus!P46</f>
        <v>2.6435246158698078E-3</v>
      </c>
      <c r="Q46" s="24">
        <f>BRPL_EOD!Q46-BRPL_ISGS_exbus!Q46</f>
        <v>6.2555389610352563E-4</v>
      </c>
      <c r="R46" s="24">
        <f>BRPL_EOD!R46-BRPL_ISGS_exbus!R46</f>
        <v>7.5732172064100212E-3</v>
      </c>
      <c r="S46" s="24">
        <f>BRPL_EOD!S46-BRPL_ISGS_exbus!S46</f>
        <v>1.6988304093565887E-3</v>
      </c>
      <c r="T46" s="24">
        <f>BRPL_EOD!T46-BRPL_ISGS_exbus!T46</f>
        <v>2.0246445497631438E-3</v>
      </c>
      <c r="U46" s="24">
        <f>BRPL_EOD!U46-BRPL_ISGS_exbus!U46</f>
        <v>-1.9037211637638052E-3</v>
      </c>
      <c r="V46" s="24">
        <f>BRPL_EOD!V46-BRPL_ISGS_exbus!V46</f>
        <v>5.9775012443985531E-4</v>
      </c>
      <c r="W46" s="24">
        <f>BRPL_EOD!W46-BRPL_ISGS_exbus!W46</f>
        <v>-1.0806556464814321E-2</v>
      </c>
      <c r="X46" s="24">
        <f>BRPL_EOD!X46-BRPL_ISGS_exbus!X46</f>
        <v>-3.5749615975433358E-3</v>
      </c>
      <c r="Y46" s="24">
        <f>BRPL_EOD!Y46-BRPL_ISGS_exbus!Y46</f>
        <v>0</v>
      </c>
    </row>
    <row r="47" spans="1:25">
      <c r="A47" t="s">
        <v>89</v>
      </c>
      <c r="B47" s="24">
        <f>BRPL_EOD!B47-BRPL_ISGS_exbus!B47</f>
        <v>0</v>
      </c>
      <c r="C47" s="24">
        <f>BRPL_EOD!C47-BRPL_ISGS_exbus!C47</f>
        <v>0</v>
      </c>
      <c r="D47" s="24">
        <f>BRPL_EOD!D47-BRPL_ISGS_exbus!D47</f>
        <v>0</v>
      </c>
      <c r="E47" s="24">
        <f>BRPL_EOD!E47-BRPL_ISGS_exbus!E47</f>
        <v>0</v>
      </c>
      <c r="F47" s="24">
        <f>BRPL_EOD!F47-BRPL_ISGS_exbus!F47</f>
        <v>0</v>
      </c>
      <c r="G47" s="24">
        <f>BRPL_EOD!G47-BRPL_ISGS_exbus!G47</f>
        <v>0</v>
      </c>
      <c r="H47" s="24">
        <f>BRPL_EOD!H47-BRPL_ISGS_exbus!H47</f>
        <v>0</v>
      </c>
      <c r="I47" s="24">
        <f>BRPL_EOD!I47-BRPL_ISGS_exbus!I47</f>
        <v>0</v>
      </c>
      <c r="J47" s="24">
        <f>BRPL_EOD!J47-BRPL_ISGS_exbus!J47</f>
        <v>0</v>
      </c>
      <c r="K47" s="24">
        <f>BRPL_EOD!K47-BRPL_ISGS_exbus!K47</f>
        <v>-2.026554374197076E-4</v>
      </c>
      <c r="L47" s="24">
        <f>BRPL_EOD!L47-BRPL_ISGS_exbus!L47</f>
        <v>1.3585113714675856E-4</v>
      </c>
      <c r="M47" s="24">
        <f>BRPL_EOD!M47-BRPL_ISGS_exbus!M47</f>
        <v>-2.072426578784814E-3</v>
      </c>
      <c r="N47" s="24">
        <f>BRPL_EOD!N47-BRPL_ISGS_exbus!N47</f>
        <v>-1.8524784116777937E-3</v>
      </c>
      <c r="O47" s="24">
        <f>BRPL_EOD!O47-BRPL_ISGS_exbus!O47</f>
        <v>5.3185440874869983E-4</v>
      </c>
      <c r="P47" s="24">
        <f>BRPL_EOD!P47-BRPL_ISGS_exbus!P47</f>
        <v>-1.915068261190811E-3</v>
      </c>
      <c r="Q47" s="24">
        <f>BRPL_EOD!Q47-BRPL_ISGS_exbus!Q47</f>
        <v>-1.4682393162406271E-3</v>
      </c>
      <c r="R47" s="24">
        <f>BRPL_EOD!R47-BRPL_ISGS_exbus!R47</f>
        <v>7.4450258278169201E-3</v>
      </c>
      <c r="S47" s="24">
        <f>BRPL_EOD!S47-BRPL_ISGS_exbus!S47</f>
        <v>6.1384217321105439E-3</v>
      </c>
      <c r="T47" s="24">
        <f>BRPL_EOD!T47-BRPL_ISGS_exbus!T47</f>
        <v>-1.1661057692313737E-4</v>
      </c>
      <c r="U47" s="24">
        <f>BRPL_EOD!U47-BRPL_ISGS_exbus!U47</f>
        <v>-1.9037211637638052E-3</v>
      </c>
      <c r="V47" s="24">
        <f>BRPL_EOD!V47-BRPL_ISGS_exbus!V47</f>
        <v>5.9775012443985531E-4</v>
      </c>
      <c r="W47" s="24">
        <f>BRPL_EOD!W47-BRPL_ISGS_exbus!W47</f>
        <v>-1.0806556464814321E-2</v>
      </c>
      <c r="X47" s="24">
        <f>BRPL_EOD!X47-BRPL_ISGS_exbus!X47</f>
        <v>-3.5749615975433358E-3</v>
      </c>
      <c r="Y47" s="24">
        <f>BRPL_EOD!Y47-BRPL_ISGS_exbus!Y47</f>
        <v>0</v>
      </c>
    </row>
    <row r="48" spans="1:25">
      <c r="A48" t="s">
        <v>90</v>
      </c>
      <c r="B48" s="24">
        <f>BRPL_EOD!B48-BRPL_ISGS_exbus!B48</f>
        <v>0</v>
      </c>
      <c r="C48" s="24">
        <f>BRPL_EOD!C48-BRPL_ISGS_exbus!C48</f>
        <v>0</v>
      </c>
      <c r="D48" s="24">
        <f>BRPL_EOD!D48-BRPL_ISGS_exbus!D48</f>
        <v>0</v>
      </c>
      <c r="E48" s="24">
        <f>BRPL_EOD!E48-BRPL_ISGS_exbus!E48</f>
        <v>0</v>
      </c>
      <c r="F48" s="24">
        <f>BRPL_EOD!F48-BRPL_ISGS_exbus!F48</f>
        <v>0</v>
      </c>
      <c r="G48" s="24">
        <f>BRPL_EOD!G48-BRPL_ISGS_exbus!G48</f>
        <v>0</v>
      </c>
      <c r="H48" s="24">
        <f>BRPL_EOD!H48-BRPL_ISGS_exbus!H48</f>
        <v>0</v>
      </c>
      <c r="I48" s="24">
        <f>BRPL_EOD!I48-BRPL_ISGS_exbus!I48</f>
        <v>0</v>
      </c>
      <c r="J48" s="24">
        <f>BRPL_EOD!J48-BRPL_ISGS_exbus!J48</f>
        <v>0</v>
      </c>
      <c r="K48" s="24">
        <f>BRPL_EOD!K48-BRPL_ISGS_exbus!K48</f>
        <v>-2.026554374197076E-4</v>
      </c>
      <c r="L48" s="24">
        <f>BRPL_EOD!L48-BRPL_ISGS_exbus!L48</f>
        <v>1.3585113714675856E-4</v>
      </c>
      <c r="M48" s="24">
        <f>BRPL_EOD!M48-BRPL_ISGS_exbus!M48</f>
        <v>4.6538524212138555E-3</v>
      </c>
      <c r="N48" s="24">
        <f>BRPL_EOD!N48-BRPL_ISGS_exbus!N48</f>
        <v>5.264105793450824E-3</v>
      </c>
      <c r="O48" s="24">
        <f>BRPL_EOD!O48-BRPL_ISGS_exbus!O48</f>
        <v>-1.12707576278126E-4</v>
      </c>
      <c r="P48" s="24">
        <f>BRPL_EOD!P48-BRPL_ISGS_exbus!P48</f>
        <v>1.621249468762187E-3</v>
      </c>
      <c r="Q48" s="24">
        <f>BRPL_EOD!Q48-BRPL_ISGS_exbus!Q48</f>
        <v>8.0472134387346017E-3</v>
      </c>
      <c r="R48" s="24">
        <f>BRPL_EOD!R48-BRPL_ISGS_exbus!R48</f>
        <v>-2.7281997341290776E-3</v>
      </c>
      <c r="S48" s="24">
        <f>BRPL_EOD!S48-BRPL_ISGS_exbus!S48</f>
        <v>-7.3639319286886717E-3</v>
      </c>
      <c r="T48" s="24">
        <f>BRPL_EOD!T48-BRPL_ISGS_exbus!T48</f>
        <v>-1.8335942028983032E-3</v>
      </c>
      <c r="U48" s="24">
        <f>BRPL_EOD!U48-BRPL_ISGS_exbus!U48</f>
        <v>-1.9037211637638052E-3</v>
      </c>
      <c r="V48" s="24">
        <f>BRPL_EOD!V48-BRPL_ISGS_exbus!V48</f>
        <v>5.9775012443985531E-4</v>
      </c>
      <c r="W48" s="24">
        <f>BRPL_EOD!W48-BRPL_ISGS_exbus!W48</f>
        <v>-1.0806556464814321E-2</v>
      </c>
      <c r="X48" s="24">
        <f>BRPL_EOD!X48-BRPL_ISGS_exbus!X48</f>
        <v>-3.5749615975433358E-3</v>
      </c>
      <c r="Y48" s="24">
        <f>BRPL_EOD!Y48-BRPL_ISGS_exbus!Y48</f>
        <v>0</v>
      </c>
    </row>
    <row r="49" spans="1:25">
      <c r="A49" t="s">
        <v>91</v>
      </c>
      <c r="B49" s="24">
        <f>BRPL_EOD!B49-BRPL_ISGS_exbus!B49</f>
        <v>0</v>
      </c>
      <c r="C49" s="24">
        <f>BRPL_EOD!C49-BRPL_ISGS_exbus!C49</f>
        <v>0</v>
      </c>
      <c r="D49" s="24">
        <f>BRPL_EOD!D49-BRPL_ISGS_exbus!D49</f>
        <v>0</v>
      </c>
      <c r="E49" s="24">
        <f>BRPL_EOD!E49-BRPL_ISGS_exbus!E49</f>
        <v>0</v>
      </c>
      <c r="F49" s="24">
        <f>BRPL_EOD!F49-BRPL_ISGS_exbus!F49</f>
        <v>0</v>
      </c>
      <c r="G49" s="24">
        <f>BRPL_EOD!G49-BRPL_ISGS_exbus!G49</f>
        <v>0</v>
      </c>
      <c r="H49" s="24">
        <f>BRPL_EOD!H49-BRPL_ISGS_exbus!H49</f>
        <v>0</v>
      </c>
      <c r="I49" s="24">
        <f>BRPL_EOD!I49-BRPL_ISGS_exbus!I49</f>
        <v>0</v>
      </c>
      <c r="J49" s="24">
        <f>BRPL_EOD!J49-BRPL_ISGS_exbus!J49</f>
        <v>0</v>
      </c>
      <c r="K49" s="24">
        <f>BRPL_EOD!K49-BRPL_ISGS_exbus!K49</f>
        <v>-2.026554374197076E-4</v>
      </c>
      <c r="L49" s="24">
        <f>BRPL_EOD!L49-BRPL_ISGS_exbus!L49</f>
        <v>1.3585113714675856E-4</v>
      </c>
      <c r="M49" s="24">
        <f>BRPL_EOD!M49-BRPL_ISGS_exbus!M49</f>
        <v>9.848385020113426E-3</v>
      </c>
      <c r="N49" s="24">
        <f>BRPL_EOD!N49-BRPL_ISGS_exbus!N49</f>
        <v>1.2280235507233783E-3</v>
      </c>
      <c r="O49" s="24">
        <f>BRPL_EOD!O49-BRPL_ISGS_exbus!O49</f>
        <v>-6.7005209987271996E-3</v>
      </c>
      <c r="P49" s="24">
        <f>BRPL_EOD!P49-BRPL_ISGS_exbus!P49</f>
        <v>-1.4001391416016418E-3</v>
      </c>
      <c r="Q49" s="24">
        <f>BRPL_EOD!Q49-BRPL_ISGS_exbus!Q49</f>
        <v>-7.9826066445178867E-3</v>
      </c>
      <c r="R49" s="24">
        <f>BRPL_EOD!R49-BRPL_ISGS_exbus!R49</f>
        <v>4.5176642140454248E-3</v>
      </c>
      <c r="S49" s="24">
        <f>BRPL_EOD!S49-BRPL_ISGS_exbus!S49</f>
        <v>-4.6597411636764008E-3</v>
      </c>
      <c r="T49" s="24">
        <f>BRPL_EOD!T49-BRPL_ISGS_exbus!T49</f>
        <v>3.8533980582622362E-5</v>
      </c>
      <c r="U49" s="24">
        <f>BRPL_EOD!U49-BRPL_ISGS_exbus!U49</f>
        <v>-1.9037211637638052E-3</v>
      </c>
      <c r="V49" s="24">
        <f>BRPL_EOD!V49-BRPL_ISGS_exbus!V49</f>
        <v>5.9775012443985531E-4</v>
      </c>
      <c r="W49" s="24">
        <f>BRPL_EOD!W49-BRPL_ISGS_exbus!W49</f>
        <v>-1.0806556464814321E-2</v>
      </c>
      <c r="X49" s="24">
        <f>BRPL_EOD!X49-BRPL_ISGS_exbus!X49</f>
        <v>-3.5749615975433358E-3</v>
      </c>
      <c r="Y49" s="24">
        <f>BRPL_EOD!Y49-BRPL_ISGS_exbus!Y49</f>
        <v>0</v>
      </c>
    </row>
    <row r="50" spans="1:25">
      <c r="A50" t="s">
        <v>92</v>
      </c>
      <c r="B50" s="24">
        <f>BRPL_EOD!B50-BRPL_ISGS_exbus!B50</f>
        <v>0</v>
      </c>
      <c r="C50" s="24">
        <f>BRPL_EOD!C50-BRPL_ISGS_exbus!C50</f>
        <v>0</v>
      </c>
      <c r="D50" s="24">
        <f>BRPL_EOD!D50-BRPL_ISGS_exbus!D50</f>
        <v>0</v>
      </c>
      <c r="E50" s="24">
        <f>BRPL_EOD!E50-BRPL_ISGS_exbus!E50</f>
        <v>0</v>
      </c>
      <c r="F50" s="24">
        <f>BRPL_EOD!F50-BRPL_ISGS_exbus!F50</f>
        <v>0</v>
      </c>
      <c r="G50" s="24">
        <f>BRPL_EOD!G50-BRPL_ISGS_exbus!G50</f>
        <v>0</v>
      </c>
      <c r="H50" s="24">
        <f>BRPL_EOD!H50-BRPL_ISGS_exbus!H50</f>
        <v>0</v>
      </c>
      <c r="I50" s="24">
        <f>BRPL_EOD!I50-BRPL_ISGS_exbus!I50</f>
        <v>0</v>
      </c>
      <c r="J50" s="24">
        <f>BRPL_EOD!J50-BRPL_ISGS_exbus!J50</f>
        <v>0</v>
      </c>
      <c r="K50" s="24">
        <f>BRPL_EOD!K50-BRPL_ISGS_exbus!K50</f>
        <v>-2.026554374197076E-4</v>
      </c>
      <c r="L50" s="24">
        <f>BRPL_EOD!L50-BRPL_ISGS_exbus!L50</f>
        <v>1.3585113714675856E-4</v>
      </c>
      <c r="M50" s="24">
        <f>BRPL_EOD!M50-BRPL_ISGS_exbus!M50</f>
        <v>-2.7712248640128223E-3</v>
      </c>
      <c r="N50" s="24">
        <f>BRPL_EOD!N50-BRPL_ISGS_exbus!N50</f>
        <v>2.2451682832169695E-3</v>
      </c>
      <c r="O50" s="24">
        <f>BRPL_EOD!O50-BRPL_ISGS_exbus!O50</f>
        <v>-1.7914372834368919E-3</v>
      </c>
      <c r="P50" s="24">
        <f>BRPL_EOD!P50-BRPL_ISGS_exbus!P50</f>
        <v>2.1360154738871984E-3</v>
      </c>
      <c r="Q50" s="24">
        <f>BRPL_EOD!Q50-BRPL_ISGS_exbus!Q50</f>
        <v>2.7069013990654867E-3</v>
      </c>
      <c r="R50" s="24">
        <f>BRPL_EOD!R50-BRPL_ISGS_exbus!R50</f>
        <v>8.2091225243345889E-3</v>
      </c>
      <c r="S50" s="24">
        <f>BRPL_EOD!S50-BRPL_ISGS_exbus!S50</f>
        <v>2.1369819967276271E-3</v>
      </c>
      <c r="T50" s="24">
        <f>BRPL_EOD!T50-BRPL_ISGS_exbus!T50</f>
        <v>-9.0877073170736455E-4</v>
      </c>
      <c r="U50" s="24">
        <f>BRPL_EOD!U50-BRPL_ISGS_exbus!U50</f>
        <v>-1.9037211637638052E-3</v>
      </c>
      <c r="V50" s="24">
        <f>BRPL_EOD!V50-BRPL_ISGS_exbus!V50</f>
        <v>5.9775012443985531E-4</v>
      </c>
      <c r="W50" s="24">
        <f>BRPL_EOD!W50-BRPL_ISGS_exbus!W50</f>
        <v>-1.0806556464814321E-2</v>
      </c>
      <c r="X50" s="24">
        <f>BRPL_EOD!X50-BRPL_ISGS_exbus!X50</f>
        <v>-3.5749615975433358E-3</v>
      </c>
      <c r="Y50" s="24">
        <f>BRPL_EOD!Y50-BRPL_ISGS_exbus!Y50</f>
        <v>0</v>
      </c>
    </row>
    <row r="51" spans="1:25">
      <c r="A51" t="s">
        <v>93</v>
      </c>
      <c r="B51" s="24">
        <f>BRPL_EOD!B51-BRPL_ISGS_exbus!B51</f>
        <v>0</v>
      </c>
      <c r="C51" s="24">
        <f>BRPL_EOD!C51-BRPL_ISGS_exbus!C51</f>
        <v>0</v>
      </c>
      <c r="D51" s="24">
        <f>BRPL_EOD!D51-BRPL_ISGS_exbus!D51</f>
        <v>0</v>
      </c>
      <c r="E51" s="24">
        <f>BRPL_EOD!E51-BRPL_ISGS_exbus!E51</f>
        <v>0</v>
      </c>
      <c r="F51" s="24">
        <f>BRPL_EOD!F51-BRPL_ISGS_exbus!F51</f>
        <v>0</v>
      </c>
      <c r="G51" s="24">
        <f>BRPL_EOD!G51-BRPL_ISGS_exbus!G51</f>
        <v>0</v>
      </c>
      <c r="H51" s="24">
        <f>BRPL_EOD!H51-BRPL_ISGS_exbus!H51</f>
        <v>0</v>
      </c>
      <c r="I51" s="24">
        <f>BRPL_EOD!I51-BRPL_ISGS_exbus!I51</f>
        <v>0</v>
      </c>
      <c r="J51" s="24">
        <f>BRPL_EOD!J51-BRPL_ISGS_exbus!J51</f>
        <v>0</v>
      </c>
      <c r="K51" s="24">
        <f>BRPL_EOD!K51-BRPL_ISGS_exbus!K51</f>
        <v>-9.3315948606687016E-4</v>
      </c>
      <c r="L51" s="24">
        <f>BRPL_EOD!L51-BRPL_ISGS_exbus!L51</f>
        <v>1.3585113714675856E-4</v>
      </c>
      <c r="M51" s="24">
        <f>BRPL_EOD!M51-BRPL_ISGS_exbus!M51</f>
        <v>-4.7391253870188166E-4</v>
      </c>
      <c r="N51" s="24">
        <f>BRPL_EOD!N51-BRPL_ISGS_exbus!N51</f>
        <v>-9.2544279328308221E-3</v>
      </c>
      <c r="O51" s="24">
        <f>BRPL_EOD!O51-BRPL_ISGS_exbus!O51</f>
        <v>-2.8606657461693885E-3</v>
      </c>
      <c r="P51" s="24">
        <f>BRPL_EOD!P51-BRPL_ISGS_exbus!P51</f>
        <v>-1.4001391416016418E-3</v>
      </c>
      <c r="Q51" s="24">
        <f>BRPL_EOD!Q51-BRPL_ISGS_exbus!Q51</f>
        <v>-6.3472664451831307E-3</v>
      </c>
      <c r="R51" s="24">
        <f>BRPL_EOD!R51-BRPL_ISGS_exbus!R51</f>
        <v>4.951264214046347E-3</v>
      </c>
      <c r="S51" s="24">
        <f>BRPL_EOD!S51-BRPL_ISGS_exbus!S51</f>
        <v>6.560564910374822E-3</v>
      </c>
      <c r="T51" s="24">
        <f>BRPL_EOD!T51-BRPL_ISGS_exbus!T51</f>
        <v>1.1179611650480314E-4</v>
      </c>
      <c r="U51" s="24">
        <f>BRPL_EOD!U51-BRPL_ISGS_exbus!U51</f>
        <v>-1.9037211637638052E-3</v>
      </c>
      <c r="V51" s="24">
        <f>BRPL_EOD!V51-BRPL_ISGS_exbus!V51</f>
        <v>5.9775012443985531E-4</v>
      </c>
      <c r="W51" s="24">
        <f>BRPL_EOD!W51-BRPL_ISGS_exbus!W51</f>
        <v>-1.0806556464814321E-2</v>
      </c>
      <c r="X51" s="24">
        <f>BRPL_EOD!X51-BRPL_ISGS_exbus!X51</f>
        <v>-3.5749615975433358E-3</v>
      </c>
      <c r="Y51" s="24">
        <f>BRPL_EOD!Y51-BRPL_ISGS_exbus!Y51</f>
        <v>0</v>
      </c>
    </row>
    <row r="52" spans="1:25">
      <c r="A52" t="s">
        <v>94</v>
      </c>
      <c r="B52" s="24">
        <f>BRPL_EOD!B52-BRPL_ISGS_exbus!B52</f>
        <v>0</v>
      </c>
      <c r="C52" s="24">
        <f>BRPL_EOD!C52-BRPL_ISGS_exbus!C52</f>
        <v>0</v>
      </c>
      <c r="D52" s="24">
        <f>BRPL_EOD!D52-BRPL_ISGS_exbus!D52</f>
        <v>0</v>
      </c>
      <c r="E52" s="24">
        <f>BRPL_EOD!E52-BRPL_ISGS_exbus!E52</f>
        <v>0</v>
      </c>
      <c r="F52" s="24">
        <f>BRPL_EOD!F52-BRPL_ISGS_exbus!F52</f>
        <v>0</v>
      </c>
      <c r="G52" s="24">
        <f>BRPL_EOD!G52-BRPL_ISGS_exbus!G52</f>
        <v>0</v>
      </c>
      <c r="H52" s="24">
        <f>BRPL_EOD!H52-BRPL_ISGS_exbus!H52</f>
        <v>0</v>
      </c>
      <c r="I52" s="24">
        <f>BRPL_EOD!I52-BRPL_ISGS_exbus!I52</f>
        <v>0</v>
      </c>
      <c r="J52" s="24">
        <f>BRPL_EOD!J52-BRPL_ISGS_exbus!J52</f>
        <v>0</v>
      </c>
      <c r="K52" s="24">
        <f>BRPL_EOD!K52-BRPL_ISGS_exbus!K52</f>
        <v>-3.6175760067180818E-4</v>
      </c>
      <c r="L52" s="24">
        <f>BRPL_EOD!L52-BRPL_ISGS_exbus!L52</f>
        <v>1.3585113714675856E-4</v>
      </c>
      <c r="M52" s="24">
        <f>BRPL_EOD!M52-BRPL_ISGS_exbus!M52</f>
        <v>-1.2402654159586746E-3</v>
      </c>
      <c r="N52" s="24">
        <f>BRPL_EOD!N52-BRPL_ISGS_exbus!N52</f>
        <v>-1.5456016318680099E-3</v>
      </c>
      <c r="O52" s="24">
        <f>BRPL_EOD!O52-BRPL_ISGS_exbus!O52</f>
        <v>-2.8858813578764853E-3</v>
      </c>
      <c r="P52" s="24">
        <f>BRPL_EOD!P52-BRPL_ISGS_exbus!P52</f>
        <v>1.621249468762187E-3</v>
      </c>
      <c r="Q52" s="24">
        <f>BRPL_EOD!Q52-BRPL_ISGS_exbus!Q52</f>
        <v>-1.6428918205804166E-3</v>
      </c>
      <c r="R52" s="24">
        <f>BRPL_EOD!R52-BRPL_ISGS_exbus!R52</f>
        <v>5.2103800664440314E-3</v>
      </c>
      <c r="S52" s="24">
        <f>BRPL_EOD!S52-BRPL_ISGS_exbus!S52</f>
        <v>5.2057107393430613E-3</v>
      </c>
      <c r="T52" s="24">
        <f>BRPL_EOD!T52-BRPL_ISGS_exbus!T52</f>
        <v>-1.6622125603862337E-3</v>
      </c>
      <c r="U52" s="24">
        <f>BRPL_EOD!U52-BRPL_ISGS_exbus!U52</f>
        <v>-1.9037211637638052E-3</v>
      </c>
      <c r="V52" s="24">
        <f>BRPL_EOD!V52-BRPL_ISGS_exbus!V52</f>
        <v>5.9775012443985531E-4</v>
      </c>
      <c r="W52" s="24">
        <f>BRPL_EOD!W52-BRPL_ISGS_exbus!W52</f>
        <v>-1.0806556464814321E-2</v>
      </c>
      <c r="X52" s="24">
        <f>BRPL_EOD!X52-BRPL_ISGS_exbus!X52</f>
        <v>-3.5749615975433358E-3</v>
      </c>
      <c r="Y52" s="24">
        <f>BRPL_EOD!Y52-BRPL_ISGS_exbus!Y52</f>
        <v>0</v>
      </c>
    </row>
    <row r="53" spans="1:25">
      <c r="A53" t="s">
        <v>95</v>
      </c>
      <c r="B53" s="24">
        <f>BRPL_EOD!B53-BRPL_ISGS_exbus!B53</f>
        <v>0</v>
      </c>
      <c r="C53" s="24">
        <f>BRPL_EOD!C53-BRPL_ISGS_exbus!C53</f>
        <v>0</v>
      </c>
      <c r="D53" s="24">
        <f>BRPL_EOD!D53-BRPL_ISGS_exbus!D53</f>
        <v>0</v>
      </c>
      <c r="E53" s="24">
        <f>BRPL_EOD!E53-BRPL_ISGS_exbus!E53</f>
        <v>0</v>
      </c>
      <c r="F53" s="24">
        <f>BRPL_EOD!F53-BRPL_ISGS_exbus!F53</f>
        <v>0</v>
      </c>
      <c r="G53" s="24">
        <f>BRPL_EOD!G53-BRPL_ISGS_exbus!G53</f>
        <v>0</v>
      </c>
      <c r="H53" s="24">
        <f>BRPL_EOD!H53-BRPL_ISGS_exbus!H53</f>
        <v>0</v>
      </c>
      <c r="I53" s="24">
        <f>BRPL_EOD!I53-BRPL_ISGS_exbus!I53</f>
        <v>0</v>
      </c>
      <c r="J53" s="24">
        <f>BRPL_EOD!J53-BRPL_ISGS_exbus!J53</f>
        <v>0</v>
      </c>
      <c r="K53" s="24">
        <f>BRPL_EOD!K53-BRPL_ISGS_exbus!K53</f>
        <v>-5.5101394318626262E-3</v>
      </c>
      <c r="L53" s="24">
        <f>BRPL_EOD!L53-BRPL_ISGS_exbus!L53</f>
        <v>-1.3523683359029093E-4</v>
      </c>
      <c r="M53" s="24">
        <f>BRPL_EOD!M53-BRPL_ISGS_exbus!M53</f>
        <v>1.6219288025922651E-3</v>
      </c>
      <c r="N53" s="24">
        <f>BRPL_EOD!N53-BRPL_ISGS_exbus!N53</f>
        <v>4.9804535289155183E-3</v>
      </c>
      <c r="O53" s="24">
        <f>BRPL_EOD!O53-BRPL_ISGS_exbus!O53</f>
        <v>-5.3352989691290986E-4</v>
      </c>
      <c r="P53" s="24">
        <f>BRPL_EOD!P53-BRPL_ISGS_exbus!P53</f>
        <v>-2.0282823980402043E-3</v>
      </c>
      <c r="Q53" s="24">
        <f>BRPL_EOD!Q53-BRPL_ISGS_exbus!Q53</f>
        <v>1.3710310641101842E-4</v>
      </c>
      <c r="R53" s="24">
        <f>BRPL_EOD!R53-BRPL_ISGS_exbus!R53</f>
        <v>3.2094738594725669E-3</v>
      </c>
      <c r="S53" s="24">
        <f>BRPL_EOD!S53-BRPL_ISGS_exbus!S53</f>
        <v>5.1624012979996081E-3</v>
      </c>
      <c r="T53" s="24">
        <f>BRPL_EOD!T53-BRPL_ISGS_exbus!T53</f>
        <v>5.1414492753643071E-4</v>
      </c>
      <c r="U53" s="24">
        <f>BRPL_EOD!U53-BRPL_ISGS_exbus!U53</f>
        <v>-1.9037211637638052E-3</v>
      </c>
      <c r="V53" s="24">
        <f>BRPL_EOD!V53-BRPL_ISGS_exbus!V53</f>
        <v>5.9775012443985531E-4</v>
      </c>
      <c r="W53" s="24">
        <f>BRPL_EOD!W53-BRPL_ISGS_exbus!W53</f>
        <v>-1.0806556464814321E-2</v>
      </c>
      <c r="X53" s="24">
        <f>BRPL_EOD!X53-BRPL_ISGS_exbus!X53</f>
        <v>-3.5749615975433358E-3</v>
      </c>
      <c r="Y53" s="24">
        <f>BRPL_EOD!Y53-BRPL_ISGS_exbus!Y53</f>
        <v>0</v>
      </c>
    </row>
    <row r="54" spans="1:25">
      <c r="A54" t="s">
        <v>96</v>
      </c>
      <c r="B54" s="24">
        <f>BRPL_EOD!B54-BRPL_ISGS_exbus!B54</f>
        <v>0</v>
      </c>
      <c r="C54" s="24">
        <f>BRPL_EOD!C54-BRPL_ISGS_exbus!C54</f>
        <v>0</v>
      </c>
      <c r="D54" s="24">
        <f>BRPL_EOD!D54-BRPL_ISGS_exbus!D54</f>
        <v>0</v>
      </c>
      <c r="E54" s="24">
        <f>BRPL_EOD!E54-BRPL_ISGS_exbus!E54</f>
        <v>0</v>
      </c>
      <c r="F54" s="24">
        <f>BRPL_EOD!F54-BRPL_ISGS_exbus!F54</f>
        <v>0</v>
      </c>
      <c r="G54" s="24">
        <f>BRPL_EOD!G54-BRPL_ISGS_exbus!G54</f>
        <v>0</v>
      </c>
      <c r="H54" s="24">
        <f>BRPL_EOD!H54-BRPL_ISGS_exbus!H54</f>
        <v>0</v>
      </c>
      <c r="I54" s="24">
        <f>BRPL_EOD!I54-BRPL_ISGS_exbus!I54</f>
        <v>0</v>
      </c>
      <c r="J54" s="24">
        <f>BRPL_EOD!J54-BRPL_ISGS_exbus!J54</f>
        <v>0</v>
      </c>
      <c r="K54" s="24">
        <f>BRPL_EOD!K54-BRPL_ISGS_exbus!K54</f>
        <v>-3.6263135592662366E-4</v>
      </c>
      <c r="L54" s="24">
        <f>BRPL_EOD!L54-BRPL_ISGS_exbus!L54</f>
        <v>-1.3523683359029093E-4</v>
      </c>
      <c r="M54" s="24">
        <f>BRPL_EOD!M54-BRPL_ISGS_exbus!M54</f>
        <v>-1.9433616037076717E-3</v>
      </c>
      <c r="N54" s="24">
        <f>BRPL_EOD!N54-BRPL_ISGS_exbus!N54</f>
        <v>-6.2354137184144065E-3</v>
      </c>
      <c r="O54" s="24">
        <f>BRPL_EOD!O54-BRPL_ISGS_exbus!O54</f>
        <v>-2.4222770200523769E-3</v>
      </c>
      <c r="P54" s="24">
        <f>BRPL_EOD!P54-BRPL_ISGS_exbus!P54</f>
        <v>-6.0240247282195014E-4</v>
      </c>
      <c r="Q54" s="24">
        <f>BRPL_EOD!Q54-BRPL_ISGS_exbus!Q54</f>
        <v>-6.9683333333347974E-4</v>
      </c>
      <c r="R54" s="24">
        <f>BRPL_EOD!R54-BRPL_ISGS_exbus!R54</f>
        <v>1.4832682439198663E-3</v>
      </c>
      <c r="S54" s="24">
        <f>BRPL_EOD!S54-BRPL_ISGS_exbus!S54</f>
        <v>7.1174607471569118E-4</v>
      </c>
      <c r="T54" s="24">
        <f>BRPL_EOD!T54-BRPL_ISGS_exbus!T54</f>
        <v>1.039178743961533E-3</v>
      </c>
      <c r="U54" s="24">
        <f>BRPL_EOD!U54-BRPL_ISGS_exbus!U54</f>
        <v>-1.9037211637638052E-3</v>
      </c>
      <c r="V54" s="24">
        <f>BRPL_EOD!V54-BRPL_ISGS_exbus!V54</f>
        <v>5.9775012443985531E-4</v>
      </c>
      <c r="W54" s="24">
        <f>BRPL_EOD!W54-BRPL_ISGS_exbus!W54</f>
        <v>-1.0806556464814321E-2</v>
      </c>
      <c r="X54" s="24">
        <f>BRPL_EOD!X54-BRPL_ISGS_exbus!X54</f>
        <v>-3.5749615975433358E-3</v>
      </c>
      <c r="Y54" s="24">
        <f>BRPL_EOD!Y54-BRPL_ISGS_exbus!Y54</f>
        <v>0</v>
      </c>
    </row>
    <row r="55" spans="1:25">
      <c r="A55" t="s">
        <v>97</v>
      </c>
      <c r="B55" s="24">
        <f>BRPL_EOD!B55-BRPL_ISGS_exbus!B55</f>
        <v>0</v>
      </c>
      <c r="C55" s="24">
        <f>BRPL_EOD!C55-BRPL_ISGS_exbus!C55</f>
        <v>0</v>
      </c>
      <c r="D55" s="24">
        <f>BRPL_EOD!D55-BRPL_ISGS_exbus!D55</f>
        <v>0</v>
      </c>
      <c r="E55" s="24">
        <f>BRPL_EOD!E55-BRPL_ISGS_exbus!E55</f>
        <v>0</v>
      </c>
      <c r="F55" s="24">
        <f>BRPL_EOD!F55-BRPL_ISGS_exbus!F55</f>
        <v>0</v>
      </c>
      <c r="G55" s="24">
        <f>BRPL_EOD!G55-BRPL_ISGS_exbus!G55</f>
        <v>0</v>
      </c>
      <c r="H55" s="24">
        <f>BRPL_EOD!H55-BRPL_ISGS_exbus!H55</f>
        <v>0</v>
      </c>
      <c r="I55" s="24">
        <f>BRPL_EOD!I55-BRPL_ISGS_exbus!I55</f>
        <v>0</v>
      </c>
      <c r="J55" s="24">
        <f>BRPL_EOD!J55-BRPL_ISGS_exbus!J55</f>
        <v>0</v>
      </c>
      <c r="K55" s="24">
        <f>BRPL_EOD!K55-BRPL_ISGS_exbus!K55</f>
        <v>-6.4150007877969983E-3</v>
      </c>
      <c r="L55" s="24">
        <f>BRPL_EOD!L55-BRPL_ISGS_exbus!L55</f>
        <v>-1.3523683359029093E-4</v>
      </c>
      <c r="M55" s="24">
        <f>BRPL_EOD!M55-BRPL_ISGS_exbus!M55</f>
        <v>-9.9160267163753701E-3</v>
      </c>
      <c r="N55" s="24">
        <f>BRPL_EOD!N55-BRPL_ISGS_exbus!N55</f>
        <v>5.8261915434982825E-3</v>
      </c>
      <c r="O55" s="24">
        <f>BRPL_EOD!O55-BRPL_ISGS_exbus!O55</f>
        <v>1.4599355955695614E-3</v>
      </c>
      <c r="P55" s="24">
        <f>BRPL_EOD!P55-BRPL_ISGS_exbus!P55</f>
        <v>7.1057863660684006E-4</v>
      </c>
      <c r="Q55" s="24">
        <f>BRPL_EOD!Q55-BRPL_ISGS_exbus!Q55</f>
        <v>-2.8238241172537926E-3</v>
      </c>
      <c r="R55" s="24">
        <f>BRPL_EOD!R55-BRPL_ISGS_exbus!R55</f>
        <v>2.747476510066349E-3</v>
      </c>
      <c r="S55" s="24">
        <f>BRPL_EOD!S55-BRPL_ISGS_exbus!S55</f>
        <v>1.2455823336985361E-3</v>
      </c>
      <c r="T55" s="24">
        <f>BRPL_EOD!T55-BRPL_ISGS_exbus!T55</f>
        <v>-1.5254536585366241E-3</v>
      </c>
      <c r="U55" s="24">
        <f>BRPL_EOD!U55-BRPL_ISGS_exbus!U55</f>
        <v>-1.9037211637638052E-3</v>
      </c>
      <c r="V55" s="24">
        <f>BRPL_EOD!V55-BRPL_ISGS_exbus!V55</f>
        <v>5.9775012443985531E-4</v>
      </c>
      <c r="W55" s="24">
        <f>BRPL_EOD!W55-BRPL_ISGS_exbus!W55</f>
        <v>-1.0806556464814321E-2</v>
      </c>
      <c r="X55" s="24">
        <f>BRPL_EOD!X55-BRPL_ISGS_exbus!X55</f>
        <v>-3.5749615975433358E-3</v>
      </c>
      <c r="Y55" s="24">
        <f>BRPL_EOD!Y55-BRPL_ISGS_exbus!Y55</f>
        <v>0</v>
      </c>
    </row>
    <row r="56" spans="1:25">
      <c r="A56" t="s">
        <v>98</v>
      </c>
      <c r="B56" s="24">
        <f>BRPL_EOD!B56-BRPL_ISGS_exbus!B56</f>
        <v>0</v>
      </c>
      <c r="C56" s="24">
        <f>BRPL_EOD!C56-BRPL_ISGS_exbus!C56</f>
        <v>0</v>
      </c>
      <c r="D56" s="24">
        <f>BRPL_EOD!D56-BRPL_ISGS_exbus!D56</f>
        <v>0</v>
      </c>
      <c r="E56" s="24">
        <f>BRPL_EOD!E56-BRPL_ISGS_exbus!E56</f>
        <v>0</v>
      </c>
      <c r="F56" s="24">
        <f>BRPL_EOD!F56-BRPL_ISGS_exbus!F56</f>
        <v>0</v>
      </c>
      <c r="G56" s="24">
        <f>BRPL_EOD!G56-BRPL_ISGS_exbus!G56</f>
        <v>0</v>
      </c>
      <c r="H56" s="24">
        <f>BRPL_EOD!H56-BRPL_ISGS_exbus!H56</f>
        <v>0</v>
      </c>
      <c r="I56" s="24">
        <f>BRPL_EOD!I56-BRPL_ISGS_exbus!I56</f>
        <v>0</v>
      </c>
      <c r="J56" s="24">
        <f>BRPL_EOD!J56-BRPL_ISGS_exbus!J56</f>
        <v>0</v>
      </c>
      <c r="K56" s="24">
        <f>BRPL_EOD!K56-BRPL_ISGS_exbus!K56</f>
        <v>-1.1220219421375077E-3</v>
      </c>
      <c r="L56" s="24">
        <f>BRPL_EOD!L56-BRPL_ISGS_exbus!L56</f>
        <v>-1.3523683359029093E-4</v>
      </c>
      <c r="M56" s="24">
        <f>BRPL_EOD!M56-BRPL_ISGS_exbus!M56</f>
        <v>1.3705830858228296E-3</v>
      </c>
      <c r="N56" s="24">
        <f>BRPL_EOD!N56-BRPL_ISGS_exbus!N56</f>
        <v>-3.1748705623968476E-3</v>
      </c>
      <c r="O56" s="24">
        <f>BRPL_EOD!O56-BRPL_ISGS_exbus!O56</f>
        <v>-2.126231001625456E-3</v>
      </c>
      <c r="P56" s="24">
        <f>BRPL_EOD!P56-BRPL_ISGS_exbus!P56</f>
        <v>2.0239359861626838E-3</v>
      </c>
      <c r="Q56" s="24">
        <f>BRPL_EOD!Q56-BRPL_ISGS_exbus!Q56</f>
        <v>2.8358136729238481E-3</v>
      </c>
      <c r="R56" s="24">
        <f>BRPL_EOD!R56-BRPL_ISGS_exbus!R56</f>
        <v>6.4807673083411288E-3</v>
      </c>
      <c r="S56" s="24">
        <f>BRPL_EOD!S56-BRPL_ISGS_exbus!S56</f>
        <v>7.9663543609438392E-3</v>
      </c>
      <c r="T56" s="24">
        <f>BRPL_EOD!T56-BRPL_ISGS_exbus!T56</f>
        <v>1.9447549019602217E-4</v>
      </c>
      <c r="U56" s="24">
        <f>BRPL_EOD!U56-BRPL_ISGS_exbus!U56</f>
        <v>-1.9037211637638052E-3</v>
      </c>
      <c r="V56" s="24">
        <f>BRPL_EOD!V56-BRPL_ISGS_exbus!V56</f>
        <v>5.9775012443985531E-4</v>
      </c>
      <c r="W56" s="24">
        <f>BRPL_EOD!W56-BRPL_ISGS_exbus!W56</f>
        <v>-1.0806556464814321E-2</v>
      </c>
      <c r="X56" s="24">
        <f>BRPL_EOD!X56-BRPL_ISGS_exbus!X56</f>
        <v>-3.5749615975433358E-3</v>
      </c>
      <c r="Y56" s="24">
        <f>BRPL_EOD!Y56-BRPL_ISGS_exbus!Y56</f>
        <v>0</v>
      </c>
    </row>
    <row r="57" spans="1:25">
      <c r="A57" t="s">
        <v>99</v>
      </c>
      <c r="B57" s="24">
        <f>BRPL_EOD!B57-BRPL_ISGS_exbus!B57</f>
        <v>0</v>
      </c>
      <c r="C57" s="24">
        <f>BRPL_EOD!C57-BRPL_ISGS_exbus!C57</f>
        <v>0</v>
      </c>
      <c r="D57" s="24">
        <f>BRPL_EOD!D57-BRPL_ISGS_exbus!D57</f>
        <v>0</v>
      </c>
      <c r="E57" s="24">
        <f>BRPL_EOD!E57-BRPL_ISGS_exbus!E57</f>
        <v>0</v>
      </c>
      <c r="F57" s="24">
        <f>BRPL_EOD!F57-BRPL_ISGS_exbus!F57</f>
        <v>0</v>
      </c>
      <c r="G57" s="24">
        <f>BRPL_EOD!G57-BRPL_ISGS_exbus!G57</f>
        <v>0</v>
      </c>
      <c r="H57" s="24">
        <f>BRPL_EOD!H57-BRPL_ISGS_exbus!H57</f>
        <v>0</v>
      </c>
      <c r="I57" s="24">
        <f>BRPL_EOD!I57-BRPL_ISGS_exbus!I57</f>
        <v>0</v>
      </c>
      <c r="J57" s="24">
        <f>BRPL_EOD!J57-BRPL_ISGS_exbus!J57</f>
        <v>0</v>
      </c>
      <c r="K57" s="24">
        <f>BRPL_EOD!K57-BRPL_ISGS_exbus!K57</f>
        <v>-1.6415139750733942E-3</v>
      </c>
      <c r="L57" s="24">
        <f>BRPL_EOD!L57-BRPL_ISGS_exbus!L57</f>
        <v>-1.3523683359029093E-4</v>
      </c>
      <c r="M57" s="24">
        <f>BRPL_EOD!M57-BRPL_ISGS_exbus!M57</f>
        <v>-8.81792877225962E-3</v>
      </c>
      <c r="N57" s="24">
        <f>BRPL_EOD!N57-BRPL_ISGS_exbus!N57</f>
        <v>-5.887131992686534E-3</v>
      </c>
      <c r="O57" s="24">
        <f>BRPL_EOD!O57-BRPL_ISGS_exbus!O57</f>
        <v>-5.8406442251168755E-4</v>
      </c>
      <c r="P57" s="24">
        <f>BRPL_EOD!P57-BRPL_ISGS_exbus!P57</f>
        <v>-1.5690838375128635E-3</v>
      </c>
      <c r="Q57" s="24">
        <f>BRPL_EOD!Q57-BRPL_ISGS_exbus!Q57</f>
        <v>-1.7805224380396112E-4</v>
      </c>
      <c r="R57" s="24">
        <f>BRPL_EOD!R57-BRPL_ISGS_exbus!R57</f>
        <v>5.6168097166011677E-3</v>
      </c>
      <c r="S57" s="24">
        <f>BRPL_EOD!S57-BRPL_ISGS_exbus!S57</f>
        <v>2.2502302631561832E-3</v>
      </c>
      <c r="T57" s="24">
        <f>BRPL_EOD!T57-BRPL_ISGS_exbus!T57</f>
        <v>-7.9026470588239306E-4</v>
      </c>
      <c r="U57" s="24">
        <f>BRPL_EOD!U57-BRPL_ISGS_exbus!U57</f>
        <v>-1.9037211637638052E-3</v>
      </c>
      <c r="V57" s="24">
        <f>BRPL_EOD!V57-BRPL_ISGS_exbus!V57</f>
        <v>5.9775012443985531E-4</v>
      </c>
      <c r="W57" s="24">
        <f>BRPL_EOD!W57-BRPL_ISGS_exbus!W57</f>
        <v>-1.0806556464814321E-2</v>
      </c>
      <c r="X57" s="24">
        <f>BRPL_EOD!X57-BRPL_ISGS_exbus!X57</f>
        <v>-3.5749615975433358E-3</v>
      </c>
      <c r="Y57" s="24">
        <f>BRPL_EOD!Y57-BRPL_ISGS_exbus!Y57</f>
        <v>0</v>
      </c>
    </row>
    <row r="58" spans="1:25">
      <c r="A58" t="s">
        <v>100</v>
      </c>
      <c r="B58" s="24">
        <f>BRPL_EOD!B58-BRPL_ISGS_exbus!B58</f>
        <v>0</v>
      </c>
      <c r="C58" s="24">
        <f>BRPL_EOD!C58-BRPL_ISGS_exbus!C58</f>
        <v>0</v>
      </c>
      <c r="D58" s="24">
        <f>BRPL_EOD!D58-BRPL_ISGS_exbus!D58</f>
        <v>0</v>
      </c>
      <c r="E58" s="24">
        <f>BRPL_EOD!E58-BRPL_ISGS_exbus!E58</f>
        <v>0</v>
      </c>
      <c r="F58" s="24">
        <f>BRPL_EOD!F58-BRPL_ISGS_exbus!F58</f>
        <v>0</v>
      </c>
      <c r="G58" s="24">
        <f>BRPL_EOD!G58-BRPL_ISGS_exbus!G58</f>
        <v>0</v>
      </c>
      <c r="H58" s="24">
        <f>BRPL_EOD!H58-BRPL_ISGS_exbus!H58</f>
        <v>0</v>
      </c>
      <c r="I58" s="24">
        <f>BRPL_EOD!I58-BRPL_ISGS_exbus!I58</f>
        <v>0</v>
      </c>
      <c r="J58" s="24">
        <f>BRPL_EOD!J58-BRPL_ISGS_exbus!J58</f>
        <v>0</v>
      </c>
      <c r="K58" s="24">
        <f>BRPL_EOD!K58-BRPL_ISGS_exbus!K58</f>
        <v>6.3679323041583302E-3</v>
      </c>
      <c r="L58" s="24">
        <f>BRPL_EOD!L58-BRPL_ISGS_exbus!L58</f>
        <v>1.0169921548985883E-4</v>
      </c>
      <c r="M58" s="24">
        <f>BRPL_EOD!M58-BRPL_ISGS_exbus!M58</f>
        <v>-7.1323252578920915E-3</v>
      </c>
      <c r="N58" s="24">
        <f>BRPL_EOD!N58-BRPL_ISGS_exbus!N58</f>
        <v>4.7663650773444033E-4</v>
      </c>
      <c r="O58" s="24">
        <f>BRPL_EOD!O58-BRPL_ISGS_exbus!O58</f>
        <v>-2.2619423858714072E-3</v>
      </c>
      <c r="P58" s="24">
        <f>BRPL_EOD!P58-BRPL_ISGS_exbus!P58</f>
        <v>-1.5690838375128635E-3</v>
      </c>
      <c r="Q58" s="24">
        <f>BRPL_EOD!Q58-BRPL_ISGS_exbus!Q58</f>
        <v>-2.2017426273457374E-4</v>
      </c>
      <c r="R58" s="24">
        <f>BRPL_EOD!R58-BRPL_ISGS_exbus!R58</f>
        <v>5.4623068872388103E-3</v>
      </c>
      <c r="S58" s="24">
        <f>BRPL_EOD!S58-BRPL_ISGS_exbus!S58</f>
        <v>3.1754251234215047E-3</v>
      </c>
      <c r="T58" s="24">
        <f>BRPL_EOD!T58-BRPL_ISGS_exbus!T58</f>
        <v>-1.4645098039212101E-4</v>
      </c>
      <c r="U58" s="24">
        <f>BRPL_EOD!U58-BRPL_ISGS_exbus!U58</f>
        <v>-1.9037211637638052E-3</v>
      </c>
      <c r="V58" s="24">
        <f>BRPL_EOD!V58-BRPL_ISGS_exbus!V58</f>
        <v>5.9775012443985531E-4</v>
      </c>
      <c r="W58" s="24">
        <f>BRPL_EOD!W58-BRPL_ISGS_exbus!W58</f>
        <v>-1.0806556464814321E-2</v>
      </c>
      <c r="X58" s="24">
        <f>BRPL_EOD!X58-BRPL_ISGS_exbus!X58</f>
        <v>-3.5749615975433358E-3</v>
      </c>
      <c r="Y58" s="24">
        <f>BRPL_EOD!Y58-BRPL_ISGS_exbus!Y58</f>
        <v>0</v>
      </c>
    </row>
    <row r="59" spans="1:25">
      <c r="A59" t="s">
        <v>101</v>
      </c>
      <c r="B59" s="24">
        <f>BRPL_EOD!B59-BRPL_ISGS_exbus!B59</f>
        <v>0</v>
      </c>
      <c r="C59" s="24">
        <f>BRPL_EOD!C59-BRPL_ISGS_exbus!C59</f>
        <v>0</v>
      </c>
      <c r="D59" s="24">
        <f>BRPL_EOD!D59-BRPL_ISGS_exbus!D59</f>
        <v>0</v>
      </c>
      <c r="E59" s="24">
        <f>BRPL_EOD!E59-BRPL_ISGS_exbus!E59</f>
        <v>0</v>
      </c>
      <c r="F59" s="24">
        <f>BRPL_EOD!F59-BRPL_ISGS_exbus!F59</f>
        <v>0</v>
      </c>
      <c r="G59" s="24">
        <f>BRPL_EOD!G59-BRPL_ISGS_exbus!G59</f>
        <v>0</v>
      </c>
      <c r="H59" s="24">
        <f>BRPL_EOD!H59-BRPL_ISGS_exbus!H59</f>
        <v>0</v>
      </c>
      <c r="I59" s="24">
        <f>BRPL_EOD!I59-BRPL_ISGS_exbus!I59</f>
        <v>0</v>
      </c>
      <c r="J59" s="24">
        <f>BRPL_EOD!J59-BRPL_ISGS_exbus!J59</f>
        <v>0</v>
      </c>
      <c r="K59" s="24">
        <f>BRPL_EOD!K59-BRPL_ISGS_exbus!K59</f>
        <v>2.4812843356016856E-3</v>
      </c>
      <c r="L59" s="24">
        <f>BRPL_EOD!L59-BRPL_ISGS_exbus!L59</f>
        <v>3.4066807462096449E-4</v>
      </c>
      <c r="M59" s="24">
        <f>BRPL_EOD!M59-BRPL_ISGS_exbus!M59</f>
        <v>4.0436829873868874E-4</v>
      </c>
      <c r="N59" s="24">
        <f>BRPL_EOD!N59-BRPL_ISGS_exbus!N59</f>
        <v>3.3322081721465224E-3</v>
      </c>
      <c r="O59" s="24">
        <f>BRPL_EOD!O59-BRPL_ISGS_exbus!O59</f>
        <v>-1.4188009904358978E-3</v>
      </c>
      <c r="P59" s="24">
        <f>BRPL_EOD!P59-BRPL_ISGS_exbus!P59</f>
        <v>-4.3074753536203048E-3</v>
      </c>
      <c r="Q59" s="24">
        <f>BRPL_EOD!Q59-BRPL_ISGS_exbus!Q59</f>
        <v>6.6211893687651013E-4</v>
      </c>
      <c r="R59" s="24">
        <f>BRPL_EOD!R59-BRPL_ISGS_exbus!R59</f>
        <v>3.7007251422842558E-3</v>
      </c>
      <c r="S59" s="24">
        <f>BRPL_EOD!S59-BRPL_ISGS_exbus!S59</f>
        <v>4.7949989124518311E-3</v>
      </c>
      <c r="T59" s="24">
        <f>BRPL_EOD!T59-BRPL_ISGS_exbus!T59</f>
        <v>1.0413689320388775E-3</v>
      </c>
      <c r="U59" s="24">
        <f>BRPL_EOD!U59-BRPL_ISGS_exbus!U59</f>
        <v>-1.9037211637638052E-3</v>
      </c>
      <c r="V59" s="24">
        <f>BRPL_EOD!V59-BRPL_ISGS_exbus!V59</f>
        <v>5.9775012443985531E-4</v>
      </c>
      <c r="W59" s="24">
        <f>BRPL_EOD!W59-BRPL_ISGS_exbus!W59</f>
        <v>-1.0806556464814321E-2</v>
      </c>
      <c r="X59" s="24">
        <f>BRPL_EOD!X59-BRPL_ISGS_exbus!X59</f>
        <v>-3.5749615975433358E-3</v>
      </c>
      <c r="Y59" s="24">
        <f>BRPL_EOD!Y59-BRPL_ISGS_exbus!Y59</f>
        <v>0</v>
      </c>
    </row>
    <row r="60" spans="1:25">
      <c r="A60" t="s">
        <v>102</v>
      </c>
      <c r="B60" s="24">
        <f>BRPL_EOD!B60-BRPL_ISGS_exbus!B60</f>
        <v>0</v>
      </c>
      <c r="C60" s="24">
        <f>BRPL_EOD!C60-BRPL_ISGS_exbus!C60</f>
        <v>0</v>
      </c>
      <c r="D60" s="24">
        <f>BRPL_EOD!D60-BRPL_ISGS_exbus!D60</f>
        <v>0</v>
      </c>
      <c r="E60" s="24">
        <f>BRPL_EOD!E60-BRPL_ISGS_exbus!E60</f>
        <v>0</v>
      </c>
      <c r="F60" s="24">
        <f>BRPL_EOD!F60-BRPL_ISGS_exbus!F60</f>
        <v>0</v>
      </c>
      <c r="G60" s="24">
        <f>BRPL_EOD!G60-BRPL_ISGS_exbus!G60</f>
        <v>0</v>
      </c>
      <c r="H60" s="24">
        <f>BRPL_EOD!H60-BRPL_ISGS_exbus!H60</f>
        <v>0</v>
      </c>
      <c r="I60" s="24">
        <f>BRPL_EOD!I60-BRPL_ISGS_exbus!I60</f>
        <v>0</v>
      </c>
      <c r="J60" s="24">
        <f>BRPL_EOD!J60-BRPL_ISGS_exbus!J60</f>
        <v>0</v>
      </c>
      <c r="K60" s="24">
        <f>BRPL_EOD!K60-BRPL_ISGS_exbus!K60</f>
        <v>-6.0825673319300222E-3</v>
      </c>
      <c r="L60" s="24">
        <f>BRPL_EOD!L60-BRPL_ISGS_exbus!L60</f>
        <v>0</v>
      </c>
      <c r="M60" s="24">
        <f>BRPL_EOD!M60-BRPL_ISGS_exbus!M60</f>
        <v>-1.2700181234727381E-2</v>
      </c>
      <c r="N60" s="24">
        <f>BRPL_EOD!N60-BRPL_ISGS_exbus!N60</f>
        <v>-2.1517606389664934E-4</v>
      </c>
      <c r="O60" s="24">
        <f>BRPL_EOD!O60-BRPL_ISGS_exbus!O60</f>
        <v>5.0308731690762443E-4</v>
      </c>
      <c r="P60" s="24">
        <f>BRPL_EOD!P60-BRPL_ISGS_exbus!P60</f>
        <v>3.0769912438088909E-4</v>
      </c>
      <c r="Q60" s="24">
        <f>BRPL_EOD!Q60-BRPL_ISGS_exbus!Q60</f>
        <v>-1.2453577981652586E-3</v>
      </c>
      <c r="R60" s="24">
        <f>BRPL_EOD!R60-BRPL_ISGS_exbus!R60</f>
        <v>1.3586285902924544E-3</v>
      </c>
      <c r="S60" s="24">
        <f>BRPL_EOD!S60-BRPL_ISGS_exbus!S60</f>
        <v>4.0130348525480031E-3</v>
      </c>
      <c r="T60" s="24">
        <f>BRPL_EOD!T60-BRPL_ISGS_exbus!T60</f>
        <v>1.3642105263156346E-3</v>
      </c>
      <c r="U60" s="24">
        <f>BRPL_EOD!U60-BRPL_ISGS_exbus!U60</f>
        <v>-1.9037211637638052E-3</v>
      </c>
      <c r="V60" s="24">
        <f>BRPL_EOD!V60-BRPL_ISGS_exbus!V60</f>
        <v>5.9775012443985531E-4</v>
      </c>
      <c r="W60" s="24">
        <f>BRPL_EOD!W60-BRPL_ISGS_exbus!W60</f>
        <v>-1.0806556464814321E-2</v>
      </c>
      <c r="X60" s="24">
        <f>BRPL_EOD!X60-BRPL_ISGS_exbus!X60</f>
        <v>-3.5749615975433358E-3</v>
      </c>
      <c r="Y60" s="24">
        <f>BRPL_EOD!Y60-BRPL_ISGS_exbus!Y60</f>
        <v>0</v>
      </c>
    </row>
    <row r="61" spans="1:25">
      <c r="A61" t="s">
        <v>103</v>
      </c>
      <c r="B61" s="24">
        <f>BRPL_EOD!B61-BRPL_ISGS_exbus!B61</f>
        <v>0</v>
      </c>
      <c r="C61" s="24">
        <f>BRPL_EOD!C61-BRPL_ISGS_exbus!C61</f>
        <v>0</v>
      </c>
      <c r="D61" s="24">
        <f>BRPL_EOD!D61-BRPL_ISGS_exbus!D61</f>
        <v>0</v>
      </c>
      <c r="E61" s="24">
        <f>BRPL_EOD!E61-BRPL_ISGS_exbus!E61</f>
        <v>0</v>
      </c>
      <c r="F61" s="24">
        <f>BRPL_EOD!F61-BRPL_ISGS_exbus!F61</f>
        <v>0</v>
      </c>
      <c r="G61" s="24">
        <f>BRPL_EOD!G61-BRPL_ISGS_exbus!G61</f>
        <v>0</v>
      </c>
      <c r="H61" s="24">
        <f>BRPL_EOD!H61-BRPL_ISGS_exbus!H61</f>
        <v>0</v>
      </c>
      <c r="I61" s="24">
        <f>BRPL_EOD!I61-BRPL_ISGS_exbus!I61</f>
        <v>0</v>
      </c>
      <c r="J61" s="24">
        <f>BRPL_EOD!J61-BRPL_ISGS_exbus!J61</f>
        <v>0</v>
      </c>
      <c r="K61" s="24">
        <f>BRPL_EOD!K61-BRPL_ISGS_exbus!K61</f>
        <v>1.4480070879585583E-3</v>
      </c>
      <c r="L61" s="24">
        <f>BRPL_EOD!L61-BRPL_ISGS_exbus!L61</f>
        <v>0</v>
      </c>
      <c r="M61" s="24">
        <f>BRPL_EOD!M61-BRPL_ISGS_exbus!M61</f>
        <v>3.0975332028333469E-3</v>
      </c>
      <c r="N61" s="24">
        <f>BRPL_EOD!N61-BRPL_ISGS_exbus!N61</f>
        <v>-1.7353551116343624E-3</v>
      </c>
      <c r="O61" s="24">
        <f>BRPL_EOD!O61-BRPL_ISGS_exbus!O61</f>
        <v>-7.6514380387351366E-3</v>
      </c>
      <c r="P61" s="24">
        <f>BRPL_EOD!P61-BRPL_ISGS_exbus!P61</f>
        <v>2.7554493506514177E-3</v>
      </c>
      <c r="Q61" s="24">
        <f>BRPL_EOD!Q61-BRPL_ISGS_exbus!Q61</f>
        <v>-1.5860465116279698E-3</v>
      </c>
      <c r="R61" s="24">
        <f>BRPL_EOD!R61-BRPL_ISGS_exbus!R61</f>
        <v>2.2010178978177919E-3</v>
      </c>
      <c r="S61" s="24">
        <f>BRPL_EOD!S61-BRPL_ISGS_exbus!S61</f>
        <v>-2.3286726599636154E-4</v>
      </c>
      <c r="T61" s="24">
        <f>BRPL_EOD!T61-BRPL_ISGS_exbus!T61</f>
        <v>1.2820330188678675E-3</v>
      </c>
      <c r="U61" s="24">
        <f>BRPL_EOD!U61-BRPL_ISGS_exbus!U61</f>
        <v>-1.9037211637638052E-3</v>
      </c>
      <c r="V61" s="24">
        <f>BRPL_EOD!V61-BRPL_ISGS_exbus!V61</f>
        <v>5.9775012443985531E-4</v>
      </c>
      <c r="W61" s="24">
        <f>BRPL_EOD!W61-BRPL_ISGS_exbus!W61</f>
        <v>-1.0806556464814321E-2</v>
      </c>
      <c r="X61" s="24">
        <f>BRPL_EOD!X61-BRPL_ISGS_exbus!X61</f>
        <v>-3.5749615975433358E-3</v>
      </c>
      <c r="Y61" s="24">
        <f>BRPL_EOD!Y61-BRPL_ISGS_exbus!Y61</f>
        <v>0</v>
      </c>
    </row>
    <row r="62" spans="1:25">
      <c r="A62" t="s">
        <v>104</v>
      </c>
      <c r="B62" s="24">
        <f>BRPL_EOD!B62-BRPL_ISGS_exbus!B62</f>
        <v>0</v>
      </c>
      <c r="C62" s="24">
        <f>BRPL_EOD!C62-BRPL_ISGS_exbus!C62</f>
        <v>0</v>
      </c>
      <c r="D62" s="24">
        <f>BRPL_EOD!D62-BRPL_ISGS_exbus!D62</f>
        <v>0</v>
      </c>
      <c r="E62" s="24">
        <f>BRPL_EOD!E62-BRPL_ISGS_exbus!E62</f>
        <v>0</v>
      </c>
      <c r="F62" s="24">
        <f>BRPL_EOD!F62-BRPL_ISGS_exbus!F62</f>
        <v>0</v>
      </c>
      <c r="G62" s="24">
        <f>BRPL_EOD!G62-BRPL_ISGS_exbus!G62</f>
        <v>0</v>
      </c>
      <c r="H62" s="24">
        <f>BRPL_EOD!H62-BRPL_ISGS_exbus!H62</f>
        <v>0</v>
      </c>
      <c r="I62" s="24">
        <f>BRPL_EOD!I62-BRPL_ISGS_exbus!I62</f>
        <v>0</v>
      </c>
      <c r="J62" s="24">
        <f>BRPL_EOD!J62-BRPL_ISGS_exbus!J62</f>
        <v>0</v>
      </c>
      <c r="K62" s="24">
        <f>BRPL_EOD!K62-BRPL_ISGS_exbus!K62</f>
        <v>2.7799363663802978E-3</v>
      </c>
      <c r="L62" s="24">
        <f>BRPL_EOD!L62-BRPL_ISGS_exbus!L62</f>
        <v>0</v>
      </c>
      <c r="M62" s="24">
        <f>BRPL_EOD!M62-BRPL_ISGS_exbus!M62</f>
        <v>-9.3637547892697626E-3</v>
      </c>
      <c r="N62" s="24">
        <f>BRPL_EOD!N62-BRPL_ISGS_exbus!N62</f>
        <v>-3.1659301770048387E-4</v>
      </c>
      <c r="O62" s="24">
        <f>BRPL_EOD!O62-BRPL_ISGS_exbus!O62</f>
        <v>1.7999350871207298E-3</v>
      </c>
      <c r="P62" s="24">
        <f>BRPL_EOD!P62-BRPL_ISGS_exbus!P62</f>
        <v>-1.915068261190811E-3</v>
      </c>
      <c r="Q62" s="24">
        <f>BRPL_EOD!Q62-BRPL_ISGS_exbus!Q62</f>
        <v>5.5578890347991461E-3</v>
      </c>
      <c r="R62" s="24">
        <f>BRPL_EOD!R62-BRPL_ISGS_exbus!R62</f>
        <v>5.8473737173123652E-3</v>
      </c>
      <c r="S62" s="24">
        <f>BRPL_EOD!S62-BRPL_ISGS_exbus!S62</f>
        <v>6.4387634408618055E-3</v>
      </c>
      <c r="T62" s="24">
        <f>BRPL_EOD!T62-BRPL_ISGS_exbus!T62</f>
        <v>-4.3122115384619519E-4</v>
      </c>
      <c r="U62" s="24">
        <f>BRPL_EOD!U62-BRPL_ISGS_exbus!U62</f>
        <v>-1.9037211637638052E-3</v>
      </c>
      <c r="V62" s="24">
        <f>BRPL_EOD!V62-BRPL_ISGS_exbus!V62</f>
        <v>5.9775012443985531E-4</v>
      </c>
      <c r="W62" s="24">
        <f>BRPL_EOD!W62-BRPL_ISGS_exbus!W62</f>
        <v>-1.0806556464814321E-2</v>
      </c>
      <c r="X62" s="24">
        <f>BRPL_EOD!X62-BRPL_ISGS_exbus!X62</f>
        <v>-3.5749615975433358E-3</v>
      </c>
      <c r="Y62" s="24">
        <f>BRPL_EOD!Y62-BRPL_ISGS_exbus!Y62</f>
        <v>0</v>
      </c>
    </row>
    <row r="63" spans="1:25">
      <c r="A63" t="s">
        <v>105</v>
      </c>
      <c r="B63" s="24">
        <f>BRPL_EOD!B63-BRPL_ISGS_exbus!B63</f>
        <v>0</v>
      </c>
      <c r="C63" s="24">
        <f>BRPL_EOD!C63-BRPL_ISGS_exbus!C63</f>
        <v>0</v>
      </c>
      <c r="D63" s="24">
        <f>BRPL_EOD!D63-BRPL_ISGS_exbus!D63</f>
        <v>0</v>
      </c>
      <c r="E63" s="24">
        <f>BRPL_EOD!E63-BRPL_ISGS_exbus!E63</f>
        <v>0</v>
      </c>
      <c r="F63" s="24">
        <f>BRPL_EOD!F63-BRPL_ISGS_exbus!F63</f>
        <v>0</v>
      </c>
      <c r="G63" s="24">
        <f>BRPL_EOD!G63-BRPL_ISGS_exbus!G63</f>
        <v>0</v>
      </c>
      <c r="H63" s="24">
        <f>BRPL_EOD!H63-BRPL_ISGS_exbus!H63</f>
        <v>0</v>
      </c>
      <c r="I63" s="24">
        <f>BRPL_EOD!I63-BRPL_ISGS_exbus!I63</f>
        <v>0</v>
      </c>
      <c r="J63" s="24">
        <f>BRPL_EOD!J63-BRPL_ISGS_exbus!J63</f>
        <v>0</v>
      </c>
      <c r="K63" s="24">
        <f>BRPL_EOD!K63-BRPL_ISGS_exbus!K63</f>
        <v>-2.9685441141396041E-3</v>
      </c>
      <c r="L63" s="24">
        <f>BRPL_EOD!L63-BRPL_ISGS_exbus!L63</f>
        <v>0</v>
      </c>
      <c r="M63" s="24">
        <f>BRPL_EOD!M63-BRPL_ISGS_exbus!M63</f>
        <v>-9.3465059007513673E-3</v>
      </c>
      <c r="N63" s="24">
        <f>BRPL_EOD!N63-BRPL_ISGS_exbus!N63</f>
        <v>-4.9019414244568793E-3</v>
      </c>
      <c r="O63" s="24">
        <f>BRPL_EOD!O63-BRPL_ISGS_exbus!O63</f>
        <v>-9.4970308537511983E-4</v>
      </c>
      <c r="P63" s="24">
        <f>BRPL_EOD!P63-BRPL_ISGS_exbus!P63</f>
        <v>-2.5613273384763602E-3</v>
      </c>
      <c r="Q63" s="24">
        <f>BRPL_EOD!Q63-BRPL_ISGS_exbus!Q63</f>
        <v>-8.2483719512094211E-4</v>
      </c>
      <c r="R63" s="24">
        <f>BRPL_EOD!R63-BRPL_ISGS_exbus!R63</f>
        <v>1.2396608294906741E-3</v>
      </c>
      <c r="S63" s="24">
        <f>BRPL_EOD!S63-BRPL_ISGS_exbus!S63</f>
        <v>-8.9842935596529117E-4</v>
      </c>
      <c r="T63" s="24">
        <f>BRPL_EOD!T63-BRPL_ISGS_exbus!T63</f>
        <v>-1.3747589285713069E-3</v>
      </c>
      <c r="U63" s="24">
        <f>BRPL_EOD!U63-BRPL_ISGS_exbus!U63</f>
        <v>-1.9037211637638052E-3</v>
      </c>
      <c r="V63" s="24">
        <f>BRPL_EOD!V63-BRPL_ISGS_exbus!V63</f>
        <v>5.9775012443985531E-4</v>
      </c>
      <c r="W63" s="24">
        <f>BRPL_EOD!W63-BRPL_ISGS_exbus!W63</f>
        <v>-1.0806556464814321E-2</v>
      </c>
      <c r="X63" s="24">
        <f>BRPL_EOD!X63-BRPL_ISGS_exbus!X63</f>
        <v>-3.5749615975433358E-3</v>
      </c>
      <c r="Y63" s="24">
        <f>BRPL_EOD!Y63-BRPL_ISGS_exbus!Y63</f>
        <v>0</v>
      </c>
    </row>
    <row r="64" spans="1:25">
      <c r="A64" t="s">
        <v>106</v>
      </c>
      <c r="B64" s="24">
        <f>BRPL_EOD!B64-BRPL_ISGS_exbus!B64</f>
        <v>0</v>
      </c>
      <c r="C64" s="24">
        <f>BRPL_EOD!C64-BRPL_ISGS_exbus!C64</f>
        <v>0</v>
      </c>
      <c r="D64" s="24">
        <f>BRPL_EOD!D64-BRPL_ISGS_exbus!D64</f>
        <v>0</v>
      </c>
      <c r="E64" s="24">
        <f>BRPL_EOD!E64-BRPL_ISGS_exbus!E64</f>
        <v>0</v>
      </c>
      <c r="F64" s="24">
        <f>BRPL_EOD!F64-BRPL_ISGS_exbus!F64</f>
        <v>0</v>
      </c>
      <c r="G64" s="24">
        <f>BRPL_EOD!G64-BRPL_ISGS_exbus!G64</f>
        <v>0</v>
      </c>
      <c r="H64" s="24">
        <f>BRPL_EOD!H64-BRPL_ISGS_exbus!H64</f>
        <v>0</v>
      </c>
      <c r="I64" s="24">
        <f>BRPL_EOD!I64-BRPL_ISGS_exbus!I64</f>
        <v>0</v>
      </c>
      <c r="J64" s="24">
        <f>BRPL_EOD!J64-BRPL_ISGS_exbus!J64</f>
        <v>0</v>
      </c>
      <c r="K64" s="24">
        <f>BRPL_EOD!K64-BRPL_ISGS_exbus!K64</f>
        <v>2.1533220414653442E-3</v>
      </c>
      <c r="L64" s="24">
        <f>BRPL_EOD!L64-BRPL_ISGS_exbus!L64</f>
        <v>0</v>
      </c>
      <c r="M64" s="24">
        <f>BRPL_EOD!M64-BRPL_ISGS_exbus!M64</f>
        <v>-8.0933659410291625E-3</v>
      </c>
      <c r="N64" s="24">
        <f>BRPL_EOD!N64-BRPL_ISGS_exbus!N64</f>
        <v>-5.4293501397566502E-3</v>
      </c>
      <c r="O64" s="24">
        <f>BRPL_EOD!O64-BRPL_ISGS_exbus!O64</f>
        <v>2.1518560458630986E-3</v>
      </c>
      <c r="P64" s="24">
        <f>BRPL_EOD!P64-BRPL_ISGS_exbus!P64</f>
        <v>2.4488139117337937E-3</v>
      </c>
      <c r="Q64" s="24">
        <f>BRPL_EOD!Q64-BRPL_ISGS_exbus!Q64</f>
        <v>-2.6762529550836689E-3</v>
      </c>
      <c r="R64" s="24">
        <f>BRPL_EOD!R64-BRPL_ISGS_exbus!R64</f>
        <v>1.1515391485552584E-3</v>
      </c>
      <c r="S64" s="24">
        <f>BRPL_EOD!S64-BRPL_ISGS_exbus!S64</f>
        <v>-5.404267182964162E-3</v>
      </c>
      <c r="T64" s="24">
        <f>BRPL_EOD!T64-BRPL_ISGS_exbus!T64</f>
        <v>-2.1714285714287129E-3</v>
      </c>
      <c r="U64" s="24">
        <f>BRPL_EOD!U64-BRPL_ISGS_exbus!U64</f>
        <v>-1.9037211637638052E-3</v>
      </c>
      <c r="V64" s="24">
        <f>BRPL_EOD!V64-BRPL_ISGS_exbus!V64</f>
        <v>5.9775012443985531E-4</v>
      </c>
      <c r="W64" s="24">
        <f>BRPL_EOD!W64-BRPL_ISGS_exbus!W64</f>
        <v>-1.0806556464814321E-2</v>
      </c>
      <c r="X64" s="24">
        <f>BRPL_EOD!X64-BRPL_ISGS_exbus!X64</f>
        <v>-3.5749615975433358E-3</v>
      </c>
      <c r="Y64" s="24">
        <f>BRPL_EOD!Y64-BRPL_ISGS_exbus!Y64</f>
        <v>0</v>
      </c>
    </row>
    <row r="65" spans="1:25">
      <c r="A65" t="s">
        <v>107</v>
      </c>
      <c r="B65" s="24">
        <f>BRPL_EOD!B65-BRPL_ISGS_exbus!B65</f>
        <v>0</v>
      </c>
      <c r="C65" s="24">
        <f>BRPL_EOD!C65-BRPL_ISGS_exbus!C65</f>
        <v>0</v>
      </c>
      <c r="D65" s="24">
        <f>BRPL_EOD!D65-BRPL_ISGS_exbus!D65</f>
        <v>0</v>
      </c>
      <c r="E65" s="24">
        <f>BRPL_EOD!E65-BRPL_ISGS_exbus!E65</f>
        <v>0</v>
      </c>
      <c r="F65" s="24">
        <f>BRPL_EOD!F65-BRPL_ISGS_exbus!F65</f>
        <v>0</v>
      </c>
      <c r="G65" s="24">
        <f>BRPL_EOD!G65-BRPL_ISGS_exbus!G65</f>
        <v>0</v>
      </c>
      <c r="H65" s="24">
        <f>BRPL_EOD!H65-BRPL_ISGS_exbus!H65</f>
        <v>0</v>
      </c>
      <c r="I65" s="24">
        <f>BRPL_EOD!I65-BRPL_ISGS_exbus!I65</f>
        <v>0</v>
      </c>
      <c r="J65" s="24">
        <f>BRPL_EOD!J65-BRPL_ISGS_exbus!J65</f>
        <v>0</v>
      </c>
      <c r="K65" s="24">
        <f>BRPL_EOD!K65-BRPL_ISGS_exbus!K65</f>
        <v>4.7781318578472565E-3</v>
      </c>
      <c r="L65" s="24">
        <f>BRPL_EOD!L65-BRPL_ISGS_exbus!L65</f>
        <v>0</v>
      </c>
      <c r="M65" s="24">
        <f>BRPL_EOD!M65-BRPL_ISGS_exbus!M65</f>
        <v>2.9103108974339875E-3</v>
      </c>
      <c r="N65" s="24">
        <f>BRPL_EOD!N65-BRPL_ISGS_exbus!N65</f>
        <v>4.729179639468839E-3</v>
      </c>
      <c r="O65" s="24">
        <f>BRPL_EOD!O65-BRPL_ISGS_exbus!O65</f>
        <v>5.3765217391799069E-4</v>
      </c>
      <c r="P65" s="24">
        <f>BRPL_EOD!P65-BRPL_ISGS_exbus!P65</f>
        <v>1.6987383433892944E-3</v>
      </c>
      <c r="Q65" s="24">
        <f>BRPL_EOD!Q65-BRPL_ISGS_exbus!Q65</f>
        <v>6.1969243986315092E-4</v>
      </c>
      <c r="R65" s="24">
        <f>BRPL_EOD!R65-BRPL_ISGS_exbus!R65</f>
        <v>-1.8123770207854051E-3</v>
      </c>
      <c r="S65" s="24">
        <f>BRPL_EOD!S65-BRPL_ISGS_exbus!S65</f>
        <v>-5.5755983106511309E-3</v>
      </c>
      <c r="T65" s="24">
        <f>BRPL_EOD!T65-BRPL_ISGS_exbus!T65</f>
        <v>1.2497071129706772E-3</v>
      </c>
      <c r="U65" s="24">
        <f>BRPL_EOD!U65-BRPL_ISGS_exbus!U65</f>
        <v>-1.9037211637638052E-3</v>
      </c>
      <c r="V65" s="24">
        <f>BRPL_EOD!V65-BRPL_ISGS_exbus!V65</f>
        <v>5.9775012443985531E-4</v>
      </c>
      <c r="W65" s="24">
        <f>BRPL_EOD!W65-BRPL_ISGS_exbus!W65</f>
        <v>-1.0806556464814321E-2</v>
      </c>
      <c r="X65" s="24">
        <f>BRPL_EOD!X65-BRPL_ISGS_exbus!X65</f>
        <v>-3.5749615975433358E-3</v>
      </c>
      <c r="Y65" s="24">
        <f>BRPL_EOD!Y65-BRPL_ISGS_exbus!Y65</f>
        <v>0</v>
      </c>
    </row>
    <row r="66" spans="1:25">
      <c r="A66" t="s">
        <v>108</v>
      </c>
      <c r="B66" s="24">
        <f>BRPL_EOD!B66-BRPL_ISGS_exbus!B66</f>
        <v>0</v>
      </c>
      <c r="C66" s="24">
        <f>BRPL_EOD!C66-BRPL_ISGS_exbus!C66</f>
        <v>0</v>
      </c>
      <c r="D66" s="24">
        <f>BRPL_EOD!D66-BRPL_ISGS_exbus!D66</f>
        <v>0</v>
      </c>
      <c r="E66" s="24">
        <f>BRPL_EOD!E66-BRPL_ISGS_exbus!E66</f>
        <v>0</v>
      </c>
      <c r="F66" s="24">
        <f>BRPL_EOD!F66-BRPL_ISGS_exbus!F66</f>
        <v>0</v>
      </c>
      <c r="G66" s="24">
        <f>BRPL_EOD!G66-BRPL_ISGS_exbus!G66</f>
        <v>0</v>
      </c>
      <c r="H66" s="24">
        <f>BRPL_EOD!H66-BRPL_ISGS_exbus!H66</f>
        <v>0</v>
      </c>
      <c r="I66" s="24">
        <f>BRPL_EOD!I66-BRPL_ISGS_exbus!I66</f>
        <v>0</v>
      </c>
      <c r="J66" s="24">
        <f>BRPL_EOD!J66-BRPL_ISGS_exbus!J66</f>
        <v>0</v>
      </c>
      <c r="K66" s="24">
        <f>BRPL_EOD!K66-BRPL_ISGS_exbus!K66</f>
        <v>6.0321554212805495E-4</v>
      </c>
      <c r="L66" s="24">
        <f>BRPL_EOD!L66-BRPL_ISGS_exbus!L66</f>
        <v>5.5056939491748835E-4</v>
      </c>
      <c r="M66" s="24">
        <f>BRPL_EOD!M66-BRPL_ISGS_exbus!M66</f>
        <v>-4.7397430907381022E-4</v>
      </c>
      <c r="N66" s="24">
        <f>BRPL_EOD!N66-BRPL_ISGS_exbus!N66</f>
        <v>-1.0114781816312757E-3</v>
      </c>
      <c r="O66" s="24">
        <f>BRPL_EOD!O66-BRPL_ISGS_exbus!O66</f>
        <v>-1.3053586652489457E-3</v>
      </c>
      <c r="P66" s="24">
        <f>BRPL_EOD!P66-BRPL_ISGS_exbus!P66</f>
        <v>-5.3301818181950011E-4</v>
      </c>
      <c r="Q66" s="24">
        <f>BRPL_EOD!Q66-BRPL_ISGS_exbus!Q66</f>
        <v>-1.7056427378925321E-4</v>
      </c>
      <c r="R66" s="24">
        <f>BRPL_EOD!R66-BRPL_ISGS_exbus!R66</f>
        <v>1.3674425126097844E-4</v>
      </c>
      <c r="S66" s="24">
        <f>BRPL_EOD!S66-BRPL_ISGS_exbus!S66</f>
        <v>5.4187723132947951E-3</v>
      </c>
      <c r="T66" s="24">
        <f>BRPL_EOD!T66-BRPL_ISGS_exbus!T66</f>
        <v>1.2532317073170596E-3</v>
      </c>
      <c r="U66" s="24">
        <f>BRPL_EOD!U66-BRPL_ISGS_exbus!U66</f>
        <v>-1.9037211637638052E-3</v>
      </c>
      <c r="V66" s="24">
        <f>BRPL_EOD!V66-BRPL_ISGS_exbus!V66</f>
        <v>5.9775012443985531E-4</v>
      </c>
      <c r="W66" s="24">
        <f>BRPL_EOD!W66-BRPL_ISGS_exbus!W66</f>
        <v>-1.0806556464814321E-2</v>
      </c>
      <c r="X66" s="24">
        <f>BRPL_EOD!X66-BRPL_ISGS_exbus!X66</f>
        <v>-3.5749615975433358E-3</v>
      </c>
      <c r="Y66" s="24">
        <f>BRPL_EOD!Y66-BRPL_ISGS_exbus!Y66</f>
        <v>0</v>
      </c>
    </row>
    <row r="67" spans="1:25">
      <c r="A67" t="s">
        <v>109</v>
      </c>
      <c r="B67" s="24">
        <f>BRPL_EOD!B67-BRPL_ISGS_exbus!B67</f>
        <v>0</v>
      </c>
      <c r="C67" s="24">
        <f>BRPL_EOD!C67-BRPL_ISGS_exbus!C67</f>
        <v>0</v>
      </c>
      <c r="D67" s="24">
        <f>BRPL_EOD!D67-BRPL_ISGS_exbus!D67</f>
        <v>0</v>
      </c>
      <c r="E67" s="24">
        <f>BRPL_EOD!E67-BRPL_ISGS_exbus!E67</f>
        <v>0</v>
      </c>
      <c r="F67" s="24">
        <f>BRPL_EOD!F67-BRPL_ISGS_exbus!F67</f>
        <v>0</v>
      </c>
      <c r="G67" s="24">
        <f>BRPL_EOD!G67-BRPL_ISGS_exbus!G67</f>
        <v>0</v>
      </c>
      <c r="H67" s="24">
        <f>BRPL_EOD!H67-BRPL_ISGS_exbus!H67</f>
        <v>0</v>
      </c>
      <c r="I67" s="24">
        <f>BRPL_EOD!I67-BRPL_ISGS_exbus!I67</f>
        <v>0</v>
      </c>
      <c r="J67" s="24">
        <f>BRPL_EOD!J67-BRPL_ISGS_exbus!J67</f>
        <v>0</v>
      </c>
      <c r="K67" s="24">
        <f>BRPL_EOD!K67-BRPL_ISGS_exbus!K67</f>
        <v>-7.2336226231186629E-3</v>
      </c>
      <c r="L67" s="24">
        <f>BRPL_EOD!L67-BRPL_ISGS_exbus!L67</f>
        <v>0</v>
      </c>
      <c r="M67" s="24">
        <f>BRPL_EOD!M67-BRPL_ISGS_exbus!M67</f>
        <v>-8.2842464788512871E-4</v>
      </c>
      <c r="N67" s="24">
        <f>BRPL_EOD!N67-BRPL_ISGS_exbus!N67</f>
        <v>-6.0704761486078951E-3</v>
      </c>
      <c r="O67" s="24">
        <f>BRPL_EOD!O67-BRPL_ISGS_exbus!O67</f>
        <v>-9.5355984713592079E-3</v>
      </c>
      <c r="P67" s="24">
        <f>BRPL_EOD!P67-BRPL_ISGS_exbus!P67</f>
        <v>-3.0771016736004242E-3</v>
      </c>
      <c r="Q67" s="24">
        <f>BRPL_EOD!Q67-BRPL_ISGS_exbus!Q67</f>
        <v>2.1209673913045179E-3</v>
      </c>
      <c r="R67" s="24">
        <f>BRPL_EOD!R67-BRPL_ISGS_exbus!R67</f>
        <v>-6.237095890391231E-4</v>
      </c>
      <c r="S67" s="24">
        <f>BRPL_EOD!S67-BRPL_ISGS_exbus!S67</f>
        <v>-4.0908406729336377E-3</v>
      </c>
      <c r="T67" s="24">
        <f>BRPL_EOD!T67-BRPL_ISGS_exbus!T67</f>
        <v>-1.8359999999999488E-3</v>
      </c>
      <c r="U67" s="24">
        <f>BRPL_EOD!U67-BRPL_ISGS_exbus!U67</f>
        <v>-1.9037211637638052E-3</v>
      </c>
      <c r="V67" s="24">
        <f>BRPL_EOD!V67-BRPL_ISGS_exbus!V67</f>
        <v>5.9775012443985531E-4</v>
      </c>
      <c r="W67" s="24">
        <f>BRPL_EOD!W67-BRPL_ISGS_exbus!W67</f>
        <v>-1.0806556464814321E-2</v>
      </c>
      <c r="X67" s="24">
        <f>BRPL_EOD!X67-BRPL_ISGS_exbus!X67</f>
        <v>-3.5749615975433358E-3</v>
      </c>
      <c r="Y67" s="24">
        <f>BRPL_EOD!Y67-BRPL_ISGS_exbus!Y67</f>
        <v>0</v>
      </c>
    </row>
    <row r="68" spans="1:25">
      <c r="A68" t="s">
        <v>110</v>
      </c>
      <c r="B68" s="24">
        <f>BRPL_EOD!B68-BRPL_ISGS_exbus!B68</f>
        <v>0</v>
      </c>
      <c r="C68" s="24">
        <f>BRPL_EOD!C68-BRPL_ISGS_exbus!C68</f>
        <v>0</v>
      </c>
      <c r="D68" s="24">
        <f>BRPL_EOD!D68-BRPL_ISGS_exbus!D68</f>
        <v>0</v>
      </c>
      <c r="E68" s="24">
        <f>BRPL_EOD!E68-BRPL_ISGS_exbus!E68</f>
        <v>0</v>
      </c>
      <c r="F68" s="24">
        <f>BRPL_EOD!F68-BRPL_ISGS_exbus!F68</f>
        <v>0</v>
      </c>
      <c r="G68" s="24">
        <f>BRPL_EOD!G68-BRPL_ISGS_exbus!G68</f>
        <v>0</v>
      </c>
      <c r="H68" s="24">
        <f>BRPL_EOD!H68-BRPL_ISGS_exbus!H68</f>
        <v>0</v>
      </c>
      <c r="I68" s="24">
        <f>BRPL_EOD!I68-BRPL_ISGS_exbus!I68</f>
        <v>0</v>
      </c>
      <c r="J68" s="24">
        <f>BRPL_EOD!J68-BRPL_ISGS_exbus!J68</f>
        <v>0</v>
      </c>
      <c r="K68" s="24">
        <f>BRPL_EOD!K68-BRPL_ISGS_exbus!K68</f>
        <v>6.5364666183427289E-3</v>
      </c>
      <c r="L68" s="24">
        <f>BRPL_EOD!L68-BRPL_ISGS_exbus!L68</f>
        <v>0</v>
      </c>
      <c r="M68" s="24">
        <f>BRPL_EOD!M68-BRPL_ISGS_exbus!M68</f>
        <v>1.0017896374350244E-3</v>
      </c>
      <c r="N68" s="24">
        <f>BRPL_EOD!N68-BRPL_ISGS_exbus!N68</f>
        <v>3.2881640278716873E-3</v>
      </c>
      <c r="O68" s="24">
        <f>BRPL_EOD!O68-BRPL_ISGS_exbus!O68</f>
        <v>-7.331987933625328E-4</v>
      </c>
      <c r="P68" s="24">
        <f>BRPL_EOD!P68-BRPL_ISGS_exbus!P68</f>
        <v>6.7590837429065687E-4</v>
      </c>
      <c r="Q68" s="24">
        <f>BRPL_EOD!Q68-BRPL_ISGS_exbus!Q68</f>
        <v>1.0829779837774112E-2</v>
      </c>
      <c r="R68" s="24">
        <f>BRPL_EOD!R68-BRPL_ISGS_exbus!R68</f>
        <v>-5.3873947368110464E-4</v>
      </c>
      <c r="S68" s="24">
        <f>BRPL_EOD!S68-BRPL_ISGS_exbus!S68</f>
        <v>4.3826628679966007E-3</v>
      </c>
      <c r="T68" s="24">
        <f>BRPL_EOD!T68-BRPL_ISGS_exbus!T68</f>
        <v>1.50347457627098E-3</v>
      </c>
      <c r="U68" s="24">
        <f>BRPL_EOD!U68-BRPL_ISGS_exbus!U68</f>
        <v>-1.9037211637638052E-3</v>
      </c>
      <c r="V68" s="24">
        <f>BRPL_EOD!V68-BRPL_ISGS_exbus!V68</f>
        <v>5.9775012443985531E-4</v>
      </c>
      <c r="W68" s="24">
        <f>BRPL_EOD!W68-BRPL_ISGS_exbus!W68</f>
        <v>-1.0806556464814321E-2</v>
      </c>
      <c r="X68" s="24">
        <f>BRPL_EOD!X68-BRPL_ISGS_exbus!X68</f>
        <v>-3.5749615975433358E-3</v>
      </c>
      <c r="Y68" s="24">
        <f>BRPL_EOD!Y68-BRPL_ISGS_exbus!Y68</f>
        <v>0</v>
      </c>
    </row>
    <row r="69" spans="1:25">
      <c r="A69" t="s">
        <v>111</v>
      </c>
      <c r="B69" s="24">
        <f>BRPL_EOD!B69-BRPL_ISGS_exbus!B69</f>
        <v>0</v>
      </c>
      <c r="C69" s="24">
        <f>BRPL_EOD!C69-BRPL_ISGS_exbus!C69</f>
        <v>0</v>
      </c>
      <c r="D69" s="24">
        <f>BRPL_EOD!D69-BRPL_ISGS_exbus!D69</f>
        <v>0</v>
      </c>
      <c r="E69" s="24">
        <f>BRPL_EOD!E69-BRPL_ISGS_exbus!E69</f>
        <v>0</v>
      </c>
      <c r="F69" s="24">
        <f>BRPL_EOD!F69-BRPL_ISGS_exbus!F69</f>
        <v>0</v>
      </c>
      <c r="G69" s="24">
        <f>BRPL_EOD!G69-BRPL_ISGS_exbus!G69</f>
        <v>0</v>
      </c>
      <c r="H69" s="24">
        <f>BRPL_EOD!H69-BRPL_ISGS_exbus!H69</f>
        <v>0</v>
      </c>
      <c r="I69" s="24">
        <f>BRPL_EOD!I69-BRPL_ISGS_exbus!I69</f>
        <v>0</v>
      </c>
      <c r="J69" s="24">
        <f>BRPL_EOD!J69-BRPL_ISGS_exbus!J69</f>
        <v>0</v>
      </c>
      <c r="K69" s="24">
        <f>BRPL_EOD!K69-BRPL_ISGS_exbus!K69</f>
        <v>-8.5834407235552135E-4</v>
      </c>
      <c r="L69" s="24">
        <f>BRPL_EOD!L69-BRPL_ISGS_exbus!L69</f>
        <v>6.9362640324754921E-6</v>
      </c>
      <c r="M69" s="24">
        <f>BRPL_EOD!M69-BRPL_ISGS_exbus!M69</f>
        <v>7.5685839533434773E-5</v>
      </c>
      <c r="N69" s="24">
        <f>BRPL_EOD!N69-BRPL_ISGS_exbus!N69</f>
        <v>1.2204676616960342E-3</v>
      </c>
      <c r="O69" s="24">
        <f>BRPL_EOD!O69-BRPL_ISGS_exbus!O69</f>
        <v>-7.5394129554595679E-3</v>
      </c>
      <c r="P69" s="24">
        <f>BRPL_EOD!P69-BRPL_ISGS_exbus!P69</f>
        <v>-3.5529604365791556E-4</v>
      </c>
      <c r="Q69" s="24">
        <f>BRPL_EOD!Q69-BRPL_ISGS_exbus!Q69</f>
        <v>-5.6542702394528632E-3</v>
      </c>
      <c r="R69" s="24">
        <f>BRPL_EOD!R69-BRPL_ISGS_exbus!R69</f>
        <v>-4.87621303472352E-4</v>
      </c>
      <c r="S69" s="24">
        <f>BRPL_EOD!S69-BRPL_ISGS_exbus!S69</f>
        <v>5.4100615384626849E-3</v>
      </c>
      <c r="T69" s="24">
        <f>BRPL_EOD!T69-BRPL_ISGS_exbus!T69</f>
        <v>-1.2745833333327461E-4</v>
      </c>
      <c r="U69" s="24">
        <f>BRPL_EOD!U69-BRPL_ISGS_exbus!U69</f>
        <v>-1.9037211637638052E-3</v>
      </c>
      <c r="V69" s="24">
        <f>BRPL_EOD!V69-BRPL_ISGS_exbus!V69</f>
        <v>5.9775012443985531E-4</v>
      </c>
      <c r="W69" s="24">
        <f>BRPL_EOD!W69-BRPL_ISGS_exbus!W69</f>
        <v>-1.0806556464814321E-2</v>
      </c>
      <c r="X69" s="24">
        <f>BRPL_EOD!X69-BRPL_ISGS_exbus!X69</f>
        <v>-3.5749615975433358E-3</v>
      </c>
      <c r="Y69" s="24">
        <f>BRPL_EOD!Y69-BRPL_ISGS_exbus!Y69</f>
        <v>0</v>
      </c>
    </row>
    <row r="70" spans="1:25">
      <c r="A70" t="s">
        <v>112</v>
      </c>
      <c r="B70" s="24">
        <f>BRPL_EOD!B70-BRPL_ISGS_exbus!B70</f>
        <v>0</v>
      </c>
      <c r="C70" s="24">
        <f>BRPL_EOD!C70-BRPL_ISGS_exbus!C70</f>
        <v>0</v>
      </c>
      <c r="D70" s="24">
        <f>BRPL_EOD!D70-BRPL_ISGS_exbus!D70</f>
        <v>0</v>
      </c>
      <c r="E70" s="24">
        <f>BRPL_EOD!E70-BRPL_ISGS_exbus!E70</f>
        <v>0</v>
      </c>
      <c r="F70" s="24">
        <f>BRPL_EOD!F70-BRPL_ISGS_exbus!F70</f>
        <v>0</v>
      </c>
      <c r="G70" s="24">
        <f>BRPL_EOD!G70-BRPL_ISGS_exbus!G70</f>
        <v>0</v>
      </c>
      <c r="H70" s="24">
        <f>BRPL_EOD!H70-BRPL_ISGS_exbus!H70</f>
        <v>0</v>
      </c>
      <c r="I70" s="24">
        <f>BRPL_EOD!I70-BRPL_ISGS_exbus!I70</f>
        <v>0</v>
      </c>
      <c r="J70" s="24">
        <f>BRPL_EOD!J70-BRPL_ISGS_exbus!J70</f>
        <v>0</v>
      </c>
      <c r="K70" s="24">
        <f>BRPL_EOD!K70-BRPL_ISGS_exbus!K70</f>
        <v>2.5757856329846618E-3</v>
      </c>
      <c r="L70" s="24">
        <f>BRPL_EOD!L70-BRPL_ISGS_exbus!L70</f>
        <v>2.6325445588781804E-5</v>
      </c>
      <c r="M70" s="24">
        <f>BRPL_EOD!M70-BRPL_ISGS_exbus!M70</f>
        <v>-3.3408174933811097E-3</v>
      </c>
      <c r="N70" s="24">
        <f>BRPL_EOD!N70-BRPL_ISGS_exbus!N70</f>
        <v>1.8101981290001845E-3</v>
      </c>
      <c r="O70" s="24">
        <f>BRPL_EOD!O70-BRPL_ISGS_exbus!O70</f>
        <v>-2.336103189492178E-3</v>
      </c>
      <c r="P70" s="24">
        <f>BRPL_EOD!P70-BRPL_ISGS_exbus!P70</f>
        <v>2.9950280051735945E-3</v>
      </c>
      <c r="Q70" s="24">
        <f>BRPL_EOD!Q70-BRPL_ISGS_exbus!Q70</f>
        <v>2.1984166666673133E-3</v>
      </c>
      <c r="R70" s="24">
        <f>BRPL_EOD!R70-BRPL_ISGS_exbus!R70</f>
        <v>-4.8712952251008801E-3</v>
      </c>
      <c r="S70" s="24">
        <f>BRPL_EOD!S70-BRPL_ISGS_exbus!S70</f>
        <v>-1.769460992905536E-3</v>
      </c>
      <c r="T70" s="24">
        <f>BRPL_EOD!T70-BRPL_ISGS_exbus!T70</f>
        <v>1.7217391304349405E-3</v>
      </c>
      <c r="U70" s="24">
        <f>BRPL_EOD!U70-BRPL_ISGS_exbus!U70</f>
        <v>-1.9037211637638052E-3</v>
      </c>
      <c r="V70" s="24">
        <f>BRPL_EOD!V70-BRPL_ISGS_exbus!V70</f>
        <v>5.9775012443985531E-4</v>
      </c>
      <c r="W70" s="24">
        <f>BRPL_EOD!W70-BRPL_ISGS_exbus!W70</f>
        <v>-1.0806556464814321E-2</v>
      </c>
      <c r="X70" s="24">
        <f>BRPL_EOD!X70-BRPL_ISGS_exbus!X70</f>
        <v>-3.5749615975433358E-3</v>
      </c>
      <c r="Y70" s="24">
        <f>BRPL_EOD!Y70-BRPL_ISGS_exbus!Y70</f>
        <v>0</v>
      </c>
    </row>
    <row r="71" spans="1:25">
      <c r="A71" t="s">
        <v>113</v>
      </c>
      <c r="B71" s="24">
        <f>BRPL_EOD!B71-BRPL_ISGS_exbus!B71</f>
        <v>0</v>
      </c>
      <c r="C71" s="24">
        <f>BRPL_EOD!C71-BRPL_ISGS_exbus!C71</f>
        <v>0</v>
      </c>
      <c r="D71" s="24">
        <f>BRPL_EOD!D71-BRPL_ISGS_exbus!D71</f>
        <v>0</v>
      </c>
      <c r="E71" s="24">
        <f>BRPL_EOD!E71-BRPL_ISGS_exbus!E71</f>
        <v>0</v>
      </c>
      <c r="F71" s="24">
        <f>BRPL_EOD!F71-BRPL_ISGS_exbus!F71</f>
        <v>0</v>
      </c>
      <c r="G71" s="24">
        <f>BRPL_EOD!G71-BRPL_ISGS_exbus!G71</f>
        <v>0</v>
      </c>
      <c r="H71" s="24">
        <f>BRPL_EOD!H71-BRPL_ISGS_exbus!H71</f>
        <v>0</v>
      </c>
      <c r="I71" s="24">
        <f>BRPL_EOD!I71-BRPL_ISGS_exbus!I71</f>
        <v>0</v>
      </c>
      <c r="J71" s="24">
        <f>BRPL_EOD!J71-BRPL_ISGS_exbus!J71</f>
        <v>0</v>
      </c>
      <c r="K71" s="24">
        <f>BRPL_EOD!K71-BRPL_ISGS_exbus!K71</f>
        <v>1.5597774485627269E-3</v>
      </c>
      <c r="L71" s="24">
        <f>BRPL_EOD!L71-BRPL_ISGS_exbus!L71</f>
        <v>0</v>
      </c>
      <c r="M71" s="24">
        <f>BRPL_EOD!M71-BRPL_ISGS_exbus!M71</f>
        <v>1.1572412084532857E-3</v>
      </c>
      <c r="N71" s="24">
        <f>BRPL_EOD!N71-BRPL_ISGS_exbus!N71</f>
        <v>6.1553003300218734E-4</v>
      </c>
      <c r="O71" s="24">
        <f>BRPL_EOD!O71-BRPL_ISGS_exbus!O71</f>
        <v>-5.7173178838354488E-4</v>
      </c>
      <c r="P71" s="24">
        <f>BRPL_EOD!P71-BRPL_ISGS_exbus!P71</f>
        <v>-2.6873128188498185E-4</v>
      </c>
      <c r="Q71" s="24">
        <f>BRPL_EOD!Q71-BRPL_ISGS_exbus!Q71</f>
        <v>-1.8577651632973868E-3</v>
      </c>
      <c r="R71" s="24">
        <f>BRPL_EOD!R71-BRPL_ISGS_exbus!R71</f>
        <v>-2.9341300940473047E-3</v>
      </c>
      <c r="S71" s="24">
        <f>BRPL_EOD!S71-BRPL_ISGS_exbus!S71</f>
        <v>2.405966058548259E-3</v>
      </c>
      <c r="T71" s="24">
        <f>BRPL_EOD!T71-BRPL_ISGS_exbus!T71</f>
        <v>7.6697727272700966E-4</v>
      </c>
      <c r="U71" s="24">
        <f>BRPL_EOD!U71-BRPL_ISGS_exbus!U71</f>
        <v>-1.9037211637638052E-3</v>
      </c>
      <c r="V71" s="24">
        <f>BRPL_EOD!V71-BRPL_ISGS_exbus!V71</f>
        <v>5.9775012443985531E-4</v>
      </c>
      <c r="W71" s="24">
        <f>BRPL_EOD!W71-BRPL_ISGS_exbus!W71</f>
        <v>-1.0806556464814321E-2</v>
      </c>
      <c r="X71" s="24">
        <f>BRPL_EOD!X71-BRPL_ISGS_exbus!X71</f>
        <v>-3.5749615975433358E-3</v>
      </c>
      <c r="Y71" s="24">
        <f>BRPL_EOD!Y71-BRPL_ISGS_exbus!Y71</f>
        <v>0</v>
      </c>
    </row>
    <row r="72" spans="1:25">
      <c r="A72" t="s">
        <v>114</v>
      </c>
      <c r="B72" s="24">
        <f>BRPL_EOD!B72-BRPL_ISGS_exbus!B72</f>
        <v>0</v>
      </c>
      <c r="C72" s="24">
        <f>BRPL_EOD!C72-BRPL_ISGS_exbus!C72</f>
        <v>0</v>
      </c>
      <c r="D72" s="24">
        <f>BRPL_EOD!D72-BRPL_ISGS_exbus!D72</f>
        <v>0</v>
      </c>
      <c r="E72" s="24">
        <f>BRPL_EOD!E72-BRPL_ISGS_exbus!E72</f>
        <v>0</v>
      </c>
      <c r="F72" s="24">
        <f>BRPL_EOD!F72-BRPL_ISGS_exbus!F72</f>
        <v>0</v>
      </c>
      <c r="G72" s="24">
        <f>BRPL_EOD!G72-BRPL_ISGS_exbus!G72</f>
        <v>0</v>
      </c>
      <c r="H72" s="24">
        <f>BRPL_EOD!H72-BRPL_ISGS_exbus!H72</f>
        <v>0</v>
      </c>
      <c r="I72" s="24">
        <f>BRPL_EOD!I72-BRPL_ISGS_exbus!I72</f>
        <v>0</v>
      </c>
      <c r="J72" s="24">
        <f>BRPL_EOD!J72-BRPL_ISGS_exbus!J72</f>
        <v>0</v>
      </c>
      <c r="K72" s="24">
        <f>BRPL_EOD!K72-BRPL_ISGS_exbus!K72</f>
        <v>2.2522297805949165E-3</v>
      </c>
      <c r="L72" s="24">
        <f>BRPL_EOD!L72-BRPL_ISGS_exbus!L72</f>
        <v>0</v>
      </c>
      <c r="M72" s="24">
        <f>BRPL_EOD!M72-BRPL_ISGS_exbus!M72</f>
        <v>-8.1726574916345385E-3</v>
      </c>
      <c r="N72" s="24">
        <f>BRPL_EOD!N72-BRPL_ISGS_exbus!N72</f>
        <v>2.2096930817596672E-3</v>
      </c>
      <c r="O72" s="24">
        <f>BRPL_EOD!O72-BRPL_ISGS_exbus!O72</f>
        <v>6.6412260162564962E-3</v>
      </c>
      <c r="P72" s="24">
        <f>BRPL_EOD!P72-BRPL_ISGS_exbus!P72</f>
        <v>2.2971365983437408E-4</v>
      </c>
      <c r="Q72" s="24">
        <f>BRPL_EOD!Q72-BRPL_ISGS_exbus!Q72</f>
        <v>5.5678419752958064E-4</v>
      </c>
      <c r="R72" s="24">
        <f>BRPL_EOD!R72-BRPL_ISGS_exbus!R72</f>
        <v>4.0811204279691538E-3</v>
      </c>
      <c r="S72" s="24">
        <f>BRPL_EOD!S72-BRPL_ISGS_exbus!S72</f>
        <v>-4.5478398058254044E-3</v>
      </c>
      <c r="T72" s="24">
        <f>BRPL_EOD!T72-BRPL_ISGS_exbus!T72</f>
        <v>5.1513357400723159E-4</v>
      </c>
      <c r="U72" s="24">
        <f>BRPL_EOD!U72-BRPL_ISGS_exbus!U72</f>
        <v>-1.9037211637638052E-3</v>
      </c>
      <c r="V72" s="24">
        <f>BRPL_EOD!V72-BRPL_ISGS_exbus!V72</f>
        <v>5.9775012443985531E-4</v>
      </c>
      <c r="W72" s="24">
        <f>BRPL_EOD!W72-BRPL_ISGS_exbus!W72</f>
        <v>-1.0806556464814321E-2</v>
      </c>
      <c r="X72" s="24">
        <f>BRPL_EOD!X72-BRPL_ISGS_exbus!X72</f>
        <v>-3.5749615975433358E-3</v>
      </c>
      <c r="Y72" s="24">
        <f>BRPL_EOD!Y72-BRPL_ISGS_exbus!Y72</f>
        <v>0</v>
      </c>
    </row>
    <row r="73" spans="1:25">
      <c r="A73" t="s">
        <v>115</v>
      </c>
      <c r="B73" s="24">
        <f>BRPL_EOD!B73-BRPL_ISGS_exbus!B73</f>
        <v>0</v>
      </c>
      <c r="C73" s="24">
        <f>BRPL_EOD!C73-BRPL_ISGS_exbus!C73</f>
        <v>0</v>
      </c>
      <c r="D73" s="24">
        <f>BRPL_EOD!D73-BRPL_ISGS_exbus!D73</f>
        <v>0</v>
      </c>
      <c r="E73" s="24">
        <f>BRPL_EOD!E73-BRPL_ISGS_exbus!E73</f>
        <v>0</v>
      </c>
      <c r="F73" s="24">
        <f>BRPL_EOD!F73-BRPL_ISGS_exbus!F73</f>
        <v>0</v>
      </c>
      <c r="G73" s="24">
        <f>BRPL_EOD!G73-BRPL_ISGS_exbus!G73</f>
        <v>0</v>
      </c>
      <c r="H73" s="24">
        <f>BRPL_EOD!H73-BRPL_ISGS_exbus!H73</f>
        <v>0</v>
      </c>
      <c r="I73" s="24">
        <f>BRPL_EOD!I73-BRPL_ISGS_exbus!I73</f>
        <v>0</v>
      </c>
      <c r="J73" s="24">
        <f>BRPL_EOD!J73-BRPL_ISGS_exbus!J73</f>
        <v>0</v>
      </c>
      <c r="K73" s="24">
        <f>BRPL_EOD!K73-BRPL_ISGS_exbus!K73</f>
        <v>-2.7840040123123799E-3</v>
      </c>
      <c r="L73" s="24">
        <f>BRPL_EOD!L73-BRPL_ISGS_exbus!L73</f>
        <v>2.2029177481641682E-4</v>
      </c>
      <c r="M73" s="24">
        <f>BRPL_EOD!M73-BRPL_ISGS_exbus!M73</f>
        <v>-9.3103906562816974E-3</v>
      </c>
      <c r="N73" s="24">
        <f>BRPL_EOD!N73-BRPL_ISGS_exbus!N73</f>
        <v>-5.1042492622812574E-3</v>
      </c>
      <c r="O73" s="24">
        <f>BRPL_EOD!O73-BRPL_ISGS_exbus!O73</f>
        <v>-7.9773985285669369E-4</v>
      </c>
      <c r="P73" s="24">
        <f>BRPL_EOD!P73-BRPL_ISGS_exbus!P73</f>
        <v>-2.4615904632483421E-3</v>
      </c>
      <c r="Q73" s="24">
        <f>BRPL_EOD!Q73-BRPL_ISGS_exbus!Q73</f>
        <v>-2.1789141221386643E-3</v>
      </c>
      <c r="R73" s="24">
        <f>BRPL_EOD!R73-BRPL_ISGS_exbus!R73</f>
        <v>-5.2826292377972095E-3</v>
      </c>
      <c r="S73" s="24">
        <f>BRPL_EOD!S73-BRPL_ISGS_exbus!S73</f>
        <v>2.1848199921912226E-3</v>
      </c>
      <c r="T73" s="24">
        <f>BRPL_EOD!T73-BRPL_ISGS_exbus!T73</f>
        <v>1.4888919860627237E-3</v>
      </c>
      <c r="U73" s="24">
        <f>BRPL_EOD!U73-BRPL_ISGS_exbus!U73</f>
        <v>-1.9037211637638052E-3</v>
      </c>
      <c r="V73" s="24">
        <f>BRPL_EOD!V73-BRPL_ISGS_exbus!V73</f>
        <v>5.9775012443985531E-4</v>
      </c>
      <c r="W73" s="24">
        <f>BRPL_EOD!W73-BRPL_ISGS_exbus!W73</f>
        <v>-1.0806556464814321E-2</v>
      </c>
      <c r="X73" s="24">
        <f>BRPL_EOD!X73-BRPL_ISGS_exbus!X73</f>
        <v>-3.5749615975433358E-3</v>
      </c>
      <c r="Y73" s="24">
        <f>BRPL_EOD!Y73-BRPL_ISGS_exbus!Y73</f>
        <v>0</v>
      </c>
    </row>
    <row r="74" spans="1:25">
      <c r="A74" t="s">
        <v>116</v>
      </c>
      <c r="B74" s="24">
        <f>BRPL_EOD!B74-BRPL_ISGS_exbus!B74</f>
        <v>0</v>
      </c>
      <c r="C74" s="24">
        <f>BRPL_EOD!C74-BRPL_ISGS_exbus!C74</f>
        <v>0</v>
      </c>
      <c r="D74" s="24">
        <f>BRPL_EOD!D74-BRPL_ISGS_exbus!D74</f>
        <v>0</v>
      </c>
      <c r="E74" s="24">
        <f>BRPL_EOD!E74-BRPL_ISGS_exbus!E74</f>
        <v>0</v>
      </c>
      <c r="F74" s="24">
        <f>BRPL_EOD!F74-BRPL_ISGS_exbus!F74</f>
        <v>0</v>
      </c>
      <c r="G74" s="24">
        <f>BRPL_EOD!G74-BRPL_ISGS_exbus!G74</f>
        <v>0</v>
      </c>
      <c r="H74" s="24">
        <f>BRPL_EOD!H74-BRPL_ISGS_exbus!H74</f>
        <v>0</v>
      </c>
      <c r="I74" s="24">
        <f>BRPL_EOD!I74-BRPL_ISGS_exbus!I74</f>
        <v>0</v>
      </c>
      <c r="J74" s="24">
        <f>BRPL_EOD!J74-BRPL_ISGS_exbus!J74</f>
        <v>0</v>
      </c>
      <c r="K74" s="24">
        <f>BRPL_EOD!K74-BRPL_ISGS_exbus!K74</f>
        <v>-6.5306999322274351E-3</v>
      </c>
      <c r="L74" s="24">
        <f>BRPL_EOD!L74-BRPL_ISGS_exbus!L74</f>
        <v>0</v>
      </c>
      <c r="M74" s="24">
        <f>BRPL_EOD!M74-BRPL_ISGS_exbus!M74</f>
        <v>-1.7287788831765738E-3</v>
      </c>
      <c r="N74" s="24">
        <f>BRPL_EOD!N74-BRPL_ISGS_exbus!N74</f>
        <v>2.0345348468424618E-3</v>
      </c>
      <c r="O74" s="24">
        <f>BRPL_EOD!O74-BRPL_ISGS_exbus!O74</f>
        <v>-1.756137711709016E-3</v>
      </c>
      <c r="P74" s="24">
        <f>BRPL_EOD!P74-BRPL_ISGS_exbus!P74</f>
        <v>7.7584818194864624E-4</v>
      </c>
      <c r="Q74" s="24">
        <f>BRPL_EOD!Q74-BRPL_ISGS_exbus!Q74</f>
        <v>-3.1262781092245007E-3</v>
      </c>
      <c r="R74" s="24">
        <f>BRPL_EOD!R74-BRPL_ISGS_exbus!R74</f>
        <v>-1.4346395375746113E-3</v>
      </c>
      <c r="S74" s="24">
        <f>BRPL_EOD!S74-BRPL_ISGS_exbus!S74</f>
        <v>3.8054705219678908E-3</v>
      </c>
      <c r="T74" s="24">
        <f>BRPL_EOD!T74-BRPL_ISGS_exbus!T74</f>
        <v>-3.092550335570543E-4</v>
      </c>
      <c r="U74" s="24">
        <f>BRPL_EOD!U74-BRPL_ISGS_exbus!U74</f>
        <v>-1.9037211637638052E-3</v>
      </c>
      <c r="V74" s="24">
        <f>BRPL_EOD!V74-BRPL_ISGS_exbus!V74</f>
        <v>5.9775012443985531E-4</v>
      </c>
      <c r="W74" s="24">
        <f>BRPL_EOD!W74-BRPL_ISGS_exbus!W74</f>
        <v>-1.0806556464814321E-2</v>
      </c>
      <c r="X74" s="24">
        <f>BRPL_EOD!X74-BRPL_ISGS_exbus!X74</f>
        <v>-3.5749615975433358E-3</v>
      </c>
      <c r="Y74" s="24">
        <f>BRPL_EOD!Y74-BRPL_ISGS_exbus!Y74</f>
        <v>0</v>
      </c>
    </row>
    <row r="75" spans="1:25">
      <c r="A75" t="s">
        <v>117</v>
      </c>
      <c r="B75" s="24">
        <f>BRPL_EOD!B75-BRPL_ISGS_exbus!B75</f>
        <v>0</v>
      </c>
      <c r="C75" s="24">
        <f>BRPL_EOD!C75-BRPL_ISGS_exbus!C75</f>
        <v>0</v>
      </c>
      <c r="D75" s="24">
        <f>BRPL_EOD!D75-BRPL_ISGS_exbus!D75</f>
        <v>0</v>
      </c>
      <c r="E75" s="24">
        <f>BRPL_EOD!E75-BRPL_ISGS_exbus!E75</f>
        <v>0</v>
      </c>
      <c r="F75" s="24">
        <f>BRPL_EOD!F75-BRPL_ISGS_exbus!F75</f>
        <v>0</v>
      </c>
      <c r="G75" s="24">
        <f>BRPL_EOD!G75-BRPL_ISGS_exbus!G75</f>
        <v>0</v>
      </c>
      <c r="H75" s="24">
        <f>BRPL_EOD!H75-BRPL_ISGS_exbus!H75</f>
        <v>0</v>
      </c>
      <c r="I75" s="24">
        <f>BRPL_EOD!I75-BRPL_ISGS_exbus!I75</f>
        <v>0</v>
      </c>
      <c r="J75" s="24">
        <f>BRPL_EOD!J75-BRPL_ISGS_exbus!J75</f>
        <v>0</v>
      </c>
      <c r="K75" s="24">
        <f>BRPL_EOD!K75-BRPL_ISGS_exbus!K75</f>
        <v>-1.384966775049179E-3</v>
      </c>
      <c r="L75" s="24">
        <f>BRPL_EOD!L75-BRPL_ISGS_exbus!L75</f>
        <v>0</v>
      </c>
      <c r="M75" s="24">
        <f>BRPL_EOD!M75-BRPL_ISGS_exbus!M75</f>
        <v>2.309227437599759E-3</v>
      </c>
      <c r="N75" s="24">
        <f>BRPL_EOD!N75-BRPL_ISGS_exbus!N75</f>
        <v>6.082687864150671E-3</v>
      </c>
      <c r="O75" s="24">
        <f>BRPL_EOD!O75-BRPL_ISGS_exbus!O75</f>
        <v>3.3686819695617487E-3</v>
      </c>
      <c r="P75" s="24">
        <f>BRPL_EOD!P75-BRPL_ISGS_exbus!P75</f>
        <v>-5.9375902917935264E-4</v>
      </c>
      <c r="Q75" s="24">
        <f>BRPL_EOD!Q75-BRPL_ISGS_exbus!Q75</f>
        <v>1.7383339432743838E-3</v>
      </c>
      <c r="R75" s="24">
        <f>BRPL_EOD!R75-BRPL_ISGS_exbus!R75</f>
        <v>-3.6099884712825769E-4</v>
      </c>
      <c r="S75" s="24">
        <f>BRPL_EOD!S75-BRPL_ISGS_exbus!S75</f>
        <v>2.7648479400745885E-3</v>
      </c>
      <c r="T75" s="24">
        <f>BRPL_EOD!T75-BRPL_ISGS_exbus!T75</f>
        <v>-2.0594765100672152E-3</v>
      </c>
      <c r="U75" s="24">
        <f>BRPL_EOD!U75-BRPL_ISGS_exbus!U75</f>
        <v>-1.9037211637638052E-3</v>
      </c>
      <c r="V75" s="24">
        <f>BRPL_EOD!V75-BRPL_ISGS_exbus!V75</f>
        <v>5.9775012443985531E-4</v>
      </c>
      <c r="W75" s="24">
        <f>BRPL_EOD!W75-BRPL_ISGS_exbus!W75</f>
        <v>-1.0806556464814321E-2</v>
      </c>
      <c r="X75" s="24">
        <f>BRPL_EOD!X75-BRPL_ISGS_exbus!X75</f>
        <v>-3.5749615975433358E-3</v>
      </c>
      <c r="Y75" s="24">
        <f>BRPL_EOD!Y75-BRPL_ISGS_exbus!Y75</f>
        <v>0</v>
      </c>
    </row>
    <row r="76" spans="1:25">
      <c r="A76" t="s">
        <v>118</v>
      </c>
      <c r="B76" s="24">
        <f>BRPL_EOD!B76-BRPL_ISGS_exbus!B76</f>
        <v>0</v>
      </c>
      <c r="C76" s="24">
        <f>BRPL_EOD!C76-BRPL_ISGS_exbus!C76</f>
        <v>0</v>
      </c>
      <c r="D76" s="24">
        <f>BRPL_EOD!D76-BRPL_ISGS_exbus!D76</f>
        <v>0</v>
      </c>
      <c r="E76" s="24">
        <f>BRPL_EOD!E76-BRPL_ISGS_exbus!E76</f>
        <v>0</v>
      </c>
      <c r="F76" s="24">
        <f>BRPL_EOD!F76-BRPL_ISGS_exbus!F76</f>
        <v>0</v>
      </c>
      <c r="G76" s="24">
        <f>BRPL_EOD!G76-BRPL_ISGS_exbus!G76</f>
        <v>0</v>
      </c>
      <c r="H76" s="24">
        <f>BRPL_EOD!H76-BRPL_ISGS_exbus!H76</f>
        <v>0</v>
      </c>
      <c r="I76" s="24">
        <f>BRPL_EOD!I76-BRPL_ISGS_exbus!I76</f>
        <v>0</v>
      </c>
      <c r="J76" s="24">
        <f>BRPL_EOD!J76-BRPL_ISGS_exbus!J76</f>
        <v>0</v>
      </c>
      <c r="K76" s="24">
        <f>BRPL_EOD!K76-BRPL_ISGS_exbus!K76</f>
        <v>-1.384966775049179E-3</v>
      </c>
      <c r="L76" s="24">
        <f>BRPL_EOD!L76-BRPL_ISGS_exbus!L76</f>
        <v>0</v>
      </c>
      <c r="M76" s="24">
        <f>BRPL_EOD!M76-BRPL_ISGS_exbus!M76</f>
        <v>2.2983155536593358E-3</v>
      </c>
      <c r="N76" s="24">
        <f>BRPL_EOD!N76-BRPL_ISGS_exbus!N76</f>
        <v>6.082687864150671E-3</v>
      </c>
      <c r="O76" s="24">
        <f>BRPL_EOD!O76-BRPL_ISGS_exbus!O76</f>
        <v>3.3686819695617487E-3</v>
      </c>
      <c r="P76" s="24">
        <f>BRPL_EOD!P76-BRPL_ISGS_exbus!P76</f>
        <v>-5.9375902917935264E-4</v>
      </c>
      <c r="Q76" s="24">
        <f>BRPL_EOD!Q76-BRPL_ISGS_exbus!Q76</f>
        <v>1.7383339432743838E-3</v>
      </c>
      <c r="R76" s="24">
        <f>BRPL_EOD!R76-BRPL_ISGS_exbus!R76</f>
        <v>-3.6099884712825769E-4</v>
      </c>
      <c r="S76" s="24">
        <f>BRPL_EOD!S76-BRPL_ISGS_exbus!S76</f>
        <v>2.7648479400745885E-3</v>
      </c>
      <c r="T76" s="24">
        <f>BRPL_EOD!T76-BRPL_ISGS_exbus!T76</f>
        <v>-2.0594765100672152E-3</v>
      </c>
      <c r="U76" s="24">
        <f>BRPL_EOD!U76-BRPL_ISGS_exbus!U76</f>
        <v>-1.9037211637638052E-3</v>
      </c>
      <c r="V76" s="24">
        <f>BRPL_EOD!V76-BRPL_ISGS_exbus!V76</f>
        <v>5.9775012443985531E-4</v>
      </c>
      <c r="W76" s="24">
        <f>BRPL_EOD!W76-BRPL_ISGS_exbus!W76</f>
        <v>-1.0806556464814321E-2</v>
      </c>
      <c r="X76" s="24">
        <f>BRPL_EOD!X76-BRPL_ISGS_exbus!X76</f>
        <v>-3.5749615975433358E-3</v>
      </c>
      <c r="Y76" s="24">
        <f>BRPL_EOD!Y76-BRPL_ISGS_exbus!Y76</f>
        <v>0</v>
      </c>
    </row>
    <row r="77" spans="1:25">
      <c r="A77" t="s">
        <v>119</v>
      </c>
      <c r="B77" s="24">
        <f>BRPL_EOD!B77-BRPL_ISGS_exbus!B77</f>
        <v>0</v>
      </c>
      <c r="C77" s="24">
        <f>BRPL_EOD!C77-BRPL_ISGS_exbus!C77</f>
        <v>0</v>
      </c>
      <c r="D77" s="24">
        <f>BRPL_EOD!D77-BRPL_ISGS_exbus!D77</f>
        <v>0</v>
      </c>
      <c r="E77" s="24">
        <f>BRPL_EOD!E77-BRPL_ISGS_exbus!E77</f>
        <v>0</v>
      </c>
      <c r="F77" s="24">
        <f>BRPL_EOD!F77-BRPL_ISGS_exbus!F77</f>
        <v>0</v>
      </c>
      <c r="G77" s="24">
        <f>BRPL_EOD!G77-BRPL_ISGS_exbus!G77</f>
        <v>0</v>
      </c>
      <c r="H77" s="24">
        <f>BRPL_EOD!H77-BRPL_ISGS_exbus!H77</f>
        <v>0</v>
      </c>
      <c r="I77" s="24">
        <f>BRPL_EOD!I77-BRPL_ISGS_exbus!I77</f>
        <v>0</v>
      </c>
      <c r="J77" s="24">
        <f>BRPL_EOD!J77-BRPL_ISGS_exbus!J77</f>
        <v>0</v>
      </c>
      <c r="K77" s="24">
        <f>BRPL_EOD!K77-BRPL_ISGS_exbus!K77</f>
        <v>-1.384966775049179E-3</v>
      </c>
      <c r="L77" s="24">
        <f>BRPL_EOD!L77-BRPL_ISGS_exbus!L77</f>
        <v>0</v>
      </c>
      <c r="M77" s="24">
        <f>BRPL_EOD!M77-BRPL_ISGS_exbus!M77</f>
        <v>2.2983155536593358E-3</v>
      </c>
      <c r="N77" s="24">
        <f>BRPL_EOD!N77-BRPL_ISGS_exbus!N77</f>
        <v>6.082687864150671E-3</v>
      </c>
      <c r="O77" s="24">
        <f>BRPL_EOD!O77-BRPL_ISGS_exbus!O77</f>
        <v>3.3686819695617487E-3</v>
      </c>
      <c r="P77" s="24">
        <f>BRPL_EOD!P77-BRPL_ISGS_exbus!P77</f>
        <v>-5.9375902917935264E-4</v>
      </c>
      <c r="Q77" s="24">
        <f>BRPL_EOD!Q77-BRPL_ISGS_exbus!Q77</f>
        <v>1.7383339432743838E-3</v>
      </c>
      <c r="R77" s="24">
        <f>BRPL_EOD!R77-BRPL_ISGS_exbus!R77</f>
        <v>-3.6099884712825769E-4</v>
      </c>
      <c r="S77" s="24">
        <f>BRPL_EOD!S77-BRPL_ISGS_exbus!S77</f>
        <v>2.7648479400745885E-3</v>
      </c>
      <c r="T77" s="24">
        <f>BRPL_EOD!T77-BRPL_ISGS_exbus!T77</f>
        <v>-2.0594765100672152E-3</v>
      </c>
      <c r="U77" s="24">
        <f>BRPL_EOD!U77-BRPL_ISGS_exbus!U77</f>
        <v>-1.9037211637638052E-3</v>
      </c>
      <c r="V77" s="24">
        <f>BRPL_EOD!V77-BRPL_ISGS_exbus!V77</f>
        <v>5.9775012443985531E-4</v>
      </c>
      <c r="W77" s="24">
        <f>BRPL_EOD!W77-BRPL_ISGS_exbus!W77</f>
        <v>-1.0806556464814321E-2</v>
      </c>
      <c r="X77" s="24">
        <f>BRPL_EOD!X77-BRPL_ISGS_exbus!X77</f>
        <v>-3.5749615975433358E-3</v>
      </c>
      <c r="Y77" s="24">
        <f>BRPL_EOD!Y77-BRPL_ISGS_exbus!Y77</f>
        <v>0</v>
      </c>
    </row>
    <row r="78" spans="1:25">
      <c r="A78" t="s">
        <v>120</v>
      </c>
      <c r="B78" s="24">
        <f>BRPL_EOD!B78-BRPL_ISGS_exbus!B78</f>
        <v>0</v>
      </c>
      <c r="C78" s="24">
        <f>BRPL_EOD!C78-BRPL_ISGS_exbus!C78</f>
        <v>0</v>
      </c>
      <c r="D78" s="24">
        <f>BRPL_EOD!D78-BRPL_ISGS_exbus!D78</f>
        <v>0</v>
      </c>
      <c r="E78" s="24">
        <f>BRPL_EOD!E78-BRPL_ISGS_exbus!E78</f>
        <v>0</v>
      </c>
      <c r="F78" s="24">
        <f>BRPL_EOD!F78-BRPL_ISGS_exbus!F78</f>
        <v>0</v>
      </c>
      <c r="G78" s="24">
        <f>BRPL_EOD!G78-BRPL_ISGS_exbus!G78</f>
        <v>0</v>
      </c>
      <c r="H78" s="24">
        <f>BRPL_EOD!H78-BRPL_ISGS_exbus!H78</f>
        <v>0</v>
      </c>
      <c r="I78" s="24">
        <f>BRPL_EOD!I78-BRPL_ISGS_exbus!I78</f>
        <v>0</v>
      </c>
      <c r="J78" s="24">
        <f>BRPL_EOD!J78-BRPL_ISGS_exbus!J78</f>
        <v>0</v>
      </c>
      <c r="K78" s="24">
        <f>BRPL_EOD!K78-BRPL_ISGS_exbus!K78</f>
        <v>-1.384966775049179E-3</v>
      </c>
      <c r="L78" s="24">
        <f>BRPL_EOD!L78-BRPL_ISGS_exbus!L78</f>
        <v>0</v>
      </c>
      <c r="M78" s="24">
        <f>BRPL_EOD!M78-BRPL_ISGS_exbus!M78</f>
        <v>2.2983155536593358E-3</v>
      </c>
      <c r="N78" s="24">
        <f>BRPL_EOD!N78-BRPL_ISGS_exbus!N78</f>
        <v>6.082687864150671E-3</v>
      </c>
      <c r="O78" s="24">
        <f>BRPL_EOD!O78-BRPL_ISGS_exbus!O78</f>
        <v>3.3686819695617487E-3</v>
      </c>
      <c r="P78" s="24">
        <f>BRPL_EOD!P78-BRPL_ISGS_exbus!P78</f>
        <v>-5.9375902917935264E-4</v>
      </c>
      <c r="Q78" s="24">
        <f>BRPL_EOD!Q78-BRPL_ISGS_exbus!Q78</f>
        <v>1.7383339432743838E-3</v>
      </c>
      <c r="R78" s="24">
        <f>BRPL_EOD!R78-BRPL_ISGS_exbus!R78</f>
        <v>-3.6099884712825769E-4</v>
      </c>
      <c r="S78" s="24">
        <f>BRPL_EOD!S78-BRPL_ISGS_exbus!S78</f>
        <v>2.7648479400745885E-3</v>
      </c>
      <c r="T78" s="24">
        <f>BRPL_EOD!T78-BRPL_ISGS_exbus!T78</f>
        <v>-2.0594765100672152E-3</v>
      </c>
      <c r="U78" s="24">
        <f>BRPL_EOD!U78-BRPL_ISGS_exbus!U78</f>
        <v>-1.9037211637638052E-3</v>
      </c>
      <c r="V78" s="24">
        <f>BRPL_EOD!V78-BRPL_ISGS_exbus!V78</f>
        <v>5.9775012443985531E-4</v>
      </c>
      <c r="W78" s="24">
        <f>BRPL_EOD!W78-BRPL_ISGS_exbus!W78</f>
        <v>-1.0806556464814321E-2</v>
      </c>
      <c r="X78" s="24">
        <f>BRPL_EOD!X78-BRPL_ISGS_exbus!X78</f>
        <v>-3.5749615975433358E-3</v>
      </c>
      <c r="Y78" s="24">
        <f>BRPL_EOD!Y78-BRPL_ISGS_exbus!Y78</f>
        <v>0</v>
      </c>
    </row>
    <row r="79" spans="1:25">
      <c r="A79" t="s">
        <v>121</v>
      </c>
      <c r="B79" s="24">
        <f>BRPL_EOD!B79-BRPL_ISGS_exbus!B79</f>
        <v>0</v>
      </c>
      <c r="C79" s="24">
        <f>BRPL_EOD!C79-BRPL_ISGS_exbus!C79</f>
        <v>0</v>
      </c>
      <c r="D79" s="24">
        <f>BRPL_EOD!D79-BRPL_ISGS_exbus!D79</f>
        <v>0</v>
      </c>
      <c r="E79" s="24">
        <f>BRPL_EOD!E79-BRPL_ISGS_exbus!E79</f>
        <v>0</v>
      </c>
      <c r="F79" s="24">
        <f>BRPL_EOD!F79-BRPL_ISGS_exbus!F79</f>
        <v>0</v>
      </c>
      <c r="G79" s="24">
        <f>BRPL_EOD!G79-BRPL_ISGS_exbus!G79</f>
        <v>0</v>
      </c>
      <c r="H79" s="24">
        <f>BRPL_EOD!H79-BRPL_ISGS_exbus!H79</f>
        <v>0</v>
      </c>
      <c r="I79" s="24">
        <f>BRPL_EOD!I79-BRPL_ISGS_exbus!I79</f>
        <v>0</v>
      </c>
      <c r="J79" s="24">
        <f>BRPL_EOD!J79-BRPL_ISGS_exbus!J79</f>
        <v>0</v>
      </c>
      <c r="K79" s="24">
        <f>BRPL_EOD!K79-BRPL_ISGS_exbus!K79</f>
        <v>-1.384966775049179E-3</v>
      </c>
      <c r="L79" s="24">
        <f>BRPL_EOD!L79-BRPL_ISGS_exbus!L79</f>
        <v>0</v>
      </c>
      <c r="M79" s="24">
        <f>BRPL_EOD!M79-BRPL_ISGS_exbus!M79</f>
        <v>2.2983155536593358E-3</v>
      </c>
      <c r="N79" s="24">
        <f>BRPL_EOD!N79-BRPL_ISGS_exbus!N79</f>
        <v>6.082687864150671E-3</v>
      </c>
      <c r="O79" s="24">
        <f>BRPL_EOD!O79-BRPL_ISGS_exbus!O79</f>
        <v>3.3686819695617487E-3</v>
      </c>
      <c r="P79" s="24">
        <f>BRPL_EOD!P79-BRPL_ISGS_exbus!P79</f>
        <v>-5.9375902917935264E-4</v>
      </c>
      <c r="Q79" s="24">
        <f>BRPL_EOD!Q79-BRPL_ISGS_exbus!Q79</f>
        <v>1.7383339432743838E-3</v>
      </c>
      <c r="R79" s="24">
        <f>BRPL_EOD!R79-BRPL_ISGS_exbus!R79</f>
        <v>-3.6099884712825769E-4</v>
      </c>
      <c r="S79" s="24">
        <f>BRPL_EOD!S79-BRPL_ISGS_exbus!S79</f>
        <v>2.7648479400745885E-3</v>
      </c>
      <c r="T79" s="24">
        <f>BRPL_EOD!T79-BRPL_ISGS_exbus!T79</f>
        <v>-2.0594765100672152E-3</v>
      </c>
      <c r="U79" s="24">
        <f>BRPL_EOD!U79-BRPL_ISGS_exbus!U79</f>
        <v>-1.9037211637638052E-3</v>
      </c>
      <c r="V79" s="24">
        <f>BRPL_EOD!V79-BRPL_ISGS_exbus!V79</f>
        <v>5.9775012443985531E-4</v>
      </c>
      <c r="W79" s="24">
        <f>BRPL_EOD!W79-BRPL_ISGS_exbus!W79</f>
        <v>-1.0806556464814321E-2</v>
      </c>
      <c r="X79" s="24">
        <f>BRPL_EOD!X79-BRPL_ISGS_exbus!X79</f>
        <v>-3.5749615975433358E-3</v>
      </c>
      <c r="Y79" s="24">
        <f>BRPL_EOD!Y79-BRPL_ISGS_exbus!Y79</f>
        <v>0</v>
      </c>
    </row>
    <row r="80" spans="1:25">
      <c r="A80" t="s">
        <v>122</v>
      </c>
      <c r="B80" s="24">
        <f>BRPL_EOD!B80-BRPL_ISGS_exbus!B80</f>
        <v>0</v>
      </c>
      <c r="C80" s="24">
        <f>BRPL_EOD!C80-BRPL_ISGS_exbus!C80</f>
        <v>0</v>
      </c>
      <c r="D80" s="24">
        <f>BRPL_EOD!D80-BRPL_ISGS_exbus!D80</f>
        <v>0</v>
      </c>
      <c r="E80" s="24">
        <f>BRPL_EOD!E80-BRPL_ISGS_exbus!E80</f>
        <v>0</v>
      </c>
      <c r="F80" s="24">
        <f>BRPL_EOD!F80-BRPL_ISGS_exbus!F80</f>
        <v>0</v>
      </c>
      <c r="G80" s="24">
        <f>BRPL_EOD!G80-BRPL_ISGS_exbus!G80</f>
        <v>0</v>
      </c>
      <c r="H80" s="24">
        <f>BRPL_EOD!H80-BRPL_ISGS_exbus!H80</f>
        <v>0</v>
      </c>
      <c r="I80" s="24">
        <f>BRPL_EOD!I80-BRPL_ISGS_exbus!I80</f>
        <v>0</v>
      </c>
      <c r="J80" s="24">
        <f>BRPL_EOD!J80-BRPL_ISGS_exbus!J80</f>
        <v>0</v>
      </c>
      <c r="K80" s="24">
        <f>BRPL_EOD!K80-BRPL_ISGS_exbus!K80</f>
        <v>-1.384966775049179E-3</v>
      </c>
      <c r="L80" s="24">
        <f>BRPL_EOD!L80-BRPL_ISGS_exbus!L80</f>
        <v>0</v>
      </c>
      <c r="M80" s="24">
        <f>BRPL_EOD!M80-BRPL_ISGS_exbus!M80</f>
        <v>2.2983155536593358E-3</v>
      </c>
      <c r="N80" s="24">
        <f>BRPL_EOD!N80-BRPL_ISGS_exbus!N80</f>
        <v>6.082687864150671E-3</v>
      </c>
      <c r="O80" s="24">
        <f>BRPL_EOD!O80-BRPL_ISGS_exbus!O80</f>
        <v>3.3686819695617487E-3</v>
      </c>
      <c r="P80" s="24">
        <f>BRPL_EOD!P80-BRPL_ISGS_exbus!P80</f>
        <v>-5.9375902917935264E-4</v>
      </c>
      <c r="Q80" s="24">
        <f>BRPL_EOD!Q80-BRPL_ISGS_exbus!Q80</f>
        <v>1.7383339432743838E-3</v>
      </c>
      <c r="R80" s="24">
        <f>BRPL_EOD!R80-BRPL_ISGS_exbus!R80</f>
        <v>-3.6099884712825769E-4</v>
      </c>
      <c r="S80" s="24">
        <f>BRPL_EOD!S80-BRPL_ISGS_exbus!S80</f>
        <v>2.7648479400745885E-3</v>
      </c>
      <c r="T80" s="24">
        <f>BRPL_EOD!T80-BRPL_ISGS_exbus!T80</f>
        <v>-2.0594765100672152E-3</v>
      </c>
      <c r="U80" s="24">
        <f>BRPL_EOD!U80-BRPL_ISGS_exbus!U80</f>
        <v>-1.9037211637638052E-3</v>
      </c>
      <c r="V80" s="24">
        <f>BRPL_EOD!V80-BRPL_ISGS_exbus!V80</f>
        <v>5.9775012443985531E-4</v>
      </c>
      <c r="W80" s="24">
        <f>BRPL_EOD!W80-BRPL_ISGS_exbus!W80</f>
        <v>-1.0806556464814321E-2</v>
      </c>
      <c r="X80" s="24">
        <f>BRPL_EOD!X80-BRPL_ISGS_exbus!X80</f>
        <v>-3.5749615975433358E-3</v>
      </c>
      <c r="Y80" s="24">
        <f>BRPL_EOD!Y80-BRPL_ISGS_exbus!Y80</f>
        <v>0</v>
      </c>
    </row>
    <row r="81" spans="1:25">
      <c r="A81" t="s">
        <v>123</v>
      </c>
      <c r="B81" s="24">
        <f>BRPL_EOD!B81-BRPL_ISGS_exbus!B81</f>
        <v>0</v>
      </c>
      <c r="C81" s="24">
        <f>BRPL_EOD!C81-BRPL_ISGS_exbus!C81</f>
        <v>0</v>
      </c>
      <c r="D81" s="24">
        <f>BRPL_EOD!D81-BRPL_ISGS_exbus!D81</f>
        <v>0</v>
      </c>
      <c r="E81" s="24">
        <f>BRPL_EOD!E81-BRPL_ISGS_exbus!E81</f>
        <v>0</v>
      </c>
      <c r="F81" s="24">
        <f>BRPL_EOD!F81-BRPL_ISGS_exbus!F81</f>
        <v>0</v>
      </c>
      <c r="G81" s="24">
        <f>BRPL_EOD!G81-BRPL_ISGS_exbus!G81</f>
        <v>0</v>
      </c>
      <c r="H81" s="24">
        <f>BRPL_EOD!H81-BRPL_ISGS_exbus!H81</f>
        <v>0</v>
      </c>
      <c r="I81" s="24">
        <f>BRPL_EOD!I81-BRPL_ISGS_exbus!I81</f>
        <v>0</v>
      </c>
      <c r="J81" s="24">
        <f>BRPL_EOD!J81-BRPL_ISGS_exbus!J81</f>
        <v>0</v>
      </c>
      <c r="K81" s="24">
        <f>BRPL_EOD!K81-BRPL_ISGS_exbus!K81</f>
        <v>-1.384966775049179E-3</v>
      </c>
      <c r="L81" s="24">
        <f>BRPL_EOD!L81-BRPL_ISGS_exbus!L81</f>
        <v>0</v>
      </c>
      <c r="M81" s="24">
        <f>BRPL_EOD!M81-BRPL_ISGS_exbus!M81</f>
        <v>2.2983155536593358E-3</v>
      </c>
      <c r="N81" s="24">
        <f>BRPL_EOD!N81-BRPL_ISGS_exbus!N81</f>
        <v>6.082687864150671E-3</v>
      </c>
      <c r="O81" s="24">
        <f>BRPL_EOD!O81-BRPL_ISGS_exbus!O81</f>
        <v>3.3686819695617487E-3</v>
      </c>
      <c r="P81" s="24">
        <f>BRPL_EOD!P81-BRPL_ISGS_exbus!P81</f>
        <v>-5.9375902917935264E-4</v>
      </c>
      <c r="Q81" s="24">
        <f>BRPL_EOD!Q81-BRPL_ISGS_exbus!Q81</f>
        <v>1.7383339432743838E-3</v>
      </c>
      <c r="R81" s="24">
        <f>BRPL_EOD!R81-BRPL_ISGS_exbus!R81</f>
        <v>-3.6099884712825769E-4</v>
      </c>
      <c r="S81" s="24">
        <f>BRPL_EOD!S81-BRPL_ISGS_exbus!S81</f>
        <v>2.7648479400745885E-3</v>
      </c>
      <c r="T81" s="24">
        <f>BRPL_EOD!T81-BRPL_ISGS_exbus!T81</f>
        <v>-2.0594765100672152E-3</v>
      </c>
      <c r="U81" s="24">
        <f>BRPL_EOD!U81-BRPL_ISGS_exbus!U81</f>
        <v>-1.9037211637638052E-3</v>
      </c>
      <c r="V81" s="24">
        <f>BRPL_EOD!V81-BRPL_ISGS_exbus!V81</f>
        <v>5.9775012443985531E-4</v>
      </c>
      <c r="W81" s="24">
        <f>BRPL_EOD!W81-BRPL_ISGS_exbus!W81</f>
        <v>-1.0806556464814321E-2</v>
      </c>
      <c r="X81" s="24">
        <f>BRPL_EOD!X81-BRPL_ISGS_exbus!X81</f>
        <v>-3.5749615975433358E-3</v>
      </c>
      <c r="Y81" s="24">
        <f>BRPL_EOD!Y81-BRPL_ISGS_exbus!Y81</f>
        <v>0</v>
      </c>
    </row>
    <row r="82" spans="1:25">
      <c r="A82" t="s">
        <v>124</v>
      </c>
      <c r="B82" s="24">
        <f>BRPL_EOD!B82-BRPL_ISGS_exbus!B82</f>
        <v>0</v>
      </c>
      <c r="C82" s="24">
        <f>BRPL_EOD!C82-BRPL_ISGS_exbus!C82</f>
        <v>0</v>
      </c>
      <c r="D82" s="24">
        <f>BRPL_EOD!D82-BRPL_ISGS_exbus!D82</f>
        <v>0</v>
      </c>
      <c r="E82" s="24">
        <f>BRPL_EOD!E82-BRPL_ISGS_exbus!E82</f>
        <v>0</v>
      </c>
      <c r="F82" s="24">
        <f>BRPL_EOD!F82-BRPL_ISGS_exbus!F82</f>
        <v>0</v>
      </c>
      <c r="G82" s="24">
        <f>BRPL_EOD!G82-BRPL_ISGS_exbus!G82</f>
        <v>0</v>
      </c>
      <c r="H82" s="24">
        <f>BRPL_EOD!H82-BRPL_ISGS_exbus!H82</f>
        <v>0</v>
      </c>
      <c r="I82" s="24">
        <f>BRPL_EOD!I82-BRPL_ISGS_exbus!I82</f>
        <v>0</v>
      </c>
      <c r="J82" s="24">
        <f>BRPL_EOD!J82-BRPL_ISGS_exbus!J82</f>
        <v>0</v>
      </c>
      <c r="K82" s="24">
        <f>BRPL_EOD!K82-BRPL_ISGS_exbus!K82</f>
        <v>-1.384966775049179E-3</v>
      </c>
      <c r="L82" s="24">
        <f>BRPL_EOD!L82-BRPL_ISGS_exbus!L82</f>
        <v>0</v>
      </c>
      <c r="M82" s="24">
        <f>BRPL_EOD!M82-BRPL_ISGS_exbus!M82</f>
        <v>2.2983155536593358E-3</v>
      </c>
      <c r="N82" s="24">
        <f>BRPL_EOD!N82-BRPL_ISGS_exbus!N82</f>
        <v>6.082687864150671E-3</v>
      </c>
      <c r="O82" s="24">
        <f>BRPL_EOD!O82-BRPL_ISGS_exbus!O82</f>
        <v>3.3686819695617487E-3</v>
      </c>
      <c r="P82" s="24">
        <f>BRPL_EOD!P82-BRPL_ISGS_exbus!P82</f>
        <v>-5.9375902917935264E-4</v>
      </c>
      <c r="Q82" s="24">
        <f>BRPL_EOD!Q82-BRPL_ISGS_exbus!Q82</f>
        <v>1.7383339432743838E-3</v>
      </c>
      <c r="R82" s="24">
        <f>BRPL_EOD!R82-BRPL_ISGS_exbus!R82</f>
        <v>-3.6099884712825769E-4</v>
      </c>
      <c r="S82" s="24">
        <f>BRPL_EOD!S82-BRPL_ISGS_exbus!S82</f>
        <v>2.7648479400745885E-3</v>
      </c>
      <c r="T82" s="24">
        <f>BRPL_EOD!T82-BRPL_ISGS_exbus!T82</f>
        <v>-2.0594765100672152E-3</v>
      </c>
      <c r="U82" s="24">
        <f>BRPL_EOD!U82-BRPL_ISGS_exbus!U82</f>
        <v>-1.9037211637638052E-3</v>
      </c>
      <c r="V82" s="24">
        <f>BRPL_EOD!V82-BRPL_ISGS_exbus!V82</f>
        <v>5.9775012443985531E-4</v>
      </c>
      <c r="W82" s="24">
        <f>BRPL_EOD!W82-BRPL_ISGS_exbus!W82</f>
        <v>-1.0806556464814321E-2</v>
      </c>
      <c r="X82" s="24">
        <f>BRPL_EOD!X82-BRPL_ISGS_exbus!X82</f>
        <v>-3.5749615975433358E-3</v>
      </c>
      <c r="Y82" s="24">
        <f>BRPL_EOD!Y82-BRPL_ISGS_exbus!Y82</f>
        <v>0</v>
      </c>
    </row>
    <row r="83" spans="1:25">
      <c r="A83" t="s">
        <v>125</v>
      </c>
      <c r="B83" s="24">
        <f>BRPL_EOD!B83-BRPL_ISGS_exbus!B83</f>
        <v>0</v>
      </c>
      <c r="C83" s="24">
        <f>BRPL_EOD!C83-BRPL_ISGS_exbus!C83</f>
        <v>0</v>
      </c>
      <c r="D83" s="24">
        <f>BRPL_EOD!D83-BRPL_ISGS_exbus!D83</f>
        <v>0</v>
      </c>
      <c r="E83" s="24">
        <f>BRPL_EOD!E83-BRPL_ISGS_exbus!E83</f>
        <v>0</v>
      </c>
      <c r="F83" s="24">
        <f>BRPL_EOD!F83-BRPL_ISGS_exbus!F83</f>
        <v>0</v>
      </c>
      <c r="G83" s="24">
        <f>BRPL_EOD!G83-BRPL_ISGS_exbus!G83</f>
        <v>0</v>
      </c>
      <c r="H83" s="24">
        <f>BRPL_EOD!H83-BRPL_ISGS_exbus!H83</f>
        <v>0</v>
      </c>
      <c r="I83" s="24">
        <f>BRPL_EOD!I83-BRPL_ISGS_exbus!I83</f>
        <v>0</v>
      </c>
      <c r="J83" s="24">
        <f>BRPL_EOD!J83-BRPL_ISGS_exbus!J83</f>
        <v>0</v>
      </c>
      <c r="K83" s="24">
        <f>BRPL_EOD!K83-BRPL_ISGS_exbus!K83</f>
        <v>-1.384966775049179E-3</v>
      </c>
      <c r="L83" s="24">
        <f>BRPL_EOD!L83-BRPL_ISGS_exbus!L83</f>
        <v>0</v>
      </c>
      <c r="M83" s="24">
        <f>BRPL_EOD!M83-BRPL_ISGS_exbus!M83</f>
        <v>2.2983155536593358E-3</v>
      </c>
      <c r="N83" s="24">
        <f>BRPL_EOD!N83-BRPL_ISGS_exbus!N83</f>
        <v>6.082687864150671E-3</v>
      </c>
      <c r="O83" s="24">
        <f>BRPL_EOD!O83-BRPL_ISGS_exbus!O83</f>
        <v>3.3686819695617487E-3</v>
      </c>
      <c r="P83" s="24">
        <f>BRPL_EOD!P83-BRPL_ISGS_exbus!P83</f>
        <v>-5.9375902917935264E-4</v>
      </c>
      <c r="Q83" s="24">
        <f>BRPL_EOD!Q83-BRPL_ISGS_exbus!Q83</f>
        <v>1.7383339432743838E-3</v>
      </c>
      <c r="R83" s="24">
        <f>BRPL_EOD!R83-BRPL_ISGS_exbus!R83</f>
        <v>-3.6099884712825769E-4</v>
      </c>
      <c r="S83" s="24">
        <f>BRPL_EOD!S83-BRPL_ISGS_exbus!S83</f>
        <v>2.7648479400745885E-3</v>
      </c>
      <c r="T83" s="24">
        <f>BRPL_EOD!T83-BRPL_ISGS_exbus!T83</f>
        <v>-2.0594765100672152E-3</v>
      </c>
      <c r="U83" s="24">
        <f>BRPL_EOD!U83-BRPL_ISGS_exbus!U83</f>
        <v>2.1136000609089933E-4</v>
      </c>
      <c r="V83" s="24">
        <f>BRPL_EOD!V83-BRPL_ISGS_exbus!V83</f>
        <v>5.9775012443985531E-4</v>
      </c>
      <c r="W83" s="24">
        <f>BRPL_EOD!W83-BRPL_ISGS_exbus!W83</f>
        <v>-1.0806556464814321E-2</v>
      </c>
      <c r="X83" s="24">
        <f>BRPL_EOD!X83-BRPL_ISGS_exbus!X83</f>
        <v>-3.5749615975433358E-3</v>
      </c>
      <c r="Y83" s="24">
        <f>BRPL_EOD!Y83-BRPL_ISGS_exbus!Y83</f>
        <v>0</v>
      </c>
    </row>
    <row r="84" spans="1:25">
      <c r="A84" t="s">
        <v>126</v>
      </c>
      <c r="B84" s="24">
        <f>BRPL_EOD!B84-BRPL_ISGS_exbus!B84</f>
        <v>0</v>
      </c>
      <c r="C84" s="24">
        <f>BRPL_EOD!C84-BRPL_ISGS_exbus!C84</f>
        <v>0</v>
      </c>
      <c r="D84" s="24">
        <f>BRPL_EOD!D84-BRPL_ISGS_exbus!D84</f>
        <v>0</v>
      </c>
      <c r="E84" s="24">
        <f>BRPL_EOD!E84-BRPL_ISGS_exbus!E84</f>
        <v>0</v>
      </c>
      <c r="F84" s="24">
        <f>BRPL_EOD!F84-BRPL_ISGS_exbus!F84</f>
        <v>0</v>
      </c>
      <c r="G84" s="24">
        <f>BRPL_EOD!G84-BRPL_ISGS_exbus!G84</f>
        <v>0</v>
      </c>
      <c r="H84" s="24">
        <f>BRPL_EOD!H84-BRPL_ISGS_exbus!H84</f>
        <v>0</v>
      </c>
      <c r="I84" s="24">
        <f>BRPL_EOD!I84-BRPL_ISGS_exbus!I84</f>
        <v>0</v>
      </c>
      <c r="J84" s="24">
        <f>BRPL_EOD!J84-BRPL_ISGS_exbus!J84</f>
        <v>0</v>
      </c>
      <c r="K84" s="24">
        <f>BRPL_EOD!K84-BRPL_ISGS_exbus!K84</f>
        <v>-1.384966775049179E-3</v>
      </c>
      <c r="L84" s="24">
        <f>BRPL_EOD!L84-BRPL_ISGS_exbus!L84</f>
        <v>0</v>
      </c>
      <c r="M84" s="24">
        <f>BRPL_EOD!M84-BRPL_ISGS_exbus!M84</f>
        <v>2.2983155536593358E-3</v>
      </c>
      <c r="N84" s="24">
        <f>BRPL_EOD!N84-BRPL_ISGS_exbus!N84</f>
        <v>6.082687864150671E-3</v>
      </c>
      <c r="O84" s="24">
        <f>BRPL_EOD!O84-BRPL_ISGS_exbus!O84</f>
        <v>3.3686819695617487E-3</v>
      </c>
      <c r="P84" s="24">
        <f>BRPL_EOD!P84-BRPL_ISGS_exbus!P84</f>
        <v>-5.9375902917935264E-4</v>
      </c>
      <c r="Q84" s="24">
        <f>BRPL_EOD!Q84-BRPL_ISGS_exbus!Q84</f>
        <v>1.7383339432743838E-3</v>
      </c>
      <c r="R84" s="24">
        <f>BRPL_EOD!R84-BRPL_ISGS_exbus!R84</f>
        <v>-3.6099884712825769E-4</v>
      </c>
      <c r="S84" s="24">
        <f>BRPL_EOD!S84-BRPL_ISGS_exbus!S84</f>
        <v>2.7648479400745885E-3</v>
      </c>
      <c r="T84" s="24">
        <f>BRPL_EOD!T84-BRPL_ISGS_exbus!T84</f>
        <v>-2.0594765100672152E-3</v>
      </c>
      <c r="U84" s="24">
        <f>BRPL_EOD!U84-BRPL_ISGS_exbus!U84</f>
        <v>2.1136000609089933E-4</v>
      </c>
      <c r="V84" s="24">
        <f>BRPL_EOD!V84-BRPL_ISGS_exbus!V84</f>
        <v>5.9775012443985531E-4</v>
      </c>
      <c r="W84" s="24">
        <f>BRPL_EOD!W84-BRPL_ISGS_exbus!W84</f>
        <v>-1.0806556464814321E-2</v>
      </c>
      <c r="X84" s="24">
        <f>BRPL_EOD!X84-BRPL_ISGS_exbus!X84</f>
        <v>-3.5749615975433358E-3</v>
      </c>
      <c r="Y84" s="24">
        <f>BRPL_EOD!Y84-BRPL_ISGS_exbus!Y84</f>
        <v>0</v>
      </c>
    </row>
    <row r="85" spans="1:25">
      <c r="A85" t="s">
        <v>127</v>
      </c>
      <c r="B85" s="24">
        <f>BRPL_EOD!B85-BRPL_ISGS_exbus!B85</f>
        <v>0</v>
      </c>
      <c r="C85" s="24">
        <f>BRPL_EOD!C85-BRPL_ISGS_exbus!C85</f>
        <v>0</v>
      </c>
      <c r="D85" s="24">
        <f>BRPL_EOD!D85-BRPL_ISGS_exbus!D85</f>
        <v>0</v>
      </c>
      <c r="E85" s="24">
        <f>BRPL_EOD!E85-BRPL_ISGS_exbus!E85</f>
        <v>0</v>
      </c>
      <c r="F85" s="24">
        <f>BRPL_EOD!F85-BRPL_ISGS_exbus!F85</f>
        <v>0</v>
      </c>
      <c r="G85" s="24">
        <f>BRPL_EOD!G85-BRPL_ISGS_exbus!G85</f>
        <v>0</v>
      </c>
      <c r="H85" s="24">
        <f>BRPL_EOD!H85-BRPL_ISGS_exbus!H85</f>
        <v>0</v>
      </c>
      <c r="I85" s="24">
        <f>BRPL_EOD!I85-BRPL_ISGS_exbus!I85</f>
        <v>0</v>
      </c>
      <c r="J85" s="24">
        <f>BRPL_EOD!J85-BRPL_ISGS_exbus!J85</f>
        <v>0</v>
      </c>
      <c r="K85" s="24">
        <f>BRPL_EOD!K85-BRPL_ISGS_exbus!K85</f>
        <v>-1.384966775049179E-3</v>
      </c>
      <c r="L85" s="24">
        <f>BRPL_EOD!L85-BRPL_ISGS_exbus!L85</f>
        <v>0</v>
      </c>
      <c r="M85" s="24">
        <f>BRPL_EOD!M85-BRPL_ISGS_exbus!M85</f>
        <v>2.2983155536593358E-3</v>
      </c>
      <c r="N85" s="24">
        <f>BRPL_EOD!N85-BRPL_ISGS_exbus!N85</f>
        <v>6.082687864150671E-3</v>
      </c>
      <c r="O85" s="24">
        <f>BRPL_EOD!O85-BRPL_ISGS_exbus!O85</f>
        <v>3.3686819695617487E-3</v>
      </c>
      <c r="P85" s="24">
        <f>BRPL_EOD!P85-BRPL_ISGS_exbus!P85</f>
        <v>-4.1177736084918592E-4</v>
      </c>
      <c r="Q85" s="24">
        <f>BRPL_EOD!Q85-BRPL_ISGS_exbus!Q85</f>
        <v>1.7383339432743838E-3</v>
      </c>
      <c r="R85" s="24">
        <f>BRPL_EOD!R85-BRPL_ISGS_exbus!R85</f>
        <v>-3.6099884712825769E-4</v>
      </c>
      <c r="S85" s="24">
        <f>BRPL_EOD!S85-BRPL_ISGS_exbus!S85</f>
        <v>2.7648479400745885E-3</v>
      </c>
      <c r="T85" s="24">
        <f>BRPL_EOD!T85-BRPL_ISGS_exbus!T85</f>
        <v>-2.0594765100672152E-3</v>
      </c>
      <c r="U85" s="24">
        <f>BRPL_EOD!U85-BRPL_ISGS_exbus!U85</f>
        <v>2.1136000609089933E-4</v>
      </c>
      <c r="V85" s="24">
        <f>BRPL_EOD!V85-BRPL_ISGS_exbus!V85</f>
        <v>5.9775012443985531E-4</v>
      </c>
      <c r="W85" s="24">
        <f>BRPL_EOD!W85-BRPL_ISGS_exbus!W85</f>
        <v>-1.0806556464814321E-2</v>
      </c>
      <c r="X85" s="24">
        <f>BRPL_EOD!X85-BRPL_ISGS_exbus!X85</f>
        <v>-3.5749615975433358E-3</v>
      </c>
      <c r="Y85" s="24">
        <f>BRPL_EOD!Y85-BRPL_ISGS_exbus!Y85</f>
        <v>0</v>
      </c>
    </row>
    <row r="86" spans="1:25">
      <c r="A86" t="s">
        <v>128</v>
      </c>
      <c r="B86" s="24">
        <f>BRPL_EOD!B86-BRPL_ISGS_exbus!B86</f>
        <v>0</v>
      </c>
      <c r="C86" s="24">
        <f>BRPL_EOD!C86-BRPL_ISGS_exbus!C86</f>
        <v>0</v>
      </c>
      <c r="D86" s="24">
        <f>BRPL_EOD!D86-BRPL_ISGS_exbus!D86</f>
        <v>0</v>
      </c>
      <c r="E86" s="24">
        <f>BRPL_EOD!E86-BRPL_ISGS_exbus!E86</f>
        <v>0</v>
      </c>
      <c r="F86" s="24">
        <f>BRPL_EOD!F86-BRPL_ISGS_exbus!F86</f>
        <v>0</v>
      </c>
      <c r="G86" s="24">
        <f>BRPL_EOD!G86-BRPL_ISGS_exbus!G86</f>
        <v>0</v>
      </c>
      <c r="H86" s="24">
        <f>BRPL_EOD!H86-BRPL_ISGS_exbus!H86</f>
        <v>0</v>
      </c>
      <c r="I86" s="24">
        <f>BRPL_EOD!I86-BRPL_ISGS_exbus!I86</f>
        <v>0</v>
      </c>
      <c r="J86" s="24">
        <f>BRPL_EOD!J86-BRPL_ISGS_exbus!J86</f>
        <v>0</v>
      </c>
      <c r="K86" s="24">
        <f>BRPL_EOD!K86-BRPL_ISGS_exbus!K86</f>
        <v>-1.384966775049179E-3</v>
      </c>
      <c r="L86" s="24">
        <f>BRPL_EOD!L86-BRPL_ISGS_exbus!L86</f>
        <v>0</v>
      </c>
      <c r="M86" s="24">
        <f>BRPL_EOD!M86-BRPL_ISGS_exbus!M86</f>
        <v>2.2983155536593358E-3</v>
      </c>
      <c r="N86" s="24">
        <f>BRPL_EOD!N86-BRPL_ISGS_exbus!N86</f>
        <v>6.082687864150671E-3</v>
      </c>
      <c r="O86" s="24">
        <f>BRPL_EOD!O86-BRPL_ISGS_exbus!O86</f>
        <v>3.3686819695617487E-3</v>
      </c>
      <c r="P86" s="24">
        <f>BRPL_EOD!P86-BRPL_ISGS_exbus!P86</f>
        <v>2.2784907848425462E-3</v>
      </c>
      <c r="Q86" s="24">
        <f>BRPL_EOD!Q86-BRPL_ISGS_exbus!Q86</f>
        <v>1.7383339432743838E-3</v>
      </c>
      <c r="R86" s="24">
        <f>BRPL_EOD!R86-BRPL_ISGS_exbus!R86</f>
        <v>-3.6099884712825769E-4</v>
      </c>
      <c r="S86" s="24">
        <f>BRPL_EOD!S86-BRPL_ISGS_exbus!S86</f>
        <v>2.7648479400745885E-3</v>
      </c>
      <c r="T86" s="24">
        <f>BRPL_EOD!T86-BRPL_ISGS_exbus!T86</f>
        <v>-2.0594765100672152E-3</v>
      </c>
      <c r="U86" s="24">
        <f>BRPL_EOD!U86-BRPL_ISGS_exbus!U86</f>
        <v>2.1136000609089933E-4</v>
      </c>
      <c r="V86" s="24">
        <f>BRPL_EOD!V86-BRPL_ISGS_exbus!V86</f>
        <v>5.9775012443985531E-4</v>
      </c>
      <c r="W86" s="24">
        <f>BRPL_EOD!W86-BRPL_ISGS_exbus!W86</f>
        <v>-1.0806556464814321E-2</v>
      </c>
      <c r="X86" s="24">
        <f>BRPL_EOD!X86-BRPL_ISGS_exbus!X86</f>
        <v>-3.5749615975433358E-3</v>
      </c>
      <c r="Y86" s="24">
        <f>BRPL_EOD!Y86-BRPL_ISGS_exbus!Y86</f>
        <v>0</v>
      </c>
    </row>
    <row r="87" spans="1:25">
      <c r="A87" t="s">
        <v>129</v>
      </c>
      <c r="B87" s="24">
        <f>BRPL_EOD!B87-BRPL_ISGS_exbus!B87</f>
        <v>0</v>
      </c>
      <c r="C87" s="24">
        <f>BRPL_EOD!C87-BRPL_ISGS_exbus!C87</f>
        <v>0</v>
      </c>
      <c r="D87" s="24">
        <f>BRPL_EOD!D87-BRPL_ISGS_exbus!D87</f>
        <v>0</v>
      </c>
      <c r="E87" s="24">
        <f>BRPL_EOD!E87-BRPL_ISGS_exbus!E87</f>
        <v>0</v>
      </c>
      <c r="F87" s="24">
        <f>BRPL_EOD!F87-BRPL_ISGS_exbus!F87</f>
        <v>0</v>
      </c>
      <c r="G87" s="24">
        <f>BRPL_EOD!G87-BRPL_ISGS_exbus!G87</f>
        <v>0</v>
      </c>
      <c r="H87" s="24">
        <f>BRPL_EOD!H87-BRPL_ISGS_exbus!H87</f>
        <v>0</v>
      </c>
      <c r="I87" s="24">
        <f>BRPL_EOD!I87-BRPL_ISGS_exbus!I87</f>
        <v>0</v>
      </c>
      <c r="J87" s="24">
        <f>BRPL_EOD!J87-BRPL_ISGS_exbus!J87</f>
        <v>0</v>
      </c>
      <c r="K87" s="24">
        <f>BRPL_EOD!K87-BRPL_ISGS_exbus!K87</f>
        <v>-1.384966775049179E-3</v>
      </c>
      <c r="L87" s="24">
        <f>BRPL_EOD!L87-BRPL_ISGS_exbus!L87</f>
        <v>0</v>
      </c>
      <c r="M87" s="24">
        <f>BRPL_EOD!M87-BRPL_ISGS_exbus!M87</f>
        <v>2.2983155536593358E-3</v>
      </c>
      <c r="N87" s="24">
        <f>BRPL_EOD!N87-BRPL_ISGS_exbus!N87</f>
        <v>6.082687864150671E-3</v>
      </c>
      <c r="O87" s="24">
        <f>BRPL_EOD!O87-BRPL_ISGS_exbus!O87</f>
        <v>3.3686819695617487E-3</v>
      </c>
      <c r="P87" s="24">
        <f>BRPL_EOD!P87-BRPL_ISGS_exbus!P87</f>
        <v>2.2784907848425462E-3</v>
      </c>
      <c r="Q87" s="24">
        <f>BRPL_EOD!Q87-BRPL_ISGS_exbus!Q87</f>
        <v>1.7383339432743838E-3</v>
      </c>
      <c r="R87" s="24">
        <f>BRPL_EOD!R87-BRPL_ISGS_exbus!R87</f>
        <v>-3.6099884712825769E-4</v>
      </c>
      <c r="S87" s="24">
        <f>BRPL_EOD!S87-BRPL_ISGS_exbus!S87</f>
        <v>2.7648479400745885E-3</v>
      </c>
      <c r="T87" s="24">
        <f>BRPL_EOD!T87-BRPL_ISGS_exbus!T87</f>
        <v>-2.0594765100672152E-3</v>
      </c>
      <c r="U87" s="24">
        <f>BRPL_EOD!U87-BRPL_ISGS_exbus!U87</f>
        <v>2.1136000609089933E-4</v>
      </c>
      <c r="V87" s="24">
        <f>BRPL_EOD!V87-BRPL_ISGS_exbus!V87</f>
        <v>5.9775012443985531E-4</v>
      </c>
      <c r="W87" s="24">
        <f>BRPL_EOD!W87-BRPL_ISGS_exbus!W87</f>
        <v>-1.0806556464814321E-2</v>
      </c>
      <c r="X87" s="24">
        <f>BRPL_EOD!X87-BRPL_ISGS_exbus!X87</f>
        <v>-3.5749615975433358E-3</v>
      </c>
      <c r="Y87" s="24">
        <f>BRPL_EOD!Y87-BRPL_ISGS_exbus!Y87</f>
        <v>0</v>
      </c>
    </row>
    <row r="88" spans="1:25">
      <c r="A88" t="s">
        <v>130</v>
      </c>
      <c r="B88" s="24">
        <f>BRPL_EOD!B88-BRPL_ISGS_exbus!B88</f>
        <v>0</v>
      </c>
      <c r="C88" s="24">
        <f>BRPL_EOD!C88-BRPL_ISGS_exbus!C88</f>
        <v>0</v>
      </c>
      <c r="D88" s="24">
        <f>BRPL_EOD!D88-BRPL_ISGS_exbus!D88</f>
        <v>0</v>
      </c>
      <c r="E88" s="24">
        <f>BRPL_EOD!E88-BRPL_ISGS_exbus!E88</f>
        <v>0</v>
      </c>
      <c r="F88" s="24">
        <f>BRPL_EOD!F88-BRPL_ISGS_exbus!F88</f>
        <v>0</v>
      </c>
      <c r="G88" s="24">
        <f>BRPL_EOD!G88-BRPL_ISGS_exbus!G88</f>
        <v>0</v>
      </c>
      <c r="H88" s="24">
        <f>BRPL_EOD!H88-BRPL_ISGS_exbus!H88</f>
        <v>0</v>
      </c>
      <c r="I88" s="24">
        <f>BRPL_EOD!I88-BRPL_ISGS_exbus!I88</f>
        <v>0</v>
      </c>
      <c r="J88" s="24">
        <f>BRPL_EOD!J88-BRPL_ISGS_exbus!J88</f>
        <v>0</v>
      </c>
      <c r="K88" s="24">
        <f>BRPL_EOD!K88-BRPL_ISGS_exbus!K88</f>
        <v>-1.384966775049179E-3</v>
      </c>
      <c r="L88" s="24">
        <f>BRPL_EOD!L88-BRPL_ISGS_exbus!L88</f>
        <v>0</v>
      </c>
      <c r="M88" s="24">
        <f>BRPL_EOD!M88-BRPL_ISGS_exbus!M88</f>
        <v>2.2983155536593358E-3</v>
      </c>
      <c r="N88" s="24">
        <f>BRPL_EOD!N88-BRPL_ISGS_exbus!N88</f>
        <v>6.082687864150671E-3</v>
      </c>
      <c r="O88" s="24">
        <f>BRPL_EOD!O88-BRPL_ISGS_exbus!O88</f>
        <v>3.3686819695617487E-3</v>
      </c>
      <c r="P88" s="24">
        <f>BRPL_EOD!P88-BRPL_ISGS_exbus!P88</f>
        <v>2.2784907848425462E-3</v>
      </c>
      <c r="Q88" s="24">
        <f>BRPL_EOD!Q88-BRPL_ISGS_exbus!Q88</f>
        <v>1.7383339432743838E-3</v>
      </c>
      <c r="R88" s="24">
        <f>BRPL_EOD!R88-BRPL_ISGS_exbus!R88</f>
        <v>-3.6099884712825769E-4</v>
      </c>
      <c r="S88" s="24">
        <f>BRPL_EOD!S88-BRPL_ISGS_exbus!S88</f>
        <v>2.7648479400745885E-3</v>
      </c>
      <c r="T88" s="24">
        <f>BRPL_EOD!T88-BRPL_ISGS_exbus!T88</f>
        <v>-2.0594765100672152E-3</v>
      </c>
      <c r="U88" s="24">
        <f>BRPL_EOD!U88-BRPL_ISGS_exbus!U88</f>
        <v>2.1136000609089933E-4</v>
      </c>
      <c r="V88" s="24">
        <f>BRPL_EOD!V88-BRPL_ISGS_exbus!V88</f>
        <v>5.9775012443985531E-4</v>
      </c>
      <c r="W88" s="24">
        <f>BRPL_EOD!W88-BRPL_ISGS_exbus!W88</f>
        <v>-1.0806556464814321E-2</v>
      </c>
      <c r="X88" s="24">
        <f>BRPL_EOD!X88-BRPL_ISGS_exbus!X88</f>
        <v>-3.5749615975433358E-3</v>
      </c>
      <c r="Y88" s="24">
        <f>BRPL_EOD!Y88-BRPL_ISGS_exbus!Y88</f>
        <v>0</v>
      </c>
    </row>
    <row r="89" spans="1:25">
      <c r="A89" t="s">
        <v>131</v>
      </c>
      <c r="B89" s="24">
        <f>BRPL_EOD!B89-BRPL_ISGS_exbus!B89</f>
        <v>0</v>
      </c>
      <c r="C89" s="24">
        <f>BRPL_EOD!C89-BRPL_ISGS_exbus!C89</f>
        <v>0</v>
      </c>
      <c r="D89" s="24">
        <f>BRPL_EOD!D89-BRPL_ISGS_exbus!D89</f>
        <v>0</v>
      </c>
      <c r="E89" s="24">
        <f>BRPL_EOD!E89-BRPL_ISGS_exbus!E89</f>
        <v>0</v>
      </c>
      <c r="F89" s="24">
        <f>BRPL_EOD!F89-BRPL_ISGS_exbus!F89</f>
        <v>0</v>
      </c>
      <c r="G89" s="24">
        <f>BRPL_EOD!G89-BRPL_ISGS_exbus!G89</f>
        <v>0</v>
      </c>
      <c r="H89" s="24">
        <f>BRPL_EOD!H89-BRPL_ISGS_exbus!H89</f>
        <v>0</v>
      </c>
      <c r="I89" s="24">
        <f>BRPL_EOD!I89-BRPL_ISGS_exbus!I89</f>
        <v>0</v>
      </c>
      <c r="J89" s="24">
        <f>BRPL_EOD!J89-BRPL_ISGS_exbus!J89</f>
        <v>0</v>
      </c>
      <c r="K89" s="24">
        <f>BRPL_EOD!K89-BRPL_ISGS_exbus!K89</f>
        <v>-1.384966775049179E-3</v>
      </c>
      <c r="L89" s="24">
        <f>BRPL_EOD!L89-BRPL_ISGS_exbus!L89</f>
        <v>0</v>
      </c>
      <c r="M89" s="24">
        <f>BRPL_EOD!M89-BRPL_ISGS_exbus!M89</f>
        <v>2.2983155536593358E-3</v>
      </c>
      <c r="N89" s="24">
        <f>BRPL_EOD!N89-BRPL_ISGS_exbus!N89</f>
        <v>6.082687864150671E-3</v>
      </c>
      <c r="O89" s="24">
        <f>BRPL_EOD!O89-BRPL_ISGS_exbus!O89</f>
        <v>3.3686819695617487E-3</v>
      </c>
      <c r="P89" s="24">
        <f>BRPL_EOD!P89-BRPL_ISGS_exbus!P89</f>
        <v>2.2784907848425462E-3</v>
      </c>
      <c r="Q89" s="24">
        <f>BRPL_EOD!Q89-BRPL_ISGS_exbus!Q89</f>
        <v>1.7383339432743838E-3</v>
      </c>
      <c r="R89" s="24">
        <f>BRPL_EOD!R89-BRPL_ISGS_exbus!R89</f>
        <v>-3.6099884712825769E-4</v>
      </c>
      <c r="S89" s="24">
        <f>BRPL_EOD!S89-BRPL_ISGS_exbus!S89</f>
        <v>2.7648479400745885E-3</v>
      </c>
      <c r="T89" s="24">
        <f>BRPL_EOD!T89-BRPL_ISGS_exbus!T89</f>
        <v>-2.0594765100672152E-3</v>
      </c>
      <c r="U89" s="24">
        <f>BRPL_EOD!U89-BRPL_ISGS_exbus!U89</f>
        <v>2.1136000609089933E-4</v>
      </c>
      <c r="V89" s="24">
        <f>BRPL_EOD!V89-BRPL_ISGS_exbus!V89</f>
        <v>5.9775012443985531E-4</v>
      </c>
      <c r="W89" s="24">
        <f>BRPL_EOD!W89-BRPL_ISGS_exbus!W89</f>
        <v>-1.0806556464814321E-2</v>
      </c>
      <c r="X89" s="24">
        <f>BRPL_EOD!X89-BRPL_ISGS_exbus!X89</f>
        <v>-3.5749615975433358E-3</v>
      </c>
      <c r="Y89" s="24">
        <f>BRPL_EOD!Y89-BRPL_ISGS_exbus!Y89</f>
        <v>0</v>
      </c>
    </row>
    <row r="90" spans="1:25">
      <c r="A90" t="s">
        <v>132</v>
      </c>
      <c r="B90" s="24">
        <f>BRPL_EOD!B90-BRPL_ISGS_exbus!B90</f>
        <v>0</v>
      </c>
      <c r="C90" s="24">
        <f>BRPL_EOD!C90-BRPL_ISGS_exbus!C90</f>
        <v>0</v>
      </c>
      <c r="D90" s="24">
        <f>BRPL_EOD!D90-BRPL_ISGS_exbus!D90</f>
        <v>0</v>
      </c>
      <c r="E90" s="24">
        <f>BRPL_EOD!E90-BRPL_ISGS_exbus!E90</f>
        <v>0</v>
      </c>
      <c r="F90" s="24">
        <f>BRPL_EOD!F90-BRPL_ISGS_exbus!F90</f>
        <v>0</v>
      </c>
      <c r="G90" s="24">
        <f>BRPL_EOD!G90-BRPL_ISGS_exbus!G90</f>
        <v>0</v>
      </c>
      <c r="H90" s="24">
        <f>BRPL_EOD!H90-BRPL_ISGS_exbus!H90</f>
        <v>0</v>
      </c>
      <c r="I90" s="24">
        <f>BRPL_EOD!I90-BRPL_ISGS_exbus!I90</f>
        <v>0</v>
      </c>
      <c r="J90" s="24">
        <f>BRPL_EOD!J90-BRPL_ISGS_exbus!J90</f>
        <v>0</v>
      </c>
      <c r="K90" s="24">
        <f>BRPL_EOD!K90-BRPL_ISGS_exbus!K90</f>
        <v>-1.384966775049179E-3</v>
      </c>
      <c r="L90" s="24">
        <f>BRPL_EOD!L90-BRPL_ISGS_exbus!L90</f>
        <v>0</v>
      </c>
      <c r="M90" s="24">
        <f>BRPL_EOD!M90-BRPL_ISGS_exbus!M90</f>
        <v>2.2983155536593358E-3</v>
      </c>
      <c r="N90" s="24">
        <f>BRPL_EOD!N90-BRPL_ISGS_exbus!N90</f>
        <v>6.082687864150671E-3</v>
      </c>
      <c r="O90" s="24">
        <f>BRPL_EOD!O90-BRPL_ISGS_exbus!O90</f>
        <v>3.3686819695617487E-3</v>
      </c>
      <c r="P90" s="24">
        <f>BRPL_EOD!P90-BRPL_ISGS_exbus!P90</f>
        <v>2.2784907848425462E-3</v>
      </c>
      <c r="Q90" s="24">
        <f>BRPL_EOD!Q90-BRPL_ISGS_exbus!Q90</f>
        <v>1.7383339432743838E-3</v>
      </c>
      <c r="R90" s="24">
        <f>BRPL_EOD!R90-BRPL_ISGS_exbus!R90</f>
        <v>-3.6099884712825769E-4</v>
      </c>
      <c r="S90" s="24">
        <f>BRPL_EOD!S90-BRPL_ISGS_exbus!S90</f>
        <v>2.7648479400745885E-3</v>
      </c>
      <c r="T90" s="24">
        <f>BRPL_EOD!T90-BRPL_ISGS_exbus!T90</f>
        <v>-2.0594765100672152E-3</v>
      </c>
      <c r="U90" s="24">
        <f>BRPL_EOD!U90-BRPL_ISGS_exbus!U90</f>
        <v>2.1136000609089933E-4</v>
      </c>
      <c r="V90" s="24">
        <f>BRPL_EOD!V90-BRPL_ISGS_exbus!V90</f>
        <v>5.9775012443985531E-4</v>
      </c>
      <c r="W90" s="24">
        <f>BRPL_EOD!W90-BRPL_ISGS_exbus!W90</f>
        <v>-1.0806556464814321E-2</v>
      </c>
      <c r="X90" s="24">
        <f>BRPL_EOD!X90-BRPL_ISGS_exbus!X90</f>
        <v>-3.5749615975433358E-3</v>
      </c>
      <c r="Y90" s="24">
        <f>BRPL_EOD!Y90-BRPL_ISGS_exbus!Y90</f>
        <v>0</v>
      </c>
    </row>
    <row r="91" spans="1:25">
      <c r="A91" t="s">
        <v>133</v>
      </c>
      <c r="B91" s="24">
        <f>BRPL_EOD!B91-BRPL_ISGS_exbus!B91</f>
        <v>0</v>
      </c>
      <c r="C91" s="24">
        <f>BRPL_EOD!C91-BRPL_ISGS_exbus!C91</f>
        <v>0</v>
      </c>
      <c r="D91" s="24">
        <f>BRPL_EOD!D91-BRPL_ISGS_exbus!D91</f>
        <v>0</v>
      </c>
      <c r="E91" s="24">
        <f>BRPL_EOD!E91-BRPL_ISGS_exbus!E91</f>
        <v>0</v>
      </c>
      <c r="F91" s="24">
        <f>BRPL_EOD!F91-BRPL_ISGS_exbus!F91</f>
        <v>0</v>
      </c>
      <c r="G91" s="24">
        <f>BRPL_EOD!G91-BRPL_ISGS_exbus!G91</f>
        <v>0</v>
      </c>
      <c r="H91" s="24">
        <f>BRPL_EOD!H91-BRPL_ISGS_exbus!H91</f>
        <v>0</v>
      </c>
      <c r="I91" s="24">
        <f>BRPL_EOD!I91-BRPL_ISGS_exbus!I91</f>
        <v>0</v>
      </c>
      <c r="J91" s="24">
        <f>BRPL_EOD!J91-BRPL_ISGS_exbus!J91</f>
        <v>0</v>
      </c>
      <c r="K91" s="24">
        <f>BRPL_EOD!K91-BRPL_ISGS_exbus!K91</f>
        <v>-1.384966775049179E-3</v>
      </c>
      <c r="L91" s="24">
        <f>BRPL_EOD!L91-BRPL_ISGS_exbus!L91</f>
        <v>0</v>
      </c>
      <c r="M91" s="24">
        <f>BRPL_EOD!M91-BRPL_ISGS_exbus!M91</f>
        <v>2.2983155536593358E-3</v>
      </c>
      <c r="N91" s="24">
        <f>BRPL_EOD!N91-BRPL_ISGS_exbus!N91</f>
        <v>6.082687864150671E-3</v>
      </c>
      <c r="O91" s="24">
        <f>BRPL_EOD!O91-BRPL_ISGS_exbus!O91</f>
        <v>3.3686819695617487E-3</v>
      </c>
      <c r="P91" s="24">
        <f>BRPL_EOD!P91-BRPL_ISGS_exbus!P91</f>
        <v>2.2784907848425462E-3</v>
      </c>
      <c r="Q91" s="24">
        <f>BRPL_EOD!Q91-BRPL_ISGS_exbus!Q91</f>
        <v>1.7383339432743838E-3</v>
      </c>
      <c r="R91" s="24">
        <f>BRPL_EOD!R91-BRPL_ISGS_exbus!R91</f>
        <v>-3.6099884712825769E-4</v>
      </c>
      <c r="S91" s="24">
        <f>BRPL_EOD!S91-BRPL_ISGS_exbus!S91</f>
        <v>2.7648479400745885E-3</v>
      </c>
      <c r="T91" s="24">
        <f>BRPL_EOD!T91-BRPL_ISGS_exbus!T91</f>
        <v>-2.0594765100672152E-3</v>
      </c>
      <c r="U91" s="24">
        <f>BRPL_EOD!U91-BRPL_ISGS_exbus!U91</f>
        <v>2.1136000609089933E-4</v>
      </c>
      <c r="V91" s="24">
        <f>BRPL_EOD!V91-BRPL_ISGS_exbus!V91</f>
        <v>5.9775012443985531E-4</v>
      </c>
      <c r="W91" s="24">
        <f>BRPL_EOD!W91-BRPL_ISGS_exbus!W91</f>
        <v>-1.0806556464814321E-2</v>
      </c>
      <c r="X91" s="24">
        <f>BRPL_EOD!X91-BRPL_ISGS_exbus!X91</f>
        <v>-3.5749615975433358E-3</v>
      </c>
      <c r="Y91" s="24">
        <f>BRPL_EOD!Y91-BRPL_ISGS_exbus!Y91</f>
        <v>0</v>
      </c>
    </row>
    <row r="92" spans="1:25">
      <c r="A92" t="s">
        <v>134</v>
      </c>
      <c r="B92" s="24">
        <f>BRPL_EOD!B92-BRPL_ISGS_exbus!B92</f>
        <v>0</v>
      </c>
      <c r="C92" s="24">
        <f>BRPL_EOD!C92-BRPL_ISGS_exbus!C92</f>
        <v>0</v>
      </c>
      <c r="D92" s="24">
        <f>BRPL_EOD!D92-BRPL_ISGS_exbus!D92</f>
        <v>0</v>
      </c>
      <c r="E92" s="24">
        <f>BRPL_EOD!E92-BRPL_ISGS_exbus!E92</f>
        <v>0</v>
      </c>
      <c r="F92" s="24">
        <f>BRPL_EOD!F92-BRPL_ISGS_exbus!F92</f>
        <v>0</v>
      </c>
      <c r="G92" s="24">
        <f>BRPL_EOD!G92-BRPL_ISGS_exbus!G92</f>
        <v>-1.8354084356637657E-3</v>
      </c>
      <c r="H92" s="24">
        <f>BRPL_EOD!H92-BRPL_ISGS_exbus!H92</f>
        <v>0</v>
      </c>
      <c r="I92" s="24">
        <f>BRPL_EOD!I92-BRPL_ISGS_exbus!I92</f>
        <v>0</v>
      </c>
      <c r="J92" s="24">
        <f>BRPL_EOD!J92-BRPL_ISGS_exbus!J92</f>
        <v>6.3917661691093031E-4</v>
      </c>
      <c r="K92" s="24">
        <f>BRPL_EOD!K92-BRPL_ISGS_exbus!K92</f>
        <v>-1.384966775049179E-3</v>
      </c>
      <c r="L92" s="24">
        <f>BRPL_EOD!L92-BRPL_ISGS_exbus!L92</f>
        <v>0</v>
      </c>
      <c r="M92" s="24">
        <f>BRPL_EOD!M92-BRPL_ISGS_exbus!M92</f>
        <v>2.2983155536593358E-3</v>
      </c>
      <c r="N92" s="24">
        <f>BRPL_EOD!N92-BRPL_ISGS_exbus!N92</f>
        <v>6.082687864150671E-3</v>
      </c>
      <c r="O92" s="24">
        <f>BRPL_EOD!O92-BRPL_ISGS_exbus!O92</f>
        <v>3.3686819695617487E-3</v>
      </c>
      <c r="P92" s="24">
        <f>BRPL_EOD!P92-BRPL_ISGS_exbus!P92</f>
        <v>2.2784907848425462E-3</v>
      </c>
      <c r="Q92" s="24">
        <f>BRPL_EOD!Q92-BRPL_ISGS_exbus!Q92</f>
        <v>1.7383339432743838E-3</v>
      </c>
      <c r="R92" s="24">
        <f>BRPL_EOD!R92-BRPL_ISGS_exbus!R92</f>
        <v>-3.6099884712825769E-4</v>
      </c>
      <c r="S92" s="24">
        <f>BRPL_EOD!S92-BRPL_ISGS_exbus!S92</f>
        <v>2.7648479400745885E-3</v>
      </c>
      <c r="T92" s="24">
        <f>BRPL_EOD!T92-BRPL_ISGS_exbus!T92</f>
        <v>-2.0594765100672152E-3</v>
      </c>
      <c r="U92" s="24">
        <f>BRPL_EOD!U92-BRPL_ISGS_exbus!U92</f>
        <v>2.1136000609089933E-4</v>
      </c>
      <c r="V92" s="24">
        <f>BRPL_EOD!V92-BRPL_ISGS_exbus!V92</f>
        <v>5.9775012443985531E-4</v>
      </c>
      <c r="W92" s="24">
        <f>BRPL_EOD!W92-BRPL_ISGS_exbus!W92</f>
        <v>-1.0806556464814321E-2</v>
      </c>
      <c r="X92" s="24">
        <f>BRPL_EOD!X92-BRPL_ISGS_exbus!X92</f>
        <v>-3.5749615975433358E-3</v>
      </c>
      <c r="Y92" s="24">
        <f>BRPL_EOD!Y92-BRPL_ISGS_exbus!Y92</f>
        <v>0</v>
      </c>
    </row>
    <row r="93" spans="1:25">
      <c r="A93" t="s">
        <v>135</v>
      </c>
      <c r="B93" s="24">
        <f>BRPL_EOD!B93-BRPL_ISGS_exbus!B93</f>
        <v>0</v>
      </c>
      <c r="C93" s="24">
        <f>BRPL_EOD!C93-BRPL_ISGS_exbus!C93</f>
        <v>0</v>
      </c>
      <c r="D93" s="24">
        <f>BRPL_EOD!D93-BRPL_ISGS_exbus!D93</f>
        <v>0</v>
      </c>
      <c r="E93" s="24">
        <f>BRPL_EOD!E93-BRPL_ISGS_exbus!E93</f>
        <v>0</v>
      </c>
      <c r="F93" s="24">
        <f>BRPL_EOD!F93-BRPL_ISGS_exbus!F93</f>
        <v>0</v>
      </c>
      <c r="G93" s="24">
        <f>BRPL_EOD!G93-BRPL_ISGS_exbus!G93</f>
        <v>-1.8354084356637657E-3</v>
      </c>
      <c r="H93" s="24">
        <f>BRPL_EOD!H93-BRPL_ISGS_exbus!H93</f>
        <v>0</v>
      </c>
      <c r="I93" s="24">
        <f>BRPL_EOD!I93-BRPL_ISGS_exbus!I93</f>
        <v>0</v>
      </c>
      <c r="J93" s="24">
        <f>BRPL_EOD!J93-BRPL_ISGS_exbus!J93</f>
        <v>6.3917661691093031E-4</v>
      </c>
      <c r="K93" s="24">
        <f>BRPL_EOD!K93-BRPL_ISGS_exbus!K93</f>
        <v>-1.384966775049179E-3</v>
      </c>
      <c r="L93" s="24">
        <f>BRPL_EOD!L93-BRPL_ISGS_exbus!L93</f>
        <v>0</v>
      </c>
      <c r="M93" s="24">
        <f>BRPL_EOD!M93-BRPL_ISGS_exbus!M93</f>
        <v>2.2983155536593358E-3</v>
      </c>
      <c r="N93" s="24">
        <f>BRPL_EOD!N93-BRPL_ISGS_exbus!N93</f>
        <v>6.082687864150671E-3</v>
      </c>
      <c r="O93" s="24">
        <f>BRPL_EOD!O93-BRPL_ISGS_exbus!O93</f>
        <v>3.3686819695617487E-3</v>
      </c>
      <c r="P93" s="24">
        <f>BRPL_EOD!P93-BRPL_ISGS_exbus!P93</f>
        <v>2.2784907848425462E-3</v>
      </c>
      <c r="Q93" s="24">
        <f>BRPL_EOD!Q93-BRPL_ISGS_exbus!Q93</f>
        <v>1.7383339432743838E-3</v>
      </c>
      <c r="R93" s="24">
        <f>BRPL_EOD!R93-BRPL_ISGS_exbus!R93</f>
        <v>-3.6099884712825769E-4</v>
      </c>
      <c r="S93" s="24">
        <f>BRPL_EOD!S93-BRPL_ISGS_exbus!S93</f>
        <v>2.7648479400745885E-3</v>
      </c>
      <c r="T93" s="24">
        <f>BRPL_EOD!T93-BRPL_ISGS_exbus!T93</f>
        <v>-2.0594765100672152E-3</v>
      </c>
      <c r="U93" s="24">
        <f>BRPL_EOD!U93-BRPL_ISGS_exbus!U93</f>
        <v>2.1136000609089933E-4</v>
      </c>
      <c r="V93" s="24">
        <f>BRPL_EOD!V93-BRPL_ISGS_exbus!V93</f>
        <v>5.9775012443985531E-4</v>
      </c>
      <c r="W93" s="24">
        <f>BRPL_EOD!W93-BRPL_ISGS_exbus!W93</f>
        <v>-1.0806556464814321E-2</v>
      </c>
      <c r="X93" s="24">
        <f>BRPL_EOD!X93-BRPL_ISGS_exbus!X93</f>
        <v>-3.5749615975433358E-3</v>
      </c>
      <c r="Y93" s="24">
        <f>BRPL_EOD!Y93-BRPL_ISGS_exbus!Y93</f>
        <v>0</v>
      </c>
    </row>
    <row r="94" spans="1:25">
      <c r="A94" t="s">
        <v>136</v>
      </c>
      <c r="B94" s="24">
        <f>BRPL_EOD!B94-BRPL_ISGS_exbus!B94</f>
        <v>0</v>
      </c>
      <c r="C94" s="24">
        <f>BRPL_EOD!C94-BRPL_ISGS_exbus!C94</f>
        <v>0</v>
      </c>
      <c r="D94" s="24">
        <f>BRPL_EOD!D94-BRPL_ISGS_exbus!D94</f>
        <v>0</v>
      </c>
      <c r="E94" s="24">
        <f>BRPL_EOD!E94-BRPL_ISGS_exbus!E94</f>
        <v>0</v>
      </c>
      <c r="F94" s="24">
        <f>BRPL_EOD!F94-BRPL_ISGS_exbus!F94</f>
        <v>0</v>
      </c>
      <c r="G94" s="24">
        <f>BRPL_EOD!G94-BRPL_ISGS_exbus!G94</f>
        <v>-1.8354084356637657E-3</v>
      </c>
      <c r="H94" s="24">
        <f>BRPL_EOD!H94-BRPL_ISGS_exbus!H94</f>
        <v>0</v>
      </c>
      <c r="I94" s="24">
        <f>BRPL_EOD!I94-BRPL_ISGS_exbus!I94</f>
        <v>0</v>
      </c>
      <c r="J94" s="24">
        <f>BRPL_EOD!J94-BRPL_ISGS_exbus!J94</f>
        <v>6.3917661691093031E-4</v>
      </c>
      <c r="K94" s="24">
        <f>BRPL_EOD!K94-BRPL_ISGS_exbus!K94</f>
        <v>-1.384966775049179E-3</v>
      </c>
      <c r="L94" s="24">
        <f>BRPL_EOD!L94-BRPL_ISGS_exbus!L94</f>
        <v>0</v>
      </c>
      <c r="M94" s="24">
        <f>BRPL_EOD!M94-BRPL_ISGS_exbus!M94</f>
        <v>2.2983155536593358E-3</v>
      </c>
      <c r="N94" s="24">
        <f>BRPL_EOD!N94-BRPL_ISGS_exbus!N94</f>
        <v>6.082687864150671E-3</v>
      </c>
      <c r="O94" s="24">
        <f>BRPL_EOD!O94-BRPL_ISGS_exbus!O94</f>
        <v>3.3686819695617487E-3</v>
      </c>
      <c r="P94" s="24">
        <f>BRPL_EOD!P94-BRPL_ISGS_exbus!P94</f>
        <v>2.2784907848425462E-3</v>
      </c>
      <c r="Q94" s="24">
        <f>BRPL_EOD!Q94-BRPL_ISGS_exbus!Q94</f>
        <v>1.7383339432743838E-3</v>
      </c>
      <c r="R94" s="24">
        <f>BRPL_EOD!R94-BRPL_ISGS_exbus!R94</f>
        <v>-3.6099884712825769E-4</v>
      </c>
      <c r="S94" s="24">
        <f>BRPL_EOD!S94-BRPL_ISGS_exbus!S94</f>
        <v>2.7648479400745885E-3</v>
      </c>
      <c r="T94" s="24">
        <f>BRPL_EOD!T94-BRPL_ISGS_exbus!T94</f>
        <v>-2.0594765100672152E-3</v>
      </c>
      <c r="U94" s="24">
        <f>BRPL_EOD!U94-BRPL_ISGS_exbus!U94</f>
        <v>2.1136000609089933E-4</v>
      </c>
      <c r="V94" s="24">
        <f>BRPL_EOD!V94-BRPL_ISGS_exbus!V94</f>
        <v>5.9775012443985531E-4</v>
      </c>
      <c r="W94" s="24">
        <f>BRPL_EOD!W94-BRPL_ISGS_exbus!W94</f>
        <v>-1.0806556464814321E-2</v>
      </c>
      <c r="X94" s="24">
        <f>BRPL_EOD!X94-BRPL_ISGS_exbus!X94</f>
        <v>-3.5749615975433358E-3</v>
      </c>
      <c r="Y94" s="24">
        <f>BRPL_EOD!Y94-BRPL_ISGS_exbus!Y94</f>
        <v>0</v>
      </c>
    </row>
    <row r="95" spans="1:25">
      <c r="A95" t="s">
        <v>137</v>
      </c>
      <c r="B95" s="24">
        <f>BRPL_EOD!B95-BRPL_ISGS_exbus!B95</f>
        <v>0</v>
      </c>
      <c r="C95" s="24">
        <f>BRPL_EOD!C95-BRPL_ISGS_exbus!C95</f>
        <v>0</v>
      </c>
      <c r="D95" s="24">
        <f>BRPL_EOD!D95-BRPL_ISGS_exbus!D95</f>
        <v>0</v>
      </c>
      <c r="E95" s="24">
        <f>BRPL_EOD!E95-BRPL_ISGS_exbus!E95</f>
        <v>0</v>
      </c>
      <c r="F95" s="24">
        <f>BRPL_EOD!F95-BRPL_ISGS_exbus!F95</f>
        <v>0</v>
      </c>
      <c r="G95" s="24">
        <f>BRPL_EOD!G95-BRPL_ISGS_exbus!G95</f>
        <v>1.9200635785665554E-4</v>
      </c>
      <c r="H95" s="24">
        <f>BRPL_EOD!H95-BRPL_ISGS_exbus!H95</f>
        <v>0</v>
      </c>
      <c r="I95" s="24">
        <f>BRPL_EOD!I95-BRPL_ISGS_exbus!I95</f>
        <v>0</v>
      </c>
      <c r="J95" s="24">
        <f>BRPL_EOD!J95-BRPL_ISGS_exbus!J95</f>
        <v>-3.2046719141316515E-3</v>
      </c>
      <c r="K95" s="24">
        <f>BRPL_EOD!K95-BRPL_ISGS_exbus!K95</f>
        <v>8.8009883884296869E-3</v>
      </c>
      <c r="L95" s="24">
        <f>BRPL_EOD!L95-BRPL_ISGS_exbus!L95</f>
        <v>2.8190847475784153E-4</v>
      </c>
      <c r="M95" s="24">
        <f>BRPL_EOD!M95-BRPL_ISGS_exbus!M95</f>
        <v>2.2983155536593358E-3</v>
      </c>
      <c r="N95" s="24">
        <f>BRPL_EOD!N95-BRPL_ISGS_exbus!N95</f>
        <v>6.082687864150671E-3</v>
      </c>
      <c r="O95" s="24">
        <f>BRPL_EOD!O95-BRPL_ISGS_exbus!O95</f>
        <v>3.3686819695617487E-3</v>
      </c>
      <c r="P95" s="24">
        <f>BRPL_EOD!P95-BRPL_ISGS_exbus!P95</f>
        <v>2.2784907848425462E-3</v>
      </c>
      <c r="Q95" s="24">
        <f>BRPL_EOD!Q95-BRPL_ISGS_exbus!Q95</f>
        <v>4.6668929815840698E-3</v>
      </c>
      <c r="R95" s="24">
        <f>BRPL_EOD!R95-BRPL_ISGS_exbus!R95</f>
        <v>6.8614999999994097E-3</v>
      </c>
      <c r="S95" s="24">
        <f>BRPL_EOD!S95-BRPL_ISGS_exbus!S95</f>
        <v>3.8165968072032541E-3</v>
      </c>
      <c r="T95" s="24">
        <f>BRPL_EOD!T95-BRPL_ISGS_exbus!T95</f>
        <v>-2.0594765100672152E-3</v>
      </c>
      <c r="U95" s="24">
        <f>BRPL_EOD!U95-BRPL_ISGS_exbus!U95</f>
        <v>2.1136000609089933E-4</v>
      </c>
      <c r="V95" s="24">
        <f>BRPL_EOD!V95-BRPL_ISGS_exbus!V95</f>
        <v>5.9775012443985531E-4</v>
      </c>
      <c r="W95" s="24">
        <f>BRPL_EOD!W95-BRPL_ISGS_exbus!W95</f>
        <v>-1.0806556464814321E-2</v>
      </c>
      <c r="X95" s="24">
        <f>BRPL_EOD!X95-BRPL_ISGS_exbus!X95</f>
        <v>-3.5749615975433358E-3</v>
      </c>
      <c r="Y95" s="24">
        <f>BRPL_EOD!Y95-BRPL_ISGS_exbus!Y95</f>
        <v>0</v>
      </c>
    </row>
    <row r="96" spans="1:25">
      <c r="A96" t="s">
        <v>138</v>
      </c>
      <c r="B96" s="24">
        <f>BRPL_EOD!B96-BRPL_ISGS_exbus!B96</f>
        <v>0</v>
      </c>
      <c r="C96" s="24">
        <f>BRPL_EOD!C96-BRPL_ISGS_exbus!C96</f>
        <v>0</v>
      </c>
      <c r="D96" s="24">
        <f>BRPL_EOD!D96-BRPL_ISGS_exbus!D96</f>
        <v>0</v>
      </c>
      <c r="E96" s="24">
        <f>BRPL_EOD!E96-BRPL_ISGS_exbus!E96</f>
        <v>0</v>
      </c>
      <c r="F96" s="24">
        <f>BRPL_EOD!F96-BRPL_ISGS_exbus!F96</f>
        <v>0</v>
      </c>
      <c r="G96" s="24">
        <f>BRPL_EOD!G96-BRPL_ISGS_exbus!G96</f>
        <v>0</v>
      </c>
      <c r="H96" s="24">
        <f>BRPL_EOD!H96-BRPL_ISGS_exbus!H96</f>
        <v>0</v>
      </c>
      <c r="I96" s="24">
        <f>BRPL_EOD!I96-BRPL_ISGS_exbus!I96</f>
        <v>0</v>
      </c>
      <c r="J96" s="24">
        <f>BRPL_EOD!J96-BRPL_ISGS_exbus!J96</f>
        <v>-1.1775575447572351E-3</v>
      </c>
      <c r="K96" s="24">
        <f>BRPL_EOD!K96-BRPL_ISGS_exbus!K96</f>
        <v>-1.7572290274188163E-3</v>
      </c>
      <c r="L96" s="24">
        <f>BRPL_EOD!L96-BRPL_ISGS_exbus!L96</f>
        <v>2.8190847475784153E-4</v>
      </c>
      <c r="M96" s="24">
        <f>BRPL_EOD!M96-BRPL_ISGS_exbus!M96</f>
        <v>2.2983155536593358E-3</v>
      </c>
      <c r="N96" s="24">
        <f>BRPL_EOD!N96-BRPL_ISGS_exbus!N96</f>
        <v>6.082687864150671E-3</v>
      </c>
      <c r="O96" s="24">
        <f>BRPL_EOD!O96-BRPL_ISGS_exbus!O96</f>
        <v>3.3686819695617487E-3</v>
      </c>
      <c r="P96" s="24">
        <f>BRPL_EOD!P96-BRPL_ISGS_exbus!P96</f>
        <v>2.2784907848425462E-3</v>
      </c>
      <c r="Q96" s="24">
        <f>BRPL_EOD!Q96-BRPL_ISGS_exbus!Q96</f>
        <v>4.5178145285937887E-3</v>
      </c>
      <c r="R96" s="24">
        <f>BRPL_EOD!R96-BRPL_ISGS_exbus!R96</f>
        <v>-8.6180634920296484E-4</v>
      </c>
      <c r="S96" s="24">
        <f>BRPL_EOD!S96-BRPL_ISGS_exbus!S96</f>
        <v>-8.0356644518353448E-4</v>
      </c>
      <c r="T96" s="24">
        <f>BRPL_EOD!T96-BRPL_ISGS_exbus!T96</f>
        <v>-2.0594765100672152E-3</v>
      </c>
      <c r="U96" s="24">
        <f>BRPL_EOD!U96-BRPL_ISGS_exbus!U96</f>
        <v>2.1136000609089933E-4</v>
      </c>
      <c r="V96" s="24">
        <f>BRPL_EOD!V96-BRPL_ISGS_exbus!V96</f>
        <v>5.9775012443985531E-4</v>
      </c>
      <c r="W96" s="24">
        <f>BRPL_EOD!W96-BRPL_ISGS_exbus!W96</f>
        <v>-1.0806556464814321E-2</v>
      </c>
      <c r="X96" s="24">
        <f>BRPL_EOD!X96-BRPL_ISGS_exbus!X96</f>
        <v>-3.5749615975433358E-3</v>
      </c>
      <c r="Y96" s="24">
        <f>BRPL_EOD!Y96-BRPL_ISGS_exbus!Y96</f>
        <v>0</v>
      </c>
    </row>
    <row r="97" spans="1:25">
      <c r="A97" t="s">
        <v>139</v>
      </c>
      <c r="B97" s="24">
        <f>BRPL_EOD!B97-BRPL_ISGS_exbus!B97</f>
        <v>0</v>
      </c>
      <c r="C97" s="24">
        <f>BRPL_EOD!C97-BRPL_ISGS_exbus!C97</f>
        <v>0</v>
      </c>
      <c r="D97" s="24">
        <f>BRPL_EOD!D97-BRPL_ISGS_exbus!D97</f>
        <v>0</v>
      </c>
      <c r="E97" s="24">
        <f>BRPL_EOD!E97-BRPL_ISGS_exbus!E97</f>
        <v>0</v>
      </c>
      <c r="F97" s="24">
        <f>BRPL_EOD!F97-BRPL_ISGS_exbus!F97</f>
        <v>0</v>
      </c>
      <c r="G97" s="24">
        <f>BRPL_EOD!G97-BRPL_ISGS_exbus!G97</f>
        <v>0</v>
      </c>
      <c r="H97" s="24">
        <f>BRPL_EOD!H97-BRPL_ISGS_exbus!H97</f>
        <v>0</v>
      </c>
      <c r="I97" s="24">
        <f>BRPL_EOD!I97-BRPL_ISGS_exbus!I97</f>
        <v>0</v>
      </c>
      <c r="J97" s="24">
        <f>BRPL_EOD!J97-BRPL_ISGS_exbus!J97</f>
        <v>0</v>
      </c>
      <c r="K97" s="24">
        <f>BRPL_EOD!K97-BRPL_ISGS_exbus!K97</f>
        <v>-3.5286205996953868E-3</v>
      </c>
      <c r="L97" s="24">
        <f>BRPL_EOD!L97-BRPL_ISGS_exbus!L97</f>
        <v>0</v>
      </c>
      <c r="M97" s="24">
        <f>BRPL_EOD!M97-BRPL_ISGS_exbus!M97</f>
        <v>2.2983155536593358E-3</v>
      </c>
      <c r="N97" s="24">
        <f>BRPL_EOD!N97-BRPL_ISGS_exbus!N97</f>
        <v>6.082687864150671E-3</v>
      </c>
      <c r="O97" s="24">
        <f>BRPL_EOD!O97-BRPL_ISGS_exbus!O97</f>
        <v>3.3686819695617487E-3</v>
      </c>
      <c r="P97" s="24">
        <f>BRPL_EOD!P97-BRPL_ISGS_exbus!P97</f>
        <v>2.2784907848425462E-3</v>
      </c>
      <c r="Q97" s="24">
        <f>BRPL_EOD!Q97-BRPL_ISGS_exbus!Q97</f>
        <v>1.7383339432743838E-3</v>
      </c>
      <c r="R97" s="24">
        <f>BRPL_EOD!R97-BRPL_ISGS_exbus!R97</f>
        <v>-7.5104126984371078E-4</v>
      </c>
      <c r="S97" s="24">
        <f>BRPL_EOD!S97-BRPL_ISGS_exbus!S97</f>
        <v>8.0888265560155048E-3</v>
      </c>
      <c r="T97" s="24">
        <f>BRPL_EOD!T97-BRPL_ISGS_exbus!T97</f>
        <v>-2.0594765100672152E-3</v>
      </c>
      <c r="U97" s="24">
        <f>BRPL_EOD!U97-BRPL_ISGS_exbus!U97</f>
        <v>2.1136000609089933E-4</v>
      </c>
      <c r="V97" s="24">
        <f>BRPL_EOD!V97-BRPL_ISGS_exbus!V97</f>
        <v>5.9775012443985531E-4</v>
      </c>
      <c r="W97" s="24">
        <f>BRPL_EOD!W97-BRPL_ISGS_exbus!W97</f>
        <v>-1.0806556464814321E-2</v>
      </c>
      <c r="X97" s="24">
        <f>BRPL_EOD!X97-BRPL_ISGS_exbus!X97</f>
        <v>-3.5749615975433358E-3</v>
      </c>
      <c r="Y97" s="24">
        <f>BRPL_EOD!Y97-BRPL_ISGS_exbus!Y97</f>
        <v>0</v>
      </c>
    </row>
    <row r="98" spans="1:25">
      <c r="A98" t="s">
        <v>140</v>
      </c>
      <c r="B98" s="24">
        <f>BRPL_EOD!B98-BRPL_ISGS_exbus!B98</f>
        <v>0</v>
      </c>
      <c r="C98" s="24">
        <f>BRPL_EOD!C98-BRPL_ISGS_exbus!C98</f>
        <v>0</v>
      </c>
      <c r="D98" s="24">
        <f>BRPL_EOD!D98-BRPL_ISGS_exbus!D98</f>
        <v>0</v>
      </c>
      <c r="E98" s="24">
        <f>BRPL_EOD!E98-BRPL_ISGS_exbus!E98</f>
        <v>0</v>
      </c>
      <c r="F98" s="24">
        <f>BRPL_EOD!F98-BRPL_ISGS_exbus!F98</f>
        <v>0</v>
      </c>
      <c r="G98" s="24">
        <f>BRPL_EOD!G98-BRPL_ISGS_exbus!G98</f>
        <v>0</v>
      </c>
      <c r="H98" s="24">
        <f>BRPL_EOD!H98-BRPL_ISGS_exbus!H98</f>
        <v>0</v>
      </c>
      <c r="I98" s="24">
        <f>BRPL_EOD!I98-BRPL_ISGS_exbus!I98</f>
        <v>0</v>
      </c>
      <c r="J98" s="24">
        <f>BRPL_EOD!J98-BRPL_ISGS_exbus!J98</f>
        <v>0</v>
      </c>
      <c r="K98" s="24">
        <f>BRPL_EOD!K98-BRPL_ISGS_exbus!K98</f>
        <v>-1.384966775049179E-3</v>
      </c>
      <c r="L98" s="24">
        <f>BRPL_EOD!L98-BRPL_ISGS_exbus!L98</f>
        <v>0</v>
      </c>
      <c r="M98" s="24">
        <f>BRPL_EOD!M98-BRPL_ISGS_exbus!M98</f>
        <v>2.2983155536593358E-3</v>
      </c>
      <c r="N98" s="24">
        <f>BRPL_EOD!N98-BRPL_ISGS_exbus!N98</f>
        <v>6.082687864150671E-3</v>
      </c>
      <c r="O98" s="24">
        <f>BRPL_EOD!O98-BRPL_ISGS_exbus!O98</f>
        <v>3.3686819695617487E-3</v>
      </c>
      <c r="P98" s="24">
        <f>BRPL_EOD!P98-BRPL_ISGS_exbus!P98</f>
        <v>2.2784907848425462E-3</v>
      </c>
      <c r="Q98" s="24">
        <f>BRPL_EOD!Q98-BRPL_ISGS_exbus!Q98</f>
        <v>1.7383339432743838E-3</v>
      </c>
      <c r="R98" s="24">
        <f>BRPL_EOD!R98-BRPL_ISGS_exbus!R98</f>
        <v>-3.6099884712825769E-4</v>
      </c>
      <c r="S98" s="24">
        <f>BRPL_EOD!S98-BRPL_ISGS_exbus!S98</f>
        <v>2.7648479400745885E-3</v>
      </c>
      <c r="T98" s="24">
        <f>BRPL_EOD!T98-BRPL_ISGS_exbus!T98</f>
        <v>-2.0594765100672152E-3</v>
      </c>
      <c r="U98" s="24">
        <f>BRPL_EOD!U98-BRPL_ISGS_exbus!U98</f>
        <v>2.1136000609089933E-4</v>
      </c>
      <c r="V98" s="24">
        <f>BRPL_EOD!V98-BRPL_ISGS_exbus!V98</f>
        <v>5.9775012443985531E-4</v>
      </c>
      <c r="W98" s="24">
        <f>BRPL_EOD!W98-BRPL_ISGS_exbus!W98</f>
        <v>-1.0806556464814321E-2</v>
      </c>
      <c r="X98" s="24">
        <f>BRPL_EOD!X98-BRPL_ISGS_exbus!X98</f>
        <v>-3.5749615975433358E-3</v>
      </c>
      <c r="Y98" s="24">
        <f>BRPL_EOD!Y98-BRPL_ISGS_exbus!Y98</f>
        <v>0</v>
      </c>
    </row>
    <row r="99" spans="1:25">
      <c r="A99" t="s">
        <v>324</v>
      </c>
      <c r="B99" s="24">
        <f>BRPL_EOD!B99-BRPL_ISGS_exbus!B99</f>
        <v>0</v>
      </c>
      <c r="C99" s="24">
        <f>BRPL_EOD!C99-BRPL_ISGS_exbus!C99</f>
        <v>0</v>
      </c>
      <c r="D99" s="24">
        <f>BRPL_EOD!D99-BRPL_ISGS_exbus!D99</f>
        <v>1.7643811861464687E-6</v>
      </c>
      <c r="E99" s="24">
        <f>BRPL_EOD!E99-BRPL_ISGS_exbus!E99</f>
        <v>0</v>
      </c>
      <c r="F99" s="24">
        <f>BRPL_EOD!F99-BRPL_ISGS_exbus!F99</f>
        <v>0</v>
      </c>
      <c r="G99" s="24">
        <f>BRPL_EOD!G99-BRPL_ISGS_exbus!G99</f>
        <v>-2.8105344273415822E-7</v>
      </c>
      <c r="H99" s="24">
        <f>BRPL_EOD!H99-BRPL_ISGS_exbus!H99</f>
        <v>0</v>
      </c>
      <c r="I99" s="24">
        <f>BRPL_EOD!I99-BRPL_ISGS_exbus!I99</f>
        <v>0</v>
      </c>
      <c r="J99" s="24">
        <f>BRPL_EOD!J99-BRPL_ISGS_exbus!J99</f>
        <v>-2.1078286805142898E-6</v>
      </c>
      <c r="K99" s="24">
        <f>BRPL_EOD!K99-BRPL_ISGS_exbus!K99</f>
        <v>-3.2854019220707187E-6</v>
      </c>
      <c r="L99" s="24">
        <f>BRPL_EOD!L99-BRPL_ISGS_exbus!L99</f>
        <v>1.3225132379779403E-6</v>
      </c>
      <c r="M99" s="24">
        <f>BRPL_EOD!M99-BRPL_ISGS_exbus!M99</f>
        <v>-1.6362778875844697E-5</v>
      </c>
      <c r="N99" s="24">
        <f>BRPL_EOD!N99-BRPL_ISGS_exbus!N99</f>
        <v>5.9711099300363557E-5</v>
      </c>
      <c r="O99" s="24">
        <f>BRPL_EOD!O99-BRPL_ISGS_exbus!O99</f>
        <v>1.7728464646760145E-5</v>
      </c>
      <c r="P99" s="24">
        <f>BRPL_EOD!P99-BRPL_ISGS_exbus!P99</f>
        <v>5.0791427786966992E-6</v>
      </c>
      <c r="Q99" s="24">
        <f>BRPL_EOD!Q99-BRPL_ISGS_exbus!Q99</f>
        <v>1.7696811886430686E-5</v>
      </c>
      <c r="R99" s="24">
        <f>BRPL_EOD!R99-BRPL_ISGS_exbus!R99</f>
        <v>-2.7763326795882115E-6</v>
      </c>
      <c r="S99" s="24">
        <f>BRPL_EOD!S99-BRPL_ISGS_exbus!S99</f>
        <v>-3.0413541656421073E-5</v>
      </c>
      <c r="T99" s="24">
        <f>BRPL_EOD!T99-BRPL_ISGS_exbus!T99</f>
        <v>-2.2640917392017373E-5</v>
      </c>
      <c r="U99" s="24">
        <f>BRPL_EOD!U99-BRPL_ISGS_exbus!U99</f>
        <v>-3.7228983250425784E-5</v>
      </c>
      <c r="V99" s="24">
        <f>BRPL_EOD!V99-BRPL_ISGS_exbus!V99</f>
        <v>1.1790165575037426E-5</v>
      </c>
      <c r="W99" s="24">
        <f>BRPL_EOD!W99-BRPL_ISGS_exbus!W99</f>
        <v>-2.4411155696774101E-4</v>
      </c>
      <c r="X99" s="24">
        <f>BRPL_EOD!X99-BRPL_ISGS_exbus!X99</f>
        <v>-7.9016411955956656E-5</v>
      </c>
      <c r="Y99" s="24">
        <f>BRPL_EOD!Y99-BRPL_ISGS_exbus!Y99</f>
        <v>0</v>
      </c>
    </row>
  </sheetData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>
  <dimension ref="A1:Q99"/>
  <sheetViews>
    <sheetView topLeftCell="A71" workbookViewId="0">
      <selection sqref="A1:XFD1048576"/>
    </sheetView>
  </sheetViews>
  <sheetFormatPr defaultRowHeight="15"/>
  <cols>
    <col min="1" max="1" width="12.28515625" customWidth="1"/>
    <col min="2" max="2" width="11.5703125" bestFit="1" customWidth="1"/>
    <col min="3" max="3" width="13.42578125" customWidth="1"/>
    <col min="4" max="4" width="10" customWidth="1"/>
    <col min="6" max="6" width="12.7109375" customWidth="1"/>
    <col min="7" max="7" width="11" customWidth="1"/>
    <col min="9" max="9" width="12.85546875" customWidth="1"/>
    <col min="12" max="12" width="12.7109375" customWidth="1"/>
    <col min="15" max="15" width="12.5703125" customWidth="1"/>
    <col min="17" max="17" width="10.140625" customWidth="1"/>
  </cols>
  <sheetData>
    <row r="1" spans="1:17">
      <c r="A1" s="33"/>
      <c r="B1" s="242" t="s">
        <v>145</v>
      </c>
      <c r="C1" s="242"/>
      <c r="D1" s="242"/>
      <c r="E1" s="242" t="s">
        <v>146</v>
      </c>
      <c r="F1" s="242"/>
      <c r="G1" s="242"/>
      <c r="H1" s="242" t="s">
        <v>147</v>
      </c>
      <c r="I1" s="242"/>
      <c r="J1" s="242"/>
      <c r="K1" s="242" t="s">
        <v>148</v>
      </c>
      <c r="L1" s="242"/>
      <c r="M1" s="242"/>
      <c r="N1" s="242" t="s">
        <v>149</v>
      </c>
      <c r="O1" s="242"/>
      <c r="P1" s="242"/>
      <c r="Q1" s="194"/>
    </row>
    <row r="2" spans="1:17">
      <c r="A2" s="194" t="s">
        <v>44</v>
      </c>
      <c r="B2" s="194" t="s">
        <v>325</v>
      </c>
      <c r="C2" s="194" t="s">
        <v>524</v>
      </c>
      <c r="D2" s="195" t="s">
        <v>525</v>
      </c>
      <c r="E2" s="194" t="s">
        <v>325</v>
      </c>
      <c r="F2" s="194" t="s">
        <v>524</v>
      </c>
      <c r="G2" s="195" t="s">
        <v>525</v>
      </c>
      <c r="H2" s="194" t="s">
        <v>325</v>
      </c>
      <c r="I2" s="194" t="s">
        <v>524</v>
      </c>
      <c r="J2" s="195" t="s">
        <v>525</v>
      </c>
      <c r="K2" s="194" t="s">
        <v>325</v>
      </c>
      <c r="L2" s="194" t="s">
        <v>524</v>
      </c>
      <c r="M2" s="195" t="s">
        <v>525</v>
      </c>
      <c r="N2" s="194" t="s">
        <v>325</v>
      </c>
      <c r="O2" s="194" t="s">
        <v>524</v>
      </c>
      <c r="P2" s="195" t="s">
        <v>525</v>
      </c>
      <c r="Q2" s="195" t="s">
        <v>526</v>
      </c>
    </row>
    <row r="3" spans="1:17">
      <c r="A3" s="33" t="s">
        <v>45</v>
      </c>
      <c r="B3" s="196">
        <f>PPCL_NG!I3+PPCL_Spot!I3+GT_NG!I3+GT_Spot!I3+Bawana_NG!I3+Bawana_RLNG!I3+Bawana_Spot!I3</f>
        <v>543.05999999999995</v>
      </c>
      <c r="C3" s="196">
        <f>PPCL_NG!P3+PPCL_Spot!P3+GT_NG!P3+GT_Spot!P3+Bawana_NG!P3+Bawana_RLNG!P3+Bawana_Spot!P3</f>
        <v>514.65221899541461</v>
      </c>
      <c r="D3" s="197">
        <f t="shared" ref="D3:D66" si="0">B3-C3</f>
        <v>28.407781004585331</v>
      </c>
      <c r="E3" s="196">
        <f>PPCL_NG!J3+PPCL_Spot!J3+GT_NG!J3+GT_Spot!J3+Bawana_NG!J3+Bawana_RLNG!J3+Bawana_Spot!J3</f>
        <v>218.4</v>
      </c>
      <c r="F3" s="196">
        <f>PPCL_NG!Q3+PPCL_Spot!Q3+GT_NG!Q3+GT_Spot!Q3+Bawana_NG!Q3+Bawana_RLNG!Q3+Bawana_Spot!Q3</f>
        <v>203.90466316585685</v>
      </c>
      <c r="G3" s="197">
        <f t="shared" ref="G3:G66" si="1">E3-F3</f>
        <v>14.49533683414316</v>
      </c>
      <c r="H3" s="196">
        <f>PPCL_NG!K3+PPCL_Spot!K3+GT_NG!K3+GT_Spot!K3+Bawana_NG!K3+Bawana_RLNG!K3+Bawana_Spot!K3</f>
        <v>23.49</v>
      </c>
      <c r="I3" s="196">
        <f>PPCL_NG!R3+PPCL_Spot!R3+GT_NG!R3+GT_Spot!R3+Bawana_NG!R3+Bawana_RLNG!R3+Bawana_Spot!R3</f>
        <v>22.029828912933088</v>
      </c>
      <c r="J3" s="197">
        <f t="shared" ref="J3:J66" si="2">H3-I3</f>
        <v>1.4601710870669109</v>
      </c>
      <c r="K3" s="196">
        <f>PPCL_NG!L3+PPCL_Spot!L3+GT_NG!L3+GT_Spot!L3+Bawana_NG!L3+Bawana_RLNG!L3+Bawana_Spot!L3</f>
        <v>99.53</v>
      </c>
      <c r="L3" s="196">
        <f>PPCL_NG!S3+PPCL_Spot!S3+GT_NG!S3+GT_Spot!S3+Bawana_NG!S3+Bawana_RLNG!S3+Bawana_Spot!S3</f>
        <v>97.005358198678422</v>
      </c>
      <c r="M3" s="197">
        <f t="shared" ref="M3:M66" si="3">K3-L3</f>
        <v>2.5246418013215788</v>
      </c>
      <c r="N3" s="196">
        <f>PPCL_NG!M3+PPCL_Spot!M3+GT_NG!M3+GT_Spot!M3+Bawana_NG!M3+Bawana_RLNG!M3+Bawana_Spot!M3</f>
        <v>205.56</v>
      </c>
      <c r="O3" s="196">
        <f>PPCL_NG!T3+PPCL_Spot!T3+GT_NG!T3+GT_Spot!T3+Bawana_NG!T3+Bawana_RLNG!T3+Bawana_Spot!T3</f>
        <v>188.03793072711699</v>
      </c>
      <c r="P3" s="197">
        <f t="shared" ref="P3:P66" si="4">N3-O3</f>
        <v>17.522069272883016</v>
      </c>
      <c r="Q3" s="197">
        <f>D3+G3+J3+M3+P3</f>
        <v>64.41</v>
      </c>
    </row>
    <row r="4" spans="1:17">
      <c r="A4" s="33" t="s">
        <v>46</v>
      </c>
      <c r="B4" s="196">
        <f>PPCL_NG!I4+PPCL_Spot!I4+GT_NG!I4+GT_Spot!I4+Bawana_NG!I4+Bawana_RLNG!I4+Bawana_Spot!I4</f>
        <v>543.05999999999995</v>
      </c>
      <c r="C4" s="196">
        <f>PPCL_NG!P4+PPCL_Spot!P4+GT_NG!P4+GT_Spot!P4+Bawana_NG!P4+Bawana_RLNG!P4+Bawana_Spot!P4</f>
        <v>514.65221899541461</v>
      </c>
      <c r="D4" s="197">
        <f t="shared" si="0"/>
        <v>28.407781004585331</v>
      </c>
      <c r="E4" s="196">
        <f>PPCL_NG!J4+PPCL_Spot!J4+GT_NG!J4+GT_Spot!J4+Bawana_NG!J4+Bawana_RLNG!J4+Bawana_Spot!J4</f>
        <v>218.4</v>
      </c>
      <c r="F4" s="196">
        <f>PPCL_NG!Q4+PPCL_Spot!Q4+GT_NG!Q4+GT_Spot!Q4+Bawana_NG!Q4+Bawana_RLNG!Q4+Bawana_Spot!Q4</f>
        <v>203.90466316585685</v>
      </c>
      <c r="G4" s="197">
        <f t="shared" si="1"/>
        <v>14.49533683414316</v>
      </c>
      <c r="H4" s="196">
        <f>PPCL_NG!K4+PPCL_Spot!K4+GT_NG!K4+GT_Spot!K4+Bawana_NG!K4+Bawana_RLNG!K4+Bawana_Spot!K4</f>
        <v>23.49</v>
      </c>
      <c r="I4" s="196">
        <f>PPCL_NG!R4+PPCL_Spot!R4+GT_NG!R4+GT_Spot!R4+Bawana_NG!R4+Bawana_RLNG!R4+Bawana_Spot!R4</f>
        <v>22.029828912933088</v>
      </c>
      <c r="J4" s="197">
        <f t="shared" si="2"/>
        <v>1.4601710870669109</v>
      </c>
      <c r="K4" s="196">
        <f>PPCL_NG!L4+PPCL_Spot!L4+GT_NG!L4+GT_Spot!L4+Bawana_NG!L4+Bawana_RLNG!L4+Bawana_Spot!L4</f>
        <v>99.53</v>
      </c>
      <c r="L4" s="196">
        <f>PPCL_NG!S4+PPCL_Spot!S4+GT_NG!S4+GT_Spot!S4+Bawana_NG!S4+Bawana_RLNG!S4+Bawana_Spot!S4</f>
        <v>97.005358198678422</v>
      </c>
      <c r="M4" s="197">
        <f t="shared" si="3"/>
        <v>2.5246418013215788</v>
      </c>
      <c r="N4" s="196">
        <f>PPCL_NG!M4+PPCL_Spot!M4+GT_NG!M4+GT_Spot!M4+Bawana_NG!M4+Bawana_RLNG!M4+Bawana_Spot!M4</f>
        <v>205.56</v>
      </c>
      <c r="O4" s="196">
        <f>PPCL_NG!T4+PPCL_Spot!T4+GT_NG!T4+GT_Spot!T4+Bawana_NG!T4+Bawana_RLNG!T4+Bawana_Spot!T4</f>
        <v>188.03793072711699</v>
      </c>
      <c r="P4" s="197">
        <f t="shared" si="4"/>
        <v>17.522069272883016</v>
      </c>
      <c r="Q4" s="197">
        <f t="shared" ref="Q4:Q67" si="5">D4+G4+J4+M4+P4</f>
        <v>64.41</v>
      </c>
    </row>
    <row r="5" spans="1:17">
      <c r="A5" s="33" t="s">
        <v>47</v>
      </c>
      <c r="B5" s="196">
        <f>PPCL_NG!I5+PPCL_Spot!I5+GT_NG!I5+GT_Spot!I5+Bawana_NG!I5+Bawana_RLNG!I5+Bawana_Spot!I5</f>
        <v>443.05999999999995</v>
      </c>
      <c r="C5" s="196">
        <f>PPCL_NG!P5+PPCL_Spot!P5+GT_NG!P5+GT_Spot!P5+Bawana_NG!P5+Bawana_RLNG!P5+Bawana_Spot!P5</f>
        <v>414.65221899541461</v>
      </c>
      <c r="D5" s="197">
        <f t="shared" si="0"/>
        <v>28.407781004585331</v>
      </c>
      <c r="E5" s="196">
        <f>PPCL_NG!J5+PPCL_Spot!J5+GT_NG!J5+GT_Spot!J5+Bawana_NG!J5+Bawana_RLNG!J5+Bawana_Spot!J5</f>
        <v>218.4</v>
      </c>
      <c r="F5" s="196">
        <f>PPCL_NG!Q5+PPCL_Spot!Q5+GT_NG!Q5+GT_Spot!Q5+Bawana_NG!Q5+Bawana_RLNG!Q5+Bawana_Spot!Q5</f>
        <v>203.90466316585685</v>
      </c>
      <c r="G5" s="197">
        <f t="shared" si="1"/>
        <v>14.49533683414316</v>
      </c>
      <c r="H5" s="196">
        <f>PPCL_NG!K5+PPCL_Spot!K5+GT_NG!K5+GT_Spot!K5+Bawana_NG!K5+Bawana_RLNG!K5+Bawana_Spot!K5</f>
        <v>23.49</v>
      </c>
      <c r="I5" s="196">
        <f>PPCL_NG!R5+PPCL_Spot!R5+GT_NG!R5+GT_Spot!R5+Bawana_NG!R5+Bawana_RLNG!R5+Bawana_Spot!R5</f>
        <v>22.029828912933088</v>
      </c>
      <c r="J5" s="197">
        <f t="shared" si="2"/>
        <v>1.4601710870669109</v>
      </c>
      <c r="K5" s="196">
        <f>PPCL_NG!L5+PPCL_Spot!L5+GT_NG!L5+GT_Spot!L5+Bawana_NG!L5+Bawana_RLNG!L5+Bawana_Spot!L5</f>
        <v>99.53</v>
      </c>
      <c r="L5" s="196">
        <f>PPCL_NG!S5+PPCL_Spot!S5+GT_NG!S5+GT_Spot!S5+Bawana_NG!S5+Bawana_RLNG!S5+Bawana_Spot!S5</f>
        <v>97.005358198678422</v>
      </c>
      <c r="M5" s="197">
        <f t="shared" si="3"/>
        <v>2.5246418013215788</v>
      </c>
      <c r="N5" s="196">
        <f>PPCL_NG!M5+PPCL_Spot!M5+GT_NG!M5+GT_Spot!M5+Bawana_NG!M5+Bawana_RLNG!M5+Bawana_Spot!M5</f>
        <v>205.56</v>
      </c>
      <c r="O5" s="196">
        <f>PPCL_NG!T5+PPCL_Spot!T5+GT_NG!T5+GT_Spot!T5+Bawana_NG!T5+Bawana_RLNG!T5+Bawana_Spot!T5</f>
        <v>188.03793072711699</v>
      </c>
      <c r="P5" s="197">
        <f t="shared" si="4"/>
        <v>17.522069272883016</v>
      </c>
      <c r="Q5" s="197">
        <f t="shared" si="5"/>
        <v>64.41</v>
      </c>
    </row>
    <row r="6" spans="1:17">
      <c r="A6" s="33" t="s">
        <v>48</v>
      </c>
      <c r="B6" s="196">
        <f>PPCL_NG!I6+PPCL_Spot!I6+GT_NG!I6+GT_Spot!I6+Bawana_NG!I6+Bawana_RLNG!I6+Bawana_Spot!I6</f>
        <v>407.05999999999995</v>
      </c>
      <c r="C6" s="196">
        <f>PPCL_NG!P6+PPCL_Spot!P6+GT_NG!P6+GT_Spot!P6+Bawana_NG!P6+Bawana_RLNG!P6+Bawana_Spot!P6</f>
        <v>378.65221899541461</v>
      </c>
      <c r="D6" s="197">
        <f t="shared" si="0"/>
        <v>28.407781004585331</v>
      </c>
      <c r="E6" s="196">
        <f>PPCL_NG!J6+PPCL_Spot!J6+GT_NG!J6+GT_Spot!J6+Bawana_NG!J6+Bawana_RLNG!J6+Bawana_Spot!J6</f>
        <v>218.4</v>
      </c>
      <c r="F6" s="196">
        <f>PPCL_NG!Q6+PPCL_Spot!Q6+GT_NG!Q6+GT_Spot!Q6+Bawana_NG!Q6+Bawana_RLNG!Q6+Bawana_Spot!Q6</f>
        <v>203.90466316585685</v>
      </c>
      <c r="G6" s="197">
        <f t="shared" si="1"/>
        <v>14.49533683414316</v>
      </c>
      <c r="H6" s="196">
        <f>PPCL_NG!K6+PPCL_Spot!K6+GT_NG!K6+GT_Spot!K6+Bawana_NG!K6+Bawana_RLNG!K6+Bawana_Spot!K6</f>
        <v>23.49</v>
      </c>
      <c r="I6" s="196">
        <f>PPCL_NG!R6+PPCL_Spot!R6+GT_NG!R6+GT_Spot!R6+Bawana_NG!R6+Bawana_RLNG!R6+Bawana_Spot!R6</f>
        <v>22.029828912933088</v>
      </c>
      <c r="J6" s="197">
        <f t="shared" si="2"/>
        <v>1.4601710870669109</v>
      </c>
      <c r="K6" s="196">
        <f>PPCL_NG!L6+PPCL_Spot!L6+GT_NG!L6+GT_Spot!L6+Bawana_NG!L6+Bawana_RLNG!L6+Bawana_Spot!L6</f>
        <v>99.53</v>
      </c>
      <c r="L6" s="196">
        <f>PPCL_NG!S6+PPCL_Spot!S6+GT_NG!S6+GT_Spot!S6+Bawana_NG!S6+Bawana_RLNG!S6+Bawana_Spot!S6</f>
        <v>97.005358198678422</v>
      </c>
      <c r="M6" s="197">
        <f t="shared" si="3"/>
        <v>2.5246418013215788</v>
      </c>
      <c r="N6" s="196">
        <f>PPCL_NG!M6+PPCL_Spot!M6+GT_NG!M6+GT_Spot!M6+Bawana_NG!M6+Bawana_RLNG!M6+Bawana_Spot!M6</f>
        <v>205.56</v>
      </c>
      <c r="O6" s="196">
        <f>PPCL_NG!T6+PPCL_Spot!T6+GT_NG!T6+GT_Spot!T6+Bawana_NG!T6+Bawana_RLNG!T6+Bawana_Spot!T6</f>
        <v>188.03793072711699</v>
      </c>
      <c r="P6" s="197">
        <f t="shared" si="4"/>
        <v>17.522069272883016</v>
      </c>
      <c r="Q6" s="197">
        <f t="shared" si="5"/>
        <v>64.41</v>
      </c>
    </row>
    <row r="7" spans="1:17">
      <c r="A7" s="33" t="s">
        <v>49</v>
      </c>
      <c r="B7" s="196">
        <f>PPCL_NG!I7+PPCL_Spot!I7+GT_NG!I7+GT_Spot!I7+Bawana_NG!I7+Bawana_RLNG!I7+Bawana_Spot!I7</f>
        <v>393.05999999999995</v>
      </c>
      <c r="C7" s="196">
        <f>PPCL_NG!P7+PPCL_Spot!P7+GT_NG!P7+GT_Spot!P7+Bawana_NG!P7+Bawana_RLNG!P7+Bawana_Spot!P7</f>
        <v>364.65221899541461</v>
      </c>
      <c r="D7" s="197">
        <f t="shared" si="0"/>
        <v>28.407781004585331</v>
      </c>
      <c r="E7" s="196">
        <f>PPCL_NG!J7+PPCL_Spot!J7+GT_NG!J7+GT_Spot!J7+Bawana_NG!J7+Bawana_RLNG!J7+Bawana_Spot!J7</f>
        <v>167.2</v>
      </c>
      <c r="F7" s="196">
        <f>PPCL_NG!Q7+PPCL_Spot!Q7+GT_NG!Q7+GT_Spot!Q7+Bawana_NG!Q7+Bawana_RLNG!Q7+Bawana_Spot!Q7</f>
        <v>152.70466316585686</v>
      </c>
      <c r="G7" s="197">
        <f t="shared" si="1"/>
        <v>14.495336834143131</v>
      </c>
      <c r="H7" s="196">
        <f>PPCL_NG!K7+PPCL_Spot!K7+GT_NG!K7+GT_Spot!K7+Bawana_NG!K7+Bawana_RLNG!K7+Bawana_Spot!K7</f>
        <v>23.49</v>
      </c>
      <c r="I7" s="196">
        <f>PPCL_NG!R7+PPCL_Spot!R7+GT_NG!R7+GT_Spot!R7+Bawana_NG!R7+Bawana_RLNG!R7+Bawana_Spot!R7</f>
        <v>22.029828912933088</v>
      </c>
      <c r="J7" s="197">
        <f t="shared" si="2"/>
        <v>1.4601710870669109</v>
      </c>
      <c r="K7" s="196">
        <f>PPCL_NG!L7+PPCL_Spot!L7+GT_NG!L7+GT_Spot!L7+Bawana_NG!L7+Bawana_RLNG!L7+Bawana_Spot!L7</f>
        <v>99.53</v>
      </c>
      <c r="L7" s="196">
        <f>PPCL_NG!S7+PPCL_Spot!S7+GT_NG!S7+GT_Spot!S7+Bawana_NG!S7+Bawana_RLNG!S7+Bawana_Spot!S7</f>
        <v>97.005358198678422</v>
      </c>
      <c r="M7" s="197">
        <f t="shared" si="3"/>
        <v>2.5246418013215788</v>
      </c>
      <c r="N7" s="196">
        <f>PPCL_NG!M7+PPCL_Spot!M7+GT_NG!M7+GT_Spot!M7+Bawana_NG!M7+Bawana_RLNG!M7+Bawana_Spot!M7</f>
        <v>205.56</v>
      </c>
      <c r="O7" s="196">
        <f>PPCL_NG!T7+PPCL_Spot!T7+GT_NG!T7+GT_Spot!T7+Bawana_NG!T7+Bawana_RLNG!T7+Bawana_Spot!T7</f>
        <v>188.03793072711701</v>
      </c>
      <c r="P7" s="197">
        <f t="shared" si="4"/>
        <v>17.522069272882987</v>
      </c>
      <c r="Q7" s="197">
        <f t="shared" si="5"/>
        <v>64.40999999999994</v>
      </c>
    </row>
    <row r="8" spans="1:17">
      <c r="A8" s="33" t="s">
        <v>50</v>
      </c>
      <c r="B8" s="196">
        <f>PPCL_NG!I8+PPCL_Spot!I8+GT_NG!I8+GT_Spot!I8+Bawana_NG!I8+Bawana_RLNG!I8+Bawana_Spot!I8</f>
        <v>393.05999999999995</v>
      </c>
      <c r="C8" s="196">
        <f>PPCL_NG!P8+PPCL_Spot!P8+GT_NG!P8+GT_Spot!P8+Bawana_NG!P8+Bawana_RLNG!P8+Bawana_Spot!P8</f>
        <v>364.65221899541461</v>
      </c>
      <c r="D8" s="197">
        <f t="shared" si="0"/>
        <v>28.407781004585331</v>
      </c>
      <c r="E8" s="196">
        <f>PPCL_NG!J8+PPCL_Spot!J8+GT_NG!J8+GT_Spot!J8+Bawana_NG!J8+Bawana_RLNG!J8+Bawana_Spot!J8</f>
        <v>167.2</v>
      </c>
      <c r="F8" s="196">
        <f>PPCL_NG!Q8+PPCL_Spot!Q8+GT_NG!Q8+GT_Spot!Q8+Bawana_NG!Q8+Bawana_RLNG!Q8+Bawana_Spot!Q8</f>
        <v>152.70466316585686</v>
      </c>
      <c r="G8" s="197">
        <f t="shared" si="1"/>
        <v>14.495336834143131</v>
      </c>
      <c r="H8" s="196">
        <f>PPCL_NG!K8+PPCL_Spot!K8+GT_NG!K8+GT_Spot!K8+Bawana_NG!K8+Bawana_RLNG!K8+Bawana_Spot!K8</f>
        <v>23.49</v>
      </c>
      <c r="I8" s="196">
        <f>PPCL_NG!R8+PPCL_Spot!R8+GT_NG!R8+GT_Spot!R8+Bawana_NG!R8+Bawana_RLNG!R8+Bawana_Spot!R8</f>
        <v>22.029828912933088</v>
      </c>
      <c r="J8" s="197">
        <f t="shared" si="2"/>
        <v>1.4601710870669109</v>
      </c>
      <c r="K8" s="196">
        <f>PPCL_NG!L8+PPCL_Spot!L8+GT_NG!L8+GT_Spot!L8+Bawana_NG!L8+Bawana_RLNG!L8+Bawana_Spot!L8</f>
        <v>99.53</v>
      </c>
      <c r="L8" s="196">
        <f>PPCL_NG!S8+PPCL_Spot!S8+GT_NG!S8+GT_Spot!S8+Bawana_NG!S8+Bawana_RLNG!S8+Bawana_Spot!S8</f>
        <v>97.005358198678422</v>
      </c>
      <c r="M8" s="197">
        <f t="shared" si="3"/>
        <v>2.5246418013215788</v>
      </c>
      <c r="N8" s="196">
        <f>PPCL_NG!M8+PPCL_Spot!M8+GT_NG!M8+GT_Spot!M8+Bawana_NG!M8+Bawana_RLNG!M8+Bawana_Spot!M8</f>
        <v>205.56</v>
      </c>
      <c r="O8" s="196">
        <f>PPCL_NG!T8+PPCL_Spot!T8+GT_NG!T8+GT_Spot!T8+Bawana_NG!T8+Bawana_RLNG!T8+Bawana_Spot!T8</f>
        <v>188.03793072711701</v>
      </c>
      <c r="P8" s="197">
        <f t="shared" si="4"/>
        <v>17.522069272882987</v>
      </c>
      <c r="Q8" s="197">
        <f t="shared" si="5"/>
        <v>64.40999999999994</v>
      </c>
    </row>
    <row r="9" spans="1:17">
      <c r="A9" s="33" t="s">
        <v>51</v>
      </c>
      <c r="B9" s="196">
        <f>PPCL_NG!I9+PPCL_Spot!I9+GT_NG!I9+GT_Spot!I9+Bawana_NG!I9+Bawana_RLNG!I9+Bawana_Spot!I9</f>
        <v>379.4</v>
      </c>
      <c r="C9" s="196">
        <f>PPCL_NG!P9+PPCL_Spot!P9+GT_NG!P9+GT_Spot!P9+Bawana_NG!P9+Bawana_RLNG!P9+Bawana_Spot!P9</f>
        <v>379.57239481312331</v>
      </c>
      <c r="D9" s="197">
        <f t="shared" si="0"/>
        <v>-0.17239481312333282</v>
      </c>
      <c r="E9" s="196">
        <f>PPCL_NG!J9+PPCL_Spot!J9+GT_NG!J9+GT_Spot!J9+Bawana_NG!J9+Bawana_RLNG!J9+Bawana_Spot!J9</f>
        <v>167.2</v>
      </c>
      <c r="F9" s="196">
        <f>PPCL_NG!Q9+PPCL_Spot!Q9+GT_NG!Q9+GT_Spot!Q9+Bawana_NG!Q9+Bawana_RLNG!Q9+Bawana_Spot!Q9</f>
        <v>167.29842319295011</v>
      </c>
      <c r="G9" s="197">
        <f t="shared" si="1"/>
        <v>-9.8423192950122029E-2</v>
      </c>
      <c r="H9" s="196">
        <f>PPCL_NG!K9+PPCL_Spot!K9+GT_NG!K9+GT_Spot!K9+Bawana_NG!K9+Bawana_RLNG!K9+Bawana_Spot!K9</f>
        <v>23.49</v>
      </c>
      <c r="I9" s="196">
        <f>PPCL_NG!R9+PPCL_Spot!R9+GT_NG!R9+GT_Spot!R9+Bawana_NG!R9+Bawana_RLNG!R9+Bawana_Spot!R9</f>
        <v>23.489771883910784</v>
      </c>
      <c r="J9" s="197">
        <f t="shared" si="2"/>
        <v>2.281160892145806E-4</v>
      </c>
      <c r="K9" s="196">
        <f>PPCL_NG!L9+PPCL_Spot!L9+GT_NG!L9+GT_Spot!L9+Bawana_NG!L9+Bawana_RLNG!L9+Bawana_Spot!L9</f>
        <v>99.53</v>
      </c>
      <c r="L9" s="196">
        <f>PPCL_NG!S9+PPCL_Spot!S9+GT_NG!S9+GT_Spot!S9+Bawana_NG!S9+Bawana_RLNG!S9+Bawana_Spot!S9</f>
        <v>99.55578439757457</v>
      </c>
      <c r="M9" s="197">
        <f t="shared" si="3"/>
        <v>-2.5784397574568629E-2</v>
      </c>
      <c r="N9" s="196">
        <f>PPCL_NG!M9+PPCL_Spot!M9+GT_NG!M9+GT_Spot!M9+Bawana_NG!M9+Bawana_RLNG!M9+Bawana_Spot!M9</f>
        <v>165.56</v>
      </c>
      <c r="O9" s="196">
        <f>PPCL_NG!T9+PPCL_Spot!T9+GT_NG!T9+GT_Spot!T9+Bawana_NG!T9+Bawana_RLNG!T9+Bawana_Spot!T9</f>
        <v>165.68362571244126</v>
      </c>
      <c r="P9" s="197">
        <f t="shared" si="4"/>
        <v>-0.1236257124412532</v>
      </c>
      <c r="Q9" s="197">
        <f t="shared" si="5"/>
        <v>-0.4200000000000621</v>
      </c>
    </row>
    <row r="10" spans="1:17">
      <c r="A10" s="33" t="s">
        <v>52</v>
      </c>
      <c r="B10" s="196">
        <f>PPCL_NG!I10+PPCL_Spot!I10+GT_NG!I10+GT_Spot!I10+Bawana_NG!I10+Bawana_RLNG!I10+Bawana_Spot!I10</f>
        <v>379.4</v>
      </c>
      <c r="C10" s="196">
        <f>PPCL_NG!P10+PPCL_Spot!P10+GT_NG!P10+GT_Spot!P10+Bawana_NG!P10+Bawana_RLNG!P10+Bawana_Spot!P10</f>
        <v>379.57239481312331</v>
      </c>
      <c r="D10" s="197">
        <f t="shared" si="0"/>
        <v>-0.17239481312333282</v>
      </c>
      <c r="E10" s="196">
        <f>PPCL_NG!J10+PPCL_Spot!J10+GT_NG!J10+GT_Spot!J10+Bawana_NG!J10+Bawana_RLNG!J10+Bawana_Spot!J10</f>
        <v>167.2</v>
      </c>
      <c r="F10" s="196">
        <f>PPCL_NG!Q10+PPCL_Spot!Q10+GT_NG!Q10+GT_Spot!Q10+Bawana_NG!Q10+Bawana_RLNG!Q10+Bawana_Spot!Q10</f>
        <v>167.29842319295011</v>
      </c>
      <c r="G10" s="197">
        <f t="shared" si="1"/>
        <v>-9.8423192950122029E-2</v>
      </c>
      <c r="H10" s="196">
        <f>PPCL_NG!K10+PPCL_Spot!K10+GT_NG!K10+GT_Spot!K10+Bawana_NG!K10+Bawana_RLNG!K10+Bawana_Spot!K10</f>
        <v>23.49</v>
      </c>
      <c r="I10" s="196">
        <f>PPCL_NG!R10+PPCL_Spot!R10+GT_NG!R10+GT_Spot!R10+Bawana_NG!R10+Bawana_RLNG!R10+Bawana_Spot!R10</f>
        <v>23.489771883910784</v>
      </c>
      <c r="J10" s="197">
        <f t="shared" si="2"/>
        <v>2.281160892145806E-4</v>
      </c>
      <c r="K10" s="196">
        <f>PPCL_NG!L10+PPCL_Spot!L10+GT_NG!L10+GT_Spot!L10+Bawana_NG!L10+Bawana_RLNG!L10+Bawana_Spot!L10</f>
        <v>99.53</v>
      </c>
      <c r="L10" s="196">
        <f>PPCL_NG!S10+PPCL_Spot!S10+GT_NG!S10+GT_Spot!S10+Bawana_NG!S10+Bawana_RLNG!S10+Bawana_Spot!S10</f>
        <v>99.55578439757457</v>
      </c>
      <c r="M10" s="197">
        <f t="shared" si="3"/>
        <v>-2.5784397574568629E-2</v>
      </c>
      <c r="N10" s="196">
        <f>PPCL_NG!M10+PPCL_Spot!M10+GT_NG!M10+GT_Spot!M10+Bawana_NG!M10+Bawana_RLNG!M10+Bawana_Spot!M10</f>
        <v>165.56</v>
      </c>
      <c r="O10" s="196">
        <f>PPCL_NG!T10+PPCL_Spot!T10+GT_NG!T10+GT_Spot!T10+Bawana_NG!T10+Bawana_RLNG!T10+Bawana_Spot!T10</f>
        <v>165.68362571244126</v>
      </c>
      <c r="P10" s="197">
        <f t="shared" si="4"/>
        <v>-0.1236257124412532</v>
      </c>
      <c r="Q10" s="197">
        <f t="shared" si="5"/>
        <v>-0.4200000000000621</v>
      </c>
    </row>
    <row r="11" spans="1:17">
      <c r="A11" s="33" t="s">
        <v>53</v>
      </c>
      <c r="B11" s="196">
        <f>PPCL_NG!I11+PPCL_Spot!I11+GT_NG!I11+GT_Spot!I11+Bawana_NG!I11+Bawana_RLNG!I11+Bawana_Spot!I11</f>
        <v>379.4</v>
      </c>
      <c r="C11" s="196">
        <f>PPCL_NG!P11+PPCL_Spot!P11+GT_NG!P11+GT_Spot!P11+Bawana_NG!P11+Bawana_RLNG!P11+Bawana_Spot!P11</f>
        <v>379.57239481312331</v>
      </c>
      <c r="D11" s="197">
        <f t="shared" si="0"/>
        <v>-0.17239481312333282</v>
      </c>
      <c r="E11" s="196">
        <f>PPCL_NG!J11+PPCL_Spot!J11+GT_NG!J11+GT_Spot!J11+Bawana_NG!J11+Bawana_RLNG!J11+Bawana_Spot!J11</f>
        <v>167.2</v>
      </c>
      <c r="F11" s="196">
        <f>PPCL_NG!Q11+PPCL_Spot!Q11+GT_NG!Q11+GT_Spot!Q11+Bawana_NG!Q11+Bawana_RLNG!Q11+Bawana_Spot!Q11</f>
        <v>167.29842319295011</v>
      </c>
      <c r="G11" s="197">
        <f t="shared" si="1"/>
        <v>-9.8423192950122029E-2</v>
      </c>
      <c r="H11" s="196">
        <f>PPCL_NG!K11+PPCL_Spot!K11+GT_NG!K11+GT_Spot!K11+Bawana_NG!K11+Bawana_RLNG!K11+Bawana_Spot!K11</f>
        <v>23.49</v>
      </c>
      <c r="I11" s="196">
        <f>PPCL_NG!R11+PPCL_Spot!R11+GT_NG!R11+GT_Spot!R11+Bawana_NG!R11+Bawana_RLNG!R11+Bawana_Spot!R11</f>
        <v>23.489771883910784</v>
      </c>
      <c r="J11" s="197">
        <f t="shared" si="2"/>
        <v>2.281160892145806E-4</v>
      </c>
      <c r="K11" s="196">
        <f>PPCL_NG!L11+PPCL_Spot!L11+GT_NG!L11+GT_Spot!L11+Bawana_NG!L11+Bawana_RLNG!L11+Bawana_Spot!L11</f>
        <v>99.53</v>
      </c>
      <c r="L11" s="196">
        <f>PPCL_NG!S11+PPCL_Spot!S11+GT_NG!S11+GT_Spot!S11+Bawana_NG!S11+Bawana_RLNG!S11+Bawana_Spot!S11</f>
        <v>99.55578439757457</v>
      </c>
      <c r="M11" s="197">
        <f t="shared" si="3"/>
        <v>-2.5784397574568629E-2</v>
      </c>
      <c r="N11" s="196">
        <f>PPCL_NG!M11+PPCL_Spot!M11+GT_NG!M11+GT_Spot!M11+Bawana_NG!M11+Bawana_RLNG!M11+Bawana_Spot!M11</f>
        <v>165.56</v>
      </c>
      <c r="O11" s="196">
        <f>PPCL_NG!T11+PPCL_Spot!T11+GT_NG!T11+GT_Spot!T11+Bawana_NG!T11+Bawana_RLNG!T11+Bawana_Spot!T11</f>
        <v>165.68362571244126</v>
      </c>
      <c r="P11" s="197">
        <f t="shared" si="4"/>
        <v>-0.1236257124412532</v>
      </c>
      <c r="Q11" s="197">
        <f t="shared" si="5"/>
        <v>-0.4200000000000621</v>
      </c>
    </row>
    <row r="12" spans="1:17">
      <c r="A12" s="33" t="s">
        <v>54</v>
      </c>
      <c r="B12" s="196">
        <f>PPCL_NG!I12+PPCL_Spot!I12+GT_NG!I12+GT_Spot!I12+Bawana_NG!I12+Bawana_RLNG!I12+Bawana_Spot!I12</f>
        <v>379.4</v>
      </c>
      <c r="C12" s="196">
        <f>PPCL_NG!P12+PPCL_Spot!P12+GT_NG!P12+GT_Spot!P12+Bawana_NG!P12+Bawana_RLNG!P12+Bawana_Spot!P12</f>
        <v>379.57239481312331</v>
      </c>
      <c r="D12" s="197">
        <f t="shared" si="0"/>
        <v>-0.17239481312333282</v>
      </c>
      <c r="E12" s="196">
        <f>PPCL_NG!J12+PPCL_Spot!J12+GT_NG!J12+GT_Spot!J12+Bawana_NG!J12+Bawana_RLNG!J12+Bawana_Spot!J12</f>
        <v>167.2</v>
      </c>
      <c r="F12" s="196">
        <f>PPCL_NG!Q12+PPCL_Spot!Q12+GT_NG!Q12+GT_Spot!Q12+Bawana_NG!Q12+Bawana_RLNG!Q12+Bawana_Spot!Q12</f>
        <v>167.29842319295011</v>
      </c>
      <c r="G12" s="197">
        <f t="shared" si="1"/>
        <v>-9.8423192950122029E-2</v>
      </c>
      <c r="H12" s="196">
        <f>PPCL_NG!K12+PPCL_Spot!K12+GT_NG!K12+GT_Spot!K12+Bawana_NG!K12+Bawana_RLNG!K12+Bawana_Spot!K12</f>
        <v>23.49</v>
      </c>
      <c r="I12" s="196">
        <f>PPCL_NG!R12+PPCL_Spot!R12+GT_NG!R12+GT_Spot!R12+Bawana_NG!R12+Bawana_RLNG!R12+Bawana_Spot!R12</f>
        <v>23.489771883910784</v>
      </c>
      <c r="J12" s="197">
        <f t="shared" si="2"/>
        <v>2.281160892145806E-4</v>
      </c>
      <c r="K12" s="196">
        <f>PPCL_NG!L12+PPCL_Spot!L12+GT_NG!L12+GT_Spot!L12+Bawana_NG!L12+Bawana_RLNG!L12+Bawana_Spot!L12</f>
        <v>99.53</v>
      </c>
      <c r="L12" s="196">
        <f>PPCL_NG!S12+PPCL_Spot!S12+GT_NG!S12+GT_Spot!S12+Bawana_NG!S12+Bawana_RLNG!S12+Bawana_Spot!S12</f>
        <v>99.55578439757457</v>
      </c>
      <c r="M12" s="197">
        <f t="shared" si="3"/>
        <v>-2.5784397574568629E-2</v>
      </c>
      <c r="N12" s="196">
        <f>PPCL_NG!M12+PPCL_Spot!M12+GT_NG!M12+GT_Spot!M12+Bawana_NG!M12+Bawana_RLNG!M12+Bawana_Spot!M12</f>
        <v>165.56</v>
      </c>
      <c r="O12" s="196">
        <f>PPCL_NG!T12+PPCL_Spot!T12+GT_NG!T12+GT_Spot!T12+Bawana_NG!T12+Bawana_RLNG!T12+Bawana_Spot!T12</f>
        <v>165.68362571244126</v>
      </c>
      <c r="P12" s="197">
        <f t="shared" si="4"/>
        <v>-0.1236257124412532</v>
      </c>
      <c r="Q12" s="197">
        <f t="shared" si="5"/>
        <v>-0.4200000000000621</v>
      </c>
    </row>
    <row r="13" spans="1:17">
      <c r="A13" s="33" t="s">
        <v>55</v>
      </c>
      <c r="B13" s="196">
        <f>PPCL_NG!I13+PPCL_Spot!I13+GT_NG!I13+GT_Spot!I13+Bawana_NG!I13+Bawana_RLNG!I13+Bawana_Spot!I13</f>
        <v>379.4</v>
      </c>
      <c r="C13" s="196">
        <f>PPCL_NG!P13+PPCL_Spot!P13+GT_NG!P13+GT_Spot!P13+Bawana_NG!P13+Bawana_RLNG!P13+Bawana_Spot!P13</f>
        <v>379.57239481312331</v>
      </c>
      <c r="D13" s="197">
        <f t="shared" si="0"/>
        <v>-0.17239481312333282</v>
      </c>
      <c r="E13" s="196">
        <f>PPCL_NG!J13+PPCL_Spot!J13+GT_NG!J13+GT_Spot!J13+Bawana_NG!J13+Bawana_RLNG!J13+Bawana_Spot!J13</f>
        <v>167.2</v>
      </c>
      <c r="F13" s="196">
        <f>PPCL_NG!Q13+PPCL_Spot!Q13+GT_NG!Q13+GT_Spot!Q13+Bawana_NG!Q13+Bawana_RLNG!Q13+Bawana_Spot!Q13</f>
        <v>167.29842319295011</v>
      </c>
      <c r="G13" s="197">
        <f t="shared" si="1"/>
        <v>-9.8423192950122029E-2</v>
      </c>
      <c r="H13" s="196">
        <f>PPCL_NG!K13+PPCL_Spot!K13+GT_NG!K13+GT_Spot!K13+Bawana_NG!K13+Bawana_RLNG!K13+Bawana_Spot!K13</f>
        <v>23.49</v>
      </c>
      <c r="I13" s="196">
        <f>PPCL_NG!R13+PPCL_Spot!R13+GT_NG!R13+GT_Spot!R13+Bawana_NG!R13+Bawana_RLNG!R13+Bawana_Spot!R13</f>
        <v>23.489771883910784</v>
      </c>
      <c r="J13" s="197">
        <f t="shared" si="2"/>
        <v>2.281160892145806E-4</v>
      </c>
      <c r="K13" s="196">
        <f>PPCL_NG!L13+PPCL_Spot!L13+GT_NG!L13+GT_Spot!L13+Bawana_NG!L13+Bawana_RLNG!L13+Bawana_Spot!L13</f>
        <v>99.53</v>
      </c>
      <c r="L13" s="196">
        <f>PPCL_NG!S13+PPCL_Spot!S13+GT_NG!S13+GT_Spot!S13+Bawana_NG!S13+Bawana_RLNG!S13+Bawana_Spot!S13</f>
        <v>99.55578439757457</v>
      </c>
      <c r="M13" s="197">
        <f t="shared" si="3"/>
        <v>-2.5784397574568629E-2</v>
      </c>
      <c r="N13" s="196">
        <f>PPCL_NG!M13+PPCL_Spot!M13+GT_NG!M13+GT_Spot!M13+Bawana_NG!M13+Bawana_RLNG!M13+Bawana_Spot!M13</f>
        <v>165.56</v>
      </c>
      <c r="O13" s="196">
        <f>PPCL_NG!T13+PPCL_Spot!T13+GT_NG!T13+GT_Spot!T13+Bawana_NG!T13+Bawana_RLNG!T13+Bawana_Spot!T13</f>
        <v>165.68362571244126</v>
      </c>
      <c r="P13" s="197">
        <f t="shared" si="4"/>
        <v>-0.1236257124412532</v>
      </c>
      <c r="Q13" s="197">
        <f t="shared" si="5"/>
        <v>-0.4200000000000621</v>
      </c>
    </row>
    <row r="14" spans="1:17">
      <c r="A14" s="33" t="s">
        <v>56</v>
      </c>
      <c r="B14" s="196">
        <f>PPCL_NG!I14+PPCL_Spot!I14+GT_NG!I14+GT_Spot!I14+Bawana_NG!I14+Bawana_RLNG!I14+Bawana_Spot!I14</f>
        <v>379.4</v>
      </c>
      <c r="C14" s="196">
        <f>PPCL_NG!P14+PPCL_Spot!P14+GT_NG!P14+GT_Spot!P14+Bawana_NG!P14+Bawana_RLNG!P14+Bawana_Spot!P14</f>
        <v>379.57239481312331</v>
      </c>
      <c r="D14" s="197">
        <f t="shared" si="0"/>
        <v>-0.17239481312333282</v>
      </c>
      <c r="E14" s="196">
        <f>PPCL_NG!J14+PPCL_Spot!J14+GT_NG!J14+GT_Spot!J14+Bawana_NG!J14+Bawana_RLNG!J14+Bawana_Spot!J14</f>
        <v>135.19999999999999</v>
      </c>
      <c r="F14" s="196">
        <f>PPCL_NG!Q14+PPCL_Spot!Q14+GT_NG!Q14+GT_Spot!Q14+Bawana_NG!Q14+Bawana_RLNG!Q14+Bawana_Spot!Q14</f>
        <v>135.29842319295011</v>
      </c>
      <c r="G14" s="197">
        <f t="shared" si="1"/>
        <v>-9.8423192950122029E-2</v>
      </c>
      <c r="H14" s="196">
        <f>PPCL_NG!K14+PPCL_Spot!K14+GT_NG!K14+GT_Spot!K14+Bawana_NG!K14+Bawana_RLNG!K14+Bawana_Spot!K14</f>
        <v>23.49</v>
      </c>
      <c r="I14" s="196">
        <f>PPCL_NG!R14+PPCL_Spot!R14+GT_NG!R14+GT_Spot!R14+Bawana_NG!R14+Bawana_RLNG!R14+Bawana_Spot!R14</f>
        <v>23.489771883910784</v>
      </c>
      <c r="J14" s="197">
        <f t="shared" si="2"/>
        <v>2.281160892145806E-4</v>
      </c>
      <c r="K14" s="196">
        <f>PPCL_NG!L14+PPCL_Spot!L14+GT_NG!L14+GT_Spot!L14+Bawana_NG!L14+Bawana_RLNG!L14+Bawana_Spot!L14</f>
        <v>99.53</v>
      </c>
      <c r="L14" s="196">
        <f>PPCL_NG!S14+PPCL_Spot!S14+GT_NG!S14+GT_Spot!S14+Bawana_NG!S14+Bawana_RLNG!S14+Bawana_Spot!S14</f>
        <v>99.55578439757457</v>
      </c>
      <c r="M14" s="197">
        <f t="shared" si="3"/>
        <v>-2.5784397574568629E-2</v>
      </c>
      <c r="N14" s="196">
        <f>PPCL_NG!M14+PPCL_Spot!M14+GT_NG!M14+GT_Spot!M14+Bawana_NG!M14+Bawana_RLNG!M14+Bawana_Spot!M14</f>
        <v>165.56</v>
      </c>
      <c r="O14" s="196">
        <f>PPCL_NG!T14+PPCL_Spot!T14+GT_NG!T14+GT_Spot!T14+Bawana_NG!T14+Bawana_RLNG!T14+Bawana_Spot!T14</f>
        <v>165.68362571244126</v>
      </c>
      <c r="P14" s="197">
        <f t="shared" si="4"/>
        <v>-0.1236257124412532</v>
      </c>
      <c r="Q14" s="197">
        <f t="shared" si="5"/>
        <v>-0.4200000000000621</v>
      </c>
    </row>
    <row r="15" spans="1:17">
      <c r="A15" s="33" t="s">
        <v>57</v>
      </c>
      <c r="B15" s="196">
        <f>PPCL_NG!I15+PPCL_Spot!I15+GT_NG!I15+GT_Spot!I15+Bawana_NG!I15+Bawana_RLNG!I15+Bawana_Spot!I15</f>
        <v>379.4</v>
      </c>
      <c r="C15" s="196">
        <f>PPCL_NG!P15+PPCL_Spot!P15+GT_NG!P15+GT_Spot!P15+Bawana_NG!P15+Bawana_RLNG!P15+Bawana_Spot!P15</f>
        <v>379.57239481312331</v>
      </c>
      <c r="D15" s="197">
        <f t="shared" si="0"/>
        <v>-0.17239481312333282</v>
      </c>
      <c r="E15" s="196">
        <f>PPCL_NG!J15+PPCL_Spot!J15+GT_NG!J15+GT_Spot!J15+Bawana_NG!J15+Bawana_RLNG!J15+Bawana_Spot!J15</f>
        <v>135.19999999999999</v>
      </c>
      <c r="F15" s="196">
        <f>PPCL_NG!Q15+PPCL_Spot!Q15+GT_NG!Q15+GT_Spot!Q15+Bawana_NG!Q15+Bawana_RLNG!Q15+Bawana_Spot!Q15</f>
        <v>135.29842319295011</v>
      </c>
      <c r="G15" s="197">
        <f t="shared" si="1"/>
        <v>-9.8423192950122029E-2</v>
      </c>
      <c r="H15" s="196">
        <f>PPCL_NG!K15+PPCL_Spot!K15+GT_NG!K15+GT_Spot!K15+Bawana_NG!K15+Bawana_RLNG!K15+Bawana_Spot!K15</f>
        <v>23.49</v>
      </c>
      <c r="I15" s="196">
        <f>PPCL_NG!R15+PPCL_Spot!R15+GT_NG!R15+GT_Spot!R15+Bawana_NG!R15+Bawana_RLNG!R15+Bawana_Spot!R15</f>
        <v>23.489771883910784</v>
      </c>
      <c r="J15" s="197">
        <f t="shared" si="2"/>
        <v>2.281160892145806E-4</v>
      </c>
      <c r="K15" s="196">
        <f>PPCL_NG!L15+PPCL_Spot!L15+GT_NG!L15+GT_Spot!L15+Bawana_NG!L15+Bawana_RLNG!L15+Bawana_Spot!L15</f>
        <v>99.53</v>
      </c>
      <c r="L15" s="196">
        <f>PPCL_NG!S15+PPCL_Spot!S15+GT_NG!S15+GT_Spot!S15+Bawana_NG!S15+Bawana_RLNG!S15+Bawana_Spot!S15</f>
        <v>99.55578439757457</v>
      </c>
      <c r="M15" s="197">
        <f t="shared" si="3"/>
        <v>-2.5784397574568629E-2</v>
      </c>
      <c r="N15" s="196">
        <f>PPCL_NG!M15+PPCL_Spot!M15+GT_NG!M15+GT_Spot!M15+Bawana_NG!M15+Bawana_RLNG!M15+Bawana_Spot!M15</f>
        <v>165.56</v>
      </c>
      <c r="O15" s="196">
        <f>PPCL_NG!T15+PPCL_Spot!T15+GT_NG!T15+GT_Spot!T15+Bawana_NG!T15+Bawana_RLNG!T15+Bawana_Spot!T15</f>
        <v>165.68362571244126</v>
      </c>
      <c r="P15" s="197">
        <f t="shared" si="4"/>
        <v>-0.1236257124412532</v>
      </c>
      <c r="Q15" s="197">
        <f t="shared" si="5"/>
        <v>-0.4200000000000621</v>
      </c>
    </row>
    <row r="16" spans="1:17">
      <c r="A16" s="33" t="s">
        <v>58</v>
      </c>
      <c r="B16" s="196">
        <f>PPCL_NG!I16+PPCL_Spot!I16+GT_NG!I16+GT_Spot!I16+Bawana_NG!I16+Bawana_RLNG!I16+Bawana_Spot!I16</f>
        <v>379.4</v>
      </c>
      <c r="C16" s="196">
        <f>PPCL_NG!P16+PPCL_Spot!P16+GT_NG!P16+GT_Spot!P16+Bawana_NG!P16+Bawana_RLNG!P16+Bawana_Spot!P16</f>
        <v>379.57239481312331</v>
      </c>
      <c r="D16" s="197">
        <f t="shared" si="0"/>
        <v>-0.17239481312333282</v>
      </c>
      <c r="E16" s="196">
        <f>PPCL_NG!J16+PPCL_Spot!J16+GT_NG!J16+GT_Spot!J16+Bawana_NG!J16+Bawana_RLNG!J16+Bawana_Spot!J16</f>
        <v>135.19999999999999</v>
      </c>
      <c r="F16" s="196">
        <f>PPCL_NG!Q16+PPCL_Spot!Q16+GT_NG!Q16+GT_Spot!Q16+Bawana_NG!Q16+Bawana_RLNG!Q16+Bawana_Spot!Q16</f>
        <v>135.29842319295011</v>
      </c>
      <c r="G16" s="197">
        <f t="shared" si="1"/>
        <v>-9.8423192950122029E-2</v>
      </c>
      <c r="H16" s="196">
        <f>PPCL_NG!K16+PPCL_Spot!K16+GT_NG!K16+GT_Spot!K16+Bawana_NG!K16+Bawana_RLNG!K16+Bawana_Spot!K16</f>
        <v>23.49</v>
      </c>
      <c r="I16" s="196">
        <f>PPCL_NG!R16+PPCL_Spot!R16+GT_NG!R16+GT_Spot!R16+Bawana_NG!R16+Bawana_RLNG!R16+Bawana_Spot!R16</f>
        <v>23.489771883910784</v>
      </c>
      <c r="J16" s="197">
        <f t="shared" si="2"/>
        <v>2.281160892145806E-4</v>
      </c>
      <c r="K16" s="196">
        <f>PPCL_NG!L16+PPCL_Spot!L16+GT_NG!L16+GT_Spot!L16+Bawana_NG!L16+Bawana_RLNG!L16+Bawana_Spot!L16</f>
        <v>99.53</v>
      </c>
      <c r="L16" s="196">
        <f>PPCL_NG!S16+PPCL_Spot!S16+GT_NG!S16+GT_Spot!S16+Bawana_NG!S16+Bawana_RLNG!S16+Bawana_Spot!S16</f>
        <v>99.55578439757457</v>
      </c>
      <c r="M16" s="197">
        <f t="shared" si="3"/>
        <v>-2.5784397574568629E-2</v>
      </c>
      <c r="N16" s="196">
        <f>PPCL_NG!M16+PPCL_Spot!M16+GT_NG!M16+GT_Spot!M16+Bawana_NG!M16+Bawana_RLNG!M16+Bawana_Spot!M16</f>
        <v>165.56</v>
      </c>
      <c r="O16" s="196">
        <f>PPCL_NG!T16+PPCL_Spot!T16+GT_NG!T16+GT_Spot!T16+Bawana_NG!T16+Bawana_RLNG!T16+Bawana_Spot!T16</f>
        <v>165.68362571244126</v>
      </c>
      <c r="P16" s="197">
        <f t="shared" si="4"/>
        <v>-0.1236257124412532</v>
      </c>
      <c r="Q16" s="197">
        <f t="shared" si="5"/>
        <v>-0.4200000000000621</v>
      </c>
    </row>
    <row r="17" spans="1:17">
      <c r="A17" s="33" t="s">
        <v>59</v>
      </c>
      <c r="B17" s="196">
        <f>PPCL_NG!I17+PPCL_Spot!I17+GT_NG!I17+GT_Spot!I17+Bawana_NG!I17+Bawana_RLNG!I17+Bawana_Spot!I17</f>
        <v>379.4</v>
      </c>
      <c r="C17" s="196">
        <f>PPCL_NG!P17+PPCL_Spot!P17+GT_NG!P17+GT_Spot!P17+Bawana_NG!P17+Bawana_RLNG!P17+Bawana_Spot!P17</f>
        <v>379.57239481312331</v>
      </c>
      <c r="D17" s="197">
        <f t="shared" si="0"/>
        <v>-0.17239481312333282</v>
      </c>
      <c r="E17" s="196">
        <f>PPCL_NG!J17+PPCL_Spot!J17+GT_NG!J17+GT_Spot!J17+Bawana_NG!J17+Bawana_RLNG!J17+Bawana_Spot!J17</f>
        <v>135.19999999999999</v>
      </c>
      <c r="F17" s="196">
        <f>PPCL_NG!Q17+PPCL_Spot!Q17+GT_NG!Q17+GT_Spot!Q17+Bawana_NG!Q17+Bawana_RLNG!Q17+Bawana_Spot!Q17</f>
        <v>135.29842319295011</v>
      </c>
      <c r="G17" s="197">
        <f t="shared" si="1"/>
        <v>-9.8423192950122029E-2</v>
      </c>
      <c r="H17" s="196">
        <f>PPCL_NG!K17+PPCL_Spot!K17+GT_NG!K17+GT_Spot!K17+Bawana_NG!K17+Bawana_RLNG!K17+Bawana_Spot!K17</f>
        <v>23.49</v>
      </c>
      <c r="I17" s="196">
        <f>PPCL_NG!R17+PPCL_Spot!R17+GT_NG!R17+GT_Spot!R17+Bawana_NG!R17+Bawana_RLNG!R17+Bawana_Spot!R17</f>
        <v>23.489771883910784</v>
      </c>
      <c r="J17" s="197">
        <f t="shared" si="2"/>
        <v>2.281160892145806E-4</v>
      </c>
      <c r="K17" s="196">
        <f>PPCL_NG!L17+PPCL_Spot!L17+GT_NG!L17+GT_Spot!L17+Bawana_NG!L17+Bawana_RLNG!L17+Bawana_Spot!L17</f>
        <v>99.53</v>
      </c>
      <c r="L17" s="196">
        <f>PPCL_NG!S17+PPCL_Spot!S17+GT_NG!S17+GT_Spot!S17+Bawana_NG!S17+Bawana_RLNG!S17+Bawana_Spot!S17</f>
        <v>99.55578439757457</v>
      </c>
      <c r="M17" s="197">
        <f t="shared" si="3"/>
        <v>-2.5784397574568629E-2</v>
      </c>
      <c r="N17" s="196">
        <f>PPCL_NG!M17+PPCL_Spot!M17+GT_NG!M17+GT_Spot!M17+Bawana_NG!M17+Bawana_RLNG!M17+Bawana_Spot!M17</f>
        <v>165.56</v>
      </c>
      <c r="O17" s="196">
        <f>PPCL_NG!T17+PPCL_Spot!T17+GT_NG!T17+GT_Spot!T17+Bawana_NG!T17+Bawana_RLNG!T17+Bawana_Spot!T17</f>
        <v>165.68362571244126</v>
      </c>
      <c r="P17" s="197">
        <f t="shared" si="4"/>
        <v>-0.1236257124412532</v>
      </c>
      <c r="Q17" s="197">
        <f t="shared" si="5"/>
        <v>-0.4200000000000621</v>
      </c>
    </row>
    <row r="18" spans="1:17">
      <c r="A18" s="33" t="s">
        <v>60</v>
      </c>
      <c r="B18" s="196">
        <f>PPCL_NG!I18+PPCL_Spot!I18+GT_NG!I18+GT_Spot!I18+Bawana_NG!I18+Bawana_RLNG!I18+Bawana_Spot!I18</f>
        <v>379.4</v>
      </c>
      <c r="C18" s="196">
        <f>PPCL_NG!P18+PPCL_Spot!P18+GT_NG!P18+GT_Spot!P18+Bawana_NG!P18+Bawana_RLNG!P18+Bawana_Spot!P18</f>
        <v>379.57239481312331</v>
      </c>
      <c r="D18" s="197">
        <f t="shared" si="0"/>
        <v>-0.17239481312333282</v>
      </c>
      <c r="E18" s="196">
        <f>PPCL_NG!J18+PPCL_Spot!J18+GT_NG!J18+GT_Spot!J18+Bawana_NG!J18+Bawana_RLNG!J18+Bawana_Spot!J18</f>
        <v>135.19999999999999</v>
      </c>
      <c r="F18" s="196">
        <f>PPCL_NG!Q18+PPCL_Spot!Q18+GT_NG!Q18+GT_Spot!Q18+Bawana_NG!Q18+Bawana_RLNG!Q18+Bawana_Spot!Q18</f>
        <v>135.29842319295011</v>
      </c>
      <c r="G18" s="197">
        <f t="shared" si="1"/>
        <v>-9.8423192950122029E-2</v>
      </c>
      <c r="H18" s="196">
        <f>PPCL_NG!K18+PPCL_Spot!K18+GT_NG!K18+GT_Spot!K18+Bawana_NG!K18+Bawana_RLNG!K18+Bawana_Spot!K18</f>
        <v>23.49</v>
      </c>
      <c r="I18" s="196">
        <f>PPCL_NG!R18+PPCL_Spot!R18+GT_NG!R18+GT_Spot!R18+Bawana_NG!R18+Bawana_RLNG!R18+Bawana_Spot!R18</f>
        <v>23.489771883910784</v>
      </c>
      <c r="J18" s="197">
        <f t="shared" si="2"/>
        <v>2.281160892145806E-4</v>
      </c>
      <c r="K18" s="196">
        <f>PPCL_NG!L18+PPCL_Spot!L18+GT_NG!L18+GT_Spot!L18+Bawana_NG!L18+Bawana_RLNG!L18+Bawana_Spot!L18</f>
        <v>99.53</v>
      </c>
      <c r="L18" s="196">
        <f>PPCL_NG!S18+PPCL_Spot!S18+GT_NG!S18+GT_Spot!S18+Bawana_NG!S18+Bawana_RLNG!S18+Bawana_Spot!S18</f>
        <v>99.55578439757457</v>
      </c>
      <c r="M18" s="197">
        <f t="shared" si="3"/>
        <v>-2.5784397574568629E-2</v>
      </c>
      <c r="N18" s="196">
        <f>PPCL_NG!M18+PPCL_Spot!M18+GT_NG!M18+GT_Spot!M18+Bawana_NG!M18+Bawana_RLNG!M18+Bawana_Spot!M18</f>
        <v>165.56</v>
      </c>
      <c r="O18" s="196">
        <f>PPCL_NG!T18+PPCL_Spot!T18+GT_NG!T18+GT_Spot!T18+Bawana_NG!T18+Bawana_RLNG!T18+Bawana_Spot!T18</f>
        <v>165.68362571244126</v>
      </c>
      <c r="P18" s="197">
        <f t="shared" si="4"/>
        <v>-0.1236257124412532</v>
      </c>
      <c r="Q18" s="197">
        <f t="shared" si="5"/>
        <v>-0.4200000000000621</v>
      </c>
    </row>
    <row r="19" spans="1:17">
      <c r="A19" s="33" t="s">
        <v>61</v>
      </c>
      <c r="B19" s="196">
        <f>PPCL_NG!I19+PPCL_Spot!I19+GT_NG!I19+GT_Spot!I19+Bawana_NG!I19+Bawana_RLNG!I19+Bawana_Spot!I19</f>
        <v>322</v>
      </c>
      <c r="C19" s="196">
        <f>PPCL_NG!P19+PPCL_Spot!P19+GT_NG!P19+GT_Spot!P19+Bawana_NG!P19+Bawana_RLNG!P19+Bawana_Spot!P19</f>
        <v>322.17190264484861</v>
      </c>
      <c r="D19" s="197">
        <f t="shared" si="0"/>
        <v>-0.17190264484861473</v>
      </c>
      <c r="E19" s="196">
        <f>PPCL_NG!J19+PPCL_Spot!J19+GT_NG!J19+GT_Spot!J19+Bawana_NG!J19+Bawana_RLNG!J19+Bawana_Spot!J19</f>
        <v>122.6</v>
      </c>
      <c r="F19" s="196">
        <f>PPCL_NG!Q19+PPCL_Spot!Q19+GT_NG!Q19+GT_Spot!Q19+Bawana_NG!Q19+Bawana_RLNG!Q19+Bawana_Spot!Q19</f>
        <v>122.69891536122479</v>
      </c>
      <c r="G19" s="197">
        <f t="shared" si="1"/>
        <v>-9.8915361224797493E-2</v>
      </c>
      <c r="H19" s="196">
        <f>PPCL_NG!K19+PPCL_Spot!K19+GT_NG!K19+GT_Spot!K19+Bawana_NG!K19+Bawana_RLNG!K19+Bawana_Spot!K19</f>
        <v>23.49</v>
      </c>
      <c r="I19" s="196">
        <f>PPCL_NG!R19+PPCL_Spot!R19+GT_NG!R19+GT_Spot!R19+Bawana_NG!R19+Bawana_RLNG!R19+Bawana_Spot!R19</f>
        <v>23.489771883910784</v>
      </c>
      <c r="J19" s="197">
        <f t="shared" si="2"/>
        <v>2.281160892145806E-4</v>
      </c>
      <c r="K19" s="196">
        <f>PPCL_NG!L19+PPCL_Spot!L19+GT_NG!L19+GT_Spot!L19+Bawana_NG!L19+Bawana_RLNG!L19+Bawana_Spot!L19</f>
        <v>99.53</v>
      </c>
      <c r="L19" s="196">
        <f>PPCL_NG!S19+PPCL_Spot!S19+GT_NG!S19+GT_Spot!S19+Bawana_NG!S19+Bawana_RLNG!S19+Bawana_Spot!S19</f>
        <v>99.55578439757457</v>
      </c>
      <c r="M19" s="197">
        <f t="shared" si="3"/>
        <v>-2.5784397574568629E-2</v>
      </c>
      <c r="N19" s="196">
        <f>PPCL_NG!M19+PPCL_Spot!M19+GT_NG!M19+GT_Spot!M19+Bawana_NG!M19+Bawana_RLNG!M19+Bawana_Spot!M19</f>
        <v>165.56</v>
      </c>
      <c r="O19" s="196">
        <f>PPCL_NG!T19+PPCL_Spot!T19+GT_NG!T19+GT_Spot!T19+Bawana_NG!T19+Bawana_RLNG!T19+Bawana_Spot!T19</f>
        <v>165.68362571244126</v>
      </c>
      <c r="P19" s="197">
        <f t="shared" si="4"/>
        <v>-0.1236257124412532</v>
      </c>
      <c r="Q19" s="197">
        <f t="shared" si="5"/>
        <v>-0.42000000000001947</v>
      </c>
    </row>
    <row r="20" spans="1:17">
      <c r="A20" s="33" t="s">
        <v>62</v>
      </c>
      <c r="B20" s="196">
        <f>PPCL_NG!I20+PPCL_Spot!I20+GT_NG!I20+GT_Spot!I20+Bawana_NG!I20+Bawana_RLNG!I20+Bawana_Spot!I20</f>
        <v>322</v>
      </c>
      <c r="C20" s="196">
        <f>PPCL_NG!P20+PPCL_Spot!P20+GT_NG!P20+GT_Spot!P20+Bawana_NG!P20+Bawana_RLNG!P20+Bawana_Spot!P20</f>
        <v>322.17190264484861</v>
      </c>
      <c r="D20" s="197">
        <f t="shared" si="0"/>
        <v>-0.17190264484861473</v>
      </c>
      <c r="E20" s="196">
        <f>PPCL_NG!J20+PPCL_Spot!J20+GT_NG!J20+GT_Spot!J20+Bawana_NG!J20+Bawana_RLNG!J20+Bawana_Spot!J20</f>
        <v>122.6</v>
      </c>
      <c r="F20" s="196">
        <f>PPCL_NG!Q20+PPCL_Spot!Q20+GT_NG!Q20+GT_Spot!Q20+Bawana_NG!Q20+Bawana_RLNG!Q20+Bawana_Spot!Q20</f>
        <v>122.69891536122479</v>
      </c>
      <c r="G20" s="197">
        <f t="shared" si="1"/>
        <v>-9.8915361224797493E-2</v>
      </c>
      <c r="H20" s="196">
        <f>PPCL_NG!K20+PPCL_Spot!K20+GT_NG!K20+GT_Spot!K20+Bawana_NG!K20+Bawana_RLNG!K20+Bawana_Spot!K20</f>
        <v>23.49</v>
      </c>
      <c r="I20" s="196">
        <f>PPCL_NG!R20+PPCL_Spot!R20+GT_NG!R20+GT_Spot!R20+Bawana_NG!R20+Bawana_RLNG!R20+Bawana_Spot!R20</f>
        <v>23.489771883910784</v>
      </c>
      <c r="J20" s="197">
        <f t="shared" si="2"/>
        <v>2.281160892145806E-4</v>
      </c>
      <c r="K20" s="196">
        <f>PPCL_NG!L20+PPCL_Spot!L20+GT_NG!L20+GT_Spot!L20+Bawana_NG!L20+Bawana_RLNG!L20+Bawana_Spot!L20</f>
        <v>99.53</v>
      </c>
      <c r="L20" s="196">
        <f>PPCL_NG!S20+PPCL_Spot!S20+GT_NG!S20+GT_Spot!S20+Bawana_NG!S20+Bawana_RLNG!S20+Bawana_Spot!S20</f>
        <v>99.55578439757457</v>
      </c>
      <c r="M20" s="197">
        <f t="shared" si="3"/>
        <v>-2.5784397574568629E-2</v>
      </c>
      <c r="N20" s="196">
        <f>PPCL_NG!M20+PPCL_Spot!M20+GT_NG!M20+GT_Spot!M20+Bawana_NG!M20+Bawana_RLNG!M20+Bawana_Spot!M20</f>
        <v>165.56</v>
      </c>
      <c r="O20" s="196">
        <f>PPCL_NG!T20+PPCL_Spot!T20+GT_NG!T20+GT_Spot!T20+Bawana_NG!T20+Bawana_RLNG!T20+Bawana_Spot!T20</f>
        <v>165.68362571244126</v>
      </c>
      <c r="P20" s="197">
        <f t="shared" si="4"/>
        <v>-0.1236257124412532</v>
      </c>
      <c r="Q20" s="197">
        <f t="shared" si="5"/>
        <v>-0.42000000000001947</v>
      </c>
    </row>
    <row r="21" spans="1:17">
      <c r="A21" s="33" t="s">
        <v>63</v>
      </c>
      <c r="B21" s="196">
        <f>PPCL_NG!I21+PPCL_Spot!I21+GT_NG!I21+GT_Spot!I21+Bawana_NG!I21+Bawana_RLNG!I21+Bawana_Spot!I21</f>
        <v>330.05</v>
      </c>
      <c r="C21" s="196">
        <f>PPCL_NG!P21+PPCL_Spot!P21+GT_NG!P21+GT_Spot!P21+Bawana_NG!P21+Bawana_RLNG!P21+Bawana_Spot!P21</f>
        <v>330.22182875191515</v>
      </c>
      <c r="D21" s="197">
        <f t="shared" si="0"/>
        <v>-0.17182875191514313</v>
      </c>
      <c r="E21" s="196">
        <f>PPCL_NG!J21+PPCL_Spot!J21+GT_NG!J21+GT_Spot!J21+Bawana_NG!J21+Bawana_RLNG!J21+Bawana_Spot!J21</f>
        <v>122.6</v>
      </c>
      <c r="F21" s="196">
        <f>PPCL_NG!Q21+PPCL_Spot!Q21+GT_NG!Q21+GT_Spot!Q21+Bawana_NG!Q21+Bawana_RLNG!Q21+Bawana_Spot!Q21</f>
        <v>122.69899637803408</v>
      </c>
      <c r="G21" s="197">
        <f t="shared" si="1"/>
        <v>-9.8996378034087229E-2</v>
      </c>
      <c r="H21" s="196">
        <f>PPCL_NG!K21+PPCL_Spot!K21+GT_NG!K21+GT_Spot!K21+Bawana_NG!K21+Bawana_RLNG!K21+Bawana_Spot!K21</f>
        <v>23.49</v>
      </c>
      <c r="I21" s="196">
        <f>PPCL_NG!R21+PPCL_Spot!R21+GT_NG!R21+GT_Spot!R21+Bawana_NG!R21+Bawana_RLNG!R21+Bawana_Spot!R21</f>
        <v>23.489782398092256</v>
      </c>
      <c r="J21" s="197">
        <f t="shared" si="2"/>
        <v>2.1760190774244847E-4</v>
      </c>
      <c r="K21" s="196">
        <f>PPCL_NG!L21+PPCL_Spot!L21+GT_NG!L21+GT_Spot!L21+Bawana_NG!L21+Bawana_RLNG!L21+Bawana_Spot!L21</f>
        <v>103.85</v>
      </c>
      <c r="L21" s="196">
        <f>PPCL_NG!S21+PPCL_Spot!S21+GT_NG!S21+GT_Spot!S21+Bawana_NG!S21+Bawana_RLNG!S21+Bawana_Spot!S21</f>
        <v>103.87564143551519</v>
      </c>
      <c r="M21" s="197">
        <f t="shared" si="3"/>
        <v>-2.5641435515197486E-2</v>
      </c>
      <c r="N21" s="196">
        <f>PPCL_NG!M21+PPCL_Spot!M21+GT_NG!M21+GT_Spot!M21+Bawana_NG!M21+Bawana_RLNG!M21+Bawana_Spot!M21</f>
        <v>165.56</v>
      </c>
      <c r="O21" s="196">
        <f>PPCL_NG!T21+PPCL_Spot!T21+GT_NG!T21+GT_Spot!T21+Bawana_NG!T21+Bawana_RLNG!T21+Bawana_Spot!T21</f>
        <v>165.68375103644337</v>
      </c>
      <c r="P21" s="197">
        <f t="shared" si="4"/>
        <v>-0.12375103644336605</v>
      </c>
      <c r="Q21" s="197">
        <f t="shared" si="5"/>
        <v>-0.42000000000005144</v>
      </c>
    </row>
    <row r="22" spans="1:17">
      <c r="A22" s="33" t="s">
        <v>64</v>
      </c>
      <c r="B22" s="196">
        <f>PPCL_NG!I22+PPCL_Spot!I22+GT_NG!I22+GT_Spot!I22+Bawana_NG!I22+Bawana_RLNG!I22+Bawana_Spot!I22</f>
        <v>330.05</v>
      </c>
      <c r="C22" s="196">
        <f>PPCL_NG!P22+PPCL_Spot!P22+GT_NG!P22+GT_Spot!P22+Bawana_NG!P22+Bawana_RLNG!P22+Bawana_Spot!P22</f>
        <v>330.22182875191515</v>
      </c>
      <c r="D22" s="197">
        <f t="shared" si="0"/>
        <v>-0.17182875191514313</v>
      </c>
      <c r="E22" s="196">
        <f>PPCL_NG!J22+PPCL_Spot!J22+GT_NG!J22+GT_Spot!J22+Bawana_NG!J22+Bawana_RLNG!J22+Bawana_Spot!J22</f>
        <v>122.6</v>
      </c>
      <c r="F22" s="196">
        <f>PPCL_NG!Q22+PPCL_Spot!Q22+GT_NG!Q22+GT_Spot!Q22+Bawana_NG!Q22+Bawana_RLNG!Q22+Bawana_Spot!Q22</f>
        <v>122.69899637803408</v>
      </c>
      <c r="G22" s="197">
        <f t="shared" si="1"/>
        <v>-9.8996378034087229E-2</v>
      </c>
      <c r="H22" s="196">
        <f>PPCL_NG!K22+PPCL_Spot!K22+GT_NG!K22+GT_Spot!K22+Bawana_NG!K22+Bawana_RLNG!K22+Bawana_Spot!K22</f>
        <v>23.49</v>
      </c>
      <c r="I22" s="196">
        <f>PPCL_NG!R22+PPCL_Spot!R22+GT_NG!R22+GT_Spot!R22+Bawana_NG!R22+Bawana_RLNG!R22+Bawana_Spot!R22</f>
        <v>23.489782398092256</v>
      </c>
      <c r="J22" s="197">
        <f t="shared" si="2"/>
        <v>2.1760190774244847E-4</v>
      </c>
      <c r="K22" s="196">
        <f>PPCL_NG!L22+PPCL_Spot!L22+GT_NG!L22+GT_Spot!L22+Bawana_NG!L22+Bawana_RLNG!L22+Bawana_Spot!L22</f>
        <v>103.85</v>
      </c>
      <c r="L22" s="196">
        <f>PPCL_NG!S22+PPCL_Spot!S22+GT_NG!S22+GT_Spot!S22+Bawana_NG!S22+Bawana_RLNG!S22+Bawana_Spot!S22</f>
        <v>103.87564143551519</v>
      </c>
      <c r="M22" s="197">
        <f t="shared" si="3"/>
        <v>-2.5641435515197486E-2</v>
      </c>
      <c r="N22" s="196">
        <f>PPCL_NG!M22+PPCL_Spot!M22+GT_NG!M22+GT_Spot!M22+Bawana_NG!M22+Bawana_RLNG!M22+Bawana_Spot!M22</f>
        <v>165.56</v>
      </c>
      <c r="O22" s="196">
        <f>PPCL_NG!T22+PPCL_Spot!T22+GT_NG!T22+GT_Spot!T22+Bawana_NG!T22+Bawana_RLNG!T22+Bawana_Spot!T22</f>
        <v>165.68375103644337</v>
      </c>
      <c r="P22" s="197">
        <f t="shared" si="4"/>
        <v>-0.12375103644336605</v>
      </c>
      <c r="Q22" s="197">
        <f t="shared" si="5"/>
        <v>-0.42000000000005144</v>
      </c>
    </row>
    <row r="23" spans="1:17">
      <c r="A23" s="33" t="s">
        <v>65</v>
      </c>
      <c r="B23" s="196">
        <f>PPCL_NG!I23+PPCL_Spot!I23+GT_NG!I23+GT_Spot!I23+Bawana_NG!I23+Bawana_RLNG!I23+Bawana_Spot!I23</f>
        <v>330.05</v>
      </c>
      <c r="C23" s="196">
        <f>PPCL_NG!P23+PPCL_Spot!P23+GT_NG!P23+GT_Spot!P23+Bawana_NG!P23+Bawana_RLNG!P23+Bawana_Spot!P23</f>
        <v>330.22182875191515</v>
      </c>
      <c r="D23" s="197">
        <f t="shared" si="0"/>
        <v>-0.17182875191514313</v>
      </c>
      <c r="E23" s="196">
        <f>PPCL_NG!J23+PPCL_Spot!J23+GT_NG!J23+GT_Spot!J23+Bawana_NG!J23+Bawana_RLNG!J23+Bawana_Spot!J23</f>
        <v>122.6</v>
      </c>
      <c r="F23" s="196">
        <f>PPCL_NG!Q23+PPCL_Spot!Q23+GT_NG!Q23+GT_Spot!Q23+Bawana_NG!Q23+Bawana_RLNG!Q23+Bawana_Spot!Q23</f>
        <v>122.69899637803408</v>
      </c>
      <c r="G23" s="197">
        <f t="shared" si="1"/>
        <v>-9.8996378034087229E-2</v>
      </c>
      <c r="H23" s="196">
        <f>PPCL_NG!K23+PPCL_Spot!K23+GT_NG!K23+GT_Spot!K23+Bawana_NG!K23+Bawana_RLNG!K23+Bawana_Spot!K23</f>
        <v>23.49</v>
      </c>
      <c r="I23" s="196">
        <f>PPCL_NG!R23+PPCL_Spot!R23+GT_NG!R23+GT_Spot!R23+Bawana_NG!R23+Bawana_RLNG!R23+Bawana_Spot!R23</f>
        <v>23.489782398092256</v>
      </c>
      <c r="J23" s="197">
        <f t="shared" si="2"/>
        <v>2.1760190774244847E-4</v>
      </c>
      <c r="K23" s="196">
        <f>PPCL_NG!L23+PPCL_Spot!L23+GT_NG!L23+GT_Spot!L23+Bawana_NG!L23+Bawana_RLNG!L23+Bawana_Spot!L23</f>
        <v>103.85</v>
      </c>
      <c r="L23" s="196">
        <f>PPCL_NG!S23+PPCL_Spot!S23+GT_NG!S23+GT_Spot!S23+Bawana_NG!S23+Bawana_RLNG!S23+Bawana_Spot!S23</f>
        <v>103.87564143551519</v>
      </c>
      <c r="M23" s="197">
        <f t="shared" si="3"/>
        <v>-2.5641435515197486E-2</v>
      </c>
      <c r="N23" s="196">
        <f>PPCL_NG!M23+PPCL_Spot!M23+GT_NG!M23+GT_Spot!M23+Bawana_NG!M23+Bawana_RLNG!M23+Bawana_Spot!M23</f>
        <v>165.56</v>
      </c>
      <c r="O23" s="196">
        <f>PPCL_NG!T23+PPCL_Spot!T23+GT_NG!T23+GT_Spot!T23+Bawana_NG!T23+Bawana_RLNG!T23+Bawana_Spot!T23</f>
        <v>165.68375103644337</v>
      </c>
      <c r="P23" s="197">
        <f t="shared" si="4"/>
        <v>-0.12375103644336605</v>
      </c>
      <c r="Q23" s="197">
        <f t="shared" si="5"/>
        <v>-0.42000000000005144</v>
      </c>
    </row>
    <row r="24" spans="1:17">
      <c r="A24" s="33" t="s">
        <v>66</v>
      </c>
      <c r="B24" s="196">
        <f>PPCL_NG!I24+PPCL_Spot!I24+GT_NG!I24+GT_Spot!I24+Bawana_NG!I24+Bawana_RLNG!I24+Bawana_Spot!I24</f>
        <v>330.05</v>
      </c>
      <c r="C24" s="196">
        <f>PPCL_NG!P24+PPCL_Spot!P24+GT_NG!P24+GT_Spot!P24+Bawana_NG!P24+Bawana_RLNG!P24+Bawana_Spot!P24</f>
        <v>330.22182875191515</v>
      </c>
      <c r="D24" s="197">
        <f t="shared" si="0"/>
        <v>-0.17182875191514313</v>
      </c>
      <c r="E24" s="196">
        <f>PPCL_NG!J24+PPCL_Spot!J24+GT_NG!J24+GT_Spot!J24+Bawana_NG!J24+Bawana_RLNG!J24+Bawana_Spot!J24</f>
        <v>122.6</v>
      </c>
      <c r="F24" s="196">
        <f>PPCL_NG!Q24+PPCL_Spot!Q24+GT_NG!Q24+GT_Spot!Q24+Bawana_NG!Q24+Bawana_RLNG!Q24+Bawana_Spot!Q24</f>
        <v>122.69899637803408</v>
      </c>
      <c r="G24" s="197">
        <f t="shared" si="1"/>
        <v>-9.8996378034087229E-2</v>
      </c>
      <c r="H24" s="196">
        <f>PPCL_NG!K24+PPCL_Spot!K24+GT_NG!K24+GT_Spot!K24+Bawana_NG!K24+Bawana_RLNG!K24+Bawana_Spot!K24</f>
        <v>23.49</v>
      </c>
      <c r="I24" s="196">
        <f>PPCL_NG!R24+PPCL_Spot!R24+GT_NG!R24+GT_Spot!R24+Bawana_NG!R24+Bawana_RLNG!R24+Bawana_Spot!R24</f>
        <v>23.489782398092256</v>
      </c>
      <c r="J24" s="197">
        <f t="shared" si="2"/>
        <v>2.1760190774244847E-4</v>
      </c>
      <c r="K24" s="196">
        <f>PPCL_NG!L24+PPCL_Spot!L24+GT_NG!L24+GT_Spot!L24+Bawana_NG!L24+Bawana_RLNG!L24+Bawana_Spot!L24</f>
        <v>103.85</v>
      </c>
      <c r="L24" s="196">
        <f>PPCL_NG!S24+PPCL_Spot!S24+GT_NG!S24+GT_Spot!S24+Bawana_NG!S24+Bawana_RLNG!S24+Bawana_Spot!S24</f>
        <v>103.87564143551519</v>
      </c>
      <c r="M24" s="197">
        <f t="shared" si="3"/>
        <v>-2.5641435515197486E-2</v>
      </c>
      <c r="N24" s="196">
        <f>PPCL_NG!M24+PPCL_Spot!M24+GT_NG!M24+GT_Spot!M24+Bawana_NG!M24+Bawana_RLNG!M24+Bawana_Spot!M24</f>
        <v>165.56</v>
      </c>
      <c r="O24" s="196">
        <f>PPCL_NG!T24+PPCL_Spot!T24+GT_NG!T24+GT_Spot!T24+Bawana_NG!T24+Bawana_RLNG!T24+Bawana_Spot!T24</f>
        <v>165.68375103644337</v>
      </c>
      <c r="P24" s="197">
        <f t="shared" si="4"/>
        <v>-0.12375103644336605</v>
      </c>
      <c r="Q24" s="197">
        <f t="shared" si="5"/>
        <v>-0.42000000000005144</v>
      </c>
    </row>
    <row r="25" spans="1:17">
      <c r="A25" s="33" t="s">
        <v>67</v>
      </c>
      <c r="B25" s="196">
        <f>PPCL_NG!I25+PPCL_Spot!I25+GT_NG!I25+GT_Spot!I25+Bawana_NG!I25+Bawana_RLNG!I25+Bawana_Spot!I25</f>
        <v>330.05</v>
      </c>
      <c r="C25" s="196">
        <f>PPCL_NG!P25+PPCL_Spot!P25+GT_NG!P25+GT_Spot!P25+Bawana_NG!P25+Bawana_RLNG!P25+Bawana_Spot!P25</f>
        <v>330.22182875191515</v>
      </c>
      <c r="D25" s="197">
        <f t="shared" si="0"/>
        <v>-0.17182875191514313</v>
      </c>
      <c r="E25" s="196">
        <f>PPCL_NG!J25+PPCL_Spot!J25+GT_NG!J25+GT_Spot!J25+Bawana_NG!J25+Bawana_RLNG!J25+Bawana_Spot!J25</f>
        <v>122.6</v>
      </c>
      <c r="F25" s="196">
        <f>PPCL_NG!Q25+PPCL_Spot!Q25+GT_NG!Q25+GT_Spot!Q25+Bawana_NG!Q25+Bawana_RLNG!Q25+Bawana_Spot!Q25</f>
        <v>122.69899637803408</v>
      </c>
      <c r="G25" s="197">
        <f t="shared" si="1"/>
        <v>-9.8996378034087229E-2</v>
      </c>
      <c r="H25" s="196">
        <f>PPCL_NG!K25+PPCL_Spot!K25+GT_NG!K25+GT_Spot!K25+Bawana_NG!K25+Bawana_RLNG!K25+Bawana_Spot!K25</f>
        <v>23.49</v>
      </c>
      <c r="I25" s="196">
        <f>PPCL_NG!R25+PPCL_Spot!R25+GT_NG!R25+GT_Spot!R25+Bawana_NG!R25+Bawana_RLNG!R25+Bawana_Spot!R25</f>
        <v>23.489782398092256</v>
      </c>
      <c r="J25" s="197">
        <f t="shared" si="2"/>
        <v>2.1760190774244847E-4</v>
      </c>
      <c r="K25" s="196">
        <f>PPCL_NG!L25+PPCL_Spot!L25+GT_NG!L25+GT_Spot!L25+Bawana_NG!L25+Bawana_RLNG!L25+Bawana_Spot!L25</f>
        <v>103.85</v>
      </c>
      <c r="L25" s="196">
        <f>PPCL_NG!S25+PPCL_Spot!S25+GT_NG!S25+GT_Spot!S25+Bawana_NG!S25+Bawana_RLNG!S25+Bawana_Spot!S25</f>
        <v>103.87564143551519</v>
      </c>
      <c r="M25" s="197">
        <f t="shared" si="3"/>
        <v>-2.5641435515197486E-2</v>
      </c>
      <c r="N25" s="196">
        <f>PPCL_NG!M25+PPCL_Spot!M25+GT_NG!M25+GT_Spot!M25+Bawana_NG!M25+Bawana_RLNG!M25+Bawana_Spot!M25</f>
        <v>165.56</v>
      </c>
      <c r="O25" s="196">
        <f>PPCL_NG!T25+PPCL_Spot!T25+GT_NG!T25+GT_Spot!T25+Bawana_NG!T25+Bawana_RLNG!T25+Bawana_Spot!T25</f>
        <v>165.68375103644337</v>
      </c>
      <c r="P25" s="197">
        <f t="shared" si="4"/>
        <v>-0.12375103644336605</v>
      </c>
      <c r="Q25" s="197">
        <f t="shared" si="5"/>
        <v>-0.42000000000005144</v>
      </c>
    </row>
    <row r="26" spans="1:17">
      <c r="A26" s="33" t="s">
        <v>68</v>
      </c>
      <c r="B26" s="196">
        <f>PPCL_NG!I26+PPCL_Spot!I26+GT_NG!I26+GT_Spot!I26+Bawana_NG!I26+Bawana_RLNG!I26+Bawana_Spot!I26</f>
        <v>330.05</v>
      </c>
      <c r="C26" s="196">
        <f>PPCL_NG!P26+PPCL_Spot!P26+GT_NG!P26+GT_Spot!P26+Bawana_NG!P26+Bawana_RLNG!P26+Bawana_Spot!P26</f>
        <v>330.22182875191515</v>
      </c>
      <c r="D26" s="197">
        <f t="shared" si="0"/>
        <v>-0.17182875191514313</v>
      </c>
      <c r="E26" s="196">
        <f>PPCL_NG!J26+PPCL_Spot!J26+GT_NG!J26+GT_Spot!J26+Bawana_NG!J26+Bawana_RLNG!J26+Bawana_Spot!J26</f>
        <v>122.6</v>
      </c>
      <c r="F26" s="196">
        <f>PPCL_NG!Q26+PPCL_Spot!Q26+GT_NG!Q26+GT_Spot!Q26+Bawana_NG!Q26+Bawana_RLNG!Q26+Bawana_Spot!Q26</f>
        <v>122.69899637803408</v>
      </c>
      <c r="G26" s="197">
        <f t="shared" si="1"/>
        <v>-9.8996378034087229E-2</v>
      </c>
      <c r="H26" s="196">
        <f>PPCL_NG!K26+PPCL_Spot!K26+GT_NG!K26+GT_Spot!K26+Bawana_NG!K26+Bawana_RLNG!K26+Bawana_Spot!K26</f>
        <v>23.49</v>
      </c>
      <c r="I26" s="196">
        <f>PPCL_NG!R26+PPCL_Spot!R26+GT_NG!R26+GT_Spot!R26+Bawana_NG!R26+Bawana_RLNG!R26+Bawana_Spot!R26</f>
        <v>23.489782398092256</v>
      </c>
      <c r="J26" s="197">
        <f t="shared" si="2"/>
        <v>2.1760190774244847E-4</v>
      </c>
      <c r="K26" s="196">
        <f>PPCL_NG!L26+PPCL_Spot!L26+GT_NG!L26+GT_Spot!L26+Bawana_NG!L26+Bawana_RLNG!L26+Bawana_Spot!L26</f>
        <v>103.85</v>
      </c>
      <c r="L26" s="196">
        <f>PPCL_NG!S26+PPCL_Spot!S26+GT_NG!S26+GT_Spot!S26+Bawana_NG!S26+Bawana_RLNG!S26+Bawana_Spot!S26</f>
        <v>103.87564143551519</v>
      </c>
      <c r="M26" s="197">
        <f t="shared" si="3"/>
        <v>-2.5641435515197486E-2</v>
      </c>
      <c r="N26" s="196">
        <f>PPCL_NG!M26+PPCL_Spot!M26+GT_NG!M26+GT_Spot!M26+Bawana_NG!M26+Bawana_RLNG!M26+Bawana_Spot!M26</f>
        <v>165.56</v>
      </c>
      <c r="O26" s="196">
        <f>PPCL_NG!T26+PPCL_Spot!T26+GT_NG!T26+GT_Spot!T26+Bawana_NG!T26+Bawana_RLNG!T26+Bawana_Spot!T26</f>
        <v>165.68375103644337</v>
      </c>
      <c r="P26" s="197">
        <f t="shared" si="4"/>
        <v>-0.12375103644336605</v>
      </c>
      <c r="Q26" s="197">
        <f t="shared" si="5"/>
        <v>-0.42000000000005144</v>
      </c>
    </row>
    <row r="27" spans="1:17">
      <c r="A27" s="33" t="s">
        <v>69</v>
      </c>
      <c r="B27" s="196">
        <f>PPCL_NG!I27+PPCL_Spot!I27+GT_NG!I27+GT_Spot!I27+Bawana_NG!I27+Bawana_RLNG!I27+Bawana_Spot!I27</f>
        <v>330.05</v>
      </c>
      <c r="C27" s="196">
        <f>PPCL_NG!P27+PPCL_Spot!P27+GT_NG!P27+GT_Spot!P27+Bawana_NG!P27+Bawana_RLNG!P27+Bawana_Spot!P27</f>
        <v>330.22182875191515</v>
      </c>
      <c r="D27" s="197">
        <f t="shared" si="0"/>
        <v>-0.17182875191514313</v>
      </c>
      <c r="E27" s="196">
        <f>PPCL_NG!J27+PPCL_Spot!J27+GT_NG!J27+GT_Spot!J27+Bawana_NG!J27+Bawana_RLNG!J27+Bawana_Spot!J27</f>
        <v>122.6</v>
      </c>
      <c r="F27" s="196">
        <f>PPCL_NG!Q27+PPCL_Spot!Q27+GT_NG!Q27+GT_Spot!Q27+Bawana_NG!Q27+Bawana_RLNG!Q27+Bawana_Spot!Q27</f>
        <v>122.69899637803408</v>
      </c>
      <c r="G27" s="197">
        <f t="shared" si="1"/>
        <v>-9.8996378034087229E-2</v>
      </c>
      <c r="H27" s="196">
        <f>PPCL_NG!K27+PPCL_Spot!K27+GT_NG!K27+GT_Spot!K27+Bawana_NG!K27+Bawana_RLNG!K27+Bawana_Spot!K27</f>
        <v>23.49</v>
      </c>
      <c r="I27" s="196">
        <f>PPCL_NG!R27+PPCL_Spot!R27+GT_NG!R27+GT_Spot!R27+Bawana_NG!R27+Bawana_RLNG!R27+Bawana_Spot!R27</f>
        <v>23.489782398092256</v>
      </c>
      <c r="J27" s="197">
        <f t="shared" si="2"/>
        <v>2.1760190774244847E-4</v>
      </c>
      <c r="K27" s="196">
        <f>PPCL_NG!L27+PPCL_Spot!L27+GT_NG!L27+GT_Spot!L27+Bawana_NG!L27+Bawana_RLNG!L27+Bawana_Spot!L27</f>
        <v>103.85</v>
      </c>
      <c r="L27" s="196">
        <f>PPCL_NG!S27+PPCL_Spot!S27+GT_NG!S27+GT_Spot!S27+Bawana_NG!S27+Bawana_RLNG!S27+Bawana_Spot!S27</f>
        <v>103.87564143551519</v>
      </c>
      <c r="M27" s="197">
        <f t="shared" si="3"/>
        <v>-2.5641435515197486E-2</v>
      </c>
      <c r="N27" s="196">
        <f>PPCL_NG!M27+PPCL_Spot!M27+GT_NG!M27+GT_Spot!M27+Bawana_NG!M27+Bawana_RLNG!M27+Bawana_Spot!M27</f>
        <v>165.56</v>
      </c>
      <c r="O27" s="196">
        <f>PPCL_NG!T27+PPCL_Spot!T27+GT_NG!T27+GT_Spot!T27+Bawana_NG!T27+Bawana_RLNG!T27+Bawana_Spot!T27</f>
        <v>165.68375103644337</v>
      </c>
      <c r="P27" s="197">
        <f t="shared" si="4"/>
        <v>-0.12375103644336605</v>
      </c>
      <c r="Q27" s="197">
        <f t="shared" si="5"/>
        <v>-0.42000000000005144</v>
      </c>
    </row>
    <row r="28" spans="1:17">
      <c r="A28" s="33" t="s">
        <v>70</v>
      </c>
      <c r="B28" s="196">
        <f>PPCL_NG!I28+PPCL_Spot!I28+GT_NG!I28+GT_Spot!I28+Bawana_NG!I28+Bawana_RLNG!I28+Bawana_Spot!I28</f>
        <v>330.05</v>
      </c>
      <c r="C28" s="196">
        <f>PPCL_NG!P28+PPCL_Spot!P28+GT_NG!P28+GT_Spot!P28+Bawana_NG!P28+Bawana_RLNG!P28+Bawana_Spot!P28</f>
        <v>330.22182875191515</v>
      </c>
      <c r="D28" s="197">
        <f t="shared" si="0"/>
        <v>-0.17182875191514313</v>
      </c>
      <c r="E28" s="196">
        <f>PPCL_NG!J28+PPCL_Spot!J28+GT_NG!J28+GT_Spot!J28+Bawana_NG!J28+Bawana_RLNG!J28+Bawana_Spot!J28</f>
        <v>122.6</v>
      </c>
      <c r="F28" s="196">
        <f>PPCL_NG!Q28+PPCL_Spot!Q28+GT_NG!Q28+GT_Spot!Q28+Bawana_NG!Q28+Bawana_RLNG!Q28+Bawana_Spot!Q28</f>
        <v>122.69899637803408</v>
      </c>
      <c r="G28" s="197">
        <f t="shared" si="1"/>
        <v>-9.8996378034087229E-2</v>
      </c>
      <c r="H28" s="196">
        <f>PPCL_NG!K28+PPCL_Spot!K28+GT_NG!K28+GT_Spot!K28+Bawana_NG!K28+Bawana_RLNG!K28+Bawana_Spot!K28</f>
        <v>23.49</v>
      </c>
      <c r="I28" s="196">
        <f>PPCL_NG!R28+PPCL_Spot!R28+GT_NG!R28+GT_Spot!R28+Bawana_NG!R28+Bawana_RLNG!R28+Bawana_Spot!R28</f>
        <v>23.489782398092256</v>
      </c>
      <c r="J28" s="197">
        <f t="shared" si="2"/>
        <v>2.1760190774244847E-4</v>
      </c>
      <c r="K28" s="196">
        <f>PPCL_NG!L28+PPCL_Spot!L28+GT_NG!L28+GT_Spot!L28+Bawana_NG!L28+Bawana_RLNG!L28+Bawana_Spot!L28</f>
        <v>103.85</v>
      </c>
      <c r="L28" s="196">
        <f>PPCL_NG!S28+PPCL_Spot!S28+GT_NG!S28+GT_Spot!S28+Bawana_NG!S28+Bawana_RLNG!S28+Bawana_Spot!S28</f>
        <v>103.87564143551519</v>
      </c>
      <c r="M28" s="197">
        <f t="shared" si="3"/>
        <v>-2.5641435515197486E-2</v>
      </c>
      <c r="N28" s="196">
        <f>PPCL_NG!M28+PPCL_Spot!M28+GT_NG!M28+GT_Spot!M28+Bawana_NG!M28+Bawana_RLNG!M28+Bawana_Spot!M28</f>
        <v>165.56</v>
      </c>
      <c r="O28" s="196">
        <f>PPCL_NG!T28+PPCL_Spot!T28+GT_NG!T28+GT_Spot!T28+Bawana_NG!T28+Bawana_RLNG!T28+Bawana_Spot!T28</f>
        <v>165.68375103644337</v>
      </c>
      <c r="P28" s="197">
        <f t="shared" si="4"/>
        <v>-0.12375103644336605</v>
      </c>
      <c r="Q28" s="197">
        <f t="shared" si="5"/>
        <v>-0.42000000000005144</v>
      </c>
    </row>
    <row r="29" spans="1:17">
      <c r="A29" s="33" t="s">
        <v>71</v>
      </c>
      <c r="B29" s="196">
        <f>PPCL_NG!I29+PPCL_Spot!I29+GT_NG!I29+GT_Spot!I29+Bawana_NG!I29+Bawana_RLNG!I29+Bawana_Spot!I29</f>
        <v>330.05</v>
      </c>
      <c r="C29" s="196">
        <f>PPCL_NG!P29+PPCL_Spot!P29+GT_NG!P29+GT_Spot!P29+Bawana_NG!P29+Bawana_RLNG!P29+Bawana_Spot!P29</f>
        <v>330.22193370919393</v>
      </c>
      <c r="D29" s="197">
        <f t="shared" si="0"/>
        <v>-0.17193370919392237</v>
      </c>
      <c r="E29" s="196">
        <f>PPCL_NG!J29+PPCL_Spot!J29+GT_NG!J29+GT_Spot!J29+Bawana_NG!J29+Bawana_RLNG!J29+Bawana_Spot!J29</f>
        <v>132.6</v>
      </c>
      <c r="F29" s="196">
        <f>PPCL_NG!Q29+PPCL_Spot!Q29+GT_NG!Q29+GT_Spot!Q29+Bawana_NG!Q29+Bawana_RLNG!Q29+Bawana_Spot!Q29</f>
        <v>132.69866697725433</v>
      </c>
      <c r="G29" s="197">
        <f t="shared" si="1"/>
        <v>-9.8666977254339372E-2</v>
      </c>
      <c r="H29" s="196">
        <f>PPCL_NG!K29+PPCL_Spot!K29+GT_NG!K29+GT_Spot!K29+Bawana_NG!K29+Bawana_RLNG!K29+Bawana_Spot!K29</f>
        <v>23.49</v>
      </c>
      <c r="I29" s="196">
        <f>PPCL_NG!R29+PPCL_Spot!R29+GT_NG!R29+GT_Spot!R29+Bawana_NG!R29+Bawana_RLNG!R29+Bawana_Spot!R29</f>
        <v>23.489786985701777</v>
      </c>
      <c r="J29" s="197">
        <f t="shared" si="2"/>
        <v>2.1301429822173645E-4</v>
      </c>
      <c r="K29" s="196">
        <f>PPCL_NG!L29+PPCL_Spot!L29+GT_NG!L29+GT_Spot!L29+Bawana_NG!L29+Bawana_RLNG!L29+Bawana_Spot!L29</f>
        <v>99.63</v>
      </c>
      <c r="L29" s="196">
        <f>PPCL_NG!S29+PPCL_Spot!S29+GT_NG!S29+GT_Spot!S29+Bawana_NG!S29+Bawana_RLNG!S29+Bawana_Spot!S29</f>
        <v>99.655806609300612</v>
      </c>
      <c r="M29" s="197">
        <f t="shared" si="3"/>
        <v>-2.5806609300616401E-2</v>
      </c>
      <c r="N29" s="196">
        <f>PPCL_NG!M29+PPCL_Spot!M29+GT_NG!M29+GT_Spot!M29+Bawana_NG!M29+Bawana_RLNG!M29+Bawana_Spot!M29</f>
        <v>165.56</v>
      </c>
      <c r="O29" s="196">
        <f>PPCL_NG!T29+PPCL_Spot!T29+GT_NG!T29+GT_Spot!T29+Bawana_NG!T29+Bawana_RLNG!T29+Bawana_Spot!T29</f>
        <v>165.68380571854931</v>
      </c>
      <c r="P29" s="197">
        <f t="shared" si="4"/>
        <v>-0.12380571854930622</v>
      </c>
      <c r="Q29" s="197">
        <f t="shared" si="5"/>
        <v>-0.41999999999996263</v>
      </c>
    </row>
    <row r="30" spans="1:17">
      <c r="A30" s="33" t="s">
        <v>72</v>
      </c>
      <c r="B30" s="196">
        <f>PPCL_NG!I30+PPCL_Spot!I30+GT_NG!I30+GT_Spot!I30+Bawana_NG!I30+Bawana_RLNG!I30+Bawana_Spot!I30</f>
        <v>330.05</v>
      </c>
      <c r="C30" s="196">
        <f>PPCL_NG!P30+PPCL_Spot!P30+GT_NG!P30+GT_Spot!P30+Bawana_NG!P30+Bawana_RLNG!P30+Bawana_Spot!P30</f>
        <v>330.22182875191515</v>
      </c>
      <c r="D30" s="197">
        <f t="shared" si="0"/>
        <v>-0.17182875191514313</v>
      </c>
      <c r="E30" s="196">
        <f>PPCL_NG!J30+PPCL_Spot!J30+GT_NG!J30+GT_Spot!J30+Bawana_NG!J30+Bawana_RLNG!J30+Bawana_Spot!J30</f>
        <v>122.6</v>
      </c>
      <c r="F30" s="196">
        <f>PPCL_NG!Q30+PPCL_Spot!Q30+GT_NG!Q30+GT_Spot!Q30+Bawana_NG!Q30+Bawana_RLNG!Q30+Bawana_Spot!Q30</f>
        <v>122.69899637803408</v>
      </c>
      <c r="G30" s="197">
        <f t="shared" si="1"/>
        <v>-9.8996378034087229E-2</v>
      </c>
      <c r="H30" s="196">
        <f>PPCL_NG!K30+PPCL_Spot!K30+GT_NG!K30+GT_Spot!K30+Bawana_NG!K30+Bawana_RLNG!K30+Bawana_Spot!K30</f>
        <v>23.49</v>
      </c>
      <c r="I30" s="196">
        <f>PPCL_NG!R30+PPCL_Spot!R30+GT_NG!R30+GT_Spot!R30+Bawana_NG!R30+Bawana_RLNG!R30+Bawana_Spot!R30</f>
        <v>23.489782398092256</v>
      </c>
      <c r="J30" s="197">
        <f t="shared" si="2"/>
        <v>2.1760190774244847E-4</v>
      </c>
      <c r="K30" s="196">
        <f>PPCL_NG!L30+PPCL_Spot!L30+GT_NG!L30+GT_Spot!L30+Bawana_NG!L30+Bawana_RLNG!L30+Bawana_Spot!L30</f>
        <v>103.85</v>
      </c>
      <c r="L30" s="196">
        <f>PPCL_NG!S30+PPCL_Spot!S30+GT_NG!S30+GT_Spot!S30+Bawana_NG!S30+Bawana_RLNG!S30+Bawana_Spot!S30</f>
        <v>103.87564143551519</v>
      </c>
      <c r="M30" s="197">
        <f t="shared" si="3"/>
        <v>-2.5641435515197486E-2</v>
      </c>
      <c r="N30" s="196">
        <f>PPCL_NG!M30+PPCL_Spot!M30+GT_NG!M30+GT_Spot!M30+Bawana_NG!M30+Bawana_RLNG!M30+Bawana_Spot!M30</f>
        <v>165.56</v>
      </c>
      <c r="O30" s="196">
        <f>PPCL_NG!T30+PPCL_Spot!T30+GT_NG!T30+GT_Spot!T30+Bawana_NG!T30+Bawana_RLNG!T30+Bawana_Spot!T30</f>
        <v>165.68375103644337</v>
      </c>
      <c r="P30" s="197">
        <f t="shared" si="4"/>
        <v>-0.12375103644336605</v>
      </c>
      <c r="Q30" s="197">
        <f t="shared" si="5"/>
        <v>-0.42000000000005144</v>
      </c>
    </row>
    <row r="31" spans="1:17">
      <c r="A31" s="33" t="s">
        <v>73</v>
      </c>
      <c r="B31" s="196">
        <f>PPCL_NG!I31+PPCL_Spot!I31+GT_NG!I31+GT_Spot!I31+Bawana_NG!I31+Bawana_RLNG!I31+Bawana_Spot!I31</f>
        <v>330.05</v>
      </c>
      <c r="C31" s="196">
        <f>PPCL_NG!P31+PPCL_Spot!P31+GT_NG!P31+GT_Spot!P31+Bawana_NG!P31+Bawana_RLNG!P31+Bawana_Spot!P31</f>
        <v>330.22182875191515</v>
      </c>
      <c r="D31" s="197">
        <f t="shared" si="0"/>
        <v>-0.17182875191514313</v>
      </c>
      <c r="E31" s="196">
        <f>PPCL_NG!J31+PPCL_Spot!J31+GT_NG!J31+GT_Spot!J31+Bawana_NG!J31+Bawana_RLNG!J31+Bawana_Spot!J31</f>
        <v>122.6</v>
      </c>
      <c r="F31" s="196">
        <f>PPCL_NG!Q31+PPCL_Spot!Q31+GT_NG!Q31+GT_Spot!Q31+Bawana_NG!Q31+Bawana_RLNG!Q31+Bawana_Spot!Q31</f>
        <v>122.69899637803408</v>
      </c>
      <c r="G31" s="197">
        <f t="shared" si="1"/>
        <v>-9.8996378034087229E-2</v>
      </c>
      <c r="H31" s="196">
        <f>PPCL_NG!K31+PPCL_Spot!K31+GT_NG!K31+GT_Spot!K31+Bawana_NG!K31+Bawana_RLNG!K31+Bawana_Spot!K31</f>
        <v>23.49</v>
      </c>
      <c r="I31" s="196">
        <f>PPCL_NG!R31+PPCL_Spot!R31+GT_NG!R31+GT_Spot!R31+Bawana_NG!R31+Bawana_RLNG!R31+Bawana_Spot!R31</f>
        <v>23.489782398092256</v>
      </c>
      <c r="J31" s="197">
        <f t="shared" si="2"/>
        <v>2.1760190774244847E-4</v>
      </c>
      <c r="K31" s="196">
        <f>PPCL_NG!L31+PPCL_Spot!L31+GT_NG!L31+GT_Spot!L31+Bawana_NG!L31+Bawana_RLNG!L31+Bawana_Spot!L31</f>
        <v>103.85</v>
      </c>
      <c r="L31" s="196">
        <f>PPCL_NG!S31+PPCL_Spot!S31+GT_NG!S31+GT_Spot!S31+Bawana_NG!S31+Bawana_RLNG!S31+Bawana_Spot!S31</f>
        <v>103.87564143551519</v>
      </c>
      <c r="M31" s="197">
        <f t="shared" si="3"/>
        <v>-2.5641435515197486E-2</v>
      </c>
      <c r="N31" s="196">
        <f>PPCL_NG!M31+PPCL_Spot!M31+GT_NG!M31+GT_Spot!M31+Bawana_NG!M31+Bawana_RLNG!M31+Bawana_Spot!M31</f>
        <v>165.56</v>
      </c>
      <c r="O31" s="196">
        <f>PPCL_NG!T31+PPCL_Spot!T31+GT_NG!T31+GT_Spot!T31+Bawana_NG!T31+Bawana_RLNG!T31+Bawana_Spot!T31</f>
        <v>165.68375103644337</v>
      </c>
      <c r="P31" s="197">
        <f t="shared" si="4"/>
        <v>-0.12375103644336605</v>
      </c>
      <c r="Q31" s="197">
        <f t="shared" si="5"/>
        <v>-0.42000000000005144</v>
      </c>
    </row>
    <row r="32" spans="1:17">
      <c r="A32" s="33" t="s">
        <v>74</v>
      </c>
      <c r="B32" s="196">
        <f>PPCL_NG!I32+PPCL_Spot!I32+GT_NG!I32+GT_Spot!I32+Bawana_NG!I32+Bawana_RLNG!I32+Bawana_Spot!I32</f>
        <v>330.05</v>
      </c>
      <c r="C32" s="196">
        <f>PPCL_NG!P32+PPCL_Spot!P32+GT_NG!P32+GT_Spot!P32+Bawana_NG!P32+Bawana_RLNG!P32+Bawana_Spot!P32</f>
        <v>330.22182875191515</v>
      </c>
      <c r="D32" s="197">
        <f t="shared" si="0"/>
        <v>-0.17182875191514313</v>
      </c>
      <c r="E32" s="196">
        <f>PPCL_NG!J32+PPCL_Spot!J32+GT_NG!J32+GT_Spot!J32+Bawana_NG!J32+Bawana_RLNG!J32+Bawana_Spot!J32</f>
        <v>122.6</v>
      </c>
      <c r="F32" s="196">
        <f>PPCL_NG!Q32+PPCL_Spot!Q32+GT_NG!Q32+GT_Spot!Q32+Bawana_NG!Q32+Bawana_RLNG!Q32+Bawana_Spot!Q32</f>
        <v>122.69899637803408</v>
      </c>
      <c r="G32" s="197">
        <f t="shared" si="1"/>
        <v>-9.8996378034087229E-2</v>
      </c>
      <c r="H32" s="196">
        <f>PPCL_NG!K32+PPCL_Spot!K32+GT_NG!K32+GT_Spot!K32+Bawana_NG!K32+Bawana_RLNG!K32+Bawana_Spot!K32</f>
        <v>23.49</v>
      </c>
      <c r="I32" s="196">
        <f>PPCL_NG!R32+PPCL_Spot!R32+GT_NG!R32+GT_Spot!R32+Bawana_NG!R32+Bawana_RLNG!R32+Bawana_Spot!R32</f>
        <v>23.489782398092256</v>
      </c>
      <c r="J32" s="197">
        <f t="shared" si="2"/>
        <v>2.1760190774244847E-4</v>
      </c>
      <c r="K32" s="196">
        <f>PPCL_NG!L32+PPCL_Spot!L32+GT_NG!L32+GT_Spot!L32+Bawana_NG!L32+Bawana_RLNG!L32+Bawana_Spot!L32</f>
        <v>103.85</v>
      </c>
      <c r="L32" s="196">
        <f>PPCL_NG!S32+PPCL_Spot!S32+GT_NG!S32+GT_Spot!S32+Bawana_NG!S32+Bawana_RLNG!S32+Bawana_Spot!S32</f>
        <v>103.87564143551519</v>
      </c>
      <c r="M32" s="197">
        <f t="shared" si="3"/>
        <v>-2.5641435515197486E-2</v>
      </c>
      <c r="N32" s="196">
        <f>PPCL_NG!M32+PPCL_Spot!M32+GT_NG!M32+GT_Spot!M32+Bawana_NG!M32+Bawana_RLNG!M32+Bawana_Spot!M32</f>
        <v>165.56</v>
      </c>
      <c r="O32" s="196">
        <f>PPCL_NG!T32+PPCL_Spot!T32+GT_NG!T32+GT_Spot!T32+Bawana_NG!T32+Bawana_RLNG!T32+Bawana_Spot!T32</f>
        <v>165.68375103644337</v>
      </c>
      <c r="P32" s="197">
        <f t="shared" si="4"/>
        <v>-0.12375103644336605</v>
      </c>
      <c r="Q32" s="197">
        <f t="shared" si="5"/>
        <v>-0.42000000000005144</v>
      </c>
    </row>
    <row r="33" spans="1:17">
      <c r="A33" s="33" t="s">
        <v>75</v>
      </c>
      <c r="B33" s="196">
        <f>PPCL_NG!I33+PPCL_Spot!I33+GT_NG!I33+GT_Spot!I33+Bawana_NG!I33+Bawana_RLNG!I33+Bawana_Spot!I33</f>
        <v>330.05</v>
      </c>
      <c r="C33" s="196">
        <f>PPCL_NG!P33+PPCL_Spot!P33+GT_NG!P33+GT_Spot!P33+Bawana_NG!P33+Bawana_RLNG!P33+Bawana_Spot!P33</f>
        <v>330.22188940363986</v>
      </c>
      <c r="D33" s="197">
        <f t="shared" si="0"/>
        <v>-0.17188940363985239</v>
      </c>
      <c r="E33" s="196">
        <f>PPCL_NG!J33+PPCL_Spot!J33+GT_NG!J33+GT_Spot!J33+Bawana_NG!J33+Bawana_RLNG!J33+Bawana_Spot!J33</f>
        <v>122.6</v>
      </c>
      <c r="F33" s="196">
        <f>PPCL_NG!Q33+PPCL_Spot!Q33+GT_NG!Q33+GT_Spot!Q33+Bawana_NG!Q33+Bawana_RLNG!Q33+Bawana_Spot!Q33</f>
        <v>122.69901680560397</v>
      </c>
      <c r="G33" s="197">
        <f t="shared" si="1"/>
        <v>-9.9016805603980629E-2</v>
      </c>
      <c r="H33" s="196">
        <f>PPCL_NG!K33+PPCL_Spot!K33+GT_NG!K33+GT_Spot!K33+Bawana_NG!K33+Bawana_RLNG!K33+Bawana_Spot!K33</f>
        <v>23.49</v>
      </c>
      <c r="I33" s="196">
        <f>PPCL_NG!R33+PPCL_Spot!R33+GT_NG!R33+GT_Spot!R33+Bawana_NG!R33+Bawana_RLNG!R33+Bawana_Spot!R33</f>
        <v>23.489785049136881</v>
      </c>
      <c r="J33" s="197">
        <f t="shared" si="2"/>
        <v>2.1495086311773548E-4</v>
      </c>
      <c r="K33" s="196">
        <f>PPCL_NG!L33+PPCL_Spot!L33+GT_NG!L33+GT_Spot!L33+Bawana_NG!L33+Bawana_RLNG!L33+Bawana_Spot!L33</f>
        <v>107.16</v>
      </c>
      <c r="L33" s="196">
        <f>PPCL_NG!S33+PPCL_Spot!S33+GT_NG!S33+GT_Spot!S33+Bawana_NG!S33+Bawana_RLNG!S33+Bawana_Spot!S33</f>
        <v>107.18552610599501</v>
      </c>
      <c r="M33" s="197">
        <f t="shared" si="3"/>
        <v>-2.5526105995012927E-2</v>
      </c>
      <c r="N33" s="196">
        <f>PPCL_NG!M33+PPCL_Spot!M33+GT_NG!M33+GT_Spot!M33+Bawana_NG!M33+Bawana_RLNG!M33+Bawana_Spot!M33</f>
        <v>165.56</v>
      </c>
      <c r="O33" s="196">
        <f>PPCL_NG!T33+PPCL_Spot!T33+GT_NG!T33+GT_Spot!T33+Bawana_NG!T33+Bawana_RLNG!T33+Bawana_Spot!T33</f>
        <v>165.68378263562425</v>
      </c>
      <c r="P33" s="197">
        <f t="shared" si="4"/>
        <v>-0.12378263562425218</v>
      </c>
      <c r="Q33" s="197">
        <f t="shared" si="5"/>
        <v>-0.41999999999998039</v>
      </c>
    </row>
    <row r="34" spans="1:17">
      <c r="A34" s="33" t="s">
        <v>76</v>
      </c>
      <c r="B34" s="196">
        <f>PPCL_NG!I34+PPCL_Spot!I34+GT_NG!I34+GT_Spot!I34+Bawana_NG!I34+Bawana_RLNG!I34+Bawana_Spot!I34</f>
        <v>330.05</v>
      </c>
      <c r="C34" s="196">
        <f>PPCL_NG!P34+PPCL_Spot!P34+GT_NG!P34+GT_Spot!P34+Bawana_NG!P34+Bawana_RLNG!P34+Bawana_Spot!P34</f>
        <v>330.22188940363986</v>
      </c>
      <c r="D34" s="197">
        <f t="shared" si="0"/>
        <v>-0.17188940363985239</v>
      </c>
      <c r="E34" s="196">
        <f>PPCL_NG!J34+PPCL_Spot!J34+GT_NG!J34+GT_Spot!J34+Bawana_NG!J34+Bawana_RLNG!J34+Bawana_Spot!J34</f>
        <v>122.6</v>
      </c>
      <c r="F34" s="196">
        <f>PPCL_NG!Q34+PPCL_Spot!Q34+GT_NG!Q34+GT_Spot!Q34+Bawana_NG!Q34+Bawana_RLNG!Q34+Bawana_Spot!Q34</f>
        <v>122.69901680560397</v>
      </c>
      <c r="G34" s="197">
        <f t="shared" si="1"/>
        <v>-9.9016805603980629E-2</v>
      </c>
      <c r="H34" s="196">
        <f>PPCL_NG!K34+PPCL_Spot!K34+GT_NG!K34+GT_Spot!K34+Bawana_NG!K34+Bawana_RLNG!K34+Bawana_Spot!K34</f>
        <v>23.49</v>
      </c>
      <c r="I34" s="196">
        <f>PPCL_NG!R34+PPCL_Spot!R34+GT_NG!R34+GT_Spot!R34+Bawana_NG!R34+Bawana_RLNG!R34+Bawana_Spot!R34</f>
        <v>23.489785049136881</v>
      </c>
      <c r="J34" s="197">
        <f t="shared" si="2"/>
        <v>2.1495086311773548E-4</v>
      </c>
      <c r="K34" s="196">
        <f>PPCL_NG!L34+PPCL_Spot!L34+GT_NG!L34+GT_Spot!L34+Bawana_NG!L34+Bawana_RLNG!L34+Bawana_Spot!L34</f>
        <v>107.16</v>
      </c>
      <c r="L34" s="196">
        <f>PPCL_NG!S34+PPCL_Spot!S34+GT_NG!S34+GT_Spot!S34+Bawana_NG!S34+Bawana_RLNG!S34+Bawana_Spot!S34</f>
        <v>107.18552610599501</v>
      </c>
      <c r="M34" s="197">
        <f t="shared" si="3"/>
        <v>-2.5526105995012927E-2</v>
      </c>
      <c r="N34" s="196">
        <f>PPCL_NG!M34+PPCL_Spot!M34+GT_NG!M34+GT_Spot!M34+Bawana_NG!M34+Bawana_RLNG!M34+Bawana_Spot!M34</f>
        <v>165.56</v>
      </c>
      <c r="O34" s="196">
        <f>PPCL_NG!T34+PPCL_Spot!T34+GT_NG!T34+GT_Spot!T34+Bawana_NG!T34+Bawana_RLNG!T34+Bawana_Spot!T34</f>
        <v>165.68378263562425</v>
      </c>
      <c r="P34" s="197">
        <f t="shared" si="4"/>
        <v>-0.12378263562425218</v>
      </c>
      <c r="Q34" s="197">
        <f t="shared" si="5"/>
        <v>-0.41999999999998039</v>
      </c>
    </row>
    <row r="35" spans="1:17">
      <c r="A35" s="33" t="s">
        <v>77</v>
      </c>
      <c r="B35" s="196">
        <f>PPCL_NG!I35+PPCL_Spot!I35+GT_NG!I35+GT_Spot!I35+Bawana_NG!I35+Bawana_RLNG!I35+Bawana_Spot!I35</f>
        <v>330.05</v>
      </c>
      <c r="C35" s="196">
        <f>PPCL_NG!P35+PPCL_Spot!P35+GT_NG!P35+GT_Spot!P35+Bawana_NG!P35+Bawana_RLNG!P35+Bawana_Spot!P35</f>
        <v>330.22188940363986</v>
      </c>
      <c r="D35" s="197">
        <f t="shared" si="0"/>
        <v>-0.17188940363985239</v>
      </c>
      <c r="E35" s="196">
        <f>PPCL_NG!J35+PPCL_Spot!J35+GT_NG!J35+GT_Spot!J35+Bawana_NG!J35+Bawana_RLNG!J35+Bawana_Spot!J35</f>
        <v>122.6</v>
      </c>
      <c r="F35" s="196">
        <f>PPCL_NG!Q35+PPCL_Spot!Q35+GT_NG!Q35+GT_Spot!Q35+Bawana_NG!Q35+Bawana_RLNG!Q35+Bawana_Spot!Q35</f>
        <v>122.69901680560397</v>
      </c>
      <c r="G35" s="197">
        <f t="shared" si="1"/>
        <v>-9.9016805603980629E-2</v>
      </c>
      <c r="H35" s="196">
        <f>PPCL_NG!K35+PPCL_Spot!K35+GT_NG!K35+GT_Spot!K35+Bawana_NG!K35+Bawana_RLNG!K35+Bawana_Spot!K35</f>
        <v>23.49</v>
      </c>
      <c r="I35" s="196">
        <f>PPCL_NG!R35+PPCL_Spot!R35+GT_NG!R35+GT_Spot!R35+Bawana_NG!R35+Bawana_RLNG!R35+Bawana_Spot!R35</f>
        <v>23.489785049136881</v>
      </c>
      <c r="J35" s="197">
        <f t="shared" si="2"/>
        <v>2.1495086311773548E-4</v>
      </c>
      <c r="K35" s="196">
        <f>PPCL_NG!L35+PPCL_Spot!L35+GT_NG!L35+GT_Spot!L35+Bawana_NG!L35+Bawana_RLNG!L35+Bawana_Spot!L35</f>
        <v>107.16</v>
      </c>
      <c r="L35" s="196">
        <f>PPCL_NG!S35+PPCL_Spot!S35+GT_NG!S35+GT_Spot!S35+Bawana_NG!S35+Bawana_RLNG!S35+Bawana_Spot!S35</f>
        <v>107.18552610599501</v>
      </c>
      <c r="M35" s="197">
        <f t="shared" si="3"/>
        <v>-2.5526105995012927E-2</v>
      </c>
      <c r="N35" s="196">
        <f>PPCL_NG!M35+PPCL_Spot!M35+GT_NG!M35+GT_Spot!M35+Bawana_NG!M35+Bawana_RLNG!M35+Bawana_Spot!M35</f>
        <v>165.56</v>
      </c>
      <c r="O35" s="196">
        <f>PPCL_NG!T35+PPCL_Spot!T35+GT_NG!T35+GT_Spot!T35+Bawana_NG!T35+Bawana_RLNG!T35+Bawana_Spot!T35</f>
        <v>165.68378263562425</v>
      </c>
      <c r="P35" s="197">
        <f t="shared" si="4"/>
        <v>-0.12378263562425218</v>
      </c>
      <c r="Q35" s="197">
        <f t="shared" si="5"/>
        <v>-0.41999999999998039</v>
      </c>
    </row>
    <row r="36" spans="1:17">
      <c r="A36" s="33" t="s">
        <v>78</v>
      </c>
      <c r="B36" s="196">
        <f>PPCL_NG!I36+PPCL_Spot!I36+GT_NG!I36+GT_Spot!I36+Bawana_NG!I36+Bawana_RLNG!I36+Bawana_Spot!I36</f>
        <v>330.05</v>
      </c>
      <c r="C36" s="196">
        <f>PPCL_NG!P36+PPCL_Spot!P36+GT_NG!P36+GT_Spot!P36+Bawana_NG!P36+Bawana_RLNG!P36+Bawana_Spot!P36</f>
        <v>330.22188940363986</v>
      </c>
      <c r="D36" s="197">
        <f t="shared" si="0"/>
        <v>-0.17188940363985239</v>
      </c>
      <c r="E36" s="196">
        <f>PPCL_NG!J36+PPCL_Spot!J36+GT_NG!J36+GT_Spot!J36+Bawana_NG!J36+Bawana_RLNG!J36+Bawana_Spot!J36</f>
        <v>122.6</v>
      </c>
      <c r="F36" s="196">
        <f>PPCL_NG!Q36+PPCL_Spot!Q36+GT_NG!Q36+GT_Spot!Q36+Bawana_NG!Q36+Bawana_RLNG!Q36+Bawana_Spot!Q36</f>
        <v>122.69901680560397</v>
      </c>
      <c r="G36" s="197">
        <f t="shared" si="1"/>
        <v>-9.9016805603980629E-2</v>
      </c>
      <c r="H36" s="196">
        <f>PPCL_NG!K36+PPCL_Spot!K36+GT_NG!K36+GT_Spot!K36+Bawana_NG!K36+Bawana_RLNG!K36+Bawana_Spot!K36</f>
        <v>23.49</v>
      </c>
      <c r="I36" s="196">
        <f>PPCL_NG!R36+PPCL_Spot!R36+GT_NG!R36+GT_Spot!R36+Bawana_NG!R36+Bawana_RLNG!R36+Bawana_Spot!R36</f>
        <v>23.489785049136881</v>
      </c>
      <c r="J36" s="197">
        <f t="shared" si="2"/>
        <v>2.1495086311773548E-4</v>
      </c>
      <c r="K36" s="196">
        <f>PPCL_NG!L36+PPCL_Spot!L36+GT_NG!L36+GT_Spot!L36+Bawana_NG!L36+Bawana_RLNG!L36+Bawana_Spot!L36</f>
        <v>107.16</v>
      </c>
      <c r="L36" s="196">
        <f>PPCL_NG!S36+PPCL_Spot!S36+GT_NG!S36+GT_Spot!S36+Bawana_NG!S36+Bawana_RLNG!S36+Bawana_Spot!S36</f>
        <v>107.18552610599501</v>
      </c>
      <c r="M36" s="197">
        <f t="shared" si="3"/>
        <v>-2.5526105995012927E-2</v>
      </c>
      <c r="N36" s="196">
        <f>PPCL_NG!M36+PPCL_Spot!M36+GT_NG!M36+GT_Spot!M36+Bawana_NG!M36+Bawana_RLNG!M36+Bawana_Spot!M36</f>
        <v>165.56</v>
      </c>
      <c r="O36" s="196">
        <f>PPCL_NG!T36+PPCL_Spot!T36+GT_NG!T36+GT_Spot!T36+Bawana_NG!T36+Bawana_RLNG!T36+Bawana_Spot!T36</f>
        <v>165.68378263562425</v>
      </c>
      <c r="P36" s="197">
        <f t="shared" si="4"/>
        <v>-0.12378263562425218</v>
      </c>
      <c r="Q36" s="197">
        <f t="shared" si="5"/>
        <v>-0.41999999999998039</v>
      </c>
    </row>
    <row r="37" spans="1:17">
      <c r="A37" s="33" t="s">
        <v>79</v>
      </c>
      <c r="B37" s="196">
        <f>PPCL_NG!I37+PPCL_Spot!I37+GT_NG!I37+GT_Spot!I37+Bawana_NG!I37+Bawana_RLNG!I37+Bawana_Spot!I37</f>
        <v>330.05</v>
      </c>
      <c r="C37" s="196">
        <f>PPCL_NG!P37+PPCL_Spot!P37+GT_NG!P37+GT_Spot!P37+Bawana_NG!P37+Bawana_RLNG!P37+Bawana_Spot!P37</f>
        <v>330.22188940363986</v>
      </c>
      <c r="D37" s="197">
        <f t="shared" si="0"/>
        <v>-0.17188940363985239</v>
      </c>
      <c r="E37" s="196">
        <f>PPCL_NG!J37+PPCL_Spot!J37+GT_NG!J37+GT_Spot!J37+Bawana_NG!J37+Bawana_RLNG!J37+Bawana_Spot!J37</f>
        <v>122.6</v>
      </c>
      <c r="F37" s="196">
        <f>PPCL_NG!Q37+PPCL_Spot!Q37+GT_NG!Q37+GT_Spot!Q37+Bawana_NG!Q37+Bawana_RLNG!Q37+Bawana_Spot!Q37</f>
        <v>122.69901680560397</v>
      </c>
      <c r="G37" s="197">
        <f t="shared" si="1"/>
        <v>-9.9016805603980629E-2</v>
      </c>
      <c r="H37" s="196">
        <f>PPCL_NG!K37+PPCL_Spot!K37+GT_NG!K37+GT_Spot!K37+Bawana_NG!K37+Bawana_RLNG!K37+Bawana_Spot!K37</f>
        <v>23.49</v>
      </c>
      <c r="I37" s="196">
        <f>PPCL_NG!R37+PPCL_Spot!R37+GT_NG!R37+GT_Spot!R37+Bawana_NG!R37+Bawana_RLNG!R37+Bawana_Spot!R37</f>
        <v>23.489785049136881</v>
      </c>
      <c r="J37" s="197">
        <f t="shared" si="2"/>
        <v>2.1495086311773548E-4</v>
      </c>
      <c r="K37" s="196">
        <f>PPCL_NG!L37+PPCL_Spot!L37+GT_NG!L37+GT_Spot!L37+Bawana_NG!L37+Bawana_RLNG!L37+Bawana_Spot!L37</f>
        <v>107.16</v>
      </c>
      <c r="L37" s="196">
        <f>PPCL_NG!S37+PPCL_Spot!S37+GT_NG!S37+GT_Spot!S37+Bawana_NG!S37+Bawana_RLNG!S37+Bawana_Spot!S37</f>
        <v>107.18552610599501</v>
      </c>
      <c r="M37" s="197">
        <f t="shared" si="3"/>
        <v>-2.5526105995012927E-2</v>
      </c>
      <c r="N37" s="196">
        <f>PPCL_NG!M37+PPCL_Spot!M37+GT_NG!M37+GT_Spot!M37+Bawana_NG!M37+Bawana_RLNG!M37+Bawana_Spot!M37</f>
        <v>165.56</v>
      </c>
      <c r="O37" s="196">
        <f>PPCL_NG!T37+PPCL_Spot!T37+GT_NG!T37+GT_Spot!T37+Bawana_NG!T37+Bawana_RLNG!T37+Bawana_Spot!T37</f>
        <v>165.68378263562425</v>
      </c>
      <c r="P37" s="197">
        <f t="shared" si="4"/>
        <v>-0.12378263562425218</v>
      </c>
      <c r="Q37" s="197">
        <f t="shared" si="5"/>
        <v>-0.41999999999998039</v>
      </c>
    </row>
    <row r="38" spans="1:17">
      <c r="A38" s="33" t="s">
        <v>80</v>
      </c>
      <c r="B38" s="196">
        <f>PPCL_NG!I38+PPCL_Spot!I38+GT_NG!I38+GT_Spot!I38+Bawana_NG!I38+Bawana_RLNG!I38+Bawana_Spot!I38</f>
        <v>330.05</v>
      </c>
      <c r="C38" s="196">
        <f>PPCL_NG!P38+PPCL_Spot!P38+GT_NG!P38+GT_Spot!P38+Bawana_NG!P38+Bawana_RLNG!P38+Bawana_Spot!P38</f>
        <v>330.22188940363986</v>
      </c>
      <c r="D38" s="197">
        <f t="shared" si="0"/>
        <v>-0.17188940363985239</v>
      </c>
      <c r="E38" s="196">
        <f>PPCL_NG!J38+PPCL_Spot!J38+GT_NG!J38+GT_Spot!J38+Bawana_NG!J38+Bawana_RLNG!J38+Bawana_Spot!J38</f>
        <v>122.6</v>
      </c>
      <c r="F38" s="196">
        <f>PPCL_NG!Q38+PPCL_Spot!Q38+GT_NG!Q38+GT_Spot!Q38+Bawana_NG!Q38+Bawana_RLNG!Q38+Bawana_Spot!Q38</f>
        <v>122.69901680560397</v>
      </c>
      <c r="G38" s="197">
        <f t="shared" si="1"/>
        <v>-9.9016805603980629E-2</v>
      </c>
      <c r="H38" s="196">
        <f>PPCL_NG!K38+PPCL_Spot!K38+GT_NG!K38+GT_Spot!K38+Bawana_NG!K38+Bawana_RLNG!K38+Bawana_Spot!K38</f>
        <v>23.49</v>
      </c>
      <c r="I38" s="196">
        <f>PPCL_NG!R38+PPCL_Spot!R38+GT_NG!R38+GT_Spot!R38+Bawana_NG!R38+Bawana_RLNG!R38+Bawana_Spot!R38</f>
        <v>23.489785049136881</v>
      </c>
      <c r="J38" s="197">
        <f t="shared" si="2"/>
        <v>2.1495086311773548E-4</v>
      </c>
      <c r="K38" s="196">
        <f>PPCL_NG!L38+PPCL_Spot!L38+GT_NG!L38+GT_Spot!L38+Bawana_NG!L38+Bawana_RLNG!L38+Bawana_Spot!L38</f>
        <v>107.16</v>
      </c>
      <c r="L38" s="196">
        <f>PPCL_NG!S38+PPCL_Spot!S38+GT_NG!S38+GT_Spot!S38+Bawana_NG!S38+Bawana_RLNG!S38+Bawana_Spot!S38</f>
        <v>107.18552610599501</v>
      </c>
      <c r="M38" s="197">
        <f t="shared" si="3"/>
        <v>-2.5526105995012927E-2</v>
      </c>
      <c r="N38" s="196">
        <f>PPCL_NG!M38+PPCL_Spot!M38+GT_NG!M38+GT_Spot!M38+Bawana_NG!M38+Bawana_RLNG!M38+Bawana_Spot!M38</f>
        <v>165.56</v>
      </c>
      <c r="O38" s="196">
        <f>PPCL_NG!T38+PPCL_Spot!T38+GT_NG!T38+GT_Spot!T38+Bawana_NG!T38+Bawana_RLNG!T38+Bawana_Spot!T38</f>
        <v>165.68378263562425</v>
      </c>
      <c r="P38" s="197">
        <f t="shared" si="4"/>
        <v>-0.12378263562425218</v>
      </c>
      <c r="Q38" s="197">
        <f t="shared" si="5"/>
        <v>-0.41999999999998039</v>
      </c>
    </row>
    <row r="39" spans="1:17">
      <c r="A39" s="33" t="s">
        <v>81</v>
      </c>
      <c r="B39" s="196">
        <f>PPCL_NG!I39+PPCL_Spot!I39+GT_NG!I39+GT_Spot!I39+Bawana_NG!I39+Bawana_RLNG!I39+Bawana_Spot!I39</f>
        <v>330.05</v>
      </c>
      <c r="C39" s="196">
        <f>PPCL_NG!P39+PPCL_Spot!P39+GT_NG!P39+GT_Spot!P39+Bawana_NG!P39+Bawana_RLNG!P39+Bawana_Spot!P39</f>
        <v>330.09853558450027</v>
      </c>
      <c r="D39" s="197">
        <f t="shared" si="0"/>
        <v>-4.8535584500257301E-2</v>
      </c>
      <c r="E39" s="196">
        <f>PPCL_NG!J39+PPCL_Spot!J39+GT_NG!J39+GT_Spot!J39+Bawana_NG!J39+Bawana_RLNG!J39+Bawana_Spot!J39</f>
        <v>122.6</v>
      </c>
      <c r="F39" s="196">
        <f>PPCL_NG!Q39+PPCL_Spot!Q39+GT_NG!Q39+GT_Spot!Q39+Bawana_NG!Q39+Bawana_RLNG!Q39+Bawana_Spot!Q39</f>
        <v>122.62877975556007</v>
      </c>
      <c r="G39" s="197">
        <f t="shared" si="1"/>
        <v>-2.8779755560080389E-2</v>
      </c>
      <c r="H39" s="196">
        <f>PPCL_NG!K39+PPCL_Spot!K39+GT_NG!K39+GT_Spot!K39+Bawana_NG!K39+Bawana_RLNG!K39+Bawana_Spot!K39</f>
        <v>23.49</v>
      </c>
      <c r="I39" s="196">
        <f>PPCL_NG!R39+PPCL_Spot!R39+GT_NG!R39+GT_Spot!R39+Bawana_NG!R39+Bawana_RLNG!R39+Bawana_Spot!R39</f>
        <v>23.489785049136881</v>
      </c>
      <c r="J39" s="197">
        <f t="shared" si="2"/>
        <v>2.1495086311773548E-4</v>
      </c>
      <c r="K39" s="196">
        <f>PPCL_NG!L39+PPCL_Spot!L39+GT_NG!L39+GT_Spot!L39+Bawana_NG!L39+Bawana_RLNG!L39+Bawana_Spot!L39</f>
        <v>107.16</v>
      </c>
      <c r="L39" s="196">
        <f>PPCL_NG!S39+PPCL_Spot!S39+GT_NG!S39+GT_Spot!S39+Bawana_NG!S39+Bawana_RLNG!S39+Bawana_Spot!S39</f>
        <v>107.16726447298359</v>
      </c>
      <c r="M39" s="197">
        <f t="shared" si="3"/>
        <v>-7.2644729835928956E-3</v>
      </c>
      <c r="N39" s="196">
        <f>PPCL_NG!M39+PPCL_Spot!M39+GT_NG!M39+GT_Spot!M39+Bawana_NG!M39+Bawana_RLNG!M39+Bawana_Spot!M39</f>
        <v>165.56</v>
      </c>
      <c r="O39" s="196">
        <f>PPCL_NG!T39+PPCL_Spot!T39+GT_NG!T39+GT_Spot!T39+Bawana_NG!T39+Bawana_RLNG!T39+Bawana_Spot!T39</f>
        <v>165.59563513781916</v>
      </c>
      <c r="P39" s="197">
        <f t="shared" si="4"/>
        <v>-3.5635137819156171E-2</v>
      </c>
      <c r="Q39" s="197">
        <f t="shared" si="5"/>
        <v>-0.11999999999996902</v>
      </c>
    </row>
    <row r="40" spans="1:17">
      <c r="A40" s="33" t="s">
        <v>82</v>
      </c>
      <c r="B40" s="196">
        <f>PPCL_NG!I40+PPCL_Spot!I40+GT_NG!I40+GT_Spot!I40+Bawana_NG!I40+Bawana_RLNG!I40+Bawana_Spot!I40</f>
        <v>330.05</v>
      </c>
      <c r="C40" s="196">
        <f>PPCL_NG!P40+PPCL_Spot!P40+GT_NG!P40+GT_Spot!P40+Bawana_NG!P40+Bawana_RLNG!P40+Bawana_Spot!P40</f>
        <v>330.09853558450027</v>
      </c>
      <c r="D40" s="197">
        <f t="shared" si="0"/>
        <v>-4.8535584500257301E-2</v>
      </c>
      <c r="E40" s="196">
        <f>PPCL_NG!J40+PPCL_Spot!J40+GT_NG!J40+GT_Spot!J40+Bawana_NG!J40+Bawana_RLNG!J40+Bawana_Spot!J40</f>
        <v>122.6</v>
      </c>
      <c r="F40" s="196">
        <f>PPCL_NG!Q40+PPCL_Spot!Q40+GT_NG!Q40+GT_Spot!Q40+Bawana_NG!Q40+Bawana_RLNG!Q40+Bawana_Spot!Q40</f>
        <v>122.62877975556007</v>
      </c>
      <c r="G40" s="197">
        <f t="shared" si="1"/>
        <v>-2.8779755560080389E-2</v>
      </c>
      <c r="H40" s="196">
        <f>PPCL_NG!K40+PPCL_Spot!K40+GT_NG!K40+GT_Spot!K40+Bawana_NG!K40+Bawana_RLNG!K40+Bawana_Spot!K40</f>
        <v>23.49</v>
      </c>
      <c r="I40" s="196">
        <f>PPCL_NG!R40+PPCL_Spot!R40+GT_NG!R40+GT_Spot!R40+Bawana_NG!R40+Bawana_RLNG!R40+Bawana_Spot!R40</f>
        <v>23.489785049136881</v>
      </c>
      <c r="J40" s="197">
        <f t="shared" si="2"/>
        <v>2.1495086311773548E-4</v>
      </c>
      <c r="K40" s="196">
        <f>PPCL_NG!L40+PPCL_Spot!L40+GT_NG!L40+GT_Spot!L40+Bawana_NG!L40+Bawana_RLNG!L40+Bawana_Spot!L40</f>
        <v>107.16</v>
      </c>
      <c r="L40" s="196">
        <f>PPCL_NG!S40+PPCL_Spot!S40+GT_NG!S40+GT_Spot!S40+Bawana_NG!S40+Bawana_RLNG!S40+Bawana_Spot!S40</f>
        <v>107.16726447298359</v>
      </c>
      <c r="M40" s="197">
        <f t="shared" si="3"/>
        <v>-7.2644729835928956E-3</v>
      </c>
      <c r="N40" s="196">
        <f>PPCL_NG!M40+PPCL_Spot!M40+GT_NG!M40+GT_Spot!M40+Bawana_NG!M40+Bawana_RLNG!M40+Bawana_Spot!M40</f>
        <v>165.56</v>
      </c>
      <c r="O40" s="196">
        <f>PPCL_NG!T40+PPCL_Spot!T40+GT_NG!T40+GT_Spot!T40+Bawana_NG!T40+Bawana_RLNG!T40+Bawana_Spot!T40</f>
        <v>165.59563513781916</v>
      </c>
      <c r="P40" s="197">
        <f t="shared" si="4"/>
        <v>-3.5635137819156171E-2</v>
      </c>
      <c r="Q40" s="197">
        <f t="shared" si="5"/>
        <v>-0.11999999999996902</v>
      </c>
    </row>
    <row r="41" spans="1:17">
      <c r="A41" s="33" t="s">
        <v>83</v>
      </c>
      <c r="B41" s="196">
        <f>PPCL_NG!I41+PPCL_Spot!I41+GT_NG!I41+GT_Spot!I41+Bawana_NG!I41+Bawana_RLNG!I41+Bawana_Spot!I41</f>
        <v>330.05</v>
      </c>
      <c r="C41" s="196">
        <f>PPCL_NG!P41+PPCL_Spot!P41+GT_NG!P41+GT_Spot!P41+Bawana_NG!P41+Bawana_RLNG!P41+Bawana_Spot!P41</f>
        <v>330.09853558450027</v>
      </c>
      <c r="D41" s="197">
        <f t="shared" si="0"/>
        <v>-4.8535584500257301E-2</v>
      </c>
      <c r="E41" s="196">
        <f>PPCL_NG!J41+PPCL_Spot!J41+GT_NG!J41+GT_Spot!J41+Bawana_NG!J41+Bawana_RLNG!J41+Bawana_Spot!J41</f>
        <v>122.6</v>
      </c>
      <c r="F41" s="196">
        <f>PPCL_NG!Q41+PPCL_Spot!Q41+GT_NG!Q41+GT_Spot!Q41+Bawana_NG!Q41+Bawana_RLNG!Q41+Bawana_Spot!Q41</f>
        <v>122.62877975556007</v>
      </c>
      <c r="G41" s="197">
        <f t="shared" si="1"/>
        <v>-2.8779755560080389E-2</v>
      </c>
      <c r="H41" s="196">
        <f>PPCL_NG!K41+PPCL_Spot!K41+GT_NG!K41+GT_Spot!K41+Bawana_NG!K41+Bawana_RLNG!K41+Bawana_Spot!K41</f>
        <v>23.49</v>
      </c>
      <c r="I41" s="196">
        <f>PPCL_NG!R41+PPCL_Spot!R41+GT_NG!R41+GT_Spot!R41+Bawana_NG!R41+Bawana_RLNG!R41+Bawana_Spot!R41</f>
        <v>23.489785049136881</v>
      </c>
      <c r="J41" s="197">
        <f t="shared" si="2"/>
        <v>2.1495086311773548E-4</v>
      </c>
      <c r="K41" s="196">
        <f>PPCL_NG!L41+PPCL_Spot!L41+GT_NG!L41+GT_Spot!L41+Bawana_NG!L41+Bawana_RLNG!L41+Bawana_Spot!L41</f>
        <v>107.16</v>
      </c>
      <c r="L41" s="196">
        <f>PPCL_NG!S41+PPCL_Spot!S41+GT_NG!S41+GT_Spot!S41+Bawana_NG!S41+Bawana_RLNG!S41+Bawana_Spot!S41</f>
        <v>107.16726447298359</v>
      </c>
      <c r="M41" s="197">
        <f t="shared" si="3"/>
        <v>-7.2644729835928956E-3</v>
      </c>
      <c r="N41" s="196">
        <f>PPCL_NG!M41+PPCL_Spot!M41+GT_NG!M41+GT_Spot!M41+Bawana_NG!M41+Bawana_RLNG!M41+Bawana_Spot!M41</f>
        <v>165.56</v>
      </c>
      <c r="O41" s="196">
        <f>PPCL_NG!T41+PPCL_Spot!T41+GT_NG!T41+GT_Spot!T41+Bawana_NG!T41+Bawana_RLNG!T41+Bawana_Spot!T41</f>
        <v>165.59563513781916</v>
      </c>
      <c r="P41" s="197">
        <f t="shared" si="4"/>
        <v>-3.5635137819156171E-2</v>
      </c>
      <c r="Q41" s="197">
        <f t="shared" si="5"/>
        <v>-0.11999999999996902</v>
      </c>
    </row>
    <row r="42" spans="1:17">
      <c r="A42" s="33" t="s">
        <v>84</v>
      </c>
      <c r="B42" s="196">
        <f>PPCL_NG!I42+PPCL_Spot!I42+GT_NG!I42+GT_Spot!I42+Bawana_NG!I42+Bawana_RLNG!I42+Bawana_Spot!I42</f>
        <v>330.05</v>
      </c>
      <c r="C42" s="196">
        <f>PPCL_NG!P42+PPCL_Spot!P42+GT_NG!P42+GT_Spot!P42+Bawana_NG!P42+Bawana_RLNG!P42+Bawana_Spot!P42</f>
        <v>330.09853558450027</v>
      </c>
      <c r="D42" s="197">
        <f t="shared" si="0"/>
        <v>-4.8535584500257301E-2</v>
      </c>
      <c r="E42" s="196">
        <f>PPCL_NG!J42+PPCL_Spot!J42+GT_NG!J42+GT_Spot!J42+Bawana_NG!J42+Bawana_RLNG!J42+Bawana_Spot!J42</f>
        <v>122.6</v>
      </c>
      <c r="F42" s="196">
        <f>PPCL_NG!Q42+PPCL_Spot!Q42+GT_NG!Q42+GT_Spot!Q42+Bawana_NG!Q42+Bawana_RLNG!Q42+Bawana_Spot!Q42</f>
        <v>122.62877975556007</v>
      </c>
      <c r="G42" s="197">
        <f t="shared" si="1"/>
        <v>-2.8779755560080389E-2</v>
      </c>
      <c r="H42" s="196">
        <f>PPCL_NG!K42+PPCL_Spot!K42+GT_NG!K42+GT_Spot!K42+Bawana_NG!K42+Bawana_RLNG!K42+Bawana_Spot!K42</f>
        <v>23.49</v>
      </c>
      <c r="I42" s="196">
        <f>PPCL_NG!R42+PPCL_Spot!R42+GT_NG!R42+GT_Spot!R42+Bawana_NG!R42+Bawana_RLNG!R42+Bawana_Spot!R42</f>
        <v>23.489785049136881</v>
      </c>
      <c r="J42" s="197">
        <f t="shared" si="2"/>
        <v>2.1495086311773548E-4</v>
      </c>
      <c r="K42" s="196">
        <f>PPCL_NG!L42+PPCL_Spot!L42+GT_NG!L42+GT_Spot!L42+Bawana_NG!L42+Bawana_RLNG!L42+Bawana_Spot!L42</f>
        <v>107.16</v>
      </c>
      <c r="L42" s="196">
        <f>PPCL_NG!S42+PPCL_Spot!S42+GT_NG!S42+GT_Spot!S42+Bawana_NG!S42+Bawana_RLNG!S42+Bawana_Spot!S42</f>
        <v>107.16726447298359</v>
      </c>
      <c r="M42" s="197">
        <f t="shared" si="3"/>
        <v>-7.2644729835928956E-3</v>
      </c>
      <c r="N42" s="196">
        <f>PPCL_NG!M42+PPCL_Spot!M42+GT_NG!M42+GT_Spot!M42+Bawana_NG!M42+Bawana_RLNG!M42+Bawana_Spot!M42</f>
        <v>165.56</v>
      </c>
      <c r="O42" s="196">
        <f>PPCL_NG!T42+PPCL_Spot!T42+GT_NG!T42+GT_Spot!T42+Bawana_NG!T42+Bawana_RLNG!T42+Bawana_Spot!T42</f>
        <v>165.59563513781916</v>
      </c>
      <c r="P42" s="197">
        <f t="shared" si="4"/>
        <v>-3.5635137819156171E-2</v>
      </c>
      <c r="Q42" s="197">
        <f t="shared" si="5"/>
        <v>-0.11999999999996902</v>
      </c>
    </row>
    <row r="43" spans="1:17">
      <c r="A43" s="33" t="s">
        <v>85</v>
      </c>
      <c r="B43" s="196">
        <f>PPCL_NG!I43+PPCL_Spot!I43+GT_NG!I43+GT_Spot!I43+Bawana_NG!I43+Bawana_RLNG!I43+Bawana_Spot!I43</f>
        <v>330.05</v>
      </c>
      <c r="C43" s="196">
        <f>PPCL_NG!P43+PPCL_Spot!P43+GT_NG!P43+GT_Spot!P43+Bawana_NG!P43+Bawana_RLNG!P43+Bawana_Spot!P43</f>
        <v>330.09847493277556</v>
      </c>
      <c r="D43" s="197">
        <f t="shared" si="0"/>
        <v>-4.8474932775548041E-2</v>
      </c>
      <c r="E43" s="196">
        <f>PPCL_NG!J43+PPCL_Spot!J43+GT_NG!J43+GT_Spot!J43+Bawana_NG!J43+Bawana_RLNG!J43+Bawana_Spot!J43</f>
        <v>122.6</v>
      </c>
      <c r="F43" s="196">
        <f>PPCL_NG!Q43+PPCL_Spot!Q43+GT_NG!Q43+GT_Spot!Q43+Bawana_NG!Q43+Bawana_RLNG!Q43+Bawana_Spot!Q43</f>
        <v>122.6287593279902</v>
      </c>
      <c r="G43" s="197">
        <f t="shared" si="1"/>
        <v>-2.87593279902012E-2</v>
      </c>
      <c r="H43" s="196">
        <f>PPCL_NG!K43+PPCL_Spot!K43+GT_NG!K43+GT_Spot!K43+Bawana_NG!K43+Bawana_RLNG!K43+Bawana_Spot!K43</f>
        <v>23.49</v>
      </c>
      <c r="I43" s="196">
        <f>PPCL_NG!R43+PPCL_Spot!R43+GT_NG!R43+GT_Spot!R43+Bawana_NG!R43+Bawana_RLNG!R43+Bawana_Spot!R43</f>
        <v>23.489782398092256</v>
      </c>
      <c r="J43" s="197">
        <f t="shared" si="2"/>
        <v>2.1760190774244847E-4</v>
      </c>
      <c r="K43" s="196">
        <f>PPCL_NG!L43+PPCL_Spot!L43+GT_NG!L43+GT_Spot!L43+Bawana_NG!L43+Bawana_RLNG!L43+Bawana_Spot!L43</f>
        <v>103.85</v>
      </c>
      <c r="L43" s="196">
        <f>PPCL_NG!S43+PPCL_Spot!S43+GT_NG!S43+GT_Spot!S43+Bawana_NG!S43+Bawana_RLNG!S43+Bawana_Spot!S43</f>
        <v>103.85737980250377</v>
      </c>
      <c r="M43" s="197">
        <f t="shared" si="3"/>
        <v>-7.3798025037774551E-3</v>
      </c>
      <c r="N43" s="196">
        <f>PPCL_NG!M43+PPCL_Spot!M43+GT_NG!M43+GT_Spot!M43+Bawana_NG!M43+Bawana_RLNG!M43+Bawana_Spot!M43</f>
        <v>165.56</v>
      </c>
      <c r="O43" s="196">
        <f>PPCL_NG!T43+PPCL_Spot!T43+GT_NG!T43+GT_Spot!T43+Bawana_NG!T43+Bawana_RLNG!T43+Bawana_Spot!T43</f>
        <v>165.59560353863827</v>
      </c>
      <c r="P43" s="197">
        <f t="shared" si="4"/>
        <v>-3.5603538638270038E-2</v>
      </c>
      <c r="Q43" s="197">
        <f t="shared" si="5"/>
        <v>-0.12000000000005429</v>
      </c>
    </row>
    <row r="44" spans="1:17">
      <c r="A44" s="33" t="s">
        <v>86</v>
      </c>
      <c r="B44" s="196">
        <f>PPCL_NG!I44+PPCL_Spot!I44+GT_NG!I44+GT_Spot!I44+Bawana_NG!I44+Bawana_RLNG!I44+Bawana_Spot!I44</f>
        <v>330.05</v>
      </c>
      <c r="C44" s="196">
        <f>PPCL_NG!P44+PPCL_Spot!P44+GT_NG!P44+GT_Spot!P44+Bawana_NG!P44+Bawana_RLNG!P44+Bawana_Spot!P44</f>
        <v>330.09847493277556</v>
      </c>
      <c r="D44" s="197">
        <f t="shared" si="0"/>
        <v>-4.8474932775548041E-2</v>
      </c>
      <c r="E44" s="196">
        <f>PPCL_NG!J44+PPCL_Spot!J44+GT_NG!J44+GT_Spot!J44+Bawana_NG!J44+Bawana_RLNG!J44+Bawana_Spot!J44</f>
        <v>122.6</v>
      </c>
      <c r="F44" s="196">
        <f>PPCL_NG!Q44+PPCL_Spot!Q44+GT_NG!Q44+GT_Spot!Q44+Bawana_NG!Q44+Bawana_RLNG!Q44+Bawana_Spot!Q44</f>
        <v>122.6287593279902</v>
      </c>
      <c r="G44" s="197">
        <f t="shared" si="1"/>
        <v>-2.87593279902012E-2</v>
      </c>
      <c r="H44" s="196">
        <f>PPCL_NG!K44+PPCL_Spot!K44+GT_NG!K44+GT_Spot!K44+Bawana_NG!K44+Bawana_RLNG!K44+Bawana_Spot!K44</f>
        <v>23.49</v>
      </c>
      <c r="I44" s="196">
        <f>PPCL_NG!R44+PPCL_Spot!R44+GT_NG!R44+GT_Spot!R44+Bawana_NG!R44+Bawana_RLNG!R44+Bawana_Spot!R44</f>
        <v>23.489782398092256</v>
      </c>
      <c r="J44" s="197">
        <f t="shared" si="2"/>
        <v>2.1760190774244847E-4</v>
      </c>
      <c r="K44" s="196">
        <f>PPCL_NG!L44+PPCL_Spot!L44+GT_NG!L44+GT_Spot!L44+Bawana_NG!L44+Bawana_RLNG!L44+Bawana_Spot!L44</f>
        <v>103.85</v>
      </c>
      <c r="L44" s="196">
        <f>PPCL_NG!S44+PPCL_Spot!S44+GT_NG!S44+GT_Spot!S44+Bawana_NG!S44+Bawana_RLNG!S44+Bawana_Spot!S44</f>
        <v>103.85737980250377</v>
      </c>
      <c r="M44" s="197">
        <f t="shared" si="3"/>
        <v>-7.3798025037774551E-3</v>
      </c>
      <c r="N44" s="196">
        <f>PPCL_NG!M44+PPCL_Spot!M44+GT_NG!M44+GT_Spot!M44+Bawana_NG!M44+Bawana_RLNG!M44+Bawana_Spot!M44</f>
        <v>165.56</v>
      </c>
      <c r="O44" s="196">
        <f>PPCL_NG!T44+PPCL_Spot!T44+GT_NG!T44+GT_Spot!T44+Bawana_NG!T44+Bawana_RLNG!T44+Bawana_Spot!T44</f>
        <v>165.59560353863827</v>
      </c>
      <c r="P44" s="197">
        <f t="shared" si="4"/>
        <v>-3.5603538638270038E-2</v>
      </c>
      <c r="Q44" s="197">
        <f t="shared" si="5"/>
        <v>-0.12000000000005429</v>
      </c>
    </row>
    <row r="45" spans="1:17">
      <c r="A45" s="33" t="s">
        <v>87</v>
      </c>
      <c r="B45" s="196">
        <f>PPCL_NG!I45+PPCL_Spot!I45+GT_NG!I45+GT_Spot!I45+Bawana_NG!I45+Bawana_RLNG!I45+Bawana_Spot!I45</f>
        <v>330.05</v>
      </c>
      <c r="C45" s="196">
        <f>PPCL_NG!P45+PPCL_Spot!P45+GT_NG!P45+GT_Spot!P45+Bawana_NG!P45+Bawana_RLNG!P45+Bawana_Spot!P45</f>
        <v>330.09847493277556</v>
      </c>
      <c r="D45" s="197">
        <f t="shared" si="0"/>
        <v>-4.8474932775548041E-2</v>
      </c>
      <c r="E45" s="196">
        <f>PPCL_NG!J45+PPCL_Spot!J45+GT_NG!J45+GT_Spot!J45+Bawana_NG!J45+Bawana_RLNG!J45+Bawana_Spot!J45</f>
        <v>122.6</v>
      </c>
      <c r="F45" s="196">
        <f>PPCL_NG!Q45+PPCL_Spot!Q45+GT_NG!Q45+GT_Spot!Q45+Bawana_NG!Q45+Bawana_RLNG!Q45+Bawana_Spot!Q45</f>
        <v>122.6287593279902</v>
      </c>
      <c r="G45" s="197">
        <f t="shared" si="1"/>
        <v>-2.87593279902012E-2</v>
      </c>
      <c r="H45" s="196">
        <f>PPCL_NG!K45+PPCL_Spot!K45+GT_NG!K45+GT_Spot!K45+Bawana_NG!K45+Bawana_RLNG!K45+Bawana_Spot!K45</f>
        <v>23.49</v>
      </c>
      <c r="I45" s="196">
        <f>PPCL_NG!R45+PPCL_Spot!R45+GT_NG!R45+GT_Spot!R45+Bawana_NG!R45+Bawana_RLNG!R45+Bawana_Spot!R45</f>
        <v>23.489782398092256</v>
      </c>
      <c r="J45" s="197">
        <f t="shared" si="2"/>
        <v>2.1760190774244847E-4</v>
      </c>
      <c r="K45" s="196">
        <f>PPCL_NG!L45+PPCL_Spot!L45+GT_NG!L45+GT_Spot!L45+Bawana_NG!L45+Bawana_RLNG!L45+Bawana_Spot!L45</f>
        <v>103.85</v>
      </c>
      <c r="L45" s="196">
        <f>PPCL_NG!S45+PPCL_Spot!S45+GT_NG!S45+GT_Spot!S45+Bawana_NG!S45+Bawana_RLNG!S45+Bawana_Spot!S45</f>
        <v>103.85737980250377</v>
      </c>
      <c r="M45" s="197">
        <f t="shared" si="3"/>
        <v>-7.3798025037774551E-3</v>
      </c>
      <c r="N45" s="196">
        <f>PPCL_NG!M45+PPCL_Spot!M45+GT_NG!M45+GT_Spot!M45+Bawana_NG!M45+Bawana_RLNG!M45+Bawana_Spot!M45</f>
        <v>165.56</v>
      </c>
      <c r="O45" s="196">
        <f>PPCL_NG!T45+PPCL_Spot!T45+GT_NG!T45+GT_Spot!T45+Bawana_NG!T45+Bawana_RLNG!T45+Bawana_Spot!T45</f>
        <v>165.59560353863827</v>
      </c>
      <c r="P45" s="197">
        <f t="shared" si="4"/>
        <v>-3.5603538638270038E-2</v>
      </c>
      <c r="Q45" s="197">
        <f t="shared" si="5"/>
        <v>-0.12000000000005429</v>
      </c>
    </row>
    <row r="46" spans="1:17">
      <c r="A46" s="33" t="s">
        <v>88</v>
      </c>
      <c r="B46" s="196">
        <f>PPCL_NG!I46+PPCL_Spot!I46+GT_NG!I46+GT_Spot!I46+Bawana_NG!I46+Bawana_RLNG!I46+Bawana_Spot!I46</f>
        <v>330.05</v>
      </c>
      <c r="C46" s="196">
        <f>PPCL_NG!P46+PPCL_Spot!P46+GT_NG!P46+GT_Spot!P46+Bawana_NG!P46+Bawana_RLNG!P46+Bawana_Spot!P46</f>
        <v>330.09847493277556</v>
      </c>
      <c r="D46" s="197">
        <f t="shared" si="0"/>
        <v>-4.8474932775548041E-2</v>
      </c>
      <c r="E46" s="196">
        <f>PPCL_NG!J46+PPCL_Spot!J46+GT_NG!J46+GT_Spot!J46+Bawana_NG!J46+Bawana_RLNG!J46+Bawana_Spot!J46</f>
        <v>122.6</v>
      </c>
      <c r="F46" s="196">
        <f>PPCL_NG!Q46+PPCL_Spot!Q46+GT_NG!Q46+GT_Spot!Q46+Bawana_NG!Q46+Bawana_RLNG!Q46+Bawana_Spot!Q46</f>
        <v>122.6287593279902</v>
      </c>
      <c r="G46" s="197">
        <f t="shared" si="1"/>
        <v>-2.87593279902012E-2</v>
      </c>
      <c r="H46" s="196">
        <f>PPCL_NG!K46+PPCL_Spot!K46+GT_NG!K46+GT_Spot!K46+Bawana_NG!K46+Bawana_RLNG!K46+Bawana_Spot!K46</f>
        <v>23.49</v>
      </c>
      <c r="I46" s="196">
        <f>PPCL_NG!R46+PPCL_Spot!R46+GT_NG!R46+GT_Spot!R46+Bawana_NG!R46+Bawana_RLNG!R46+Bawana_Spot!R46</f>
        <v>23.489782398092256</v>
      </c>
      <c r="J46" s="197">
        <f t="shared" si="2"/>
        <v>2.1760190774244847E-4</v>
      </c>
      <c r="K46" s="196">
        <f>PPCL_NG!L46+PPCL_Spot!L46+GT_NG!L46+GT_Spot!L46+Bawana_NG!L46+Bawana_RLNG!L46+Bawana_Spot!L46</f>
        <v>103.85</v>
      </c>
      <c r="L46" s="196">
        <f>PPCL_NG!S46+PPCL_Spot!S46+GT_NG!S46+GT_Spot!S46+Bawana_NG!S46+Bawana_RLNG!S46+Bawana_Spot!S46</f>
        <v>103.85737980250377</v>
      </c>
      <c r="M46" s="197">
        <f t="shared" si="3"/>
        <v>-7.3798025037774551E-3</v>
      </c>
      <c r="N46" s="196">
        <f>PPCL_NG!M46+PPCL_Spot!M46+GT_NG!M46+GT_Spot!M46+Bawana_NG!M46+Bawana_RLNG!M46+Bawana_Spot!M46</f>
        <v>165.56</v>
      </c>
      <c r="O46" s="196">
        <f>PPCL_NG!T46+PPCL_Spot!T46+GT_NG!T46+GT_Spot!T46+Bawana_NG!T46+Bawana_RLNG!T46+Bawana_Spot!T46</f>
        <v>165.59560353863827</v>
      </c>
      <c r="P46" s="197">
        <f t="shared" si="4"/>
        <v>-3.5603538638270038E-2</v>
      </c>
      <c r="Q46" s="197">
        <f t="shared" si="5"/>
        <v>-0.12000000000005429</v>
      </c>
    </row>
    <row r="47" spans="1:17">
      <c r="A47" s="33" t="s">
        <v>89</v>
      </c>
      <c r="B47" s="196">
        <f>PPCL_NG!I47+PPCL_Spot!I47+GT_NG!I47+GT_Spot!I47+Bawana_NG!I47+Bawana_RLNG!I47+Bawana_Spot!I47</f>
        <v>330.05</v>
      </c>
      <c r="C47" s="196">
        <f>PPCL_NG!P47+PPCL_Spot!P47+GT_NG!P47+GT_Spot!P47+Bawana_NG!P47+Bawana_RLNG!P47+Bawana_Spot!P47</f>
        <v>330.09863090049095</v>
      </c>
      <c r="D47" s="197">
        <f t="shared" si="0"/>
        <v>-4.8630900490934437E-2</v>
      </c>
      <c r="E47" s="196">
        <f>PPCL_NG!J47+PPCL_Spot!J47+GT_NG!J47+GT_Spot!J47+Bawana_NG!J47+Bawana_RLNG!J47+Bawana_Spot!J47</f>
        <v>122.6</v>
      </c>
      <c r="F47" s="196">
        <f>PPCL_NG!Q47+PPCL_Spot!Q47+GT_NG!Q47+GT_Spot!Q47+Bawana_NG!Q47+Bawana_RLNG!Q47+Bawana_Spot!Q47</f>
        <v>122.62881185809417</v>
      </c>
      <c r="G47" s="197">
        <f t="shared" si="1"/>
        <v>-2.8811858094172749E-2</v>
      </c>
      <c r="H47" s="196">
        <f>PPCL_NG!K47+PPCL_Spot!K47+GT_NG!K47+GT_Spot!K47+Bawana_NG!K47+Bawana_RLNG!K47+Bawana_Spot!K47</f>
        <v>23.49</v>
      </c>
      <c r="I47" s="196">
        <f>PPCL_NG!R47+PPCL_Spot!R47+GT_NG!R47+GT_Spot!R47+Bawana_NG!R47+Bawana_RLNG!R47+Bawana_Spot!R47</f>
        <v>23.489789215332419</v>
      </c>
      <c r="J47" s="197">
        <f t="shared" si="2"/>
        <v>2.1078466757984415E-4</v>
      </c>
      <c r="K47" s="196">
        <f>PPCL_NG!L47+PPCL_Spot!L47+GT_NG!L47+GT_Spot!L47+Bawana_NG!L47+Bawana_RLNG!L47+Bawana_Spot!L47</f>
        <v>112.53</v>
      </c>
      <c r="L47" s="196">
        <f>PPCL_NG!S47+PPCL_Spot!S47+GT_NG!S47+GT_Spot!S47+Bawana_NG!S47+Bawana_RLNG!S47+Bawana_Spot!S47</f>
        <v>112.53708322921003</v>
      </c>
      <c r="M47" s="197">
        <f t="shared" si="3"/>
        <v>-7.0832292100249106E-3</v>
      </c>
      <c r="N47" s="196">
        <f>PPCL_NG!M47+PPCL_Spot!M47+GT_NG!M47+GT_Spot!M47+Bawana_NG!M47+Bawana_RLNG!M47+Bawana_Spot!M47</f>
        <v>165.56</v>
      </c>
      <c r="O47" s="196">
        <f>PPCL_NG!T47+PPCL_Spot!T47+GT_NG!T47+GT_Spot!T47+Bawana_NG!T47+Bawana_RLNG!T47+Bawana_Spot!T47</f>
        <v>165.59568479687243</v>
      </c>
      <c r="P47" s="197">
        <f t="shared" si="4"/>
        <v>-3.5684796872430979E-2</v>
      </c>
      <c r="Q47" s="197">
        <f t="shared" si="5"/>
        <v>-0.11999999999998323</v>
      </c>
    </row>
    <row r="48" spans="1:17">
      <c r="A48" s="33" t="s">
        <v>90</v>
      </c>
      <c r="B48" s="196">
        <f>PPCL_NG!I48+PPCL_Spot!I48+GT_NG!I48+GT_Spot!I48+Bawana_NG!I48+Bawana_RLNG!I48+Bawana_Spot!I48</f>
        <v>330.05</v>
      </c>
      <c r="C48" s="196">
        <f>PPCL_NG!P48+PPCL_Spot!P48+GT_NG!P48+GT_Spot!P48+Bawana_NG!P48+Bawana_RLNG!P48+Bawana_Spot!P48</f>
        <v>330.09863090049095</v>
      </c>
      <c r="D48" s="197">
        <f t="shared" si="0"/>
        <v>-4.8630900490934437E-2</v>
      </c>
      <c r="E48" s="196">
        <f>PPCL_NG!J48+PPCL_Spot!J48+GT_NG!J48+GT_Spot!J48+Bawana_NG!J48+Bawana_RLNG!J48+Bawana_Spot!J48</f>
        <v>122.6</v>
      </c>
      <c r="F48" s="196">
        <f>PPCL_NG!Q48+PPCL_Spot!Q48+GT_NG!Q48+GT_Spot!Q48+Bawana_NG!Q48+Bawana_RLNG!Q48+Bawana_Spot!Q48</f>
        <v>122.62881185809417</v>
      </c>
      <c r="G48" s="197">
        <f t="shared" si="1"/>
        <v>-2.8811858094172749E-2</v>
      </c>
      <c r="H48" s="196">
        <f>PPCL_NG!K48+PPCL_Spot!K48+GT_NG!K48+GT_Spot!K48+Bawana_NG!K48+Bawana_RLNG!K48+Bawana_Spot!K48</f>
        <v>23.49</v>
      </c>
      <c r="I48" s="196">
        <f>PPCL_NG!R48+PPCL_Spot!R48+GT_NG!R48+GT_Spot!R48+Bawana_NG!R48+Bawana_RLNG!R48+Bawana_Spot!R48</f>
        <v>23.489789215332419</v>
      </c>
      <c r="J48" s="197">
        <f t="shared" si="2"/>
        <v>2.1078466757984415E-4</v>
      </c>
      <c r="K48" s="196">
        <f>PPCL_NG!L48+PPCL_Spot!L48+GT_NG!L48+GT_Spot!L48+Bawana_NG!L48+Bawana_RLNG!L48+Bawana_Spot!L48</f>
        <v>112.53</v>
      </c>
      <c r="L48" s="196">
        <f>PPCL_NG!S48+PPCL_Spot!S48+GT_NG!S48+GT_Spot!S48+Bawana_NG!S48+Bawana_RLNG!S48+Bawana_Spot!S48</f>
        <v>112.53708322921003</v>
      </c>
      <c r="M48" s="197">
        <f t="shared" si="3"/>
        <v>-7.0832292100249106E-3</v>
      </c>
      <c r="N48" s="196">
        <f>PPCL_NG!M48+PPCL_Spot!M48+GT_NG!M48+GT_Spot!M48+Bawana_NG!M48+Bawana_RLNG!M48+Bawana_Spot!M48</f>
        <v>165.56</v>
      </c>
      <c r="O48" s="196">
        <f>PPCL_NG!T48+PPCL_Spot!T48+GT_NG!T48+GT_Spot!T48+Bawana_NG!T48+Bawana_RLNG!T48+Bawana_Spot!T48</f>
        <v>165.59568479687243</v>
      </c>
      <c r="P48" s="197">
        <f t="shared" si="4"/>
        <v>-3.5684796872430979E-2</v>
      </c>
      <c r="Q48" s="197">
        <f t="shared" si="5"/>
        <v>-0.11999999999998323</v>
      </c>
    </row>
    <row r="49" spans="1:17">
      <c r="A49" s="33" t="s">
        <v>91</v>
      </c>
      <c r="B49" s="196">
        <f>PPCL_NG!I49+PPCL_Spot!I49+GT_NG!I49+GT_Spot!I49+Bawana_NG!I49+Bawana_RLNG!I49+Bawana_Spot!I49</f>
        <v>330.05</v>
      </c>
      <c r="C49" s="196">
        <f>PPCL_NG!P49+PPCL_Spot!P49+GT_NG!P49+GT_Spot!P49+Bawana_NG!P49+Bawana_RLNG!P49+Bawana_Spot!P49</f>
        <v>330.09863090049095</v>
      </c>
      <c r="D49" s="197">
        <f t="shared" si="0"/>
        <v>-4.8630900490934437E-2</v>
      </c>
      <c r="E49" s="196">
        <f>PPCL_NG!J49+PPCL_Spot!J49+GT_NG!J49+GT_Spot!J49+Bawana_NG!J49+Bawana_RLNG!J49+Bawana_Spot!J49</f>
        <v>122.6</v>
      </c>
      <c r="F49" s="196">
        <f>PPCL_NG!Q49+PPCL_Spot!Q49+GT_NG!Q49+GT_Spot!Q49+Bawana_NG!Q49+Bawana_RLNG!Q49+Bawana_Spot!Q49</f>
        <v>122.62881185809417</v>
      </c>
      <c r="G49" s="197">
        <f t="shared" si="1"/>
        <v>-2.8811858094172749E-2</v>
      </c>
      <c r="H49" s="196">
        <f>PPCL_NG!K49+PPCL_Spot!K49+GT_NG!K49+GT_Spot!K49+Bawana_NG!K49+Bawana_RLNG!K49+Bawana_Spot!K49</f>
        <v>23.49</v>
      </c>
      <c r="I49" s="196">
        <f>PPCL_NG!R49+PPCL_Spot!R49+GT_NG!R49+GT_Spot!R49+Bawana_NG!R49+Bawana_RLNG!R49+Bawana_Spot!R49</f>
        <v>23.489789215332419</v>
      </c>
      <c r="J49" s="197">
        <f t="shared" si="2"/>
        <v>2.1078466757984415E-4</v>
      </c>
      <c r="K49" s="196">
        <f>PPCL_NG!L49+PPCL_Spot!L49+GT_NG!L49+GT_Spot!L49+Bawana_NG!L49+Bawana_RLNG!L49+Bawana_Spot!L49</f>
        <v>112.53</v>
      </c>
      <c r="L49" s="196">
        <f>PPCL_NG!S49+PPCL_Spot!S49+GT_NG!S49+GT_Spot!S49+Bawana_NG!S49+Bawana_RLNG!S49+Bawana_Spot!S49</f>
        <v>112.53708322921003</v>
      </c>
      <c r="M49" s="197">
        <f t="shared" si="3"/>
        <v>-7.0832292100249106E-3</v>
      </c>
      <c r="N49" s="196">
        <f>PPCL_NG!M49+PPCL_Spot!M49+GT_NG!M49+GT_Spot!M49+Bawana_NG!M49+Bawana_RLNG!M49+Bawana_Spot!M49</f>
        <v>165.56</v>
      </c>
      <c r="O49" s="196">
        <f>PPCL_NG!T49+PPCL_Spot!T49+GT_NG!T49+GT_Spot!T49+Bawana_NG!T49+Bawana_RLNG!T49+Bawana_Spot!T49</f>
        <v>165.59568479687243</v>
      </c>
      <c r="P49" s="197">
        <f t="shared" si="4"/>
        <v>-3.5684796872430979E-2</v>
      </c>
      <c r="Q49" s="197">
        <f t="shared" si="5"/>
        <v>-0.11999999999998323</v>
      </c>
    </row>
    <row r="50" spans="1:17">
      <c r="A50" s="33" t="s">
        <v>92</v>
      </c>
      <c r="B50" s="196">
        <f>PPCL_NG!I50+PPCL_Spot!I50+GT_NG!I50+GT_Spot!I50+Bawana_NG!I50+Bawana_RLNG!I50+Bawana_Spot!I50</f>
        <v>330.05</v>
      </c>
      <c r="C50" s="196">
        <f>PPCL_NG!P50+PPCL_Spot!P50+GT_NG!P50+GT_Spot!P50+Bawana_NG!P50+Bawana_RLNG!P50+Bawana_Spot!P50</f>
        <v>330.09863090049095</v>
      </c>
      <c r="D50" s="197">
        <f t="shared" si="0"/>
        <v>-4.8630900490934437E-2</v>
      </c>
      <c r="E50" s="196">
        <f>PPCL_NG!J50+PPCL_Spot!J50+GT_NG!J50+GT_Spot!J50+Bawana_NG!J50+Bawana_RLNG!J50+Bawana_Spot!J50</f>
        <v>122.6</v>
      </c>
      <c r="F50" s="196">
        <f>PPCL_NG!Q50+PPCL_Spot!Q50+GT_NG!Q50+GT_Spot!Q50+Bawana_NG!Q50+Bawana_RLNG!Q50+Bawana_Spot!Q50</f>
        <v>122.62881185809417</v>
      </c>
      <c r="G50" s="197">
        <f t="shared" si="1"/>
        <v>-2.8811858094172749E-2</v>
      </c>
      <c r="H50" s="196">
        <f>PPCL_NG!K50+PPCL_Spot!K50+GT_NG!K50+GT_Spot!K50+Bawana_NG!K50+Bawana_RLNG!K50+Bawana_Spot!K50</f>
        <v>23.49</v>
      </c>
      <c r="I50" s="196">
        <f>PPCL_NG!R50+PPCL_Spot!R50+GT_NG!R50+GT_Spot!R50+Bawana_NG!R50+Bawana_RLNG!R50+Bawana_Spot!R50</f>
        <v>23.489789215332419</v>
      </c>
      <c r="J50" s="197">
        <f t="shared" si="2"/>
        <v>2.1078466757984415E-4</v>
      </c>
      <c r="K50" s="196">
        <f>PPCL_NG!L50+PPCL_Spot!L50+GT_NG!L50+GT_Spot!L50+Bawana_NG!L50+Bawana_RLNG!L50+Bawana_Spot!L50</f>
        <v>112.53</v>
      </c>
      <c r="L50" s="196">
        <f>PPCL_NG!S50+PPCL_Spot!S50+GT_NG!S50+GT_Spot!S50+Bawana_NG!S50+Bawana_RLNG!S50+Bawana_Spot!S50</f>
        <v>112.53708322921003</v>
      </c>
      <c r="M50" s="197">
        <f t="shared" si="3"/>
        <v>-7.0832292100249106E-3</v>
      </c>
      <c r="N50" s="196">
        <f>PPCL_NG!M50+PPCL_Spot!M50+GT_NG!M50+GT_Spot!M50+Bawana_NG!M50+Bawana_RLNG!M50+Bawana_Spot!M50</f>
        <v>165.56</v>
      </c>
      <c r="O50" s="196">
        <f>PPCL_NG!T50+PPCL_Spot!T50+GT_NG!T50+GT_Spot!T50+Bawana_NG!T50+Bawana_RLNG!T50+Bawana_Spot!T50</f>
        <v>165.59568479687243</v>
      </c>
      <c r="P50" s="197">
        <f t="shared" si="4"/>
        <v>-3.5684796872430979E-2</v>
      </c>
      <c r="Q50" s="197">
        <f t="shared" si="5"/>
        <v>-0.11999999999998323</v>
      </c>
    </row>
    <row r="51" spans="1:17">
      <c r="A51" s="33" t="s">
        <v>93</v>
      </c>
      <c r="B51" s="196">
        <f>PPCL_NG!I51+PPCL_Spot!I51+GT_NG!I51+GT_Spot!I51+Bawana_NG!I51+Bawana_RLNG!I51+Bawana_Spot!I51</f>
        <v>330.05</v>
      </c>
      <c r="C51" s="196">
        <f>PPCL_NG!P51+PPCL_Spot!P51+GT_NG!P51+GT_Spot!P51+Bawana_NG!P51+Bawana_RLNG!P51+Bawana_Spot!P51</f>
        <v>330.09863090049095</v>
      </c>
      <c r="D51" s="197">
        <f t="shared" si="0"/>
        <v>-4.8630900490934437E-2</v>
      </c>
      <c r="E51" s="196">
        <f>PPCL_NG!J51+PPCL_Spot!J51+GT_NG!J51+GT_Spot!J51+Bawana_NG!J51+Bawana_RLNG!J51+Bawana_Spot!J51</f>
        <v>122.6</v>
      </c>
      <c r="F51" s="196">
        <f>PPCL_NG!Q51+PPCL_Spot!Q51+GT_NG!Q51+GT_Spot!Q51+Bawana_NG!Q51+Bawana_RLNG!Q51+Bawana_Spot!Q51</f>
        <v>122.62881185809417</v>
      </c>
      <c r="G51" s="197">
        <f t="shared" si="1"/>
        <v>-2.8811858094172749E-2</v>
      </c>
      <c r="H51" s="196">
        <f>PPCL_NG!K51+PPCL_Spot!K51+GT_NG!K51+GT_Spot!K51+Bawana_NG!K51+Bawana_RLNG!K51+Bawana_Spot!K51</f>
        <v>23.49</v>
      </c>
      <c r="I51" s="196">
        <f>PPCL_NG!R51+PPCL_Spot!R51+GT_NG!R51+GT_Spot!R51+Bawana_NG!R51+Bawana_RLNG!R51+Bawana_Spot!R51</f>
        <v>23.489789215332419</v>
      </c>
      <c r="J51" s="197">
        <f t="shared" si="2"/>
        <v>2.1078466757984415E-4</v>
      </c>
      <c r="K51" s="196">
        <f>PPCL_NG!L51+PPCL_Spot!L51+GT_NG!L51+GT_Spot!L51+Bawana_NG!L51+Bawana_RLNG!L51+Bawana_Spot!L51</f>
        <v>112.53</v>
      </c>
      <c r="L51" s="196">
        <f>PPCL_NG!S51+PPCL_Spot!S51+GT_NG!S51+GT_Spot!S51+Bawana_NG!S51+Bawana_RLNG!S51+Bawana_Spot!S51</f>
        <v>112.53708322921003</v>
      </c>
      <c r="M51" s="197">
        <f t="shared" si="3"/>
        <v>-7.0832292100249106E-3</v>
      </c>
      <c r="N51" s="196">
        <f>PPCL_NG!M51+PPCL_Spot!M51+GT_NG!M51+GT_Spot!M51+Bawana_NG!M51+Bawana_RLNG!M51+Bawana_Spot!M51</f>
        <v>165.56</v>
      </c>
      <c r="O51" s="196">
        <f>PPCL_NG!T51+PPCL_Spot!T51+GT_NG!T51+GT_Spot!T51+Bawana_NG!T51+Bawana_RLNG!T51+Bawana_Spot!T51</f>
        <v>165.59568479687243</v>
      </c>
      <c r="P51" s="197">
        <f t="shared" si="4"/>
        <v>-3.5684796872430979E-2</v>
      </c>
      <c r="Q51" s="197">
        <f t="shared" si="5"/>
        <v>-0.11999999999998323</v>
      </c>
    </row>
    <row r="52" spans="1:17">
      <c r="A52" s="33" t="s">
        <v>94</v>
      </c>
      <c r="B52" s="196">
        <f>PPCL_NG!I52+PPCL_Spot!I52+GT_NG!I52+GT_Spot!I52+Bawana_NG!I52+Bawana_RLNG!I52+Bawana_Spot!I52</f>
        <v>330.05</v>
      </c>
      <c r="C52" s="196">
        <f>PPCL_NG!P52+PPCL_Spot!P52+GT_NG!P52+GT_Spot!P52+Bawana_NG!P52+Bawana_RLNG!P52+Bawana_Spot!P52</f>
        <v>330.09863090049095</v>
      </c>
      <c r="D52" s="197">
        <f t="shared" si="0"/>
        <v>-4.8630900490934437E-2</v>
      </c>
      <c r="E52" s="196">
        <f>PPCL_NG!J52+PPCL_Spot!J52+GT_NG!J52+GT_Spot!J52+Bawana_NG!J52+Bawana_RLNG!J52+Bawana_Spot!J52</f>
        <v>122.6</v>
      </c>
      <c r="F52" s="196">
        <f>PPCL_NG!Q52+PPCL_Spot!Q52+GT_NG!Q52+GT_Spot!Q52+Bawana_NG!Q52+Bawana_RLNG!Q52+Bawana_Spot!Q52</f>
        <v>122.62881185809417</v>
      </c>
      <c r="G52" s="197">
        <f t="shared" si="1"/>
        <v>-2.8811858094172749E-2</v>
      </c>
      <c r="H52" s="196">
        <f>PPCL_NG!K52+PPCL_Spot!K52+GT_NG!K52+GT_Spot!K52+Bawana_NG!K52+Bawana_RLNG!K52+Bawana_Spot!K52</f>
        <v>23.49</v>
      </c>
      <c r="I52" s="196">
        <f>PPCL_NG!R52+PPCL_Spot!R52+GT_NG!R52+GT_Spot!R52+Bawana_NG!R52+Bawana_RLNG!R52+Bawana_Spot!R52</f>
        <v>23.489789215332419</v>
      </c>
      <c r="J52" s="197">
        <f t="shared" si="2"/>
        <v>2.1078466757984415E-4</v>
      </c>
      <c r="K52" s="196">
        <f>PPCL_NG!L52+PPCL_Spot!L52+GT_NG!L52+GT_Spot!L52+Bawana_NG!L52+Bawana_RLNG!L52+Bawana_Spot!L52</f>
        <v>112.53</v>
      </c>
      <c r="L52" s="196">
        <f>PPCL_NG!S52+PPCL_Spot!S52+GT_NG!S52+GT_Spot!S52+Bawana_NG!S52+Bawana_RLNG!S52+Bawana_Spot!S52</f>
        <v>112.53708322921003</v>
      </c>
      <c r="M52" s="197">
        <f t="shared" si="3"/>
        <v>-7.0832292100249106E-3</v>
      </c>
      <c r="N52" s="196">
        <f>PPCL_NG!M52+PPCL_Spot!M52+GT_NG!M52+GT_Spot!M52+Bawana_NG!M52+Bawana_RLNG!M52+Bawana_Spot!M52</f>
        <v>165.56</v>
      </c>
      <c r="O52" s="196">
        <f>PPCL_NG!T52+PPCL_Spot!T52+GT_NG!T52+GT_Spot!T52+Bawana_NG!T52+Bawana_RLNG!T52+Bawana_Spot!T52</f>
        <v>165.59568479687243</v>
      </c>
      <c r="P52" s="197">
        <f t="shared" si="4"/>
        <v>-3.5684796872430979E-2</v>
      </c>
      <c r="Q52" s="197">
        <f t="shared" si="5"/>
        <v>-0.11999999999998323</v>
      </c>
    </row>
    <row r="53" spans="1:17">
      <c r="A53" s="33" t="s">
        <v>95</v>
      </c>
      <c r="B53" s="196">
        <f>PPCL_NG!I53+PPCL_Spot!I53+GT_NG!I53+GT_Spot!I53+Bawana_NG!I53+Bawana_RLNG!I53+Bawana_Spot!I53</f>
        <v>330.05</v>
      </c>
      <c r="C53" s="196">
        <f>PPCL_NG!P53+PPCL_Spot!P53+GT_NG!P53+GT_Spot!P53+Bawana_NG!P53+Bawana_RLNG!P53+Bawana_Spot!P53</f>
        <v>330.09863090049095</v>
      </c>
      <c r="D53" s="197">
        <f t="shared" si="0"/>
        <v>-4.8630900490934437E-2</v>
      </c>
      <c r="E53" s="196">
        <f>PPCL_NG!J53+PPCL_Spot!J53+GT_NG!J53+GT_Spot!J53+Bawana_NG!J53+Bawana_RLNG!J53+Bawana_Spot!J53</f>
        <v>122.6</v>
      </c>
      <c r="F53" s="196">
        <f>PPCL_NG!Q53+PPCL_Spot!Q53+GT_NG!Q53+GT_Spot!Q53+Bawana_NG!Q53+Bawana_RLNG!Q53+Bawana_Spot!Q53</f>
        <v>122.62881185809417</v>
      </c>
      <c r="G53" s="197">
        <f t="shared" si="1"/>
        <v>-2.8811858094172749E-2</v>
      </c>
      <c r="H53" s="196">
        <f>PPCL_NG!K53+PPCL_Spot!K53+GT_NG!K53+GT_Spot!K53+Bawana_NG!K53+Bawana_RLNG!K53+Bawana_Spot!K53</f>
        <v>23.49</v>
      </c>
      <c r="I53" s="196">
        <f>PPCL_NG!R53+PPCL_Spot!R53+GT_NG!R53+GT_Spot!R53+Bawana_NG!R53+Bawana_RLNG!R53+Bawana_Spot!R53</f>
        <v>23.489789215332419</v>
      </c>
      <c r="J53" s="197">
        <f t="shared" si="2"/>
        <v>2.1078466757984415E-4</v>
      </c>
      <c r="K53" s="196">
        <f>PPCL_NG!L53+PPCL_Spot!L53+GT_NG!L53+GT_Spot!L53+Bawana_NG!L53+Bawana_RLNG!L53+Bawana_Spot!L53</f>
        <v>112.53</v>
      </c>
      <c r="L53" s="196">
        <f>PPCL_NG!S53+PPCL_Spot!S53+GT_NG!S53+GT_Spot!S53+Bawana_NG!S53+Bawana_RLNG!S53+Bawana_Spot!S53</f>
        <v>112.53708322921003</v>
      </c>
      <c r="M53" s="197">
        <f t="shared" si="3"/>
        <v>-7.0832292100249106E-3</v>
      </c>
      <c r="N53" s="196">
        <f>PPCL_NG!M53+PPCL_Spot!M53+GT_NG!M53+GT_Spot!M53+Bawana_NG!M53+Bawana_RLNG!M53+Bawana_Spot!M53</f>
        <v>165.56</v>
      </c>
      <c r="O53" s="196">
        <f>PPCL_NG!T53+PPCL_Spot!T53+GT_NG!T53+GT_Spot!T53+Bawana_NG!T53+Bawana_RLNG!T53+Bawana_Spot!T53</f>
        <v>165.59568479687243</v>
      </c>
      <c r="P53" s="197">
        <f t="shared" si="4"/>
        <v>-3.5684796872430979E-2</v>
      </c>
      <c r="Q53" s="197">
        <f t="shared" si="5"/>
        <v>-0.11999999999998323</v>
      </c>
    </row>
    <row r="54" spans="1:17">
      <c r="A54" s="33" t="s">
        <v>96</v>
      </c>
      <c r="B54" s="196">
        <f>PPCL_NG!I54+PPCL_Spot!I54+GT_NG!I54+GT_Spot!I54+Bawana_NG!I54+Bawana_RLNG!I54+Bawana_Spot!I54</f>
        <v>330.05</v>
      </c>
      <c r="C54" s="196">
        <f>PPCL_NG!P54+PPCL_Spot!P54+GT_NG!P54+GT_Spot!P54+Bawana_NG!P54+Bawana_RLNG!P54+Bawana_Spot!P54</f>
        <v>330.09863090049095</v>
      </c>
      <c r="D54" s="197">
        <f t="shared" si="0"/>
        <v>-4.8630900490934437E-2</v>
      </c>
      <c r="E54" s="196">
        <f>PPCL_NG!J54+PPCL_Spot!J54+GT_NG!J54+GT_Spot!J54+Bawana_NG!J54+Bawana_RLNG!J54+Bawana_Spot!J54</f>
        <v>122.6</v>
      </c>
      <c r="F54" s="196">
        <f>PPCL_NG!Q54+PPCL_Spot!Q54+GT_NG!Q54+GT_Spot!Q54+Bawana_NG!Q54+Bawana_RLNG!Q54+Bawana_Spot!Q54</f>
        <v>122.62881185809417</v>
      </c>
      <c r="G54" s="197">
        <f t="shared" si="1"/>
        <v>-2.8811858094172749E-2</v>
      </c>
      <c r="H54" s="196">
        <f>PPCL_NG!K54+PPCL_Spot!K54+GT_NG!K54+GT_Spot!K54+Bawana_NG!K54+Bawana_RLNG!K54+Bawana_Spot!K54</f>
        <v>23.49</v>
      </c>
      <c r="I54" s="196">
        <f>PPCL_NG!R54+PPCL_Spot!R54+GT_NG!R54+GT_Spot!R54+Bawana_NG!R54+Bawana_RLNG!R54+Bawana_Spot!R54</f>
        <v>23.489789215332419</v>
      </c>
      <c r="J54" s="197">
        <f t="shared" si="2"/>
        <v>2.1078466757984415E-4</v>
      </c>
      <c r="K54" s="196">
        <f>PPCL_NG!L54+PPCL_Spot!L54+GT_NG!L54+GT_Spot!L54+Bawana_NG!L54+Bawana_RLNG!L54+Bawana_Spot!L54</f>
        <v>112.53</v>
      </c>
      <c r="L54" s="196">
        <f>PPCL_NG!S54+PPCL_Spot!S54+GT_NG!S54+GT_Spot!S54+Bawana_NG!S54+Bawana_RLNG!S54+Bawana_Spot!S54</f>
        <v>112.53708322921003</v>
      </c>
      <c r="M54" s="197">
        <f t="shared" si="3"/>
        <v>-7.0832292100249106E-3</v>
      </c>
      <c r="N54" s="196">
        <f>PPCL_NG!M54+PPCL_Spot!M54+GT_NG!M54+GT_Spot!M54+Bawana_NG!M54+Bawana_RLNG!M54+Bawana_Spot!M54</f>
        <v>165.56</v>
      </c>
      <c r="O54" s="196">
        <f>PPCL_NG!T54+PPCL_Spot!T54+GT_NG!T54+GT_Spot!T54+Bawana_NG!T54+Bawana_RLNG!T54+Bawana_Spot!T54</f>
        <v>165.59568479687243</v>
      </c>
      <c r="P54" s="197">
        <f t="shared" si="4"/>
        <v>-3.5684796872430979E-2</v>
      </c>
      <c r="Q54" s="197">
        <f t="shared" si="5"/>
        <v>-0.11999999999998323</v>
      </c>
    </row>
    <row r="55" spans="1:17">
      <c r="A55" s="33" t="s">
        <v>97</v>
      </c>
      <c r="B55" s="196">
        <f>PPCL_NG!I55+PPCL_Spot!I55+GT_NG!I55+GT_Spot!I55+Bawana_NG!I55+Bawana_RLNG!I55+Bawana_Spot!I55</f>
        <v>330.05</v>
      </c>
      <c r="C55" s="196">
        <f>PPCL_NG!P55+PPCL_Spot!P55+GT_NG!P55+GT_Spot!P55+Bawana_NG!P55+Bawana_RLNG!P55+Bawana_Spot!P55</f>
        <v>330.09863090049095</v>
      </c>
      <c r="D55" s="197">
        <f t="shared" si="0"/>
        <v>-4.8630900490934437E-2</v>
      </c>
      <c r="E55" s="196">
        <f>PPCL_NG!J55+PPCL_Spot!J55+GT_NG!J55+GT_Spot!J55+Bawana_NG!J55+Bawana_RLNG!J55+Bawana_Spot!J55</f>
        <v>122.6</v>
      </c>
      <c r="F55" s="196">
        <f>PPCL_NG!Q55+PPCL_Spot!Q55+GT_NG!Q55+GT_Spot!Q55+Bawana_NG!Q55+Bawana_RLNG!Q55+Bawana_Spot!Q55</f>
        <v>122.62881185809417</v>
      </c>
      <c r="G55" s="197">
        <f t="shared" si="1"/>
        <v>-2.8811858094172749E-2</v>
      </c>
      <c r="H55" s="196">
        <f>PPCL_NG!K55+PPCL_Spot!K55+GT_NG!K55+GT_Spot!K55+Bawana_NG!K55+Bawana_RLNG!K55+Bawana_Spot!K55</f>
        <v>23.49</v>
      </c>
      <c r="I55" s="196">
        <f>PPCL_NG!R55+PPCL_Spot!R55+GT_NG!R55+GT_Spot!R55+Bawana_NG!R55+Bawana_RLNG!R55+Bawana_Spot!R55</f>
        <v>23.489789215332419</v>
      </c>
      <c r="J55" s="197">
        <f t="shared" si="2"/>
        <v>2.1078466757984415E-4</v>
      </c>
      <c r="K55" s="196">
        <f>PPCL_NG!L55+PPCL_Spot!L55+GT_NG!L55+GT_Spot!L55+Bawana_NG!L55+Bawana_RLNG!L55+Bawana_Spot!L55</f>
        <v>112.53</v>
      </c>
      <c r="L55" s="196">
        <f>PPCL_NG!S55+PPCL_Spot!S55+GT_NG!S55+GT_Spot!S55+Bawana_NG!S55+Bawana_RLNG!S55+Bawana_Spot!S55</f>
        <v>112.53708322921003</v>
      </c>
      <c r="M55" s="197">
        <f t="shared" si="3"/>
        <v>-7.0832292100249106E-3</v>
      </c>
      <c r="N55" s="196">
        <f>PPCL_NG!M55+PPCL_Spot!M55+GT_NG!M55+GT_Spot!M55+Bawana_NG!M55+Bawana_RLNG!M55+Bawana_Spot!M55</f>
        <v>165.56</v>
      </c>
      <c r="O55" s="196">
        <f>PPCL_NG!T55+PPCL_Spot!T55+GT_NG!T55+GT_Spot!T55+Bawana_NG!T55+Bawana_RLNG!T55+Bawana_Spot!T55</f>
        <v>165.59568479687243</v>
      </c>
      <c r="P55" s="197">
        <f t="shared" si="4"/>
        <v>-3.5684796872430979E-2</v>
      </c>
      <c r="Q55" s="197">
        <f t="shared" si="5"/>
        <v>-0.11999999999998323</v>
      </c>
    </row>
    <row r="56" spans="1:17">
      <c r="A56" s="33" t="s">
        <v>98</v>
      </c>
      <c r="B56" s="196">
        <f>PPCL_NG!I56+PPCL_Spot!I56+GT_NG!I56+GT_Spot!I56+Bawana_NG!I56+Bawana_RLNG!I56+Bawana_Spot!I56</f>
        <v>330.05</v>
      </c>
      <c r="C56" s="196">
        <f>PPCL_NG!P56+PPCL_Spot!P56+GT_NG!P56+GT_Spot!P56+Bawana_NG!P56+Bawana_RLNG!P56+Bawana_Spot!P56</f>
        <v>330.09863090049095</v>
      </c>
      <c r="D56" s="197">
        <f t="shared" si="0"/>
        <v>-4.8630900490934437E-2</v>
      </c>
      <c r="E56" s="196">
        <f>PPCL_NG!J56+PPCL_Spot!J56+GT_NG!J56+GT_Spot!J56+Bawana_NG!J56+Bawana_RLNG!J56+Bawana_Spot!J56</f>
        <v>122.6</v>
      </c>
      <c r="F56" s="196">
        <f>PPCL_NG!Q56+PPCL_Spot!Q56+GT_NG!Q56+GT_Spot!Q56+Bawana_NG!Q56+Bawana_RLNG!Q56+Bawana_Spot!Q56</f>
        <v>122.62881185809417</v>
      </c>
      <c r="G56" s="197">
        <f t="shared" si="1"/>
        <v>-2.8811858094172749E-2</v>
      </c>
      <c r="H56" s="196">
        <f>PPCL_NG!K56+PPCL_Spot!K56+GT_NG!K56+GT_Spot!K56+Bawana_NG!K56+Bawana_RLNG!K56+Bawana_Spot!K56</f>
        <v>23.49</v>
      </c>
      <c r="I56" s="196">
        <f>PPCL_NG!R56+PPCL_Spot!R56+GT_NG!R56+GT_Spot!R56+Bawana_NG!R56+Bawana_RLNG!R56+Bawana_Spot!R56</f>
        <v>23.489789215332419</v>
      </c>
      <c r="J56" s="197">
        <f t="shared" si="2"/>
        <v>2.1078466757984415E-4</v>
      </c>
      <c r="K56" s="196">
        <f>PPCL_NG!L56+PPCL_Spot!L56+GT_NG!L56+GT_Spot!L56+Bawana_NG!L56+Bawana_RLNG!L56+Bawana_Spot!L56</f>
        <v>112.53</v>
      </c>
      <c r="L56" s="196">
        <f>PPCL_NG!S56+PPCL_Spot!S56+GT_NG!S56+GT_Spot!S56+Bawana_NG!S56+Bawana_RLNG!S56+Bawana_Spot!S56</f>
        <v>112.53708322921003</v>
      </c>
      <c r="M56" s="197">
        <f t="shared" si="3"/>
        <v>-7.0832292100249106E-3</v>
      </c>
      <c r="N56" s="196">
        <f>PPCL_NG!M56+PPCL_Spot!M56+GT_NG!M56+GT_Spot!M56+Bawana_NG!M56+Bawana_RLNG!M56+Bawana_Spot!M56</f>
        <v>165.56</v>
      </c>
      <c r="O56" s="196">
        <f>PPCL_NG!T56+PPCL_Spot!T56+GT_NG!T56+GT_Spot!T56+Bawana_NG!T56+Bawana_RLNG!T56+Bawana_Spot!T56</f>
        <v>165.59568479687243</v>
      </c>
      <c r="P56" s="197">
        <f t="shared" si="4"/>
        <v>-3.5684796872430979E-2</v>
      </c>
      <c r="Q56" s="197">
        <f t="shared" si="5"/>
        <v>-0.11999999999998323</v>
      </c>
    </row>
    <row r="57" spans="1:17">
      <c r="A57" s="33" t="s">
        <v>99</v>
      </c>
      <c r="B57" s="196">
        <f>PPCL_NG!I57+PPCL_Spot!I57+GT_NG!I57+GT_Spot!I57+Bawana_NG!I57+Bawana_RLNG!I57+Bawana_Spot!I57</f>
        <v>330.05</v>
      </c>
      <c r="C57" s="196">
        <f>PPCL_NG!P57+PPCL_Spot!P57+GT_NG!P57+GT_Spot!P57+Bawana_NG!P57+Bawana_RLNG!P57+Bawana_Spot!P57</f>
        <v>330.10345332162717</v>
      </c>
      <c r="D57" s="197">
        <f t="shared" si="0"/>
        <v>-5.3453321627159767E-2</v>
      </c>
      <c r="E57" s="196">
        <f>PPCL_NG!J57+PPCL_Spot!J57+GT_NG!J57+GT_Spot!J57+Bawana_NG!J57+Bawana_RLNG!J57+Bawana_Spot!J57</f>
        <v>122.6</v>
      </c>
      <c r="F57" s="196">
        <f>PPCL_NG!Q57+PPCL_Spot!Q57+GT_NG!Q57+GT_Spot!Q57+Bawana_NG!Q57+Bawana_RLNG!Q57+Bawana_Spot!Q57</f>
        <v>122.63043605501902</v>
      </c>
      <c r="G57" s="197">
        <f t="shared" si="1"/>
        <v>-3.0436055019023911E-2</v>
      </c>
      <c r="H57" s="196">
        <f>PPCL_NG!K57+PPCL_Spot!K57+GT_NG!K57+GT_Spot!K57+Bawana_NG!K57+Bawana_RLNG!K57+Bawana_Spot!K57</f>
        <v>23.49</v>
      </c>
      <c r="I57" s="196">
        <f>PPCL_NG!R57+PPCL_Spot!R57+GT_NG!R57+GT_Spot!R57+Bawana_NG!R57+Bawana_RLNG!R57+Bawana_Spot!R57</f>
        <v>23.49</v>
      </c>
      <c r="J57" s="197">
        <f t="shared" si="2"/>
        <v>0</v>
      </c>
      <c r="K57" s="196">
        <f>PPCL_NG!L57+PPCL_Spot!L57+GT_NG!L57+GT_Spot!L57+Bawana_NG!L57+Bawana_RLNG!L57+Bawana_Spot!L57</f>
        <v>112.53</v>
      </c>
      <c r="L57" s="196">
        <f>PPCL_NG!S57+PPCL_Spot!S57+GT_NG!S57+GT_Spot!S57+Bawana_NG!S57+Bawana_RLNG!S57+Bawana_Spot!S57</f>
        <v>112.53791337430495</v>
      </c>
      <c r="M57" s="197">
        <f t="shared" si="3"/>
        <v>-7.9133743049482064E-3</v>
      </c>
      <c r="N57" s="196">
        <f>PPCL_NG!M57+PPCL_Spot!M57+GT_NG!M57+GT_Spot!M57+Bawana_NG!M57+Bawana_RLNG!M57+Bawana_Spot!M57</f>
        <v>165.56</v>
      </c>
      <c r="O57" s="196">
        <f>PPCL_NG!T57+PPCL_Spot!T57+GT_NG!T57+GT_Spot!T57+Bawana_NG!T57+Bawana_RLNG!T57+Bawana_Spot!T57</f>
        <v>165.59819724904884</v>
      </c>
      <c r="P57" s="197">
        <f t="shared" si="4"/>
        <v>-3.8197249048835147E-2</v>
      </c>
      <c r="Q57" s="197">
        <f t="shared" si="5"/>
        <v>-0.12999999999996703</v>
      </c>
    </row>
    <row r="58" spans="1:17">
      <c r="A58" s="33" t="s">
        <v>100</v>
      </c>
      <c r="B58" s="196">
        <f>PPCL_NG!I58+PPCL_Spot!I58+GT_NG!I58+GT_Spot!I58+Bawana_NG!I58+Bawana_RLNG!I58+Bawana_Spot!I58</f>
        <v>330.05</v>
      </c>
      <c r="C58" s="196">
        <f>PPCL_NG!P58+PPCL_Spot!P58+GT_NG!P58+GT_Spot!P58+Bawana_NG!P58+Bawana_RLNG!P58+Bawana_Spot!P58</f>
        <v>330.10345332162717</v>
      </c>
      <c r="D58" s="197">
        <f t="shared" si="0"/>
        <v>-5.3453321627159767E-2</v>
      </c>
      <c r="E58" s="196">
        <f>PPCL_NG!J58+PPCL_Spot!J58+GT_NG!J58+GT_Spot!J58+Bawana_NG!J58+Bawana_RLNG!J58+Bawana_Spot!J58</f>
        <v>122.6</v>
      </c>
      <c r="F58" s="196">
        <f>PPCL_NG!Q58+PPCL_Spot!Q58+GT_NG!Q58+GT_Spot!Q58+Bawana_NG!Q58+Bawana_RLNG!Q58+Bawana_Spot!Q58</f>
        <v>122.63043605501902</v>
      </c>
      <c r="G58" s="197">
        <f t="shared" si="1"/>
        <v>-3.0436055019023911E-2</v>
      </c>
      <c r="H58" s="196">
        <f>PPCL_NG!K58+PPCL_Spot!K58+GT_NG!K58+GT_Spot!K58+Bawana_NG!K58+Bawana_RLNG!K58+Bawana_Spot!K58</f>
        <v>23.49</v>
      </c>
      <c r="I58" s="196">
        <f>PPCL_NG!R58+PPCL_Spot!R58+GT_NG!R58+GT_Spot!R58+Bawana_NG!R58+Bawana_RLNG!R58+Bawana_Spot!R58</f>
        <v>23.49</v>
      </c>
      <c r="J58" s="197">
        <f t="shared" si="2"/>
        <v>0</v>
      </c>
      <c r="K58" s="196">
        <f>PPCL_NG!L58+PPCL_Spot!L58+GT_NG!L58+GT_Spot!L58+Bawana_NG!L58+Bawana_RLNG!L58+Bawana_Spot!L58</f>
        <v>112.53</v>
      </c>
      <c r="L58" s="196">
        <f>PPCL_NG!S58+PPCL_Spot!S58+GT_NG!S58+GT_Spot!S58+Bawana_NG!S58+Bawana_RLNG!S58+Bawana_Spot!S58</f>
        <v>112.53791337430495</v>
      </c>
      <c r="M58" s="197">
        <f t="shared" si="3"/>
        <v>-7.9133743049482064E-3</v>
      </c>
      <c r="N58" s="196">
        <f>PPCL_NG!M58+PPCL_Spot!M58+GT_NG!M58+GT_Spot!M58+Bawana_NG!M58+Bawana_RLNG!M58+Bawana_Spot!M58</f>
        <v>165.56</v>
      </c>
      <c r="O58" s="196">
        <f>PPCL_NG!T58+PPCL_Spot!T58+GT_NG!T58+GT_Spot!T58+Bawana_NG!T58+Bawana_RLNG!T58+Bawana_Spot!T58</f>
        <v>165.59819724904884</v>
      </c>
      <c r="P58" s="197">
        <f t="shared" si="4"/>
        <v>-3.8197249048835147E-2</v>
      </c>
      <c r="Q58" s="197">
        <f t="shared" si="5"/>
        <v>-0.12999999999996703</v>
      </c>
    </row>
    <row r="59" spans="1:17">
      <c r="A59" s="33" t="s">
        <v>101</v>
      </c>
      <c r="B59" s="196">
        <f>PPCL_NG!I59+PPCL_Spot!I59+GT_NG!I59+GT_Spot!I59+Bawana_NG!I59+Bawana_RLNG!I59+Bawana_Spot!I59</f>
        <v>330.05</v>
      </c>
      <c r="C59" s="196">
        <f>PPCL_NG!P59+PPCL_Spot!P59+GT_NG!P59+GT_Spot!P59+Bawana_NG!P59+Bawana_RLNG!P59+Bawana_Spot!P59</f>
        <v>330.10345332162717</v>
      </c>
      <c r="D59" s="197">
        <f t="shared" si="0"/>
        <v>-5.3453321627159767E-2</v>
      </c>
      <c r="E59" s="196">
        <f>PPCL_NG!J59+PPCL_Spot!J59+GT_NG!J59+GT_Spot!J59+Bawana_NG!J59+Bawana_RLNG!J59+Bawana_Spot!J59</f>
        <v>122.6</v>
      </c>
      <c r="F59" s="196">
        <f>PPCL_NG!Q59+PPCL_Spot!Q59+GT_NG!Q59+GT_Spot!Q59+Bawana_NG!Q59+Bawana_RLNG!Q59+Bawana_Spot!Q59</f>
        <v>122.63043605501902</v>
      </c>
      <c r="G59" s="197">
        <f t="shared" si="1"/>
        <v>-3.0436055019023911E-2</v>
      </c>
      <c r="H59" s="196">
        <f>PPCL_NG!K59+PPCL_Spot!K59+GT_NG!K59+GT_Spot!K59+Bawana_NG!K59+Bawana_RLNG!K59+Bawana_Spot!K59</f>
        <v>23.49</v>
      </c>
      <c r="I59" s="196">
        <f>PPCL_NG!R59+PPCL_Spot!R59+GT_NG!R59+GT_Spot!R59+Bawana_NG!R59+Bawana_RLNG!R59+Bawana_Spot!R59</f>
        <v>23.49</v>
      </c>
      <c r="J59" s="197">
        <f t="shared" si="2"/>
        <v>0</v>
      </c>
      <c r="K59" s="196">
        <f>PPCL_NG!L59+PPCL_Spot!L59+GT_NG!L59+GT_Spot!L59+Bawana_NG!L59+Bawana_RLNG!L59+Bawana_Spot!L59</f>
        <v>112.53</v>
      </c>
      <c r="L59" s="196">
        <f>PPCL_NG!S59+PPCL_Spot!S59+GT_NG!S59+GT_Spot!S59+Bawana_NG!S59+Bawana_RLNG!S59+Bawana_Spot!S59</f>
        <v>112.53791337430495</v>
      </c>
      <c r="M59" s="197">
        <f t="shared" si="3"/>
        <v>-7.9133743049482064E-3</v>
      </c>
      <c r="N59" s="196">
        <f>PPCL_NG!M59+PPCL_Spot!M59+GT_NG!M59+GT_Spot!M59+Bawana_NG!M59+Bawana_RLNG!M59+Bawana_Spot!M59</f>
        <v>165.56</v>
      </c>
      <c r="O59" s="196">
        <f>PPCL_NG!T59+PPCL_Spot!T59+GT_NG!T59+GT_Spot!T59+Bawana_NG!T59+Bawana_RLNG!T59+Bawana_Spot!T59</f>
        <v>165.59819724904884</v>
      </c>
      <c r="P59" s="197">
        <f t="shared" si="4"/>
        <v>-3.8197249048835147E-2</v>
      </c>
      <c r="Q59" s="197">
        <f t="shared" si="5"/>
        <v>-0.12999999999996703</v>
      </c>
    </row>
    <row r="60" spans="1:17">
      <c r="A60" s="33" t="s">
        <v>102</v>
      </c>
      <c r="B60" s="196">
        <f>PPCL_NG!I60+PPCL_Spot!I60+GT_NG!I60+GT_Spot!I60+Bawana_NG!I60+Bawana_RLNG!I60+Bawana_Spot!I60</f>
        <v>330.05</v>
      </c>
      <c r="C60" s="196">
        <f>PPCL_NG!P60+PPCL_Spot!P60+GT_NG!P60+GT_Spot!P60+Bawana_NG!P60+Bawana_RLNG!P60+Bawana_Spot!P60</f>
        <v>330.10345332162717</v>
      </c>
      <c r="D60" s="197">
        <f t="shared" si="0"/>
        <v>-5.3453321627159767E-2</v>
      </c>
      <c r="E60" s="196">
        <f>PPCL_NG!J60+PPCL_Spot!J60+GT_NG!J60+GT_Spot!J60+Bawana_NG!J60+Bawana_RLNG!J60+Bawana_Spot!J60</f>
        <v>122.6</v>
      </c>
      <c r="F60" s="196">
        <f>PPCL_NG!Q60+PPCL_Spot!Q60+GT_NG!Q60+GT_Spot!Q60+Bawana_NG!Q60+Bawana_RLNG!Q60+Bawana_Spot!Q60</f>
        <v>122.63043605501902</v>
      </c>
      <c r="G60" s="197">
        <f t="shared" si="1"/>
        <v>-3.0436055019023911E-2</v>
      </c>
      <c r="H60" s="196">
        <f>PPCL_NG!K60+PPCL_Spot!K60+GT_NG!K60+GT_Spot!K60+Bawana_NG!K60+Bawana_RLNG!K60+Bawana_Spot!K60</f>
        <v>23.49</v>
      </c>
      <c r="I60" s="196">
        <f>PPCL_NG!R60+PPCL_Spot!R60+GT_NG!R60+GT_Spot!R60+Bawana_NG!R60+Bawana_RLNG!R60+Bawana_Spot!R60</f>
        <v>23.49</v>
      </c>
      <c r="J60" s="197">
        <f t="shared" si="2"/>
        <v>0</v>
      </c>
      <c r="K60" s="196">
        <f>PPCL_NG!L60+PPCL_Spot!L60+GT_NG!L60+GT_Spot!L60+Bawana_NG!L60+Bawana_RLNG!L60+Bawana_Spot!L60</f>
        <v>112.53</v>
      </c>
      <c r="L60" s="196">
        <f>PPCL_NG!S60+PPCL_Spot!S60+GT_NG!S60+GT_Spot!S60+Bawana_NG!S60+Bawana_RLNG!S60+Bawana_Spot!S60</f>
        <v>112.53791337430495</v>
      </c>
      <c r="M60" s="197">
        <f t="shared" si="3"/>
        <v>-7.9133743049482064E-3</v>
      </c>
      <c r="N60" s="196">
        <f>PPCL_NG!M60+PPCL_Spot!M60+GT_NG!M60+GT_Spot!M60+Bawana_NG!M60+Bawana_RLNG!M60+Bawana_Spot!M60</f>
        <v>165.56</v>
      </c>
      <c r="O60" s="196">
        <f>PPCL_NG!T60+PPCL_Spot!T60+GT_NG!T60+GT_Spot!T60+Bawana_NG!T60+Bawana_RLNG!T60+Bawana_Spot!T60</f>
        <v>165.59819724904884</v>
      </c>
      <c r="P60" s="197">
        <f t="shared" si="4"/>
        <v>-3.8197249048835147E-2</v>
      </c>
      <c r="Q60" s="197">
        <f t="shared" si="5"/>
        <v>-0.12999999999996703</v>
      </c>
    </row>
    <row r="61" spans="1:17">
      <c r="A61" s="33" t="s">
        <v>103</v>
      </c>
      <c r="B61" s="196">
        <f>PPCL_NG!I61+PPCL_Spot!I61+GT_NG!I61+GT_Spot!I61+Bawana_NG!I61+Bawana_RLNG!I61+Bawana_Spot!I61</f>
        <v>328.4</v>
      </c>
      <c r="C61" s="196">
        <f>PPCL_NG!P61+PPCL_Spot!P61+GT_NG!P61+GT_Spot!P61+Bawana_NG!P61+Bawana_RLNG!P61+Bawana_Spot!P61</f>
        <v>328.44887153627246</v>
      </c>
      <c r="D61" s="197">
        <f t="shared" si="0"/>
        <v>-4.8871536272486082E-2</v>
      </c>
      <c r="E61" s="196">
        <f>PPCL_NG!J61+PPCL_Spot!J61+GT_NG!J61+GT_Spot!J61+Bawana_NG!J61+Bawana_RLNG!J61+Bawana_Spot!J61</f>
        <v>135.19999999999999</v>
      </c>
      <c r="F61" s="196">
        <f>PPCL_NG!Q61+PPCL_Spot!Q61+GT_NG!Q61+GT_Spot!Q61+Bawana_NG!Q61+Bawana_RLNG!Q61+Bawana_Spot!Q61</f>
        <v>135.22843612446107</v>
      </c>
      <c r="G61" s="197">
        <f t="shared" si="1"/>
        <v>-2.8436124461080681E-2</v>
      </c>
      <c r="H61" s="196">
        <f>PPCL_NG!K61+PPCL_Spot!K61+GT_NG!K61+GT_Spot!K61+Bawana_NG!K61+Bawana_RLNG!K61+Bawana_Spot!K61</f>
        <v>23.49</v>
      </c>
      <c r="I61" s="196">
        <f>PPCL_NG!R61+PPCL_Spot!R61+GT_NG!R61+GT_Spot!R61+Bawana_NG!R61+Bawana_RLNG!R61+Bawana_Spot!R61</f>
        <v>23.489797229262869</v>
      </c>
      <c r="J61" s="197">
        <f t="shared" si="2"/>
        <v>2.0277073712904325E-4</v>
      </c>
      <c r="K61" s="196">
        <f>PPCL_NG!L61+PPCL_Spot!L61+GT_NG!L61+GT_Spot!L61+Bawana_NG!L61+Bawana_RLNG!L61+Bawana_Spot!L61</f>
        <v>112.53</v>
      </c>
      <c r="L61" s="196">
        <f>PPCL_NG!S61+PPCL_Spot!S61+GT_NG!S61+GT_Spot!S61+Bawana_NG!S61+Bawana_RLNG!S61+Bawana_Spot!S61</f>
        <v>112.53711479092243</v>
      </c>
      <c r="M61" s="197">
        <f t="shared" si="3"/>
        <v>-7.1147909224293926E-3</v>
      </c>
      <c r="N61" s="196">
        <f>PPCL_NG!M61+PPCL_Spot!M61+GT_NG!M61+GT_Spot!M61+Bawana_NG!M61+Bawana_RLNG!M61+Bawana_Spot!M61</f>
        <v>165.56</v>
      </c>
      <c r="O61" s="196">
        <f>PPCL_NG!T61+PPCL_Spot!T61+GT_NG!T61+GT_Spot!T61+Bawana_NG!T61+Bawana_RLNG!T61+Bawana_Spot!T61</f>
        <v>165.59578031908114</v>
      </c>
      <c r="P61" s="197">
        <f t="shared" si="4"/>
        <v>-3.5780319081140988E-2</v>
      </c>
      <c r="Q61" s="197">
        <f t="shared" si="5"/>
        <v>-0.1200000000000081</v>
      </c>
    </row>
    <row r="62" spans="1:17">
      <c r="A62" s="33" t="s">
        <v>104</v>
      </c>
      <c r="B62" s="196">
        <f>PPCL_NG!I62+PPCL_Spot!I62+GT_NG!I62+GT_Spot!I62+Bawana_NG!I62+Bawana_RLNG!I62+Bawana_Spot!I62</f>
        <v>328.4</v>
      </c>
      <c r="C62" s="196">
        <f>PPCL_NG!P62+PPCL_Spot!P62+GT_NG!P62+GT_Spot!P62+Bawana_NG!P62+Bawana_RLNG!P62+Bawana_Spot!P62</f>
        <v>328.44887153627246</v>
      </c>
      <c r="D62" s="197">
        <f t="shared" si="0"/>
        <v>-4.8871536272486082E-2</v>
      </c>
      <c r="E62" s="196">
        <f>PPCL_NG!J62+PPCL_Spot!J62+GT_NG!J62+GT_Spot!J62+Bawana_NG!J62+Bawana_RLNG!J62+Bawana_Spot!J62</f>
        <v>135.19999999999999</v>
      </c>
      <c r="F62" s="196">
        <f>PPCL_NG!Q62+PPCL_Spot!Q62+GT_NG!Q62+GT_Spot!Q62+Bawana_NG!Q62+Bawana_RLNG!Q62+Bawana_Spot!Q62</f>
        <v>135.22843612446107</v>
      </c>
      <c r="G62" s="197">
        <f t="shared" si="1"/>
        <v>-2.8436124461080681E-2</v>
      </c>
      <c r="H62" s="196">
        <f>PPCL_NG!K62+PPCL_Spot!K62+GT_NG!K62+GT_Spot!K62+Bawana_NG!K62+Bawana_RLNG!K62+Bawana_Spot!K62</f>
        <v>23.49</v>
      </c>
      <c r="I62" s="196">
        <f>PPCL_NG!R62+PPCL_Spot!R62+GT_NG!R62+GT_Spot!R62+Bawana_NG!R62+Bawana_RLNG!R62+Bawana_Spot!R62</f>
        <v>23.489797229262869</v>
      </c>
      <c r="J62" s="197">
        <f t="shared" si="2"/>
        <v>2.0277073712904325E-4</v>
      </c>
      <c r="K62" s="196">
        <f>PPCL_NG!L62+PPCL_Spot!L62+GT_NG!L62+GT_Spot!L62+Bawana_NG!L62+Bawana_RLNG!L62+Bawana_Spot!L62</f>
        <v>112.53</v>
      </c>
      <c r="L62" s="196">
        <f>PPCL_NG!S62+PPCL_Spot!S62+GT_NG!S62+GT_Spot!S62+Bawana_NG!S62+Bawana_RLNG!S62+Bawana_Spot!S62</f>
        <v>112.53711479092243</v>
      </c>
      <c r="M62" s="197">
        <f t="shared" si="3"/>
        <v>-7.1147909224293926E-3</v>
      </c>
      <c r="N62" s="196">
        <f>PPCL_NG!M62+PPCL_Spot!M62+GT_NG!M62+GT_Spot!M62+Bawana_NG!M62+Bawana_RLNG!M62+Bawana_Spot!M62</f>
        <v>165.56</v>
      </c>
      <c r="O62" s="196">
        <f>PPCL_NG!T62+PPCL_Spot!T62+GT_NG!T62+GT_Spot!T62+Bawana_NG!T62+Bawana_RLNG!T62+Bawana_Spot!T62</f>
        <v>165.59578031908114</v>
      </c>
      <c r="P62" s="197">
        <f t="shared" si="4"/>
        <v>-3.5780319081140988E-2</v>
      </c>
      <c r="Q62" s="197">
        <f t="shared" si="5"/>
        <v>-0.1200000000000081</v>
      </c>
    </row>
    <row r="63" spans="1:17">
      <c r="A63" s="33" t="s">
        <v>105</v>
      </c>
      <c r="B63" s="196">
        <f>PPCL_NG!I63+PPCL_Spot!I63+GT_NG!I63+GT_Spot!I63+Bawana_NG!I63+Bawana_RLNG!I63+Bawana_Spot!I63</f>
        <v>328.4</v>
      </c>
      <c r="C63" s="196">
        <f>PPCL_NG!P63+PPCL_Spot!P63+GT_NG!P63+GT_Spot!P63+Bawana_NG!P63+Bawana_RLNG!P63+Bawana_Spot!P63</f>
        <v>328.44887153627246</v>
      </c>
      <c r="D63" s="197">
        <f t="shared" si="0"/>
        <v>-4.8871536272486082E-2</v>
      </c>
      <c r="E63" s="196">
        <f>PPCL_NG!J63+PPCL_Spot!J63+GT_NG!J63+GT_Spot!J63+Bawana_NG!J63+Bawana_RLNG!J63+Bawana_Spot!J63</f>
        <v>167.2</v>
      </c>
      <c r="F63" s="196">
        <f>PPCL_NG!Q63+PPCL_Spot!Q63+GT_NG!Q63+GT_Spot!Q63+Bawana_NG!Q63+Bawana_RLNG!Q63+Bawana_Spot!Q63</f>
        <v>167.22843612446107</v>
      </c>
      <c r="G63" s="197">
        <f t="shared" si="1"/>
        <v>-2.8436124461080681E-2</v>
      </c>
      <c r="H63" s="196">
        <f>PPCL_NG!K63+PPCL_Spot!K63+GT_NG!K63+GT_Spot!K63+Bawana_NG!K63+Bawana_RLNG!K63+Bawana_Spot!K63</f>
        <v>23.49</v>
      </c>
      <c r="I63" s="196">
        <f>PPCL_NG!R63+PPCL_Spot!R63+GT_NG!R63+GT_Spot!R63+Bawana_NG!R63+Bawana_RLNG!R63+Bawana_Spot!R63</f>
        <v>23.489797229262869</v>
      </c>
      <c r="J63" s="197">
        <f t="shared" si="2"/>
        <v>2.0277073712904325E-4</v>
      </c>
      <c r="K63" s="196">
        <f>PPCL_NG!L63+PPCL_Spot!L63+GT_NG!L63+GT_Spot!L63+Bawana_NG!L63+Bawana_RLNG!L63+Bawana_Spot!L63</f>
        <v>112.53</v>
      </c>
      <c r="L63" s="196">
        <f>PPCL_NG!S63+PPCL_Spot!S63+GT_NG!S63+GT_Spot!S63+Bawana_NG!S63+Bawana_RLNG!S63+Bawana_Spot!S63</f>
        <v>112.53711479092243</v>
      </c>
      <c r="M63" s="197">
        <f t="shared" si="3"/>
        <v>-7.1147909224293926E-3</v>
      </c>
      <c r="N63" s="196">
        <f>PPCL_NG!M63+PPCL_Spot!M63+GT_NG!M63+GT_Spot!M63+Bawana_NG!M63+Bawana_RLNG!M63+Bawana_Spot!M63</f>
        <v>165.56</v>
      </c>
      <c r="O63" s="196">
        <f>PPCL_NG!T63+PPCL_Spot!T63+GT_NG!T63+GT_Spot!T63+Bawana_NG!T63+Bawana_RLNG!T63+Bawana_Spot!T63</f>
        <v>165.59578031908114</v>
      </c>
      <c r="P63" s="197">
        <f t="shared" si="4"/>
        <v>-3.5780319081140988E-2</v>
      </c>
      <c r="Q63" s="197">
        <f t="shared" si="5"/>
        <v>-0.1200000000000081</v>
      </c>
    </row>
    <row r="64" spans="1:17">
      <c r="A64" s="33" t="s">
        <v>106</v>
      </c>
      <c r="B64" s="196">
        <f>PPCL_NG!I64+PPCL_Spot!I64+GT_NG!I64+GT_Spot!I64+Bawana_NG!I64+Bawana_RLNG!I64+Bawana_Spot!I64</f>
        <v>328.4</v>
      </c>
      <c r="C64" s="196">
        <f>PPCL_NG!P64+PPCL_Spot!P64+GT_NG!P64+GT_Spot!P64+Bawana_NG!P64+Bawana_RLNG!P64+Bawana_Spot!P64</f>
        <v>328.44887153627246</v>
      </c>
      <c r="D64" s="197">
        <f t="shared" si="0"/>
        <v>-4.8871536272486082E-2</v>
      </c>
      <c r="E64" s="196">
        <f>PPCL_NG!J64+PPCL_Spot!J64+GT_NG!J64+GT_Spot!J64+Bawana_NG!J64+Bawana_RLNG!J64+Bawana_Spot!J64</f>
        <v>167.2</v>
      </c>
      <c r="F64" s="196">
        <f>PPCL_NG!Q64+PPCL_Spot!Q64+GT_NG!Q64+GT_Spot!Q64+Bawana_NG!Q64+Bawana_RLNG!Q64+Bawana_Spot!Q64</f>
        <v>167.22843612446107</v>
      </c>
      <c r="G64" s="197">
        <f t="shared" si="1"/>
        <v>-2.8436124461080681E-2</v>
      </c>
      <c r="H64" s="196">
        <f>PPCL_NG!K64+PPCL_Spot!K64+GT_NG!K64+GT_Spot!K64+Bawana_NG!K64+Bawana_RLNG!K64+Bawana_Spot!K64</f>
        <v>23.49</v>
      </c>
      <c r="I64" s="196">
        <f>PPCL_NG!R64+PPCL_Spot!R64+GT_NG!R64+GT_Spot!R64+Bawana_NG!R64+Bawana_RLNG!R64+Bawana_Spot!R64</f>
        <v>23.489797229262869</v>
      </c>
      <c r="J64" s="197">
        <f t="shared" si="2"/>
        <v>2.0277073712904325E-4</v>
      </c>
      <c r="K64" s="196">
        <f>PPCL_NG!L64+PPCL_Spot!L64+GT_NG!L64+GT_Spot!L64+Bawana_NG!L64+Bawana_RLNG!L64+Bawana_Spot!L64</f>
        <v>112.53</v>
      </c>
      <c r="L64" s="196">
        <f>PPCL_NG!S64+PPCL_Spot!S64+GT_NG!S64+GT_Spot!S64+Bawana_NG!S64+Bawana_RLNG!S64+Bawana_Spot!S64</f>
        <v>112.53711479092243</v>
      </c>
      <c r="M64" s="197">
        <f t="shared" si="3"/>
        <v>-7.1147909224293926E-3</v>
      </c>
      <c r="N64" s="196">
        <f>PPCL_NG!M64+PPCL_Spot!M64+GT_NG!M64+GT_Spot!M64+Bawana_NG!M64+Bawana_RLNG!M64+Bawana_Spot!M64</f>
        <v>165.56</v>
      </c>
      <c r="O64" s="196">
        <f>PPCL_NG!T64+PPCL_Spot!T64+GT_NG!T64+GT_Spot!T64+Bawana_NG!T64+Bawana_RLNG!T64+Bawana_Spot!T64</f>
        <v>165.59578031908114</v>
      </c>
      <c r="P64" s="197">
        <f t="shared" si="4"/>
        <v>-3.5780319081140988E-2</v>
      </c>
      <c r="Q64" s="197">
        <f t="shared" si="5"/>
        <v>-0.1200000000000081</v>
      </c>
    </row>
    <row r="65" spans="1:17">
      <c r="A65" s="33" t="s">
        <v>107</v>
      </c>
      <c r="B65" s="196">
        <f>PPCL_NG!I65+PPCL_Spot!I65+GT_NG!I65+GT_Spot!I65+Bawana_NG!I65+Bawana_RLNG!I65+Bawana_Spot!I65</f>
        <v>325.79000000000002</v>
      </c>
      <c r="C65" s="196">
        <f>PPCL_NG!P65+PPCL_Spot!P65+GT_NG!P65+GT_Spot!P65+Bawana_NG!P65+Bawana_RLNG!P65+Bawana_Spot!P65</f>
        <v>325.83604255857665</v>
      </c>
      <c r="D65" s="197">
        <f t="shared" si="0"/>
        <v>-4.6042558576630199E-2</v>
      </c>
      <c r="E65" s="196">
        <f>PPCL_NG!J65+PPCL_Spot!J65+GT_NG!J65+GT_Spot!J65+Bawana_NG!J65+Bawana_RLNG!J65+Bawana_Spot!J65</f>
        <v>165.92000000000002</v>
      </c>
      <c r="F65" s="196">
        <f>PPCL_NG!Q65+PPCL_Spot!Q65+GT_NG!Q65+GT_Spot!Q65+Bawana_NG!Q65+Bawana_RLNG!Q65+Bawana_Spot!Q65</f>
        <v>165.94682908924955</v>
      </c>
      <c r="G65" s="197">
        <f t="shared" si="1"/>
        <v>-2.6829089249531535E-2</v>
      </c>
      <c r="H65" s="196">
        <f>PPCL_NG!K65+PPCL_Spot!K65+GT_NG!K65+GT_Spot!K65+Bawana_NG!K65+Bawana_RLNG!K65+Bawana_Spot!K65</f>
        <v>23.06</v>
      </c>
      <c r="I65" s="196">
        <f>PPCL_NG!R65+PPCL_Spot!R65+GT_NG!R65+GT_Spot!R65+Bawana_NG!R65+Bawana_RLNG!R65+Bawana_Spot!R65</f>
        <v>23.05918661261807</v>
      </c>
      <c r="J65" s="197">
        <f t="shared" si="2"/>
        <v>8.1338738192826554E-4</v>
      </c>
      <c r="K65" s="196">
        <f>PPCL_NG!L65+PPCL_Spot!L65+GT_NG!L65+GT_Spot!L65+Bawana_NG!L65+Bawana_RLNG!L65+Bawana_Spot!L65</f>
        <v>110.39999999999999</v>
      </c>
      <c r="L65" s="196">
        <f>PPCL_NG!S65+PPCL_Spot!S65+GT_NG!S65+GT_Spot!S65+Bawana_NG!S65+Bawana_RLNG!S65+Bawana_Spot!S65</f>
        <v>110.4040893662921</v>
      </c>
      <c r="M65" s="197">
        <f t="shared" si="3"/>
        <v>-4.0893662921064333E-3</v>
      </c>
      <c r="N65" s="196">
        <f>PPCL_NG!M65+PPCL_Spot!M65+GT_NG!M65+GT_Spot!M65+Bawana_NG!M65+Bawana_RLNG!M65+Bawana_Spot!M65</f>
        <v>164.01999999999998</v>
      </c>
      <c r="O65" s="196">
        <f>PPCL_NG!T65+PPCL_Spot!T65+GT_NG!T65+GT_Spot!T65+Bawana_NG!T65+Bawana_RLNG!T65+Bawana_Spot!T65</f>
        <v>164.05385237326362</v>
      </c>
      <c r="P65" s="197">
        <f t="shared" si="4"/>
        <v>-3.3852373263641766E-2</v>
      </c>
      <c r="Q65" s="197">
        <f t="shared" si="5"/>
        <v>-0.10999999999998167</v>
      </c>
    </row>
    <row r="66" spans="1:17">
      <c r="A66" s="33" t="s">
        <v>108</v>
      </c>
      <c r="B66" s="196">
        <f>PPCL_NG!I66+PPCL_Spot!I66+GT_NG!I66+GT_Spot!I66+Bawana_NG!I66+Bawana_RLNG!I66+Bawana_Spot!I66</f>
        <v>325.79000000000002</v>
      </c>
      <c r="C66" s="196">
        <f>PPCL_NG!P66+PPCL_Spot!P66+GT_NG!P66+GT_Spot!P66+Bawana_NG!P66+Bawana_RLNG!P66+Bawana_Spot!P66</f>
        <v>325.83604255857665</v>
      </c>
      <c r="D66" s="197">
        <f t="shared" si="0"/>
        <v>-4.6042558576630199E-2</v>
      </c>
      <c r="E66" s="196">
        <f>PPCL_NG!J66+PPCL_Spot!J66+GT_NG!J66+GT_Spot!J66+Bawana_NG!J66+Bawana_RLNG!J66+Bawana_Spot!J66</f>
        <v>165.92000000000002</v>
      </c>
      <c r="F66" s="196">
        <f>PPCL_NG!Q66+PPCL_Spot!Q66+GT_NG!Q66+GT_Spot!Q66+Bawana_NG!Q66+Bawana_RLNG!Q66+Bawana_Spot!Q66</f>
        <v>165.94682908924955</v>
      </c>
      <c r="G66" s="197">
        <f t="shared" si="1"/>
        <v>-2.6829089249531535E-2</v>
      </c>
      <c r="H66" s="196">
        <f>PPCL_NG!K66+PPCL_Spot!K66+GT_NG!K66+GT_Spot!K66+Bawana_NG!K66+Bawana_RLNG!K66+Bawana_Spot!K66</f>
        <v>23.06</v>
      </c>
      <c r="I66" s="196">
        <f>PPCL_NG!R66+PPCL_Spot!R66+GT_NG!R66+GT_Spot!R66+Bawana_NG!R66+Bawana_RLNG!R66+Bawana_Spot!R66</f>
        <v>23.05918661261807</v>
      </c>
      <c r="J66" s="197">
        <f t="shared" si="2"/>
        <v>8.1338738192826554E-4</v>
      </c>
      <c r="K66" s="196">
        <f>PPCL_NG!L66+PPCL_Spot!L66+GT_NG!L66+GT_Spot!L66+Bawana_NG!L66+Bawana_RLNG!L66+Bawana_Spot!L66</f>
        <v>110.39999999999999</v>
      </c>
      <c r="L66" s="196">
        <f>PPCL_NG!S66+PPCL_Spot!S66+GT_NG!S66+GT_Spot!S66+Bawana_NG!S66+Bawana_RLNG!S66+Bawana_Spot!S66</f>
        <v>110.4040893662921</v>
      </c>
      <c r="M66" s="197">
        <f t="shared" si="3"/>
        <v>-4.0893662921064333E-3</v>
      </c>
      <c r="N66" s="196">
        <f>PPCL_NG!M66+PPCL_Spot!M66+GT_NG!M66+GT_Spot!M66+Bawana_NG!M66+Bawana_RLNG!M66+Bawana_Spot!M66</f>
        <v>164.01999999999998</v>
      </c>
      <c r="O66" s="196">
        <f>PPCL_NG!T66+PPCL_Spot!T66+GT_NG!T66+GT_Spot!T66+Bawana_NG!T66+Bawana_RLNG!T66+Bawana_Spot!T66</f>
        <v>164.05385237326362</v>
      </c>
      <c r="P66" s="197">
        <f t="shared" si="4"/>
        <v>-3.3852373263641766E-2</v>
      </c>
      <c r="Q66" s="197">
        <f t="shared" si="5"/>
        <v>-0.10999999999998167</v>
      </c>
    </row>
    <row r="67" spans="1:17">
      <c r="A67" s="33" t="s">
        <v>109</v>
      </c>
      <c r="B67" s="196">
        <f>PPCL_NG!I67+PPCL_Spot!I67+GT_NG!I67+GT_Spot!I67+Bawana_NG!I67+Bawana_RLNG!I67+Bawana_Spot!I67</f>
        <v>325.79000000000002</v>
      </c>
      <c r="C67" s="196">
        <f>PPCL_NG!P67+PPCL_Spot!P67+GT_NG!P67+GT_Spot!P67+Bawana_NG!P67+Bawana_RLNG!P67+Bawana_Spot!P67</f>
        <v>325.83604255857665</v>
      </c>
      <c r="D67" s="197">
        <f t="shared" ref="D67:D99" si="6">B67-C67</f>
        <v>-4.6042558576630199E-2</v>
      </c>
      <c r="E67" s="196">
        <f>PPCL_NG!J67+PPCL_Spot!J67+GT_NG!J67+GT_Spot!J67+Bawana_NG!J67+Bawana_RLNG!J67+Bawana_Spot!J67</f>
        <v>165.92000000000002</v>
      </c>
      <c r="F67" s="196">
        <f>PPCL_NG!Q67+PPCL_Spot!Q67+GT_NG!Q67+GT_Spot!Q67+Bawana_NG!Q67+Bawana_RLNG!Q67+Bawana_Spot!Q67</f>
        <v>165.94682908924955</v>
      </c>
      <c r="G67" s="197">
        <f t="shared" ref="G67:G99" si="7">E67-F67</f>
        <v>-2.6829089249531535E-2</v>
      </c>
      <c r="H67" s="196">
        <f>PPCL_NG!K67+PPCL_Spot!K67+GT_NG!K67+GT_Spot!K67+Bawana_NG!K67+Bawana_RLNG!K67+Bawana_Spot!K67</f>
        <v>23.06</v>
      </c>
      <c r="I67" s="196">
        <f>PPCL_NG!R67+PPCL_Spot!R67+GT_NG!R67+GT_Spot!R67+Bawana_NG!R67+Bawana_RLNG!R67+Bawana_Spot!R67</f>
        <v>23.05918661261807</v>
      </c>
      <c r="J67" s="197">
        <f t="shared" ref="J67:J99" si="8">H67-I67</f>
        <v>8.1338738192826554E-4</v>
      </c>
      <c r="K67" s="196">
        <f>PPCL_NG!L67+PPCL_Spot!L67+GT_NG!L67+GT_Spot!L67+Bawana_NG!L67+Bawana_RLNG!L67+Bawana_Spot!L67</f>
        <v>110.39999999999999</v>
      </c>
      <c r="L67" s="196">
        <f>PPCL_NG!S67+PPCL_Spot!S67+GT_NG!S67+GT_Spot!S67+Bawana_NG!S67+Bawana_RLNG!S67+Bawana_Spot!S67</f>
        <v>110.4040893662921</v>
      </c>
      <c r="M67" s="197">
        <f t="shared" ref="M67:M99" si="9">K67-L67</f>
        <v>-4.0893662921064333E-3</v>
      </c>
      <c r="N67" s="196">
        <f>PPCL_NG!M67+PPCL_Spot!M67+GT_NG!M67+GT_Spot!M67+Bawana_NG!M67+Bawana_RLNG!M67+Bawana_Spot!M67</f>
        <v>164.01999999999998</v>
      </c>
      <c r="O67" s="196">
        <f>PPCL_NG!T67+PPCL_Spot!T67+GT_NG!T67+GT_Spot!T67+Bawana_NG!T67+Bawana_RLNG!T67+Bawana_Spot!T67</f>
        <v>164.05385237326362</v>
      </c>
      <c r="P67" s="197">
        <f t="shared" ref="P67:P99" si="10">N67-O67</f>
        <v>-3.3852373263641766E-2</v>
      </c>
      <c r="Q67" s="197">
        <f t="shared" si="5"/>
        <v>-0.10999999999998167</v>
      </c>
    </row>
    <row r="68" spans="1:17">
      <c r="A68" s="33" t="s">
        <v>110</v>
      </c>
      <c r="B68" s="196">
        <f>PPCL_NG!I68+PPCL_Spot!I68+GT_NG!I68+GT_Spot!I68+Bawana_NG!I68+Bawana_RLNG!I68+Bawana_Spot!I68</f>
        <v>327.44</v>
      </c>
      <c r="C68" s="196">
        <f>PPCL_NG!P68+PPCL_Spot!P68+GT_NG!P68+GT_Spot!P68+Bawana_NG!P68+Bawana_RLNG!P68+Bawana_Spot!P68</f>
        <v>327.48579495045198</v>
      </c>
      <c r="D68" s="197">
        <f t="shared" si="6"/>
        <v>-4.5794950451977456E-2</v>
      </c>
      <c r="E68" s="196">
        <f>PPCL_NG!J68+PPCL_Spot!J68+GT_NG!J68+GT_Spot!J68+Bawana_NG!J68+Bawana_RLNG!J68+Bawana_Spot!J68</f>
        <v>165.92000000000002</v>
      </c>
      <c r="F68" s="196">
        <f>PPCL_NG!Q68+PPCL_Spot!Q68+GT_NG!Q68+GT_Spot!Q68+Bawana_NG!Q68+Bawana_RLNG!Q68+Bawana_Spot!Q68</f>
        <v>165.94674704192852</v>
      </c>
      <c r="G68" s="197">
        <f t="shared" si="7"/>
        <v>-2.6747041928501858E-2</v>
      </c>
      <c r="H68" s="196">
        <f>PPCL_NG!K68+PPCL_Spot!K68+GT_NG!K68+GT_Spot!K68+Bawana_NG!K68+Bawana_RLNG!K68+Bawana_Spot!K68</f>
        <v>23.06</v>
      </c>
      <c r="I68" s="196">
        <f>PPCL_NG!R68+PPCL_Spot!R68+GT_NG!R68+GT_Spot!R68+Bawana_NG!R68+Bawana_RLNG!R68+Bawana_Spot!R68</f>
        <v>23.059178293931357</v>
      </c>
      <c r="J68" s="197">
        <f t="shared" si="8"/>
        <v>8.2170606864195861E-4</v>
      </c>
      <c r="K68" s="196">
        <f>PPCL_NG!L68+PPCL_Spot!L68+GT_NG!L68+GT_Spot!L68+Bawana_NG!L68+Bawana_RLNG!L68+Bawana_Spot!L68</f>
        <v>97.399999999999991</v>
      </c>
      <c r="L68" s="196">
        <f>PPCL_NG!S68+PPCL_Spot!S68+GT_NG!S68+GT_Spot!S68+Bawana_NG!S68+Bawana_RLNG!S68+Bawana_Spot!S68</f>
        <v>97.404526495181742</v>
      </c>
      <c r="M68" s="197">
        <f t="shared" si="9"/>
        <v>-4.5264951817500787E-3</v>
      </c>
      <c r="N68" s="196">
        <f>PPCL_NG!M68+PPCL_Spot!M68+GT_NG!M68+GT_Spot!M68+Bawana_NG!M68+Bawana_RLNG!M68+Bawana_Spot!M68</f>
        <v>164.01999999999998</v>
      </c>
      <c r="O68" s="196">
        <f>PPCL_NG!T68+PPCL_Spot!T68+GT_NG!T68+GT_Spot!T68+Bawana_NG!T68+Bawana_RLNG!T68+Bawana_Spot!T68</f>
        <v>164.05375321850642</v>
      </c>
      <c r="P68" s="197">
        <f t="shared" si="10"/>
        <v>-3.3753218506433313E-2</v>
      </c>
      <c r="Q68" s="197">
        <f t="shared" ref="Q68:Q99" si="11">D68+G68+J68+M68+P68</f>
        <v>-0.11000000000002075</v>
      </c>
    </row>
    <row r="69" spans="1:17">
      <c r="A69" s="33" t="s">
        <v>111</v>
      </c>
      <c r="B69" s="196">
        <f>PPCL_NG!I69+PPCL_Spot!I69+GT_NG!I69+GT_Spot!I69+Bawana_NG!I69+Bawana_RLNG!I69+Bawana_Spot!I69</f>
        <v>327.44</v>
      </c>
      <c r="C69" s="196">
        <f>PPCL_NG!P69+PPCL_Spot!P69+GT_NG!P69+GT_Spot!P69+Bawana_NG!P69+Bawana_RLNG!P69+Bawana_Spot!P69</f>
        <v>327.49062434393136</v>
      </c>
      <c r="D69" s="197">
        <f t="shared" si="6"/>
        <v>-5.0624343931360727E-2</v>
      </c>
      <c r="E69" s="196">
        <f>PPCL_NG!J69+PPCL_Spot!J69+GT_NG!J69+GT_Spot!J69+Bawana_NG!J69+Bawana_RLNG!J69+Bawana_Spot!J69</f>
        <v>165.92000000000002</v>
      </c>
      <c r="F69" s="196">
        <f>PPCL_NG!Q69+PPCL_Spot!Q69+GT_NG!Q69+GT_Spot!Q69+Bawana_NG!Q69+Bawana_RLNG!Q69+Bawana_Spot!Q69</f>
        <v>165.9488290198075</v>
      </c>
      <c r="G69" s="197">
        <f t="shared" si="7"/>
        <v>-2.8829019807488976E-2</v>
      </c>
      <c r="H69" s="196">
        <f>PPCL_NG!K69+PPCL_Spot!K69+GT_NG!K69+GT_Spot!K69+Bawana_NG!K69+Bawana_RLNG!K69+Bawana_Spot!K69</f>
        <v>23.06</v>
      </c>
      <c r="I69" s="196">
        <f>PPCL_NG!R69+PPCL_Spot!R69+GT_NG!R69+GT_Spot!R69+Bawana_NG!R69+Bawana_RLNG!R69+Bawana_Spot!R69</f>
        <v>23.059389383355199</v>
      </c>
      <c r="J69" s="197">
        <f t="shared" si="8"/>
        <v>6.1061664479922229E-4</v>
      </c>
      <c r="K69" s="196">
        <f>PPCL_NG!L69+PPCL_Spot!L69+GT_NG!L69+GT_Spot!L69+Bawana_NG!L69+Bawana_RLNG!L69+Bawana_Spot!L69</f>
        <v>96.399999999999991</v>
      </c>
      <c r="L69" s="196">
        <f>PPCL_NG!S69+PPCL_Spot!S69+GT_NG!S69+GT_Spot!S69+Bawana_NG!S69+Bawana_RLNG!S69+Bawana_Spot!S69</f>
        <v>96.404887949674617</v>
      </c>
      <c r="M69" s="197">
        <f t="shared" si="9"/>
        <v>-4.8879496746252471E-3</v>
      </c>
      <c r="N69" s="196">
        <f>PPCL_NG!M69+PPCL_Spot!M69+GT_NG!M69+GT_Spot!M69+Bawana_NG!M69+Bawana_RLNG!M69+Bawana_Spot!M69</f>
        <v>164.01999999999998</v>
      </c>
      <c r="O69" s="196">
        <f>PPCL_NG!T69+PPCL_Spot!T69+GT_NG!T69+GT_Spot!T69+Bawana_NG!T69+Bawana_RLNG!T69+Bawana_Spot!T69</f>
        <v>164.05626930323135</v>
      </c>
      <c r="P69" s="197">
        <f t="shared" si="10"/>
        <v>-3.6269303231364347E-2</v>
      </c>
      <c r="Q69" s="197">
        <f t="shared" si="11"/>
        <v>-0.12000000000004007</v>
      </c>
    </row>
    <row r="70" spans="1:17">
      <c r="A70" s="33" t="s">
        <v>112</v>
      </c>
      <c r="B70" s="196">
        <f>PPCL_NG!I70+PPCL_Spot!I70+GT_NG!I70+GT_Spot!I70+Bawana_NG!I70+Bawana_RLNG!I70+Bawana_Spot!I70</f>
        <v>327.44</v>
      </c>
      <c r="C70" s="196">
        <f>PPCL_NG!P70+PPCL_Spot!P70+GT_NG!P70+GT_Spot!P70+Bawana_NG!P70+Bawana_RLNG!P70+Bawana_Spot!P70</f>
        <v>327.49062434393136</v>
      </c>
      <c r="D70" s="197">
        <f t="shared" si="6"/>
        <v>-5.0624343931360727E-2</v>
      </c>
      <c r="E70" s="196">
        <f>PPCL_NG!J70+PPCL_Spot!J70+GT_NG!J70+GT_Spot!J70+Bawana_NG!J70+Bawana_RLNG!J70+Bawana_Spot!J70</f>
        <v>165.92000000000002</v>
      </c>
      <c r="F70" s="196">
        <f>PPCL_NG!Q70+PPCL_Spot!Q70+GT_NG!Q70+GT_Spot!Q70+Bawana_NG!Q70+Bawana_RLNG!Q70+Bawana_Spot!Q70</f>
        <v>165.9488290198075</v>
      </c>
      <c r="G70" s="197">
        <f t="shared" si="7"/>
        <v>-2.8829019807488976E-2</v>
      </c>
      <c r="H70" s="196">
        <f>PPCL_NG!K70+PPCL_Spot!K70+GT_NG!K70+GT_Spot!K70+Bawana_NG!K70+Bawana_RLNG!K70+Bawana_Spot!K70</f>
        <v>23.06</v>
      </c>
      <c r="I70" s="196">
        <f>PPCL_NG!R70+PPCL_Spot!R70+GT_NG!R70+GT_Spot!R70+Bawana_NG!R70+Bawana_RLNG!R70+Bawana_Spot!R70</f>
        <v>23.059389383355199</v>
      </c>
      <c r="J70" s="197">
        <f t="shared" si="8"/>
        <v>6.1061664479922229E-4</v>
      </c>
      <c r="K70" s="196">
        <f>PPCL_NG!L70+PPCL_Spot!L70+GT_NG!L70+GT_Spot!L70+Bawana_NG!L70+Bawana_RLNG!L70+Bawana_Spot!L70</f>
        <v>96.399999999999991</v>
      </c>
      <c r="L70" s="196">
        <f>PPCL_NG!S70+PPCL_Spot!S70+GT_NG!S70+GT_Spot!S70+Bawana_NG!S70+Bawana_RLNG!S70+Bawana_Spot!S70</f>
        <v>96.404887949674617</v>
      </c>
      <c r="M70" s="197">
        <f t="shared" si="9"/>
        <v>-4.8879496746252471E-3</v>
      </c>
      <c r="N70" s="196">
        <f>PPCL_NG!M70+PPCL_Spot!M70+GT_NG!M70+GT_Spot!M70+Bawana_NG!M70+Bawana_RLNG!M70+Bawana_Spot!M70</f>
        <v>164.01999999999998</v>
      </c>
      <c r="O70" s="196">
        <f>PPCL_NG!T70+PPCL_Spot!T70+GT_NG!T70+GT_Spot!T70+Bawana_NG!T70+Bawana_RLNG!T70+Bawana_Spot!T70</f>
        <v>164.05626930323135</v>
      </c>
      <c r="P70" s="197">
        <f t="shared" si="10"/>
        <v>-3.6269303231364347E-2</v>
      </c>
      <c r="Q70" s="197">
        <f t="shared" si="11"/>
        <v>-0.12000000000004007</v>
      </c>
    </row>
    <row r="71" spans="1:17">
      <c r="A71" s="33" t="s">
        <v>113</v>
      </c>
      <c r="B71" s="196">
        <f>PPCL_NG!I71+PPCL_Spot!I71+GT_NG!I71+GT_Spot!I71+Bawana_NG!I71+Bawana_RLNG!I71+Bawana_Spot!I71</f>
        <v>325.79000000000002</v>
      </c>
      <c r="C71" s="196">
        <f>PPCL_NG!P71+PPCL_Spot!P71+GT_NG!P71+GT_Spot!P71+Bawana_NG!P71+Bawana_RLNG!P71+Bawana_Spot!P71</f>
        <v>325.83604255857665</v>
      </c>
      <c r="D71" s="197">
        <f t="shared" si="6"/>
        <v>-4.6042558576630199E-2</v>
      </c>
      <c r="E71" s="196">
        <f>PPCL_NG!J71+PPCL_Spot!J71+GT_NG!J71+GT_Spot!J71+Bawana_NG!J71+Bawana_RLNG!J71+Bawana_Spot!J71</f>
        <v>165.92000000000002</v>
      </c>
      <c r="F71" s="196">
        <f>PPCL_NG!Q71+PPCL_Spot!Q71+GT_NG!Q71+GT_Spot!Q71+Bawana_NG!Q71+Bawana_RLNG!Q71+Bawana_Spot!Q71</f>
        <v>165.94682908924955</v>
      </c>
      <c r="G71" s="197">
        <f t="shared" si="7"/>
        <v>-2.6829089249531535E-2</v>
      </c>
      <c r="H71" s="196">
        <f>PPCL_NG!K71+PPCL_Spot!K71+GT_NG!K71+GT_Spot!K71+Bawana_NG!K71+Bawana_RLNG!K71+Bawana_Spot!K71</f>
        <v>23.06</v>
      </c>
      <c r="I71" s="196">
        <f>PPCL_NG!R71+PPCL_Spot!R71+GT_NG!R71+GT_Spot!R71+Bawana_NG!R71+Bawana_RLNG!R71+Bawana_Spot!R71</f>
        <v>23.05918661261807</v>
      </c>
      <c r="J71" s="197">
        <f t="shared" si="8"/>
        <v>8.1338738192826554E-4</v>
      </c>
      <c r="K71" s="196">
        <f>PPCL_NG!L71+PPCL_Spot!L71+GT_NG!L71+GT_Spot!L71+Bawana_NG!L71+Bawana_RLNG!L71+Bawana_Spot!L71</f>
        <v>110.39999999999999</v>
      </c>
      <c r="L71" s="196">
        <f>PPCL_NG!S71+PPCL_Spot!S71+GT_NG!S71+GT_Spot!S71+Bawana_NG!S71+Bawana_RLNG!S71+Bawana_Spot!S71</f>
        <v>110.4040893662921</v>
      </c>
      <c r="M71" s="197">
        <f t="shared" si="9"/>
        <v>-4.0893662921064333E-3</v>
      </c>
      <c r="N71" s="196">
        <f>PPCL_NG!M71+PPCL_Spot!M71+GT_NG!M71+GT_Spot!M71+Bawana_NG!M71+Bawana_RLNG!M71+Bawana_Spot!M71</f>
        <v>164.01999999999998</v>
      </c>
      <c r="O71" s="196">
        <f>PPCL_NG!T71+PPCL_Spot!T71+GT_NG!T71+GT_Spot!T71+Bawana_NG!T71+Bawana_RLNG!T71+Bawana_Spot!T71</f>
        <v>164.05385237326362</v>
      </c>
      <c r="P71" s="197">
        <f t="shared" si="10"/>
        <v>-3.3852373263641766E-2</v>
      </c>
      <c r="Q71" s="197">
        <f t="shared" si="11"/>
        <v>-0.10999999999998167</v>
      </c>
    </row>
    <row r="72" spans="1:17">
      <c r="A72" s="33" t="s">
        <v>114</v>
      </c>
      <c r="B72" s="196">
        <f>PPCL_NG!I72+PPCL_Spot!I72+GT_NG!I72+GT_Spot!I72+Bawana_NG!I72+Bawana_RLNG!I72+Bawana_Spot!I72</f>
        <v>325.79000000000002</v>
      </c>
      <c r="C72" s="196">
        <f>PPCL_NG!P72+PPCL_Spot!P72+GT_NG!P72+GT_Spot!P72+Bawana_NG!P72+Bawana_RLNG!P72+Bawana_Spot!P72</f>
        <v>325.83604255857665</v>
      </c>
      <c r="D72" s="197">
        <f t="shared" si="6"/>
        <v>-4.6042558576630199E-2</v>
      </c>
      <c r="E72" s="196">
        <f>PPCL_NG!J72+PPCL_Spot!J72+GT_NG!J72+GT_Spot!J72+Bawana_NG!J72+Bawana_RLNG!J72+Bawana_Spot!J72</f>
        <v>165.92000000000002</v>
      </c>
      <c r="F72" s="196">
        <f>PPCL_NG!Q72+PPCL_Spot!Q72+GT_NG!Q72+GT_Spot!Q72+Bawana_NG!Q72+Bawana_RLNG!Q72+Bawana_Spot!Q72</f>
        <v>165.94682908924955</v>
      </c>
      <c r="G72" s="197">
        <f t="shared" si="7"/>
        <v>-2.6829089249531535E-2</v>
      </c>
      <c r="H72" s="196">
        <f>PPCL_NG!K72+PPCL_Spot!K72+GT_NG!K72+GT_Spot!K72+Bawana_NG!K72+Bawana_RLNG!K72+Bawana_Spot!K72</f>
        <v>23.06</v>
      </c>
      <c r="I72" s="196">
        <f>PPCL_NG!R72+PPCL_Spot!R72+GT_NG!R72+GT_Spot!R72+Bawana_NG!R72+Bawana_RLNG!R72+Bawana_Spot!R72</f>
        <v>23.05918661261807</v>
      </c>
      <c r="J72" s="197">
        <f t="shared" si="8"/>
        <v>8.1338738192826554E-4</v>
      </c>
      <c r="K72" s="196">
        <f>PPCL_NG!L72+PPCL_Spot!L72+GT_NG!L72+GT_Spot!L72+Bawana_NG!L72+Bawana_RLNG!L72+Bawana_Spot!L72</f>
        <v>110.39999999999999</v>
      </c>
      <c r="L72" s="196">
        <f>PPCL_NG!S72+PPCL_Spot!S72+GT_NG!S72+GT_Spot!S72+Bawana_NG!S72+Bawana_RLNG!S72+Bawana_Spot!S72</f>
        <v>110.4040893662921</v>
      </c>
      <c r="M72" s="197">
        <f t="shared" si="9"/>
        <v>-4.0893662921064333E-3</v>
      </c>
      <c r="N72" s="196">
        <f>PPCL_NG!M72+PPCL_Spot!M72+GT_NG!M72+GT_Spot!M72+Bawana_NG!M72+Bawana_RLNG!M72+Bawana_Spot!M72</f>
        <v>164.01999999999998</v>
      </c>
      <c r="O72" s="196">
        <f>PPCL_NG!T72+PPCL_Spot!T72+GT_NG!T72+GT_Spot!T72+Bawana_NG!T72+Bawana_RLNG!T72+Bawana_Spot!T72</f>
        <v>164.05385237326362</v>
      </c>
      <c r="P72" s="197">
        <f t="shared" si="10"/>
        <v>-3.3852373263641766E-2</v>
      </c>
      <c r="Q72" s="197">
        <f t="shared" si="11"/>
        <v>-0.10999999999998167</v>
      </c>
    </row>
    <row r="73" spans="1:17">
      <c r="A73" s="33" t="s">
        <v>115</v>
      </c>
      <c r="B73" s="196">
        <f>PPCL_NG!I73+PPCL_Spot!I73+GT_NG!I73+GT_Spot!I73+Bawana_NG!I73+Bawana_RLNG!I73+Bawana_Spot!I73</f>
        <v>325.79000000000002</v>
      </c>
      <c r="C73" s="196">
        <f>PPCL_NG!P73+PPCL_Spot!P73+GT_NG!P73+GT_Spot!P73+Bawana_NG!P73+Bawana_RLNG!P73+Bawana_Spot!P73</f>
        <v>325.83604255857665</v>
      </c>
      <c r="D73" s="197">
        <f t="shared" si="6"/>
        <v>-4.6042558576630199E-2</v>
      </c>
      <c r="E73" s="196">
        <f>PPCL_NG!J73+PPCL_Spot!J73+GT_NG!J73+GT_Spot!J73+Bawana_NG!J73+Bawana_RLNG!J73+Bawana_Spot!J73</f>
        <v>165.92000000000002</v>
      </c>
      <c r="F73" s="196">
        <f>PPCL_NG!Q73+PPCL_Spot!Q73+GT_NG!Q73+GT_Spot!Q73+Bawana_NG!Q73+Bawana_RLNG!Q73+Bawana_Spot!Q73</f>
        <v>165.94682908924955</v>
      </c>
      <c r="G73" s="197">
        <f t="shared" si="7"/>
        <v>-2.6829089249531535E-2</v>
      </c>
      <c r="H73" s="196">
        <f>PPCL_NG!K73+PPCL_Spot!K73+GT_NG!K73+GT_Spot!K73+Bawana_NG!K73+Bawana_RLNG!K73+Bawana_Spot!K73</f>
        <v>23.06</v>
      </c>
      <c r="I73" s="196">
        <f>PPCL_NG!R73+PPCL_Spot!R73+GT_NG!R73+GT_Spot!R73+Bawana_NG!R73+Bawana_RLNG!R73+Bawana_Spot!R73</f>
        <v>23.05918661261807</v>
      </c>
      <c r="J73" s="197">
        <f t="shared" si="8"/>
        <v>8.1338738192826554E-4</v>
      </c>
      <c r="K73" s="196">
        <f>PPCL_NG!L73+PPCL_Spot!L73+GT_NG!L73+GT_Spot!L73+Bawana_NG!L73+Bawana_RLNG!L73+Bawana_Spot!L73</f>
        <v>110.39999999999999</v>
      </c>
      <c r="L73" s="196">
        <f>PPCL_NG!S73+PPCL_Spot!S73+GT_NG!S73+GT_Spot!S73+Bawana_NG!S73+Bawana_RLNG!S73+Bawana_Spot!S73</f>
        <v>110.4040893662921</v>
      </c>
      <c r="M73" s="197">
        <f t="shared" si="9"/>
        <v>-4.0893662921064333E-3</v>
      </c>
      <c r="N73" s="196">
        <f>PPCL_NG!M73+PPCL_Spot!M73+GT_NG!M73+GT_Spot!M73+Bawana_NG!M73+Bawana_RLNG!M73+Bawana_Spot!M73</f>
        <v>164.01999999999998</v>
      </c>
      <c r="O73" s="196">
        <f>PPCL_NG!T73+PPCL_Spot!T73+GT_NG!T73+GT_Spot!T73+Bawana_NG!T73+Bawana_RLNG!T73+Bawana_Spot!T73</f>
        <v>164.05385237326362</v>
      </c>
      <c r="P73" s="197">
        <f t="shared" si="10"/>
        <v>-3.3852373263641766E-2</v>
      </c>
      <c r="Q73" s="197">
        <f t="shared" si="11"/>
        <v>-0.10999999999998167</v>
      </c>
    </row>
    <row r="74" spans="1:17">
      <c r="A74" s="33" t="s">
        <v>116</v>
      </c>
      <c r="B74" s="196">
        <f>PPCL_NG!I74+PPCL_Spot!I74+GT_NG!I74+GT_Spot!I74+Bawana_NG!I74+Bawana_RLNG!I74+Bawana_Spot!I74</f>
        <v>325.79000000000002</v>
      </c>
      <c r="C74" s="196">
        <f>PPCL_NG!P74+PPCL_Spot!P74+GT_NG!P74+GT_Spot!P74+Bawana_NG!P74+Bawana_RLNG!P74+Bawana_Spot!P74</f>
        <v>325.83604255857665</v>
      </c>
      <c r="D74" s="197">
        <f t="shared" si="6"/>
        <v>-4.6042558576630199E-2</v>
      </c>
      <c r="E74" s="196">
        <f>PPCL_NG!J74+PPCL_Spot!J74+GT_NG!J74+GT_Spot!J74+Bawana_NG!J74+Bawana_RLNG!J74+Bawana_Spot!J74</f>
        <v>165.92000000000002</v>
      </c>
      <c r="F74" s="196">
        <f>PPCL_NG!Q74+PPCL_Spot!Q74+GT_NG!Q74+GT_Spot!Q74+Bawana_NG!Q74+Bawana_RLNG!Q74+Bawana_Spot!Q74</f>
        <v>165.94682908924955</v>
      </c>
      <c r="G74" s="197">
        <f t="shared" si="7"/>
        <v>-2.6829089249531535E-2</v>
      </c>
      <c r="H74" s="196">
        <f>PPCL_NG!K74+PPCL_Spot!K74+GT_NG!K74+GT_Spot!K74+Bawana_NG!K74+Bawana_RLNG!K74+Bawana_Spot!K74</f>
        <v>23.06</v>
      </c>
      <c r="I74" s="196">
        <f>PPCL_NG!R74+PPCL_Spot!R74+GT_NG!R74+GT_Spot!R74+Bawana_NG!R74+Bawana_RLNG!R74+Bawana_Spot!R74</f>
        <v>23.05918661261807</v>
      </c>
      <c r="J74" s="197">
        <f t="shared" si="8"/>
        <v>8.1338738192826554E-4</v>
      </c>
      <c r="K74" s="196">
        <f>PPCL_NG!L74+PPCL_Spot!L74+GT_NG!L74+GT_Spot!L74+Bawana_NG!L74+Bawana_RLNG!L74+Bawana_Spot!L74</f>
        <v>110.39999999999999</v>
      </c>
      <c r="L74" s="196">
        <f>PPCL_NG!S74+PPCL_Spot!S74+GT_NG!S74+GT_Spot!S74+Bawana_NG!S74+Bawana_RLNG!S74+Bawana_Spot!S74</f>
        <v>110.4040893662921</v>
      </c>
      <c r="M74" s="197">
        <f t="shared" si="9"/>
        <v>-4.0893662921064333E-3</v>
      </c>
      <c r="N74" s="196">
        <f>PPCL_NG!M74+PPCL_Spot!M74+GT_NG!M74+GT_Spot!M74+Bawana_NG!M74+Bawana_RLNG!M74+Bawana_Spot!M74</f>
        <v>164.01999999999998</v>
      </c>
      <c r="O74" s="196">
        <f>PPCL_NG!T74+PPCL_Spot!T74+GT_NG!T74+GT_Spot!T74+Bawana_NG!T74+Bawana_RLNG!T74+Bawana_Spot!T74</f>
        <v>164.05385237326362</v>
      </c>
      <c r="P74" s="197">
        <f t="shared" si="10"/>
        <v>-3.3852373263641766E-2</v>
      </c>
      <c r="Q74" s="197">
        <f t="shared" si="11"/>
        <v>-0.10999999999998167</v>
      </c>
    </row>
    <row r="75" spans="1:17">
      <c r="A75" s="33" t="s">
        <v>117</v>
      </c>
      <c r="B75" s="196">
        <f>PPCL_NG!I75+PPCL_Spot!I75+GT_NG!I75+GT_Spot!I75+Bawana_NG!I75+Bawana_RLNG!I75+Bawana_Spot!I75</f>
        <v>311.64</v>
      </c>
      <c r="C75" s="196">
        <f>PPCL_NG!P75+PPCL_Spot!P75+GT_NG!P75+GT_Spot!P75+Bawana_NG!P75+Bawana_RLNG!P75+Bawana_Spot!P75</f>
        <v>311.80940954568354</v>
      </c>
      <c r="D75" s="197">
        <f t="shared" si="6"/>
        <v>-0.16940954568354982</v>
      </c>
      <c r="E75" s="196">
        <f>PPCL_NG!J75+PPCL_Spot!J75+GT_NG!J75+GT_Spot!J75+Bawana_NG!J75+Bawana_RLNG!J75+Bawana_Spot!J75</f>
        <v>166.4</v>
      </c>
      <c r="F75" s="196">
        <f>PPCL_NG!Q75+PPCL_Spot!Q75+GT_NG!Q75+GT_Spot!Q75+Bawana_NG!Q75+Bawana_RLNG!Q75+Bawana_Spot!Q75</f>
        <v>166.49681623179086</v>
      </c>
      <c r="G75" s="197">
        <f t="shared" si="7"/>
        <v>-9.6816231790853635E-2</v>
      </c>
      <c r="H75" s="196">
        <f>PPCL_NG!K75+PPCL_Spot!K75+GT_NG!K75+GT_Spot!K75+Bawana_NG!K75+Bawana_RLNG!K75+Bawana_Spot!K75</f>
        <v>23.24</v>
      </c>
      <c r="I75" s="196">
        <f>PPCL_NG!R75+PPCL_Spot!R75+GT_NG!R75+GT_Spot!R75+Bawana_NG!R75+Bawana_RLNG!R75+Bawana_Spot!R75</f>
        <v>23.23916137901622</v>
      </c>
      <c r="J75" s="197">
        <f t="shared" si="8"/>
        <v>8.3862098377807115E-4</v>
      </c>
      <c r="K75" s="196">
        <f>PPCL_NG!L75+PPCL_Spot!L75+GT_NG!L75+GT_Spot!L75+Bawana_NG!L75+Bawana_RLNG!L75+Bawana_Spot!L75</f>
        <v>94.31</v>
      </c>
      <c r="L75" s="196">
        <f>PPCL_NG!S75+PPCL_Spot!S75+GT_NG!S75+GT_Spot!S75+Bawana_NG!S75+Bawana_RLNG!S75+Bawana_Spot!S75</f>
        <v>94.332915133594369</v>
      </c>
      <c r="M75" s="197">
        <f t="shared" si="9"/>
        <v>-2.2915133594366921E-2</v>
      </c>
      <c r="N75" s="196">
        <f>PPCL_NG!M75+PPCL_Spot!M75+GT_NG!M75+GT_Spot!M75+Bawana_NG!M75+Bawana_RLNG!M75+Bawana_Spot!M75</f>
        <v>204.60000000000002</v>
      </c>
      <c r="O75" s="196">
        <f>PPCL_NG!T75+PPCL_Spot!T75+GT_NG!T75+GT_Spot!T75+Bawana_NG!T75+Bawana_RLNG!T75+Bawana_Spot!T75</f>
        <v>204.72169770991502</v>
      </c>
      <c r="P75" s="197">
        <f t="shared" si="10"/>
        <v>-0.12169770991499718</v>
      </c>
      <c r="Q75" s="197">
        <f t="shared" si="11"/>
        <v>-0.40999999999998948</v>
      </c>
    </row>
    <row r="76" spans="1:17">
      <c r="A76" s="33" t="s">
        <v>118</v>
      </c>
      <c r="B76" s="196">
        <f>PPCL_NG!I76+PPCL_Spot!I76+GT_NG!I76+GT_Spot!I76+Bawana_NG!I76+Bawana_RLNG!I76+Bawana_Spot!I76</f>
        <v>311.64</v>
      </c>
      <c r="C76" s="196">
        <f>PPCL_NG!P76+PPCL_Spot!P76+GT_NG!P76+GT_Spot!P76+Bawana_NG!P76+Bawana_RLNG!P76+Bawana_Spot!P76</f>
        <v>311.80940954568354</v>
      </c>
      <c r="D76" s="197">
        <f t="shared" si="6"/>
        <v>-0.16940954568354982</v>
      </c>
      <c r="E76" s="196">
        <f>PPCL_NG!J76+PPCL_Spot!J76+GT_NG!J76+GT_Spot!J76+Bawana_NG!J76+Bawana_RLNG!J76+Bawana_Spot!J76</f>
        <v>134.4</v>
      </c>
      <c r="F76" s="196">
        <f>PPCL_NG!Q76+PPCL_Spot!Q76+GT_NG!Q76+GT_Spot!Q76+Bawana_NG!Q76+Bawana_RLNG!Q76+Bawana_Spot!Q76</f>
        <v>134.49681623179086</v>
      </c>
      <c r="G76" s="197">
        <f t="shared" si="7"/>
        <v>-9.6816231790853635E-2</v>
      </c>
      <c r="H76" s="196">
        <f>PPCL_NG!K76+PPCL_Spot!K76+GT_NG!K76+GT_Spot!K76+Bawana_NG!K76+Bawana_RLNG!K76+Bawana_Spot!K76</f>
        <v>23.24</v>
      </c>
      <c r="I76" s="196">
        <f>PPCL_NG!R76+PPCL_Spot!R76+GT_NG!R76+GT_Spot!R76+Bawana_NG!R76+Bawana_RLNG!R76+Bawana_Spot!R76</f>
        <v>23.23916137901622</v>
      </c>
      <c r="J76" s="197">
        <f t="shared" si="8"/>
        <v>8.3862098377807115E-4</v>
      </c>
      <c r="K76" s="196">
        <f>PPCL_NG!L76+PPCL_Spot!L76+GT_NG!L76+GT_Spot!L76+Bawana_NG!L76+Bawana_RLNG!L76+Bawana_Spot!L76</f>
        <v>94.31</v>
      </c>
      <c r="L76" s="196">
        <f>PPCL_NG!S76+PPCL_Spot!S76+GT_NG!S76+GT_Spot!S76+Bawana_NG!S76+Bawana_RLNG!S76+Bawana_Spot!S76</f>
        <v>94.332915133594369</v>
      </c>
      <c r="M76" s="197">
        <f t="shared" si="9"/>
        <v>-2.2915133594366921E-2</v>
      </c>
      <c r="N76" s="196">
        <f>PPCL_NG!M76+PPCL_Spot!M76+GT_NG!M76+GT_Spot!M76+Bawana_NG!M76+Bawana_RLNG!M76+Bawana_Spot!M76</f>
        <v>204.60000000000002</v>
      </c>
      <c r="O76" s="196">
        <f>PPCL_NG!T76+PPCL_Spot!T76+GT_NG!T76+GT_Spot!T76+Bawana_NG!T76+Bawana_RLNG!T76+Bawana_Spot!T76</f>
        <v>204.72169770991502</v>
      </c>
      <c r="P76" s="197">
        <f t="shared" si="10"/>
        <v>-0.12169770991499718</v>
      </c>
      <c r="Q76" s="197">
        <f t="shared" si="11"/>
        <v>-0.40999999999998948</v>
      </c>
    </row>
    <row r="77" spans="1:17">
      <c r="A77" s="33" t="s">
        <v>119</v>
      </c>
      <c r="B77" s="196">
        <f>PPCL_NG!I77+PPCL_Spot!I77+GT_NG!I77+GT_Spot!I77+Bawana_NG!I77+Bawana_RLNG!I77+Bawana_Spot!I77</f>
        <v>328.29</v>
      </c>
      <c r="C77" s="196">
        <f>PPCL_NG!P77+PPCL_Spot!P77+GT_NG!P77+GT_Spot!P77+Bawana_NG!P77+Bawana_RLNG!P77+Bawana_Spot!P77</f>
        <v>328.46397811722369</v>
      </c>
      <c r="D77" s="197">
        <f t="shared" si="6"/>
        <v>-0.17397811722366896</v>
      </c>
      <c r="E77" s="196">
        <f>PPCL_NG!J77+PPCL_Spot!J77+GT_NG!J77+GT_Spot!J77+Bawana_NG!J77+Bawana_RLNG!J77+Bawana_Spot!J77</f>
        <v>134.4</v>
      </c>
      <c r="F77" s="196">
        <f>PPCL_NG!Q77+PPCL_Spot!Q77+GT_NG!Q77+GT_Spot!Q77+Bawana_NG!Q77+Bawana_RLNG!Q77+Bawana_Spot!Q77</f>
        <v>134.49906614390366</v>
      </c>
      <c r="G77" s="197">
        <f t="shared" si="7"/>
        <v>-9.9066143903655757E-2</v>
      </c>
      <c r="H77" s="196">
        <f>PPCL_NG!K77+PPCL_Spot!K77+GT_NG!K77+GT_Spot!K77+Bawana_NG!K77+Bawana_RLNG!K77+Bawana_Spot!K77</f>
        <v>23.24</v>
      </c>
      <c r="I77" s="196">
        <f>PPCL_NG!R77+PPCL_Spot!R77+GT_NG!R77+GT_Spot!R77+Bawana_NG!R77+Bawana_RLNG!R77+Bawana_Spot!R77</f>
        <v>23.239389495105435</v>
      </c>
      <c r="J77" s="197">
        <f t="shared" si="8"/>
        <v>6.1050489456349055E-4</v>
      </c>
      <c r="K77" s="196">
        <f>PPCL_NG!L77+PPCL_Spot!L77+GT_NG!L77+GT_Spot!L77+Bawana_NG!L77+Bawana_RLNG!L77+Bawana_Spot!L77</f>
        <v>102.57000000000001</v>
      </c>
      <c r="L77" s="196">
        <f>PPCL_NG!S77+PPCL_Spot!S77+GT_NG!S77+GT_Spot!S77+Bawana_NG!S77+Bawana_RLNG!S77+Bawana_Spot!S77</f>
        <v>102.59314949943945</v>
      </c>
      <c r="M77" s="197">
        <f t="shared" si="9"/>
        <v>-2.3149499439441001E-2</v>
      </c>
      <c r="N77" s="196">
        <f>PPCL_NG!M77+PPCL_Spot!M77+GT_NG!M77+GT_Spot!M77+Bawana_NG!M77+Bawana_RLNG!M77+Bawana_Spot!M77</f>
        <v>204.60000000000002</v>
      </c>
      <c r="O77" s="196">
        <f>PPCL_NG!T77+PPCL_Spot!T77+GT_NG!T77+GT_Spot!T77+Bawana_NG!T77+Bawana_RLNG!T77+Bawana_Spot!T77</f>
        <v>204.72441674432773</v>
      </c>
      <c r="P77" s="197">
        <f t="shared" si="10"/>
        <v>-0.12441674432770355</v>
      </c>
      <c r="Q77" s="197">
        <f t="shared" si="11"/>
        <v>-0.41999999999990578</v>
      </c>
    </row>
    <row r="78" spans="1:17">
      <c r="A78" s="33" t="s">
        <v>120</v>
      </c>
      <c r="B78" s="196">
        <f>PPCL_NG!I78+PPCL_Spot!I78+GT_NG!I78+GT_Spot!I78+Bawana_NG!I78+Bawana_RLNG!I78+Bawana_Spot!I78</f>
        <v>326.64</v>
      </c>
      <c r="C78" s="196">
        <f>PPCL_NG!P78+PPCL_Spot!P78+GT_NG!P78+GT_Spot!P78+Bawana_NG!P78+Bawana_RLNG!P78+Bawana_Spot!P78</f>
        <v>326.46811743224953</v>
      </c>
      <c r="D78" s="197">
        <f t="shared" si="6"/>
        <v>0.17188256775045829</v>
      </c>
      <c r="E78" s="196">
        <f>PPCL_NG!J78+PPCL_Spot!J78+GT_NG!J78+GT_Spot!J78+Bawana_NG!J78+Bawana_RLNG!J78+Bawana_Spot!J78</f>
        <v>134.4</v>
      </c>
      <c r="F78" s="196">
        <f>PPCL_NG!Q78+PPCL_Spot!Q78+GT_NG!Q78+GT_Spot!Q78+Bawana_NG!Q78+Bawana_RLNG!Q78+Bawana_Spot!Q78</f>
        <v>134.30274370822426</v>
      </c>
      <c r="G78" s="197">
        <f t="shared" si="7"/>
        <v>9.7256291775750014E-2</v>
      </c>
      <c r="H78" s="196">
        <f>PPCL_NG!K78+PPCL_Spot!K78+GT_NG!K78+GT_Spot!K78+Bawana_NG!K78+Bawana_RLNG!K78+Bawana_Spot!K78</f>
        <v>23.24</v>
      </c>
      <c r="I78" s="196">
        <f>PPCL_NG!R78+PPCL_Spot!R78+GT_NG!R78+GT_Spot!R78+Bawana_NG!R78+Bawana_RLNG!R78+Bawana_Spot!R78</f>
        <v>23.239186724368309</v>
      </c>
      <c r="J78" s="197">
        <f t="shared" si="8"/>
        <v>8.1327563168898109E-4</v>
      </c>
      <c r="K78" s="196">
        <f>PPCL_NG!L78+PPCL_Spot!L78+GT_NG!L78+GT_Spot!L78+Bawana_NG!L78+Bawana_RLNG!L78+Bawana_Spot!L78</f>
        <v>111.31</v>
      </c>
      <c r="L78" s="196">
        <f>PPCL_NG!S78+PPCL_Spot!S78+GT_NG!S78+GT_Spot!S78+Bawana_NG!S78+Bawana_RLNG!S78+Bawana_Spot!S78</f>
        <v>111.28182706472535</v>
      </c>
      <c r="M78" s="197">
        <f t="shared" si="9"/>
        <v>2.817293527465381E-2</v>
      </c>
      <c r="N78" s="196">
        <f>PPCL_NG!M78+PPCL_Spot!M78+GT_NG!M78+GT_Spot!M78+Bawana_NG!M78+Bawana_RLNG!M78+Bawana_Spot!M78</f>
        <v>204.60000000000002</v>
      </c>
      <c r="O78" s="196">
        <f>PPCL_NG!T78+PPCL_Spot!T78+GT_NG!T78+GT_Spot!T78+Bawana_NG!T78+Bawana_RLNG!T78+Bawana_Spot!T78</f>
        <v>204.47812507043261</v>
      </c>
      <c r="P78" s="197">
        <f t="shared" si="10"/>
        <v>0.12187492956741153</v>
      </c>
      <c r="Q78" s="197">
        <f t="shared" si="11"/>
        <v>0.41999999999996263</v>
      </c>
    </row>
    <row r="79" spans="1:17">
      <c r="A79" s="33" t="s">
        <v>121</v>
      </c>
      <c r="B79" s="196">
        <f>PPCL_NG!I79+PPCL_Spot!I79+GT_NG!I79+GT_Spot!I79+Bawana_NG!I79+Bawana_RLNG!I79+Bawana_Spot!I79</f>
        <v>326.64</v>
      </c>
      <c r="C79" s="196">
        <f>PPCL_NG!P79+PPCL_Spot!P79+GT_NG!P79+GT_Spot!P79+Bawana_NG!P79+Bawana_RLNG!P79+Bawana_Spot!P79</f>
        <v>326.46811743224953</v>
      </c>
      <c r="D79" s="197">
        <f t="shared" si="6"/>
        <v>0.17188256775045829</v>
      </c>
      <c r="E79" s="196">
        <f>PPCL_NG!J79+PPCL_Spot!J79+GT_NG!J79+GT_Spot!J79+Bawana_NG!J79+Bawana_RLNG!J79+Bawana_Spot!J79</f>
        <v>166.4</v>
      </c>
      <c r="F79" s="196">
        <f>PPCL_NG!Q79+PPCL_Spot!Q79+GT_NG!Q79+GT_Spot!Q79+Bawana_NG!Q79+Bawana_RLNG!Q79+Bawana_Spot!Q79</f>
        <v>166.30274370822426</v>
      </c>
      <c r="G79" s="197">
        <f t="shared" si="7"/>
        <v>9.7256291775750014E-2</v>
      </c>
      <c r="H79" s="196">
        <f>PPCL_NG!K79+PPCL_Spot!K79+GT_NG!K79+GT_Spot!K79+Bawana_NG!K79+Bawana_RLNG!K79+Bawana_Spot!K79</f>
        <v>23.24</v>
      </c>
      <c r="I79" s="196">
        <f>PPCL_NG!R79+PPCL_Spot!R79+GT_NG!R79+GT_Spot!R79+Bawana_NG!R79+Bawana_RLNG!R79+Bawana_Spot!R79</f>
        <v>23.239186724368309</v>
      </c>
      <c r="J79" s="197">
        <f t="shared" si="8"/>
        <v>8.1327563168898109E-4</v>
      </c>
      <c r="K79" s="196">
        <f>PPCL_NG!L79+PPCL_Spot!L79+GT_NG!L79+GT_Spot!L79+Bawana_NG!L79+Bawana_RLNG!L79+Bawana_Spot!L79</f>
        <v>111.31</v>
      </c>
      <c r="L79" s="196">
        <f>PPCL_NG!S79+PPCL_Spot!S79+GT_NG!S79+GT_Spot!S79+Bawana_NG!S79+Bawana_RLNG!S79+Bawana_Spot!S79</f>
        <v>111.28182706472535</v>
      </c>
      <c r="M79" s="197">
        <f t="shared" si="9"/>
        <v>2.817293527465381E-2</v>
      </c>
      <c r="N79" s="196">
        <f>PPCL_NG!M79+PPCL_Spot!M79+GT_NG!M79+GT_Spot!M79+Bawana_NG!M79+Bawana_RLNG!M79+Bawana_Spot!M79</f>
        <v>204.60000000000002</v>
      </c>
      <c r="O79" s="196">
        <f>PPCL_NG!T79+PPCL_Spot!T79+GT_NG!T79+GT_Spot!T79+Bawana_NG!T79+Bawana_RLNG!T79+Bawana_Spot!T79</f>
        <v>204.47812507043261</v>
      </c>
      <c r="P79" s="197">
        <f t="shared" si="10"/>
        <v>0.12187492956741153</v>
      </c>
      <c r="Q79" s="197">
        <f t="shared" si="11"/>
        <v>0.41999999999996263</v>
      </c>
    </row>
    <row r="80" spans="1:17">
      <c r="A80" s="33" t="s">
        <v>122</v>
      </c>
      <c r="B80" s="196">
        <f>PPCL_NG!I80+PPCL_Spot!I80+GT_NG!I80+GT_Spot!I80+Bawana_NG!I80+Bawana_RLNG!I80+Bawana_Spot!I80</f>
        <v>326.64</v>
      </c>
      <c r="C80" s="196">
        <f>PPCL_NG!P80+PPCL_Spot!P80+GT_NG!P80+GT_Spot!P80+Bawana_NG!P80+Bawana_RLNG!P80+Bawana_Spot!P80</f>
        <v>326.46811743224953</v>
      </c>
      <c r="D80" s="197">
        <f t="shared" si="6"/>
        <v>0.17188256775045829</v>
      </c>
      <c r="E80" s="196">
        <f>PPCL_NG!J80+PPCL_Spot!J80+GT_NG!J80+GT_Spot!J80+Bawana_NG!J80+Bawana_RLNG!J80+Bawana_Spot!J80</f>
        <v>166.4</v>
      </c>
      <c r="F80" s="196">
        <f>PPCL_NG!Q80+PPCL_Spot!Q80+GT_NG!Q80+GT_Spot!Q80+Bawana_NG!Q80+Bawana_RLNG!Q80+Bawana_Spot!Q80</f>
        <v>166.30274370822426</v>
      </c>
      <c r="G80" s="197">
        <f t="shared" si="7"/>
        <v>9.7256291775750014E-2</v>
      </c>
      <c r="H80" s="196">
        <f>PPCL_NG!K80+PPCL_Spot!K80+GT_NG!K80+GT_Spot!K80+Bawana_NG!K80+Bawana_RLNG!K80+Bawana_Spot!K80</f>
        <v>23.24</v>
      </c>
      <c r="I80" s="196">
        <f>PPCL_NG!R80+PPCL_Spot!R80+GT_NG!R80+GT_Spot!R80+Bawana_NG!R80+Bawana_RLNG!R80+Bawana_Spot!R80</f>
        <v>23.239186724368309</v>
      </c>
      <c r="J80" s="197">
        <f t="shared" si="8"/>
        <v>8.1327563168898109E-4</v>
      </c>
      <c r="K80" s="196">
        <f>PPCL_NG!L80+PPCL_Spot!L80+GT_NG!L80+GT_Spot!L80+Bawana_NG!L80+Bawana_RLNG!L80+Bawana_Spot!L80</f>
        <v>111.31</v>
      </c>
      <c r="L80" s="196">
        <f>PPCL_NG!S80+PPCL_Spot!S80+GT_NG!S80+GT_Spot!S80+Bawana_NG!S80+Bawana_RLNG!S80+Bawana_Spot!S80</f>
        <v>111.28182706472535</v>
      </c>
      <c r="M80" s="197">
        <f t="shared" si="9"/>
        <v>2.817293527465381E-2</v>
      </c>
      <c r="N80" s="196">
        <f>PPCL_NG!M80+PPCL_Spot!M80+GT_NG!M80+GT_Spot!M80+Bawana_NG!M80+Bawana_RLNG!M80+Bawana_Spot!M80</f>
        <v>204.60000000000002</v>
      </c>
      <c r="O80" s="196">
        <f>PPCL_NG!T80+PPCL_Spot!T80+GT_NG!T80+GT_Spot!T80+Bawana_NG!T80+Bawana_RLNG!T80+Bawana_Spot!T80</f>
        <v>204.47812507043261</v>
      </c>
      <c r="P80" s="197">
        <f t="shared" si="10"/>
        <v>0.12187492956741153</v>
      </c>
      <c r="Q80" s="197">
        <f t="shared" si="11"/>
        <v>0.41999999999996263</v>
      </c>
    </row>
    <row r="81" spans="1:17">
      <c r="A81" s="33" t="s">
        <v>123</v>
      </c>
      <c r="B81" s="196">
        <f>PPCL_NG!I81+PPCL_Spot!I81+GT_NG!I81+GT_Spot!I81+Bawana_NG!I81+Bawana_RLNG!I81+Bawana_Spot!I81</f>
        <v>368.96</v>
      </c>
      <c r="C81" s="196">
        <f>PPCL_NG!P81+PPCL_Spot!P81+GT_NG!P81+GT_Spot!P81+Bawana_NG!P81+Bawana_RLNG!P81+Bawana_Spot!P81</f>
        <v>369.13007358224462</v>
      </c>
      <c r="D81" s="197">
        <f t="shared" si="6"/>
        <v>-0.17007358224464042</v>
      </c>
      <c r="E81" s="196">
        <f>PPCL_NG!J81+PPCL_Spot!J81+GT_NG!J81+GT_Spot!J81+Bawana_NG!J81+Bawana_RLNG!J81+Bawana_Spot!J81</f>
        <v>166.4</v>
      </c>
      <c r="F81" s="196">
        <f>PPCL_NG!Q81+PPCL_Spot!Q81+GT_NG!Q81+GT_Spot!Q81+Bawana_NG!Q81+Bawana_RLNG!Q81+Bawana_Spot!Q81</f>
        <v>166.49681623179086</v>
      </c>
      <c r="G81" s="197">
        <f t="shared" si="7"/>
        <v>-9.6816231790853635E-2</v>
      </c>
      <c r="H81" s="196">
        <f>PPCL_NG!K81+PPCL_Spot!K81+GT_NG!K81+GT_Spot!K81+Bawana_NG!K81+Bawana_RLNG!K81+Bawana_Spot!K81</f>
        <v>23.24</v>
      </c>
      <c r="I81" s="196">
        <f>PPCL_NG!R81+PPCL_Spot!R81+GT_NG!R81+GT_Spot!R81+Bawana_NG!R81+Bawana_RLNG!R81+Bawana_Spot!R81</f>
        <v>23.23916137901622</v>
      </c>
      <c r="J81" s="197">
        <f t="shared" si="8"/>
        <v>8.3862098377807115E-4</v>
      </c>
      <c r="K81" s="196">
        <f>PPCL_NG!L81+PPCL_Spot!L81+GT_NG!L81+GT_Spot!L81+Bawana_NG!L81+Bawana_RLNG!L81+Bawana_Spot!L81</f>
        <v>111.31</v>
      </c>
      <c r="L81" s="196">
        <f>PPCL_NG!S81+PPCL_Spot!S81+GT_NG!S81+GT_Spot!S81+Bawana_NG!S81+Bawana_RLNG!S81+Bawana_Spot!S81</f>
        <v>111.33225109703331</v>
      </c>
      <c r="M81" s="197">
        <f t="shared" si="9"/>
        <v>-2.2251097033304745E-2</v>
      </c>
      <c r="N81" s="196">
        <f>PPCL_NG!M81+PPCL_Spot!M81+GT_NG!M81+GT_Spot!M81+Bawana_NG!M81+Bawana_RLNG!M81+Bawana_Spot!M81</f>
        <v>204.60000000000002</v>
      </c>
      <c r="O81" s="196">
        <f>PPCL_NG!T81+PPCL_Spot!T81+GT_NG!T81+GT_Spot!T81+Bawana_NG!T81+Bawana_RLNG!T81+Bawana_Spot!T81</f>
        <v>204.72169770991502</v>
      </c>
      <c r="P81" s="197">
        <f t="shared" si="10"/>
        <v>-0.12169770991499718</v>
      </c>
      <c r="Q81" s="197">
        <f t="shared" si="11"/>
        <v>-0.41000000000001791</v>
      </c>
    </row>
    <row r="82" spans="1:17">
      <c r="A82" s="33" t="s">
        <v>124</v>
      </c>
      <c r="B82" s="196">
        <f>PPCL_NG!I82+PPCL_Spot!I82+GT_NG!I82+GT_Spot!I82+Bawana_NG!I82+Bawana_RLNG!I82+Bawana_Spot!I82</f>
        <v>368.96</v>
      </c>
      <c r="C82" s="196">
        <f>PPCL_NG!P82+PPCL_Spot!P82+GT_NG!P82+GT_Spot!P82+Bawana_NG!P82+Bawana_RLNG!P82+Bawana_Spot!P82</f>
        <v>369.13007358224462</v>
      </c>
      <c r="D82" s="197">
        <f t="shared" si="6"/>
        <v>-0.17007358224464042</v>
      </c>
      <c r="E82" s="196">
        <f>PPCL_NG!J82+PPCL_Spot!J82+GT_NG!J82+GT_Spot!J82+Bawana_NG!J82+Bawana_RLNG!J82+Bawana_Spot!J82</f>
        <v>166.4</v>
      </c>
      <c r="F82" s="196">
        <f>PPCL_NG!Q82+PPCL_Spot!Q82+GT_NG!Q82+GT_Spot!Q82+Bawana_NG!Q82+Bawana_RLNG!Q82+Bawana_Spot!Q82</f>
        <v>166.49681623179086</v>
      </c>
      <c r="G82" s="197">
        <f t="shared" si="7"/>
        <v>-9.6816231790853635E-2</v>
      </c>
      <c r="H82" s="196">
        <f>PPCL_NG!K82+PPCL_Spot!K82+GT_NG!K82+GT_Spot!K82+Bawana_NG!K82+Bawana_RLNG!K82+Bawana_Spot!K82</f>
        <v>23.24</v>
      </c>
      <c r="I82" s="196">
        <f>PPCL_NG!R82+PPCL_Spot!R82+GT_NG!R82+GT_Spot!R82+Bawana_NG!R82+Bawana_RLNG!R82+Bawana_Spot!R82</f>
        <v>23.23916137901622</v>
      </c>
      <c r="J82" s="197">
        <f t="shared" si="8"/>
        <v>8.3862098377807115E-4</v>
      </c>
      <c r="K82" s="196">
        <f>PPCL_NG!L82+PPCL_Spot!L82+GT_NG!L82+GT_Spot!L82+Bawana_NG!L82+Bawana_RLNG!L82+Bawana_Spot!L82</f>
        <v>111.31</v>
      </c>
      <c r="L82" s="196">
        <f>PPCL_NG!S82+PPCL_Spot!S82+GT_NG!S82+GT_Spot!S82+Bawana_NG!S82+Bawana_RLNG!S82+Bawana_Spot!S82</f>
        <v>111.33225109703331</v>
      </c>
      <c r="M82" s="197">
        <f t="shared" si="9"/>
        <v>-2.2251097033304745E-2</v>
      </c>
      <c r="N82" s="196">
        <f>PPCL_NG!M82+PPCL_Spot!M82+GT_NG!M82+GT_Spot!M82+Bawana_NG!M82+Bawana_RLNG!M82+Bawana_Spot!M82</f>
        <v>204.60000000000002</v>
      </c>
      <c r="O82" s="196">
        <f>PPCL_NG!T82+PPCL_Spot!T82+GT_NG!T82+GT_Spot!T82+Bawana_NG!T82+Bawana_RLNG!T82+Bawana_Spot!T82</f>
        <v>204.72169770991502</v>
      </c>
      <c r="P82" s="197">
        <f t="shared" si="10"/>
        <v>-0.12169770991499718</v>
      </c>
      <c r="Q82" s="197">
        <f t="shared" si="11"/>
        <v>-0.41000000000001791</v>
      </c>
    </row>
    <row r="83" spans="1:17">
      <c r="A83" s="33" t="s">
        <v>125</v>
      </c>
      <c r="B83" s="196">
        <f>PPCL_NG!I83+PPCL_Spot!I83+GT_NG!I83+GT_Spot!I83+Bawana_NG!I83+Bawana_RLNG!I83+Bawana_Spot!I83</f>
        <v>374.71999999999997</v>
      </c>
      <c r="C83" s="196">
        <f>PPCL_NG!P83+PPCL_Spot!P83+GT_NG!P83+GT_Spot!P83+Bawana_NG!P83+Bawana_RLNG!P83+Bawana_Spot!P83</f>
        <v>374.89274636189089</v>
      </c>
      <c r="D83" s="197">
        <f t="shared" si="6"/>
        <v>-0.17274636189091552</v>
      </c>
      <c r="E83" s="196">
        <f>PPCL_NG!J83+PPCL_Spot!J83+GT_NG!J83+GT_Spot!J83+Bawana_NG!J83+Bawana_RLNG!J83+Bawana_Spot!J83</f>
        <v>167.2</v>
      </c>
      <c r="F83" s="196">
        <f>PPCL_NG!Q83+PPCL_Spot!Q83+GT_NG!Q83+GT_Spot!Q83+Bawana_NG!Q83+Bawana_RLNG!Q83+Bawana_Spot!Q83</f>
        <v>167.29842319295011</v>
      </c>
      <c r="G83" s="197">
        <f t="shared" si="7"/>
        <v>-9.8423192950122029E-2</v>
      </c>
      <c r="H83" s="196">
        <f>PPCL_NG!K83+PPCL_Spot!K83+GT_NG!K83+GT_Spot!K83+Bawana_NG!K83+Bawana_RLNG!K83+Bawana_Spot!K83</f>
        <v>23.49</v>
      </c>
      <c r="I83" s="196">
        <f>PPCL_NG!R83+PPCL_Spot!R83+GT_NG!R83+GT_Spot!R83+Bawana_NG!R83+Bawana_RLNG!R83+Bawana_Spot!R83</f>
        <v>23.489771883910784</v>
      </c>
      <c r="J83" s="197">
        <f t="shared" si="8"/>
        <v>2.281160892145806E-4</v>
      </c>
      <c r="K83" s="196">
        <f>PPCL_NG!L83+PPCL_Spot!L83+GT_NG!L83+GT_Spot!L83+Bawana_NG!L83+Bawana_RLNG!L83+Bawana_Spot!L83</f>
        <v>108.53</v>
      </c>
      <c r="L83" s="196">
        <f>PPCL_NG!S83+PPCL_Spot!S83+GT_NG!S83+GT_Spot!S83+Bawana_NG!S83+Bawana_RLNG!S83+Bawana_Spot!S83</f>
        <v>108.55543284880693</v>
      </c>
      <c r="M83" s="197">
        <f t="shared" si="9"/>
        <v>-2.5432848806929087E-2</v>
      </c>
      <c r="N83" s="196">
        <f>PPCL_NG!M83+PPCL_Spot!M83+GT_NG!M83+GT_Spot!M83+Bawana_NG!M83+Bawana_RLNG!M83+Bawana_Spot!M83</f>
        <v>205.56</v>
      </c>
      <c r="O83" s="196">
        <f>PPCL_NG!T83+PPCL_Spot!T83+GT_NG!T83+GT_Spot!T83+Bawana_NG!T83+Bawana_RLNG!T83+Bawana_Spot!T83</f>
        <v>205.68362571244126</v>
      </c>
      <c r="P83" s="197">
        <f t="shared" si="10"/>
        <v>-0.1236257124412532</v>
      </c>
      <c r="Q83" s="197">
        <f t="shared" si="11"/>
        <v>-0.42000000000000526</v>
      </c>
    </row>
    <row r="84" spans="1:17">
      <c r="A84" s="33" t="s">
        <v>126</v>
      </c>
      <c r="B84" s="196">
        <f>PPCL_NG!I84+PPCL_Spot!I84+GT_NG!I84+GT_Spot!I84+Bawana_NG!I84+Bawana_RLNG!I84+Bawana_Spot!I84</f>
        <v>374.71999999999997</v>
      </c>
      <c r="C84" s="196">
        <f>PPCL_NG!P84+PPCL_Spot!P84+GT_NG!P84+GT_Spot!P84+Bawana_NG!P84+Bawana_RLNG!P84+Bawana_Spot!P84</f>
        <v>348.56248265699037</v>
      </c>
      <c r="D84" s="197">
        <f t="shared" si="6"/>
        <v>26.157517343009602</v>
      </c>
      <c r="E84" s="196">
        <f>PPCL_NG!J84+PPCL_Spot!J84+GT_NG!J84+GT_Spot!J84+Bawana_NG!J84+Bawana_RLNG!J84+Bawana_Spot!J84</f>
        <v>167.2</v>
      </c>
      <c r="F84" s="196">
        <f>PPCL_NG!Q84+PPCL_Spot!Q84+GT_NG!Q84+GT_Spot!Q84+Bawana_NG!Q84+Bawana_RLNG!Q84+Bawana_Spot!Q84</f>
        <v>152.70466316585686</v>
      </c>
      <c r="G84" s="197">
        <f t="shared" si="7"/>
        <v>14.495336834143131</v>
      </c>
      <c r="H84" s="196">
        <f>PPCL_NG!K84+PPCL_Spot!K84+GT_NG!K84+GT_Spot!K84+Bawana_NG!K84+Bawana_RLNG!K84+Bawana_Spot!K84</f>
        <v>23.49</v>
      </c>
      <c r="I84" s="196">
        <f>PPCL_NG!R84+PPCL_Spot!R84+GT_NG!R84+GT_Spot!R84+Bawana_NG!R84+Bawana_RLNG!R84+Bawana_Spot!R84</f>
        <v>22.029828912933088</v>
      </c>
      <c r="J84" s="197">
        <f t="shared" si="8"/>
        <v>1.4601710870669109</v>
      </c>
      <c r="K84" s="196">
        <f>PPCL_NG!L84+PPCL_Spot!L84+GT_NG!L84+GT_Spot!L84+Bawana_NG!L84+Bawana_RLNG!L84+Bawana_Spot!L84</f>
        <v>108.53</v>
      </c>
      <c r="L84" s="196">
        <f>PPCL_NG!S84+PPCL_Spot!S84+GT_NG!S84+GT_Spot!S84+Bawana_NG!S84+Bawana_RLNG!S84+Bawana_Spot!S84</f>
        <v>103.75509453710271</v>
      </c>
      <c r="M84" s="197">
        <f t="shared" si="9"/>
        <v>4.7749054628972942</v>
      </c>
      <c r="N84" s="196">
        <f>PPCL_NG!M84+PPCL_Spot!M84+GT_NG!M84+GT_Spot!M84+Bawana_NG!M84+Bawana_RLNG!M84+Bawana_Spot!M84</f>
        <v>205.56</v>
      </c>
      <c r="O84" s="196">
        <f>PPCL_NG!T84+PPCL_Spot!T84+GT_NG!T84+GT_Spot!T84+Bawana_NG!T84+Bawana_RLNG!T84+Bawana_Spot!T84</f>
        <v>188.03793072711699</v>
      </c>
      <c r="P84" s="197">
        <f t="shared" si="10"/>
        <v>17.522069272883016</v>
      </c>
      <c r="Q84" s="197">
        <f t="shared" si="11"/>
        <v>64.409999999999954</v>
      </c>
    </row>
    <row r="85" spans="1:17">
      <c r="A85" s="33" t="s">
        <v>127</v>
      </c>
      <c r="B85" s="196">
        <f>PPCL_NG!I85+PPCL_Spot!I85+GT_NG!I85+GT_Spot!I85+Bawana_NG!I85+Bawana_RLNG!I85+Bawana_Spot!I85</f>
        <v>472.96</v>
      </c>
      <c r="C85" s="196">
        <f>PPCL_NG!P85+PPCL_Spot!P85+GT_NG!P85+GT_Spot!P85+Bawana_NG!P85+Bawana_RLNG!P85+Bawana_Spot!P85</f>
        <v>446.79965363344729</v>
      </c>
      <c r="D85" s="197">
        <f t="shared" si="6"/>
        <v>26.160346366552687</v>
      </c>
      <c r="E85" s="196">
        <f>PPCL_NG!J85+PPCL_Spot!J85+GT_NG!J85+GT_Spot!J85+Bawana_NG!J85+Bawana_RLNG!J85+Bawana_Spot!J85</f>
        <v>166.4</v>
      </c>
      <c r="F85" s="196">
        <f>PPCL_NG!Q85+PPCL_Spot!Q85+GT_NG!Q85+GT_Spot!Q85+Bawana_NG!Q85+Bawana_RLNG!Q85+Bawana_Spot!Q85</f>
        <v>151.90305620469761</v>
      </c>
      <c r="G85" s="197">
        <f t="shared" si="7"/>
        <v>14.4969437953024</v>
      </c>
      <c r="H85" s="196">
        <f>PPCL_NG!K85+PPCL_Spot!K85+GT_NG!K85+GT_Spot!K85+Bawana_NG!K85+Bawana_RLNG!K85+Bawana_Spot!K85</f>
        <v>23.24</v>
      </c>
      <c r="I85" s="196">
        <f>PPCL_NG!R85+PPCL_Spot!R85+GT_NG!R85+GT_Spot!R85+Bawana_NG!R85+Bawana_RLNG!R85+Bawana_Spot!R85</f>
        <v>21.779218408038524</v>
      </c>
      <c r="J85" s="197">
        <f t="shared" si="8"/>
        <v>1.4607815919614744</v>
      </c>
      <c r="K85" s="196">
        <f>PPCL_NG!L85+PPCL_Spot!L85+GT_NG!L85+GT_Spot!L85+Bawana_NG!L85+Bawana_RLNG!L85+Bawana_Spot!L85</f>
        <v>107.31</v>
      </c>
      <c r="L85" s="196">
        <f>PPCL_NG!S85+PPCL_Spot!S85+GT_NG!S85+GT_Spot!S85+Bawana_NG!S85+Bawana_RLNG!S85+Bawana_Spot!S85</f>
        <v>102.5320690292258</v>
      </c>
      <c r="M85" s="197">
        <f t="shared" si="9"/>
        <v>4.7779309707742073</v>
      </c>
      <c r="N85" s="196">
        <f>PPCL_NG!M85+PPCL_Spot!M85+GT_NG!M85+GT_Spot!M85+Bawana_NG!M85+Bawana_RLNG!M85+Bawana_Spot!M85</f>
        <v>204.60000000000002</v>
      </c>
      <c r="O85" s="196">
        <f>PPCL_NG!T85+PPCL_Spot!T85+GT_NG!T85+GT_Spot!T85+Bawana_NG!T85+Bawana_RLNG!T85+Bawana_Spot!T85</f>
        <v>187.07600272459078</v>
      </c>
      <c r="P85" s="197">
        <f t="shared" si="10"/>
        <v>17.523997275409243</v>
      </c>
      <c r="Q85" s="197">
        <f t="shared" si="11"/>
        <v>64.420000000000016</v>
      </c>
    </row>
    <row r="86" spans="1:17">
      <c r="A86" s="33" t="s">
        <v>128</v>
      </c>
      <c r="B86" s="196">
        <f>PPCL_NG!I86+PPCL_Spot!I86+GT_NG!I86+GT_Spot!I86+Bawana_NG!I86+Bawana_RLNG!I86+Bawana_Spot!I86</f>
        <v>474.71999999999997</v>
      </c>
      <c r="C86" s="196">
        <f>PPCL_NG!P86+PPCL_Spot!P86+GT_NG!P86+GT_Spot!P86+Bawana_NG!P86+Bawana_RLNG!P86+Bawana_Spot!P86</f>
        <v>474.89274636189089</v>
      </c>
      <c r="D86" s="197">
        <f t="shared" si="6"/>
        <v>-0.17274636189091552</v>
      </c>
      <c r="E86" s="196">
        <f>PPCL_NG!J86+PPCL_Spot!J86+GT_NG!J86+GT_Spot!J86+Bawana_NG!J86+Bawana_RLNG!J86+Bawana_Spot!J86</f>
        <v>167.2</v>
      </c>
      <c r="F86" s="196">
        <f>PPCL_NG!Q86+PPCL_Spot!Q86+GT_NG!Q86+GT_Spot!Q86+Bawana_NG!Q86+Bawana_RLNG!Q86+Bawana_Spot!Q86</f>
        <v>167.29842319295011</v>
      </c>
      <c r="G86" s="197">
        <f t="shared" si="7"/>
        <v>-9.8423192950122029E-2</v>
      </c>
      <c r="H86" s="196">
        <f>PPCL_NG!K86+PPCL_Spot!K86+GT_NG!K86+GT_Spot!K86+Bawana_NG!K86+Bawana_RLNG!K86+Bawana_Spot!K86</f>
        <v>23.49</v>
      </c>
      <c r="I86" s="196">
        <f>PPCL_NG!R86+PPCL_Spot!R86+GT_NG!R86+GT_Spot!R86+Bawana_NG!R86+Bawana_RLNG!R86+Bawana_Spot!R86</f>
        <v>23.489771883910784</v>
      </c>
      <c r="J86" s="197">
        <f t="shared" si="8"/>
        <v>2.281160892145806E-4</v>
      </c>
      <c r="K86" s="196">
        <f>PPCL_NG!L86+PPCL_Spot!L86+GT_NG!L86+GT_Spot!L86+Bawana_NG!L86+Bawana_RLNG!L86+Bawana_Spot!L86</f>
        <v>108.53</v>
      </c>
      <c r="L86" s="196">
        <f>PPCL_NG!S86+PPCL_Spot!S86+GT_NG!S86+GT_Spot!S86+Bawana_NG!S86+Bawana_RLNG!S86+Bawana_Spot!S86</f>
        <v>108.55543284880693</v>
      </c>
      <c r="M86" s="197">
        <f t="shared" si="9"/>
        <v>-2.5432848806929087E-2</v>
      </c>
      <c r="N86" s="196">
        <f>PPCL_NG!M86+PPCL_Spot!M86+GT_NG!M86+GT_Spot!M86+Bawana_NG!M86+Bawana_RLNG!M86+Bawana_Spot!M86</f>
        <v>205.56</v>
      </c>
      <c r="O86" s="196">
        <f>PPCL_NG!T86+PPCL_Spot!T86+GT_NG!T86+GT_Spot!T86+Bawana_NG!T86+Bawana_RLNG!T86+Bawana_Spot!T86</f>
        <v>205.68362571244126</v>
      </c>
      <c r="P86" s="197">
        <f t="shared" si="10"/>
        <v>-0.1236257124412532</v>
      </c>
      <c r="Q86" s="197">
        <f t="shared" si="11"/>
        <v>-0.42000000000000526</v>
      </c>
    </row>
    <row r="87" spans="1:17">
      <c r="A87" s="33" t="s">
        <v>129</v>
      </c>
      <c r="B87" s="196">
        <f>PPCL_NG!I87+PPCL_Spot!I87+GT_NG!I87+GT_Spot!I87+Bawana_NG!I87+Bawana_RLNG!I87+Bawana_Spot!I87</f>
        <v>534.72</v>
      </c>
      <c r="C87" s="196">
        <f>PPCL_NG!P87+PPCL_Spot!P87+GT_NG!P87+GT_Spot!P87+Bawana_NG!P87+Bawana_RLNG!P87+Bawana_Spot!P87</f>
        <v>534.89274636189089</v>
      </c>
      <c r="D87" s="197">
        <f t="shared" si="6"/>
        <v>-0.17274636189085868</v>
      </c>
      <c r="E87" s="196">
        <f>PPCL_NG!J87+PPCL_Spot!J87+GT_NG!J87+GT_Spot!J87+Bawana_NG!J87+Bawana_RLNG!J87+Bawana_Spot!J87</f>
        <v>167.2</v>
      </c>
      <c r="F87" s="196">
        <f>PPCL_NG!Q87+PPCL_Spot!Q87+GT_NG!Q87+GT_Spot!Q87+Bawana_NG!Q87+Bawana_RLNG!Q87+Bawana_Spot!Q87</f>
        <v>167.29842319295011</v>
      </c>
      <c r="G87" s="197">
        <f t="shared" si="7"/>
        <v>-9.8423192950122029E-2</v>
      </c>
      <c r="H87" s="196">
        <f>PPCL_NG!K87+PPCL_Spot!K87+GT_NG!K87+GT_Spot!K87+Bawana_NG!K87+Bawana_RLNG!K87+Bawana_Spot!K87</f>
        <v>23.49</v>
      </c>
      <c r="I87" s="196">
        <f>PPCL_NG!R87+PPCL_Spot!R87+GT_NG!R87+GT_Spot!R87+Bawana_NG!R87+Bawana_RLNG!R87+Bawana_Spot!R87</f>
        <v>23.489771883910784</v>
      </c>
      <c r="J87" s="197">
        <f t="shared" si="8"/>
        <v>2.281160892145806E-4</v>
      </c>
      <c r="K87" s="196">
        <f>PPCL_NG!L87+PPCL_Spot!L87+GT_NG!L87+GT_Spot!L87+Bawana_NG!L87+Bawana_RLNG!L87+Bawana_Spot!L87</f>
        <v>108.53</v>
      </c>
      <c r="L87" s="196">
        <f>PPCL_NG!S87+PPCL_Spot!S87+GT_NG!S87+GT_Spot!S87+Bawana_NG!S87+Bawana_RLNG!S87+Bawana_Spot!S87</f>
        <v>108.55543284880693</v>
      </c>
      <c r="M87" s="197">
        <f t="shared" si="9"/>
        <v>-2.5432848806929087E-2</v>
      </c>
      <c r="N87" s="196">
        <f>PPCL_NG!M87+PPCL_Spot!M87+GT_NG!M87+GT_Spot!M87+Bawana_NG!M87+Bawana_RLNG!M87+Bawana_Spot!M87</f>
        <v>205.56</v>
      </c>
      <c r="O87" s="196">
        <f>PPCL_NG!T87+PPCL_Spot!T87+GT_NG!T87+GT_Spot!T87+Bawana_NG!T87+Bawana_RLNG!T87+Bawana_Spot!T87</f>
        <v>205.68362571244126</v>
      </c>
      <c r="P87" s="197">
        <f t="shared" si="10"/>
        <v>-0.1236257124412532</v>
      </c>
      <c r="Q87" s="197">
        <f t="shared" si="11"/>
        <v>-0.41999999999994841</v>
      </c>
    </row>
    <row r="88" spans="1:17">
      <c r="A88" s="33" t="s">
        <v>130</v>
      </c>
      <c r="B88" s="196">
        <f>PPCL_NG!I88+PPCL_Spot!I88+GT_NG!I88+GT_Spot!I88+Bawana_NG!I88+Bawana_RLNG!I88+Bawana_Spot!I88</f>
        <v>534.72</v>
      </c>
      <c r="C88" s="196">
        <f>PPCL_NG!P88+PPCL_Spot!P88+GT_NG!P88+GT_Spot!P88+Bawana_NG!P88+Bawana_RLNG!P88+Bawana_Spot!P88</f>
        <v>534.89274636189089</v>
      </c>
      <c r="D88" s="197">
        <f t="shared" si="6"/>
        <v>-0.17274636189085868</v>
      </c>
      <c r="E88" s="196">
        <f>PPCL_NG!J88+PPCL_Spot!J88+GT_NG!J88+GT_Spot!J88+Bawana_NG!J88+Bawana_RLNG!J88+Bawana_Spot!J88</f>
        <v>167.2</v>
      </c>
      <c r="F88" s="196">
        <f>PPCL_NG!Q88+PPCL_Spot!Q88+GT_NG!Q88+GT_Spot!Q88+Bawana_NG!Q88+Bawana_RLNG!Q88+Bawana_Spot!Q88</f>
        <v>167.29842319295011</v>
      </c>
      <c r="G88" s="197">
        <f t="shared" si="7"/>
        <v>-9.8423192950122029E-2</v>
      </c>
      <c r="H88" s="196">
        <f>PPCL_NG!K88+PPCL_Spot!K88+GT_NG!K88+GT_Spot!K88+Bawana_NG!K88+Bawana_RLNG!K88+Bawana_Spot!K88</f>
        <v>23.49</v>
      </c>
      <c r="I88" s="196">
        <f>PPCL_NG!R88+PPCL_Spot!R88+GT_NG!R88+GT_Spot!R88+Bawana_NG!R88+Bawana_RLNG!R88+Bawana_Spot!R88</f>
        <v>23.489771883910784</v>
      </c>
      <c r="J88" s="197">
        <f t="shared" si="8"/>
        <v>2.281160892145806E-4</v>
      </c>
      <c r="K88" s="196">
        <f>PPCL_NG!L88+PPCL_Spot!L88+GT_NG!L88+GT_Spot!L88+Bawana_NG!L88+Bawana_RLNG!L88+Bawana_Spot!L88</f>
        <v>108.53</v>
      </c>
      <c r="L88" s="196">
        <f>PPCL_NG!S88+PPCL_Spot!S88+GT_NG!S88+GT_Spot!S88+Bawana_NG!S88+Bawana_RLNG!S88+Bawana_Spot!S88</f>
        <v>108.55543284880693</v>
      </c>
      <c r="M88" s="197">
        <f t="shared" si="9"/>
        <v>-2.5432848806929087E-2</v>
      </c>
      <c r="N88" s="196">
        <f>PPCL_NG!M88+PPCL_Spot!M88+GT_NG!M88+GT_Spot!M88+Bawana_NG!M88+Bawana_RLNG!M88+Bawana_Spot!M88</f>
        <v>205.56</v>
      </c>
      <c r="O88" s="196">
        <f>PPCL_NG!T88+PPCL_Spot!T88+GT_NG!T88+GT_Spot!T88+Bawana_NG!T88+Bawana_RLNG!T88+Bawana_Spot!T88</f>
        <v>205.68362571244126</v>
      </c>
      <c r="P88" s="197">
        <f t="shared" si="10"/>
        <v>-0.1236257124412532</v>
      </c>
      <c r="Q88" s="197">
        <f t="shared" si="11"/>
        <v>-0.41999999999994841</v>
      </c>
    </row>
    <row r="89" spans="1:17">
      <c r="A89" s="33" t="s">
        <v>131</v>
      </c>
      <c r="B89" s="196">
        <f>PPCL_NG!I89+PPCL_Spot!I89+GT_NG!I89+GT_Spot!I89+Bawana_NG!I89+Bawana_RLNG!I89+Bawana_Spot!I89</f>
        <v>635.4</v>
      </c>
      <c r="C89" s="196">
        <f>PPCL_NG!P89+PPCL_Spot!P89+GT_NG!P89+GT_Spot!P89+Bawana_NG!P89+Bawana_RLNG!P89+Bawana_Spot!P89</f>
        <v>635.57274636189095</v>
      </c>
      <c r="D89" s="197">
        <f t="shared" si="6"/>
        <v>-0.17274636189097237</v>
      </c>
      <c r="E89" s="196">
        <f>PPCL_NG!J89+PPCL_Spot!J89+GT_NG!J89+GT_Spot!J89+Bawana_NG!J89+Bawana_RLNG!J89+Bawana_Spot!J89</f>
        <v>167.2</v>
      </c>
      <c r="F89" s="196">
        <f>PPCL_NG!Q89+PPCL_Spot!Q89+GT_NG!Q89+GT_Spot!Q89+Bawana_NG!Q89+Bawana_RLNG!Q89+Bawana_Spot!Q89</f>
        <v>167.29842319295011</v>
      </c>
      <c r="G89" s="197">
        <f t="shared" si="7"/>
        <v>-9.8423192950122029E-2</v>
      </c>
      <c r="H89" s="196">
        <f>PPCL_NG!K89+PPCL_Spot!K89+GT_NG!K89+GT_Spot!K89+Bawana_NG!K89+Bawana_RLNG!K89+Bawana_Spot!K89</f>
        <v>23.49</v>
      </c>
      <c r="I89" s="196">
        <f>PPCL_NG!R89+PPCL_Spot!R89+GT_NG!R89+GT_Spot!R89+Bawana_NG!R89+Bawana_RLNG!R89+Bawana_Spot!R89</f>
        <v>23.489771883910784</v>
      </c>
      <c r="J89" s="197">
        <f t="shared" si="8"/>
        <v>2.281160892145806E-4</v>
      </c>
      <c r="K89" s="196">
        <f>PPCL_NG!L89+PPCL_Spot!L89+GT_NG!L89+GT_Spot!L89+Bawana_NG!L89+Bawana_RLNG!L89+Bawana_Spot!L89</f>
        <v>108.53</v>
      </c>
      <c r="L89" s="196">
        <f>PPCL_NG!S89+PPCL_Spot!S89+GT_NG!S89+GT_Spot!S89+Bawana_NG!S89+Bawana_RLNG!S89+Bawana_Spot!S89</f>
        <v>108.55543284880693</v>
      </c>
      <c r="M89" s="197">
        <f t="shared" si="9"/>
        <v>-2.5432848806929087E-2</v>
      </c>
      <c r="N89" s="196">
        <f>PPCL_NG!M89+PPCL_Spot!M89+GT_NG!M89+GT_Spot!M89+Bawana_NG!M89+Bawana_RLNG!M89+Bawana_Spot!M89</f>
        <v>205.56</v>
      </c>
      <c r="O89" s="196">
        <f>PPCL_NG!T89+PPCL_Spot!T89+GT_NG!T89+GT_Spot!T89+Bawana_NG!T89+Bawana_RLNG!T89+Bawana_Spot!T89</f>
        <v>205.68362571244126</v>
      </c>
      <c r="P89" s="197">
        <f t="shared" si="10"/>
        <v>-0.1236257124412532</v>
      </c>
      <c r="Q89" s="197">
        <f t="shared" si="11"/>
        <v>-0.4200000000000621</v>
      </c>
    </row>
    <row r="90" spans="1:17">
      <c r="A90" s="33" t="s">
        <v>132</v>
      </c>
      <c r="B90" s="196">
        <f>PPCL_NG!I90+PPCL_Spot!I90+GT_NG!I90+GT_Spot!I90+Bawana_NG!I90+Bawana_RLNG!I90+Bawana_Spot!I90</f>
        <v>635.4</v>
      </c>
      <c r="C90" s="196">
        <f>PPCL_NG!P90+PPCL_Spot!P90+GT_NG!P90+GT_Spot!P90+Bawana_NG!P90+Bawana_RLNG!P90+Bawana_Spot!P90</f>
        <v>635.57274636189095</v>
      </c>
      <c r="D90" s="197">
        <f t="shared" si="6"/>
        <v>-0.17274636189097237</v>
      </c>
      <c r="E90" s="196">
        <f>PPCL_NG!J90+PPCL_Spot!J90+GT_NG!J90+GT_Spot!J90+Bawana_NG!J90+Bawana_RLNG!J90+Bawana_Spot!J90</f>
        <v>167.2</v>
      </c>
      <c r="F90" s="196">
        <f>PPCL_NG!Q90+PPCL_Spot!Q90+GT_NG!Q90+GT_Spot!Q90+Bawana_NG!Q90+Bawana_RLNG!Q90+Bawana_Spot!Q90</f>
        <v>167.29842319295011</v>
      </c>
      <c r="G90" s="197">
        <f t="shared" si="7"/>
        <v>-9.8423192950122029E-2</v>
      </c>
      <c r="H90" s="196">
        <f>PPCL_NG!K90+PPCL_Spot!K90+GT_NG!K90+GT_Spot!K90+Bawana_NG!K90+Bawana_RLNG!K90+Bawana_Spot!K90</f>
        <v>23.49</v>
      </c>
      <c r="I90" s="196">
        <f>PPCL_NG!R90+PPCL_Spot!R90+GT_NG!R90+GT_Spot!R90+Bawana_NG!R90+Bawana_RLNG!R90+Bawana_Spot!R90</f>
        <v>23.489771883910784</v>
      </c>
      <c r="J90" s="197">
        <f t="shared" si="8"/>
        <v>2.281160892145806E-4</v>
      </c>
      <c r="K90" s="196">
        <f>PPCL_NG!L90+PPCL_Spot!L90+GT_NG!L90+GT_Spot!L90+Bawana_NG!L90+Bawana_RLNG!L90+Bawana_Spot!L90</f>
        <v>108.53</v>
      </c>
      <c r="L90" s="196">
        <f>PPCL_NG!S90+PPCL_Spot!S90+GT_NG!S90+GT_Spot!S90+Bawana_NG!S90+Bawana_RLNG!S90+Bawana_Spot!S90</f>
        <v>108.55543284880693</v>
      </c>
      <c r="M90" s="197">
        <f t="shared" si="9"/>
        <v>-2.5432848806929087E-2</v>
      </c>
      <c r="N90" s="196">
        <f>PPCL_NG!M90+PPCL_Spot!M90+GT_NG!M90+GT_Spot!M90+Bawana_NG!M90+Bawana_RLNG!M90+Bawana_Spot!M90</f>
        <v>205.56</v>
      </c>
      <c r="O90" s="196">
        <f>PPCL_NG!T90+PPCL_Spot!T90+GT_NG!T90+GT_Spot!T90+Bawana_NG!T90+Bawana_RLNG!T90+Bawana_Spot!T90</f>
        <v>205.68362571244126</v>
      </c>
      <c r="P90" s="197">
        <f t="shared" si="10"/>
        <v>-0.1236257124412532</v>
      </c>
      <c r="Q90" s="197">
        <f t="shared" si="11"/>
        <v>-0.4200000000000621</v>
      </c>
    </row>
    <row r="91" spans="1:17">
      <c r="A91" s="33" t="s">
        <v>133</v>
      </c>
      <c r="B91" s="196">
        <f>PPCL_NG!I91+PPCL_Spot!I91+GT_NG!I91+GT_Spot!I91+Bawana_NG!I91+Bawana_RLNG!I91+Bawana_Spot!I91</f>
        <v>635.4</v>
      </c>
      <c r="C91" s="196">
        <f>PPCL_NG!P91+PPCL_Spot!P91+GT_NG!P91+GT_Spot!P91+Bawana_NG!P91+Bawana_RLNG!P91+Bawana_Spot!P91</f>
        <v>635.57274636189095</v>
      </c>
      <c r="D91" s="197">
        <f t="shared" si="6"/>
        <v>-0.17274636189097237</v>
      </c>
      <c r="E91" s="196">
        <f>PPCL_NG!J91+PPCL_Spot!J91+GT_NG!J91+GT_Spot!J91+Bawana_NG!J91+Bawana_RLNG!J91+Bawana_Spot!J91</f>
        <v>167.2</v>
      </c>
      <c r="F91" s="196">
        <f>PPCL_NG!Q91+PPCL_Spot!Q91+GT_NG!Q91+GT_Spot!Q91+Bawana_NG!Q91+Bawana_RLNG!Q91+Bawana_Spot!Q91</f>
        <v>167.29842319295011</v>
      </c>
      <c r="G91" s="197">
        <f t="shared" si="7"/>
        <v>-9.8423192950122029E-2</v>
      </c>
      <c r="H91" s="196">
        <f>PPCL_NG!K91+PPCL_Spot!K91+GT_NG!K91+GT_Spot!K91+Bawana_NG!K91+Bawana_RLNG!K91+Bawana_Spot!K91</f>
        <v>23.49</v>
      </c>
      <c r="I91" s="196">
        <f>PPCL_NG!R91+PPCL_Spot!R91+GT_NG!R91+GT_Spot!R91+Bawana_NG!R91+Bawana_RLNG!R91+Bawana_Spot!R91</f>
        <v>23.489771883910784</v>
      </c>
      <c r="J91" s="197">
        <f t="shared" si="8"/>
        <v>2.281160892145806E-4</v>
      </c>
      <c r="K91" s="196">
        <f>PPCL_NG!L91+PPCL_Spot!L91+GT_NG!L91+GT_Spot!L91+Bawana_NG!L91+Bawana_RLNG!L91+Bawana_Spot!L91</f>
        <v>108.53</v>
      </c>
      <c r="L91" s="196">
        <f>PPCL_NG!S91+PPCL_Spot!S91+GT_NG!S91+GT_Spot!S91+Bawana_NG!S91+Bawana_RLNG!S91+Bawana_Spot!S91</f>
        <v>108.55543284880693</v>
      </c>
      <c r="M91" s="197">
        <f t="shared" si="9"/>
        <v>-2.5432848806929087E-2</v>
      </c>
      <c r="N91" s="196">
        <f>PPCL_NG!M91+PPCL_Spot!M91+GT_NG!M91+GT_Spot!M91+Bawana_NG!M91+Bawana_RLNG!M91+Bawana_Spot!M91</f>
        <v>205.56</v>
      </c>
      <c r="O91" s="196">
        <f>PPCL_NG!T91+PPCL_Spot!T91+GT_NG!T91+GT_Spot!T91+Bawana_NG!T91+Bawana_RLNG!T91+Bawana_Spot!T91</f>
        <v>205.68362571244126</v>
      </c>
      <c r="P91" s="197">
        <f t="shared" si="10"/>
        <v>-0.1236257124412532</v>
      </c>
      <c r="Q91" s="197">
        <f t="shared" si="11"/>
        <v>-0.4200000000000621</v>
      </c>
    </row>
    <row r="92" spans="1:17">
      <c r="A92" s="33" t="s">
        <v>134</v>
      </c>
      <c r="B92" s="196">
        <f>PPCL_NG!I92+PPCL_Spot!I92+GT_NG!I92+GT_Spot!I92+Bawana_NG!I92+Bawana_RLNG!I92+Bawana_Spot!I92</f>
        <v>569.59999999999991</v>
      </c>
      <c r="C92" s="196">
        <f>PPCL_NG!P92+PPCL_Spot!P92+GT_NG!P92+GT_Spot!P92+Bawana_NG!P92+Bawana_RLNG!P92+Bawana_Spot!P92</f>
        <v>569.77274636189088</v>
      </c>
      <c r="D92" s="197">
        <f t="shared" si="6"/>
        <v>-0.17274636189097237</v>
      </c>
      <c r="E92" s="196">
        <f>PPCL_NG!J92+PPCL_Spot!J92+GT_NG!J92+GT_Spot!J92+Bawana_NG!J92+Bawana_RLNG!J92+Bawana_Spot!J92</f>
        <v>213</v>
      </c>
      <c r="F92" s="196">
        <f>PPCL_NG!Q92+PPCL_Spot!Q92+GT_NG!Q92+GT_Spot!Q92+Bawana_NG!Q92+Bawana_RLNG!Q92+Bawana_Spot!Q92</f>
        <v>213.09842319295012</v>
      </c>
      <c r="G92" s="197">
        <f t="shared" si="7"/>
        <v>-9.8423192950122029E-2</v>
      </c>
      <c r="H92" s="196">
        <f>PPCL_NG!K92+PPCL_Spot!K92+GT_NG!K92+GT_Spot!K92+Bawana_NG!K92+Bawana_RLNG!K92+Bawana_Spot!K92</f>
        <v>23.49</v>
      </c>
      <c r="I92" s="196">
        <f>PPCL_NG!R92+PPCL_Spot!R92+GT_NG!R92+GT_Spot!R92+Bawana_NG!R92+Bawana_RLNG!R92+Bawana_Spot!R92</f>
        <v>23.489771883910784</v>
      </c>
      <c r="J92" s="197">
        <f t="shared" si="8"/>
        <v>2.281160892145806E-4</v>
      </c>
      <c r="K92" s="196">
        <f>PPCL_NG!L92+PPCL_Spot!L92+GT_NG!L92+GT_Spot!L92+Bawana_NG!L92+Bawana_RLNG!L92+Bawana_Spot!L92</f>
        <v>108.53</v>
      </c>
      <c r="L92" s="196">
        <f>PPCL_NG!S92+PPCL_Spot!S92+GT_NG!S92+GT_Spot!S92+Bawana_NG!S92+Bawana_RLNG!S92+Bawana_Spot!S92</f>
        <v>108.55543284880693</v>
      </c>
      <c r="M92" s="197">
        <f t="shared" si="9"/>
        <v>-2.5432848806929087E-2</v>
      </c>
      <c r="N92" s="196">
        <f>PPCL_NG!M92+PPCL_Spot!M92+GT_NG!M92+GT_Spot!M92+Bawana_NG!M92+Bawana_RLNG!M92+Bawana_Spot!M92</f>
        <v>225.56</v>
      </c>
      <c r="O92" s="196">
        <f>PPCL_NG!T92+PPCL_Spot!T92+GT_NG!T92+GT_Spot!T92+Bawana_NG!T92+Bawana_RLNG!T92+Bawana_Spot!T92</f>
        <v>225.68362571244126</v>
      </c>
      <c r="P92" s="197">
        <f t="shared" si="10"/>
        <v>-0.1236257124412532</v>
      </c>
      <c r="Q92" s="197">
        <f t="shared" si="11"/>
        <v>-0.4200000000000621</v>
      </c>
    </row>
    <row r="93" spans="1:17">
      <c r="A93" s="33" t="s">
        <v>135</v>
      </c>
      <c r="B93" s="196">
        <f>PPCL_NG!I93+PPCL_Spot!I93+GT_NG!I93+GT_Spot!I93+Bawana_NG!I93+Bawana_RLNG!I93+Bawana_Spot!I93</f>
        <v>567.44000000000005</v>
      </c>
      <c r="C93" s="196">
        <f>PPCL_NG!P93+PPCL_Spot!P93+GT_NG!P93+GT_Spot!P93+Bawana_NG!P93+Bawana_RLNG!P93+Bawana_Spot!P93</f>
        <v>567.6121299020914</v>
      </c>
      <c r="D93" s="197">
        <f t="shared" si="6"/>
        <v>-0.17212990209134205</v>
      </c>
      <c r="E93" s="196">
        <f>PPCL_NG!J93+PPCL_Spot!J93+GT_NG!J93+GT_Spot!J93+Bawana_NG!J93+Bawana_RLNG!J93+Bawana_Spot!J93</f>
        <v>213</v>
      </c>
      <c r="F93" s="196">
        <f>PPCL_NG!Q93+PPCL_Spot!Q93+GT_NG!Q93+GT_Spot!Q93+Bawana_NG!Q93+Bawana_RLNG!Q93+Bawana_Spot!Q93</f>
        <v>213.09865672195014</v>
      </c>
      <c r="G93" s="197">
        <f t="shared" si="7"/>
        <v>-9.8656721950135307E-2</v>
      </c>
      <c r="H93" s="196">
        <f>PPCL_NG!K93+PPCL_Spot!K93+GT_NG!K93+GT_Spot!K93+Bawana_NG!K93+Bawana_RLNG!K93+Bawana_Spot!K93</f>
        <v>23.49</v>
      </c>
      <c r="I93" s="196">
        <f>PPCL_NG!R93+PPCL_Spot!R93+GT_NG!R93+GT_Spot!R93+Bawana_NG!R93+Bawana_RLNG!R93+Bawana_Spot!R93</f>
        <v>23.489795561156619</v>
      </c>
      <c r="J93" s="197">
        <f t="shared" si="8"/>
        <v>2.0443884337950635E-4</v>
      </c>
      <c r="K93" s="196">
        <f>PPCL_NG!L93+PPCL_Spot!L93+GT_NG!L93+GT_Spot!L93+Bawana_NG!L93+Bawana_RLNG!L93+Bawana_Spot!L93</f>
        <v>108.53</v>
      </c>
      <c r="L93" s="196">
        <f>PPCL_NG!S93+PPCL_Spot!S93+GT_NG!S93+GT_Spot!S93+Bawana_NG!S93+Bawana_RLNG!S93+Bawana_Spot!S93</f>
        <v>108.55550988094235</v>
      </c>
      <c r="M93" s="197">
        <f t="shared" si="9"/>
        <v>-2.5509880942351515E-2</v>
      </c>
      <c r="N93" s="196">
        <f>PPCL_NG!M93+PPCL_Spot!M93+GT_NG!M93+GT_Spot!M93+Bawana_NG!M93+Bawana_RLNG!M93+Bawana_Spot!M93</f>
        <v>257.37</v>
      </c>
      <c r="O93" s="196">
        <f>PPCL_NG!T93+PPCL_Spot!T93+GT_NG!T93+GT_Spot!T93+Bawana_NG!T93+Bawana_RLNG!T93+Bawana_Spot!T93</f>
        <v>257.49390793385948</v>
      </c>
      <c r="P93" s="197">
        <f t="shared" si="10"/>
        <v>-0.12390793385947063</v>
      </c>
      <c r="Q93" s="197">
        <f t="shared" si="11"/>
        <v>-0.41999999999991999</v>
      </c>
    </row>
    <row r="94" spans="1:17">
      <c r="A94" s="33" t="s">
        <v>136</v>
      </c>
      <c r="B94" s="196">
        <f>PPCL_NG!I94+PPCL_Spot!I94+GT_NG!I94+GT_Spot!I94+Bawana_NG!I94+Bawana_RLNG!I94+Bawana_Spot!I94</f>
        <v>567.44000000000005</v>
      </c>
      <c r="C94" s="196">
        <f>PPCL_NG!P94+PPCL_Spot!P94+GT_NG!P94+GT_Spot!P94+Bawana_NG!P94+Bawana_RLNG!P94+Bawana_Spot!P94</f>
        <v>567.6121299020914</v>
      </c>
      <c r="D94" s="197">
        <f t="shared" si="6"/>
        <v>-0.17212990209134205</v>
      </c>
      <c r="E94" s="196">
        <f>PPCL_NG!J94+PPCL_Spot!J94+GT_NG!J94+GT_Spot!J94+Bawana_NG!J94+Bawana_RLNG!J94+Bawana_Spot!J94</f>
        <v>213</v>
      </c>
      <c r="F94" s="196">
        <f>PPCL_NG!Q94+PPCL_Spot!Q94+GT_NG!Q94+GT_Spot!Q94+Bawana_NG!Q94+Bawana_RLNG!Q94+Bawana_Spot!Q94</f>
        <v>213.09865672195014</v>
      </c>
      <c r="G94" s="197">
        <f t="shared" si="7"/>
        <v>-9.8656721950135307E-2</v>
      </c>
      <c r="H94" s="196">
        <f>PPCL_NG!K94+PPCL_Spot!K94+GT_NG!K94+GT_Spot!K94+Bawana_NG!K94+Bawana_RLNG!K94+Bawana_Spot!K94</f>
        <v>23.49</v>
      </c>
      <c r="I94" s="196">
        <f>PPCL_NG!R94+PPCL_Spot!R94+GT_NG!R94+GT_Spot!R94+Bawana_NG!R94+Bawana_RLNG!R94+Bawana_Spot!R94</f>
        <v>23.489795561156619</v>
      </c>
      <c r="J94" s="197">
        <f t="shared" si="8"/>
        <v>2.0443884337950635E-4</v>
      </c>
      <c r="K94" s="196">
        <f>PPCL_NG!L94+PPCL_Spot!L94+GT_NG!L94+GT_Spot!L94+Bawana_NG!L94+Bawana_RLNG!L94+Bawana_Spot!L94</f>
        <v>108.53</v>
      </c>
      <c r="L94" s="196">
        <f>PPCL_NG!S94+PPCL_Spot!S94+GT_NG!S94+GT_Spot!S94+Bawana_NG!S94+Bawana_RLNG!S94+Bawana_Spot!S94</f>
        <v>108.55550988094235</v>
      </c>
      <c r="M94" s="197">
        <f t="shared" si="9"/>
        <v>-2.5509880942351515E-2</v>
      </c>
      <c r="N94" s="196">
        <f>PPCL_NG!M94+PPCL_Spot!M94+GT_NG!M94+GT_Spot!M94+Bawana_NG!M94+Bawana_RLNG!M94+Bawana_Spot!M94</f>
        <v>257.37</v>
      </c>
      <c r="O94" s="196">
        <f>PPCL_NG!T94+PPCL_Spot!T94+GT_NG!T94+GT_Spot!T94+Bawana_NG!T94+Bawana_RLNG!T94+Bawana_Spot!T94</f>
        <v>257.49390793385948</v>
      </c>
      <c r="P94" s="197">
        <f t="shared" si="10"/>
        <v>-0.12390793385947063</v>
      </c>
      <c r="Q94" s="197">
        <f t="shared" si="11"/>
        <v>-0.41999999999991999</v>
      </c>
    </row>
    <row r="95" spans="1:17">
      <c r="A95" s="33" t="s">
        <v>137</v>
      </c>
      <c r="B95" s="196">
        <f>PPCL_NG!I95+PPCL_Spot!I95+GT_NG!I95+GT_Spot!I95+Bawana_NG!I95+Bawana_RLNG!I95+Bawana_Spot!I95</f>
        <v>327.05</v>
      </c>
      <c r="C95" s="196">
        <f>PPCL_NG!P95+PPCL_Spot!P95+GT_NG!P95+GT_Spot!P95+Bawana_NG!P95+Bawana_RLNG!P95+Bawana_Spot!P95</f>
        <v>327.22680714076671</v>
      </c>
      <c r="D95" s="197">
        <f t="shared" si="6"/>
        <v>-0.17680714076669801</v>
      </c>
      <c r="E95" s="196">
        <f>PPCL_NG!J95+PPCL_Spot!J95+GT_NG!J95+GT_Spot!J95+Bawana_NG!J95+Bawana_RLNG!J95+Bawana_Spot!J95</f>
        <v>135.19999999999999</v>
      </c>
      <c r="F95" s="196">
        <f>PPCL_NG!Q95+PPCL_Spot!Q95+GT_NG!Q95+GT_Spot!Q95+Bawana_NG!Q95+Bawana_RLNG!Q95+Bawana_Spot!Q95</f>
        <v>135.30067310506291</v>
      </c>
      <c r="G95" s="197">
        <f t="shared" si="7"/>
        <v>-0.10067310506292415</v>
      </c>
      <c r="H95" s="196">
        <f>PPCL_NG!K95+PPCL_Spot!K95+GT_NG!K95+GT_Spot!K95+Bawana_NG!K95+Bawana_RLNG!K95+Bawana_Spot!K95</f>
        <v>23.49</v>
      </c>
      <c r="I95" s="196">
        <f>PPCL_NG!R95+PPCL_Spot!R95+GT_NG!R95+GT_Spot!R95+Bawana_NG!R95+Bawana_RLNG!R95+Bawana_Spot!R95</f>
        <v>23.49</v>
      </c>
      <c r="J95" s="197">
        <f t="shared" si="8"/>
        <v>0</v>
      </c>
      <c r="K95" s="196">
        <f>PPCL_NG!L95+PPCL_Spot!L95+GT_NG!L95+GT_Spot!L95+Bawana_NG!L95+Bawana_RLNG!L95+Bawana_Spot!L95</f>
        <v>108.53</v>
      </c>
      <c r="L95" s="196">
        <f>PPCL_NG!S95+PPCL_Spot!S95+GT_NG!S95+GT_Spot!S95+Bawana_NG!S95+Bawana_RLNG!S95+Bawana_Spot!S95</f>
        <v>108.55617500731637</v>
      </c>
      <c r="M95" s="197">
        <f t="shared" si="9"/>
        <v>-2.6175007316368237E-2</v>
      </c>
      <c r="N95" s="196">
        <f>PPCL_NG!M95+PPCL_Spot!M95+GT_NG!M95+GT_Spot!M95+Bawana_NG!M95+Bawana_RLNG!M95+Bawana_Spot!M95</f>
        <v>205.56</v>
      </c>
      <c r="O95" s="196">
        <f>PPCL_NG!T95+PPCL_Spot!T95+GT_NG!T95+GT_Spot!T95+Bawana_NG!T95+Bawana_RLNG!T95+Bawana_Spot!T95</f>
        <v>205.68634474685393</v>
      </c>
      <c r="P95" s="197">
        <f t="shared" si="10"/>
        <v>-0.12634474685393116</v>
      </c>
      <c r="Q95" s="197">
        <f t="shared" si="11"/>
        <v>-0.42999999999992156</v>
      </c>
    </row>
    <row r="96" spans="1:17">
      <c r="A96" s="33" t="s">
        <v>138</v>
      </c>
      <c r="B96" s="196">
        <f>PPCL_NG!I96+PPCL_Spot!I96+GT_NG!I96+GT_Spot!I96+Bawana_NG!I96+Bawana_RLNG!I96+Bawana_Spot!I96</f>
        <v>327.05</v>
      </c>
      <c r="C96" s="196">
        <f>PPCL_NG!P96+PPCL_Spot!P96+GT_NG!P96+GT_Spot!P96+Bawana_NG!P96+Bawana_RLNG!P96+Bawana_Spot!P96</f>
        <v>327.22680714076671</v>
      </c>
      <c r="D96" s="197">
        <f t="shared" si="6"/>
        <v>-0.17680714076669801</v>
      </c>
      <c r="E96" s="196">
        <f>PPCL_NG!J96+PPCL_Spot!J96+GT_NG!J96+GT_Spot!J96+Bawana_NG!J96+Bawana_RLNG!J96+Bawana_Spot!J96</f>
        <v>135.19999999999999</v>
      </c>
      <c r="F96" s="196">
        <f>PPCL_NG!Q96+PPCL_Spot!Q96+GT_NG!Q96+GT_Spot!Q96+Bawana_NG!Q96+Bawana_RLNG!Q96+Bawana_Spot!Q96</f>
        <v>135.30067310506291</v>
      </c>
      <c r="G96" s="197">
        <f t="shared" si="7"/>
        <v>-0.10067310506292415</v>
      </c>
      <c r="H96" s="196">
        <f>PPCL_NG!K96+PPCL_Spot!K96+GT_NG!K96+GT_Spot!K96+Bawana_NG!K96+Bawana_RLNG!K96+Bawana_Spot!K96</f>
        <v>23.49</v>
      </c>
      <c r="I96" s="196">
        <f>PPCL_NG!R96+PPCL_Spot!R96+GT_NG!R96+GT_Spot!R96+Bawana_NG!R96+Bawana_RLNG!R96+Bawana_Spot!R96</f>
        <v>23.49</v>
      </c>
      <c r="J96" s="197">
        <f t="shared" si="8"/>
        <v>0</v>
      </c>
      <c r="K96" s="196">
        <f>PPCL_NG!L96+PPCL_Spot!L96+GT_NG!L96+GT_Spot!L96+Bawana_NG!L96+Bawana_RLNG!L96+Bawana_Spot!L96</f>
        <v>108.53</v>
      </c>
      <c r="L96" s="196">
        <f>PPCL_NG!S96+PPCL_Spot!S96+GT_NG!S96+GT_Spot!S96+Bawana_NG!S96+Bawana_RLNG!S96+Bawana_Spot!S96</f>
        <v>108.55617500731637</v>
      </c>
      <c r="M96" s="197">
        <f t="shared" si="9"/>
        <v>-2.6175007316368237E-2</v>
      </c>
      <c r="N96" s="196">
        <f>PPCL_NG!M96+PPCL_Spot!M96+GT_NG!M96+GT_Spot!M96+Bawana_NG!M96+Bawana_RLNG!M96+Bawana_Spot!M96</f>
        <v>205.56</v>
      </c>
      <c r="O96" s="196">
        <f>PPCL_NG!T96+PPCL_Spot!T96+GT_NG!T96+GT_Spot!T96+Bawana_NG!T96+Bawana_RLNG!T96+Bawana_Spot!T96</f>
        <v>205.68634474685393</v>
      </c>
      <c r="P96" s="197">
        <f t="shared" si="10"/>
        <v>-0.12634474685393116</v>
      </c>
      <c r="Q96" s="197">
        <f t="shared" si="11"/>
        <v>-0.42999999999992156</v>
      </c>
    </row>
    <row r="97" spans="1:17">
      <c r="A97" s="33" t="s">
        <v>139</v>
      </c>
      <c r="B97" s="196">
        <f>PPCL_NG!I97+PPCL_Spot!I97+GT_NG!I97+GT_Spot!I97+Bawana_NG!I97+Bawana_RLNG!I97+Bawana_Spot!I97</f>
        <v>327.05</v>
      </c>
      <c r="C97" s="196">
        <f>PPCL_NG!P97+PPCL_Spot!P97+GT_NG!P97+GT_Spot!P97+Bawana_NG!P97+Bawana_RLNG!P97+Bawana_Spot!P97</f>
        <v>327.22680714076671</v>
      </c>
      <c r="D97" s="197">
        <f t="shared" si="6"/>
        <v>-0.17680714076669801</v>
      </c>
      <c r="E97" s="196">
        <f>PPCL_NG!J97+PPCL_Spot!J97+GT_NG!J97+GT_Spot!J97+Bawana_NG!J97+Bawana_RLNG!J97+Bawana_Spot!J97</f>
        <v>135.19999999999999</v>
      </c>
      <c r="F97" s="196">
        <f>PPCL_NG!Q97+PPCL_Spot!Q97+GT_NG!Q97+GT_Spot!Q97+Bawana_NG!Q97+Bawana_RLNG!Q97+Bawana_Spot!Q97</f>
        <v>135.30067310506291</v>
      </c>
      <c r="G97" s="197">
        <f t="shared" si="7"/>
        <v>-0.10067310506292415</v>
      </c>
      <c r="H97" s="196">
        <f>PPCL_NG!K97+PPCL_Spot!K97+GT_NG!K97+GT_Spot!K97+Bawana_NG!K97+Bawana_RLNG!K97+Bawana_Spot!K97</f>
        <v>23.49</v>
      </c>
      <c r="I97" s="196">
        <f>PPCL_NG!R97+PPCL_Spot!R97+GT_NG!R97+GT_Spot!R97+Bawana_NG!R97+Bawana_RLNG!R97+Bawana_Spot!R97</f>
        <v>23.49</v>
      </c>
      <c r="J97" s="197">
        <f t="shared" si="8"/>
        <v>0</v>
      </c>
      <c r="K97" s="196">
        <f>PPCL_NG!L97+PPCL_Spot!L97+GT_NG!L97+GT_Spot!L97+Bawana_NG!L97+Bawana_RLNG!L97+Bawana_Spot!L97</f>
        <v>108.53</v>
      </c>
      <c r="L97" s="196">
        <f>PPCL_NG!S97+PPCL_Spot!S97+GT_NG!S97+GT_Spot!S97+Bawana_NG!S97+Bawana_RLNG!S97+Bawana_Spot!S97</f>
        <v>108.55617500731637</v>
      </c>
      <c r="M97" s="197">
        <f t="shared" si="9"/>
        <v>-2.6175007316368237E-2</v>
      </c>
      <c r="N97" s="196">
        <f>PPCL_NG!M97+PPCL_Spot!M97+GT_NG!M97+GT_Spot!M97+Bawana_NG!M97+Bawana_RLNG!M97+Bawana_Spot!M97</f>
        <v>205.56</v>
      </c>
      <c r="O97" s="196">
        <f>PPCL_NG!T97+PPCL_Spot!T97+GT_NG!T97+GT_Spot!T97+Bawana_NG!T97+Bawana_RLNG!T97+Bawana_Spot!T97</f>
        <v>205.68634474685393</v>
      </c>
      <c r="P97" s="197">
        <f t="shared" si="10"/>
        <v>-0.12634474685393116</v>
      </c>
      <c r="Q97" s="197">
        <f t="shared" si="11"/>
        <v>-0.42999999999992156</v>
      </c>
    </row>
    <row r="98" spans="1:17">
      <c r="A98" s="33" t="s">
        <v>140</v>
      </c>
      <c r="B98" s="196">
        <f>PPCL_NG!I98+PPCL_Spot!I98+GT_NG!I98+GT_Spot!I98+Bawana_NG!I98+Bawana_RLNG!I98+Bawana_Spot!I98</f>
        <v>327.05</v>
      </c>
      <c r="C98" s="196">
        <f>PPCL_NG!P98+PPCL_Spot!P98+GT_NG!P98+GT_Spot!P98+Bawana_NG!P98+Bawana_RLNG!P98+Bawana_Spot!P98</f>
        <v>327.22680714076671</v>
      </c>
      <c r="D98" s="197">
        <f t="shared" si="6"/>
        <v>-0.17680714076669801</v>
      </c>
      <c r="E98" s="196">
        <f>PPCL_NG!J98+PPCL_Spot!J98+GT_NG!J98+GT_Spot!J98+Bawana_NG!J98+Bawana_RLNG!J98+Bawana_Spot!J98</f>
        <v>135.19999999999999</v>
      </c>
      <c r="F98" s="196">
        <f>PPCL_NG!Q98+PPCL_Spot!Q98+GT_NG!Q98+GT_Spot!Q98+Bawana_NG!Q98+Bawana_RLNG!Q98+Bawana_Spot!Q98</f>
        <v>135.30067310506291</v>
      </c>
      <c r="G98" s="197">
        <f t="shared" si="7"/>
        <v>-0.10067310506292415</v>
      </c>
      <c r="H98" s="196">
        <f>PPCL_NG!K98+PPCL_Spot!K98+GT_NG!K98+GT_Spot!K98+Bawana_NG!K98+Bawana_RLNG!K98+Bawana_Spot!K98</f>
        <v>23.49</v>
      </c>
      <c r="I98" s="196">
        <f>PPCL_NG!R98+PPCL_Spot!R98+GT_NG!R98+GT_Spot!R98+Bawana_NG!R98+Bawana_RLNG!R98+Bawana_Spot!R98</f>
        <v>23.49</v>
      </c>
      <c r="J98" s="197">
        <f t="shared" si="8"/>
        <v>0</v>
      </c>
      <c r="K98" s="196">
        <f>PPCL_NG!L98+PPCL_Spot!L98+GT_NG!L98+GT_Spot!L98+Bawana_NG!L98+Bawana_RLNG!L98+Bawana_Spot!L98</f>
        <v>108.53</v>
      </c>
      <c r="L98" s="196">
        <f>PPCL_NG!S98+PPCL_Spot!S98+GT_NG!S98+GT_Spot!S98+Bawana_NG!S98+Bawana_RLNG!S98+Bawana_Spot!S98</f>
        <v>108.55617500731637</v>
      </c>
      <c r="M98" s="197">
        <f t="shared" si="9"/>
        <v>-2.6175007316368237E-2</v>
      </c>
      <c r="N98" s="196">
        <f>PPCL_NG!M98+PPCL_Spot!M98+GT_NG!M98+GT_Spot!M98+Bawana_NG!M98+Bawana_RLNG!M98+Bawana_Spot!M98</f>
        <v>205.56</v>
      </c>
      <c r="O98" s="196">
        <f>PPCL_NG!T98+PPCL_Spot!T98+GT_NG!T98+GT_Spot!T98+Bawana_NG!T98+Bawana_RLNG!T98+Bawana_Spot!T98</f>
        <v>205.68634474685393</v>
      </c>
      <c r="P98" s="197">
        <f t="shared" si="10"/>
        <v>-0.12634474685393116</v>
      </c>
      <c r="Q98" s="197">
        <f t="shared" si="11"/>
        <v>-0.42999999999992156</v>
      </c>
    </row>
    <row r="99" spans="1:17">
      <c r="A99" s="33" t="s">
        <v>324</v>
      </c>
      <c r="B99" s="196">
        <f>PPCL_NG!I99+PPCL_Spot!I99+GT_NG!I99+GT_Spot!I99+Bawana_NG!I99+Bawana_RLNG!I99+Bawana_Spot!I99</f>
        <v>8.8234149999999953</v>
      </c>
      <c r="C99" s="196">
        <f>PPCL_NG!P99+PPCL_Spot!P99+GT_NG!P99+GT_Spot!P99+Bawana_NG!P99+Bawana_RLNG!P99+Bawana_Spot!P99</f>
        <v>8.7701450845180347</v>
      </c>
      <c r="D99" s="197">
        <f t="shared" si="6"/>
        <v>5.3269915481960695E-2</v>
      </c>
      <c r="E99" s="196">
        <f>PPCL_NG!J99+PPCL_Spot!J99+GT_NG!J99+GT_Spot!J99+Bawana_NG!J99+Bawana_RLNG!J99+Bawana_Spot!J99</f>
        <v>3.515550000000002</v>
      </c>
      <c r="F99" s="196">
        <f>PPCL_NG!Q99+PPCL_Spot!Q99+GT_NG!Q99+GT_Spot!Q99+Bawana_NG!Q99+Bawana_RLNG!Q99+Bawana_Spot!Q99</f>
        <v>3.4879518537324383</v>
      </c>
      <c r="G99" s="197">
        <f t="shared" si="7"/>
        <v>2.7598146267563628E-2</v>
      </c>
      <c r="H99" s="196">
        <f>PPCL_NG!K99+PPCL_Spot!K99+GT_NG!K99+GT_Spot!K99+Bawana_NG!K99+Bawana_RLNG!K99+Bawana_Spot!K99</f>
        <v>0.5621225000000003</v>
      </c>
      <c r="I99" s="196">
        <f>PPCL_NG!R99+PPCL_Spot!R99+GT_NG!R99+GT_Spot!R99+Bawana_NG!R99+Bawana_RLNG!R99+Bawana_Spot!R99</f>
        <v>0.5591950906627936</v>
      </c>
      <c r="J99" s="197">
        <f t="shared" si="8"/>
        <v>2.9274093372066989E-3</v>
      </c>
      <c r="K99" s="196">
        <f>PPCL_NG!L99+PPCL_Spot!L99+GT_NG!L99+GT_Spot!L99+Bawana_NG!L99+Bawana_RLNG!L99+Bawana_Spot!L99</f>
        <v>2.5480149999999964</v>
      </c>
      <c r="L99" s="196">
        <f>PPCL_NG!S99+PPCL_Spot!S99+GT_NG!S99+GT_Spot!S99+Bawana_NG!S99+Bawana_RLNG!S99+Bawana_Spot!S99</f>
        <v>2.5421875850788078</v>
      </c>
      <c r="M99" s="197">
        <f t="shared" si="9"/>
        <v>5.8274149211885451E-3</v>
      </c>
      <c r="N99" s="196">
        <f>PPCL_NG!M99+PPCL_Spot!M99+GT_NG!M99+GT_Spot!M99+Bawana_NG!M99+Bawana_RLNG!M99+Bawana_Spot!M99</f>
        <v>4.2983349999999954</v>
      </c>
      <c r="O99" s="196">
        <f>PPCL_NG!T99+PPCL_Spot!T99+GT_NG!T99+GT_Spot!T99+Bawana_NG!T99+Bawana_RLNG!T99+Bawana_Spot!T99</f>
        <v>4.2650353860079244</v>
      </c>
      <c r="P99" s="197">
        <f t="shared" si="10"/>
        <v>3.3299613992070931E-2</v>
      </c>
      <c r="Q99" s="197">
        <f t="shared" si="11"/>
        <v>0.1229224999999905</v>
      </c>
    </row>
  </sheetData>
  <mergeCells count="5">
    <mergeCell ref="B1:D1"/>
    <mergeCell ref="E1:G1"/>
    <mergeCell ref="H1:J1"/>
    <mergeCell ref="K1:M1"/>
    <mergeCell ref="N1:P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45448</v>
      </c>
      <c r="B1" s="63" t="s">
        <v>196</v>
      </c>
      <c r="C1" s="206" t="s">
        <v>287</v>
      </c>
      <c r="D1" s="207"/>
      <c r="E1" s="207"/>
      <c r="F1" s="207"/>
      <c r="G1" s="207"/>
      <c r="H1" s="207"/>
      <c r="I1" s="207"/>
      <c r="J1" s="207"/>
      <c r="K1" s="208"/>
      <c r="L1" s="206" t="s">
        <v>286</v>
      </c>
      <c r="M1" s="209" t="s">
        <v>142</v>
      </c>
      <c r="O1" s="210" t="s">
        <v>288</v>
      </c>
      <c r="P1" s="210"/>
      <c r="Q1" s="210"/>
      <c r="R1" s="210"/>
      <c r="S1" s="210"/>
      <c r="U1" t="s">
        <v>292</v>
      </c>
      <c r="V1" s="211" t="s">
        <v>289</v>
      </c>
      <c r="W1" s="48" t="s">
        <v>290</v>
      </c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</row>
    <row r="2" spans="1:63">
      <c r="A2" s="8" t="s">
        <v>160</v>
      </c>
      <c r="B2" s="20"/>
      <c r="C2" s="64" t="s">
        <v>273</v>
      </c>
      <c r="D2" s="22" t="s">
        <v>146</v>
      </c>
      <c r="E2" s="64" t="s">
        <v>273</v>
      </c>
      <c r="F2" s="22" t="s">
        <v>147</v>
      </c>
      <c r="G2" s="64" t="s">
        <v>273</v>
      </c>
      <c r="H2" s="22" t="s">
        <v>148</v>
      </c>
      <c r="I2" s="64" t="s">
        <v>273</v>
      </c>
      <c r="J2" s="22" t="s">
        <v>149</v>
      </c>
      <c r="K2" s="23" t="s">
        <v>217</v>
      </c>
      <c r="L2" s="206"/>
      <c r="M2" s="209"/>
      <c r="O2" s="41" t="s">
        <v>145</v>
      </c>
      <c r="P2" s="42" t="s">
        <v>146</v>
      </c>
      <c r="Q2" s="42" t="s">
        <v>147</v>
      </c>
      <c r="R2" s="42" t="s">
        <v>148</v>
      </c>
      <c r="S2" s="42" t="s">
        <v>149</v>
      </c>
      <c r="T2">
        <v>1</v>
      </c>
      <c r="U2" s="39" t="e">
        <f>HLOOKUP($U$1,IEX!$W$2:$BH$98,T2,FALSE)</f>
        <v>#N/A</v>
      </c>
      <c r="V2" s="211"/>
      <c r="W2" s="50" t="s">
        <v>291</v>
      </c>
      <c r="X2" s="149"/>
      <c r="Y2" s="149"/>
      <c r="Z2" s="149"/>
      <c r="AA2" s="149"/>
      <c r="AB2" s="149"/>
      <c r="AC2" s="149"/>
      <c r="AD2" s="149"/>
      <c r="AE2" s="149"/>
      <c r="AF2" s="149"/>
      <c r="AG2" s="149"/>
      <c r="AH2" s="149"/>
      <c r="AI2" s="149"/>
      <c r="AJ2" s="149"/>
      <c r="AK2" s="149"/>
      <c r="AL2" s="149"/>
      <c r="AM2" s="149"/>
      <c r="AN2" s="149"/>
      <c r="AO2" s="149"/>
      <c r="AP2" s="149"/>
      <c r="AQ2" s="149"/>
      <c r="AR2" s="149"/>
      <c r="AS2" s="149"/>
      <c r="AT2" s="149"/>
      <c r="AU2" s="149"/>
      <c r="AV2" s="149"/>
      <c r="AW2" s="149"/>
      <c r="AX2" s="149"/>
      <c r="AY2" s="149"/>
      <c r="AZ2" s="149"/>
      <c r="BA2" s="149"/>
      <c r="BB2" s="149"/>
      <c r="BC2" s="149"/>
      <c r="BD2" s="149"/>
      <c r="BE2" s="149"/>
      <c r="BF2" s="149"/>
      <c r="BG2" s="149"/>
      <c r="BH2" s="149"/>
      <c r="BI2" s="149"/>
      <c r="BJ2" s="149"/>
      <c r="BK2" s="149"/>
    </row>
    <row r="3" spans="1:63">
      <c r="A3" s="8" t="s">
        <v>45</v>
      </c>
      <c r="B3" s="38"/>
      <c r="C3" s="21"/>
      <c r="D3" s="21"/>
      <c r="E3" s="21"/>
      <c r="F3" s="21"/>
      <c r="G3" s="21"/>
      <c r="H3" s="21"/>
      <c r="I3" s="21"/>
      <c r="J3" s="21"/>
      <c r="K3" s="23">
        <f>SUM(C3:J3)</f>
        <v>0</v>
      </c>
      <c r="L3" s="22">
        <f>U3+V3</f>
        <v>0</v>
      </c>
      <c r="M3" s="39">
        <f>K3+L3</f>
        <v>0</v>
      </c>
      <c r="O3" s="37">
        <f>-SUM(P3:S3,U3)</f>
        <v>0</v>
      </c>
      <c r="P3" s="37">
        <f t="shared" ref="P3:P34" si="0">SUMPRODUCT($X3:$AQ3,$X$103:$AQ$103)+D3</f>
        <v>0</v>
      </c>
      <c r="Q3" s="37">
        <f t="shared" ref="Q3:Q34" si="1">SUMPRODUCT($X3:$AQ3,$X$104:$AQ$104)+F3</f>
        <v>0</v>
      </c>
      <c r="R3" s="37">
        <f t="shared" ref="R3:R34" si="2">SUMPRODUCT($X3:$AQ3,$X$105:$AQ$105)+H3</f>
        <v>0</v>
      </c>
      <c r="S3" s="37">
        <f t="shared" ref="S3:S34" si="3">SUMPRODUCT($X3:$AQ3,$X$106:$AQ$106)+J3</f>
        <v>0</v>
      </c>
      <c r="T3">
        <v>2</v>
      </c>
      <c r="U3" s="45">
        <f>IFERROR(-HLOOKUP($U$1,IEX!$W$2:$BH$98,T3,FALSE),0)</f>
        <v>0</v>
      </c>
      <c r="V3" s="46">
        <f>SUM(X3:AQ3)</f>
        <v>0</v>
      </c>
      <c r="W3" s="52"/>
      <c r="X3" s="46"/>
      <c r="Y3" s="46"/>
      <c r="Z3" s="46"/>
      <c r="AA3" s="46"/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</row>
    <row r="4" spans="1:63">
      <c r="A4" s="8" t="s">
        <v>46</v>
      </c>
      <c r="B4" s="38"/>
      <c r="C4" s="21"/>
      <c r="D4" s="21"/>
      <c r="E4" s="21"/>
      <c r="F4" s="21"/>
      <c r="G4" s="21"/>
      <c r="H4" s="21"/>
      <c r="I4" s="21"/>
      <c r="J4" s="21"/>
      <c r="K4" s="23">
        <f t="shared" ref="K4:K67" si="4">SUM(C4:J4)</f>
        <v>0</v>
      </c>
      <c r="L4" s="22">
        <f t="shared" ref="L4:L67" si="5">U4+V4</f>
        <v>0</v>
      </c>
      <c r="M4" s="39">
        <f t="shared" ref="M4:M67" si="6">K4+L4</f>
        <v>0</v>
      </c>
      <c r="O4" s="37">
        <f t="shared" ref="O4:O67" si="7">-SUM(P4:S4,U4)</f>
        <v>0</v>
      </c>
      <c r="P4" s="37">
        <f t="shared" si="0"/>
        <v>0</v>
      </c>
      <c r="Q4" s="37">
        <f t="shared" si="1"/>
        <v>0</v>
      </c>
      <c r="R4" s="37">
        <f t="shared" si="2"/>
        <v>0</v>
      </c>
      <c r="S4" s="37">
        <f t="shared" si="3"/>
        <v>0</v>
      </c>
      <c r="T4">
        <v>3</v>
      </c>
      <c r="U4" s="45">
        <f>IFERROR(-HLOOKUP($U$1,IEX!$W$2:$BH$98,T4,FALSE),0)</f>
        <v>0</v>
      </c>
      <c r="V4" s="46">
        <f t="shared" ref="V4:V67" si="8">SUM(X4:AQ4)</f>
        <v>0</v>
      </c>
      <c r="W4" s="52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</row>
    <row r="5" spans="1:63">
      <c r="A5" s="8" t="s">
        <v>47</v>
      </c>
      <c r="B5" s="38"/>
      <c r="C5" s="21"/>
      <c r="D5" s="21"/>
      <c r="E5" s="21"/>
      <c r="F5" s="21"/>
      <c r="G5" s="21"/>
      <c r="H5" s="21"/>
      <c r="I5" s="21"/>
      <c r="J5" s="21"/>
      <c r="K5" s="23">
        <f t="shared" si="4"/>
        <v>0</v>
      </c>
      <c r="L5" s="22">
        <f t="shared" si="5"/>
        <v>0</v>
      </c>
      <c r="M5" s="39">
        <f t="shared" si="6"/>
        <v>0</v>
      </c>
      <c r="O5" s="37">
        <f t="shared" si="7"/>
        <v>0</v>
      </c>
      <c r="P5" s="37">
        <f t="shared" si="0"/>
        <v>0</v>
      </c>
      <c r="Q5" s="37">
        <f t="shared" si="1"/>
        <v>0</v>
      </c>
      <c r="R5" s="37">
        <f t="shared" si="2"/>
        <v>0</v>
      </c>
      <c r="S5" s="37">
        <f t="shared" si="3"/>
        <v>0</v>
      </c>
      <c r="T5">
        <v>4</v>
      </c>
      <c r="U5" s="45">
        <f>IFERROR(-HLOOKUP($U$1,IEX!$W$2:$BH$98,T5,FALSE),0)</f>
        <v>0</v>
      </c>
      <c r="V5" s="46">
        <f t="shared" si="8"/>
        <v>0</v>
      </c>
      <c r="W5" s="52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</row>
    <row r="6" spans="1:63">
      <c r="A6" s="8" t="s">
        <v>48</v>
      </c>
      <c r="B6" s="38"/>
      <c r="C6" s="21"/>
      <c r="D6" s="21"/>
      <c r="E6" s="21"/>
      <c r="F6" s="21"/>
      <c r="G6" s="21"/>
      <c r="H6" s="21"/>
      <c r="I6" s="21"/>
      <c r="J6" s="21"/>
      <c r="K6" s="23">
        <f t="shared" si="4"/>
        <v>0</v>
      </c>
      <c r="L6" s="22">
        <f t="shared" si="5"/>
        <v>0</v>
      </c>
      <c r="M6" s="39">
        <f t="shared" si="6"/>
        <v>0</v>
      </c>
      <c r="O6" s="37">
        <f t="shared" si="7"/>
        <v>0</v>
      </c>
      <c r="P6" s="37">
        <f t="shared" si="0"/>
        <v>0</v>
      </c>
      <c r="Q6" s="37">
        <f t="shared" si="1"/>
        <v>0</v>
      </c>
      <c r="R6" s="37">
        <f t="shared" si="2"/>
        <v>0</v>
      </c>
      <c r="S6" s="37">
        <f t="shared" si="3"/>
        <v>0</v>
      </c>
      <c r="T6">
        <v>5</v>
      </c>
      <c r="U6" s="45">
        <f>IFERROR(-HLOOKUP($U$1,IEX!$W$2:$BH$98,T6,FALSE),0)</f>
        <v>0</v>
      </c>
      <c r="V6" s="46">
        <f t="shared" si="8"/>
        <v>0</v>
      </c>
      <c r="W6" s="52"/>
      <c r="X6" s="46"/>
      <c r="Y6" s="46"/>
      <c r="Z6" s="46"/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</row>
    <row r="7" spans="1:63">
      <c r="A7" s="8" t="s">
        <v>49</v>
      </c>
      <c r="B7" s="38"/>
      <c r="C7" s="21"/>
      <c r="D7" s="21"/>
      <c r="E7" s="21"/>
      <c r="F7" s="21"/>
      <c r="G7" s="21"/>
      <c r="H7" s="21"/>
      <c r="I7" s="21"/>
      <c r="J7" s="21"/>
      <c r="K7" s="23">
        <f t="shared" si="4"/>
        <v>0</v>
      </c>
      <c r="L7" s="22">
        <f t="shared" si="5"/>
        <v>0</v>
      </c>
      <c r="M7" s="39">
        <f t="shared" si="6"/>
        <v>0</v>
      </c>
      <c r="O7" s="37">
        <f t="shared" si="7"/>
        <v>0</v>
      </c>
      <c r="P7" s="37">
        <f t="shared" si="0"/>
        <v>0</v>
      </c>
      <c r="Q7" s="37">
        <f t="shared" si="1"/>
        <v>0</v>
      </c>
      <c r="R7" s="37">
        <f t="shared" si="2"/>
        <v>0</v>
      </c>
      <c r="S7" s="37">
        <f t="shared" si="3"/>
        <v>0</v>
      </c>
      <c r="T7">
        <v>6</v>
      </c>
      <c r="U7" s="45">
        <f>IFERROR(-HLOOKUP($U$1,IEX!$W$2:$BH$98,T7,FALSE),0)</f>
        <v>0</v>
      </c>
      <c r="V7" s="46">
        <f t="shared" si="8"/>
        <v>0</v>
      </c>
      <c r="W7" s="52"/>
      <c r="X7" s="46"/>
      <c r="Y7" s="46"/>
      <c r="Z7" s="46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</row>
    <row r="8" spans="1:63">
      <c r="A8" s="8" t="s">
        <v>50</v>
      </c>
      <c r="B8" s="38"/>
      <c r="C8" s="21"/>
      <c r="D8" s="21"/>
      <c r="E8" s="21"/>
      <c r="F8" s="21"/>
      <c r="G8" s="21"/>
      <c r="H8" s="21"/>
      <c r="I8" s="21"/>
      <c r="J8" s="21"/>
      <c r="K8" s="23">
        <f t="shared" si="4"/>
        <v>0</v>
      </c>
      <c r="L8" s="22">
        <f t="shared" si="5"/>
        <v>0</v>
      </c>
      <c r="M8" s="39">
        <f t="shared" si="6"/>
        <v>0</v>
      </c>
      <c r="O8" s="37">
        <f t="shared" si="7"/>
        <v>0</v>
      </c>
      <c r="P8" s="37">
        <f t="shared" si="0"/>
        <v>0</v>
      </c>
      <c r="Q8" s="37">
        <f t="shared" si="1"/>
        <v>0</v>
      </c>
      <c r="R8" s="37">
        <f t="shared" si="2"/>
        <v>0</v>
      </c>
      <c r="S8" s="37">
        <f t="shared" si="3"/>
        <v>0</v>
      </c>
      <c r="T8">
        <v>7</v>
      </c>
      <c r="U8" s="45">
        <f>IFERROR(-HLOOKUP($U$1,IEX!$W$2:$BH$98,T8,FALSE),0)</f>
        <v>0</v>
      </c>
      <c r="V8" s="46">
        <f t="shared" si="8"/>
        <v>0</v>
      </c>
      <c r="W8" s="52"/>
      <c r="X8" s="46"/>
      <c r="Y8" s="46"/>
      <c r="Z8" s="46"/>
      <c r="AA8" s="46"/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</row>
    <row r="9" spans="1:63">
      <c r="A9" s="8" t="s">
        <v>51</v>
      </c>
      <c r="B9" s="38"/>
      <c r="C9" s="21"/>
      <c r="D9" s="21"/>
      <c r="E9" s="21"/>
      <c r="F9" s="21"/>
      <c r="G9" s="21"/>
      <c r="H9" s="21"/>
      <c r="I9" s="21"/>
      <c r="J9" s="21"/>
      <c r="K9" s="23">
        <f t="shared" si="4"/>
        <v>0</v>
      </c>
      <c r="L9" s="22">
        <f t="shared" si="5"/>
        <v>0</v>
      </c>
      <c r="M9" s="39">
        <f t="shared" si="6"/>
        <v>0</v>
      </c>
      <c r="O9" s="37">
        <f t="shared" si="7"/>
        <v>0</v>
      </c>
      <c r="P9" s="37">
        <f t="shared" si="0"/>
        <v>0</v>
      </c>
      <c r="Q9" s="37">
        <f t="shared" si="1"/>
        <v>0</v>
      </c>
      <c r="R9" s="37">
        <f t="shared" si="2"/>
        <v>0</v>
      </c>
      <c r="S9" s="37">
        <f t="shared" si="3"/>
        <v>0</v>
      </c>
      <c r="T9">
        <v>8</v>
      </c>
      <c r="U9" s="45">
        <f>IFERROR(-HLOOKUP($U$1,IEX!$W$2:$BH$98,T9,FALSE),0)</f>
        <v>0</v>
      </c>
      <c r="V9" s="46">
        <f t="shared" si="8"/>
        <v>0</v>
      </c>
      <c r="W9" s="52"/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</row>
    <row r="10" spans="1:63">
      <c r="A10" s="8" t="s">
        <v>52</v>
      </c>
      <c r="B10" s="38"/>
      <c r="C10" s="21"/>
      <c r="D10" s="21"/>
      <c r="E10" s="21"/>
      <c r="F10" s="21"/>
      <c r="G10" s="21"/>
      <c r="H10" s="21"/>
      <c r="I10" s="21"/>
      <c r="J10" s="21"/>
      <c r="K10" s="23">
        <f t="shared" si="4"/>
        <v>0</v>
      </c>
      <c r="L10" s="22">
        <f t="shared" si="5"/>
        <v>0</v>
      </c>
      <c r="M10" s="39">
        <f t="shared" si="6"/>
        <v>0</v>
      </c>
      <c r="O10" s="37">
        <f t="shared" si="7"/>
        <v>0</v>
      </c>
      <c r="P10" s="37">
        <f t="shared" si="0"/>
        <v>0</v>
      </c>
      <c r="Q10" s="37">
        <f t="shared" si="1"/>
        <v>0</v>
      </c>
      <c r="R10" s="37">
        <f t="shared" si="2"/>
        <v>0</v>
      </c>
      <c r="S10" s="37">
        <f t="shared" si="3"/>
        <v>0</v>
      </c>
      <c r="T10">
        <v>9</v>
      </c>
      <c r="U10" s="45">
        <f>IFERROR(-HLOOKUP($U$1,IEX!$W$2:$BH$98,T10,FALSE),0)</f>
        <v>0</v>
      </c>
      <c r="V10" s="46">
        <f t="shared" si="8"/>
        <v>0</v>
      </c>
      <c r="W10" s="52"/>
      <c r="X10" s="46"/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</row>
    <row r="11" spans="1:63">
      <c r="A11" s="8" t="s">
        <v>53</v>
      </c>
      <c r="B11" s="38"/>
      <c r="C11" s="21"/>
      <c r="D11" s="21"/>
      <c r="E11" s="21"/>
      <c r="F11" s="21"/>
      <c r="G11" s="21"/>
      <c r="H11" s="21"/>
      <c r="I11" s="21"/>
      <c r="J11" s="21"/>
      <c r="K11" s="23">
        <f t="shared" si="4"/>
        <v>0</v>
      </c>
      <c r="L11" s="22">
        <f t="shared" si="5"/>
        <v>0</v>
      </c>
      <c r="M11" s="39">
        <f t="shared" si="6"/>
        <v>0</v>
      </c>
      <c r="O11" s="37">
        <f t="shared" si="7"/>
        <v>0</v>
      </c>
      <c r="P11" s="37">
        <f t="shared" si="0"/>
        <v>0</v>
      </c>
      <c r="Q11" s="37">
        <f t="shared" si="1"/>
        <v>0</v>
      </c>
      <c r="R11" s="37">
        <f t="shared" si="2"/>
        <v>0</v>
      </c>
      <c r="S11" s="37">
        <f t="shared" si="3"/>
        <v>0</v>
      </c>
      <c r="T11">
        <v>10</v>
      </c>
      <c r="U11" s="45">
        <f>IFERROR(-HLOOKUP($U$1,IEX!$W$2:$BH$98,T11,FALSE),0)</f>
        <v>0</v>
      </c>
      <c r="V11" s="46">
        <f t="shared" si="8"/>
        <v>0</v>
      </c>
      <c r="W11" s="52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</row>
    <row r="12" spans="1:63">
      <c r="A12" s="8" t="s">
        <v>54</v>
      </c>
      <c r="B12" s="38"/>
      <c r="C12" s="21"/>
      <c r="D12" s="21"/>
      <c r="E12" s="21"/>
      <c r="F12" s="21"/>
      <c r="G12" s="21"/>
      <c r="H12" s="21"/>
      <c r="I12" s="21"/>
      <c r="J12" s="21"/>
      <c r="K12" s="23">
        <f t="shared" si="4"/>
        <v>0</v>
      </c>
      <c r="L12" s="22">
        <f t="shared" si="5"/>
        <v>0</v>
      </c>
      <c r="M12" s="39">
        <f t="shared" si="6"/>
        <v>0</v>
      </c>
      <c r="O12" s="37">
        <f t="shared" si="7"/>
        <v>0</v>
      </c>
      <c r="P12" s="37">
        <f t="shared" si="0"/>
        <v>0</v>
      </c>
      <c r="Q12" s="37">
        <f t="shared" si="1"/>
        <v>0</v>
      </c>
      <c r="R12" s="37">
        <f t="shared" si="2"/>
        <v>0</v>
      </c>
      <c r="S12" s="37">
        <f t="shared" si="3"/>
        <v>0</v>
      </c>
      <c r="T12">
        <v>11</v>
      </c>
      <c r="U12" s="45">
        <f>IFERROR(-HLOOKUP($U$1,IEX!$W$2:$BH$98,T12,FALSE),0)</f>
        <v>0</v>
      </c>
      <c r="V12" s="46">
        <f t="shared" si="8"/>
        <v>0</v>
      </c>
      <c r="W12" s="52"/>
      <c r="X12" s="46"/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</row>
    <row r="13" spans="1:63">
      <c r="A13" s="8" t="s">
        <v>55</v>
      </c>
      <c r="B13" s="38"/>
      <c r="C13" s="21"/>
      <c r="D13" s="21"/>
      <c r="E13" s="21"/>
      <c r="F13" s="21"/>
      <c r="G13" s="21"/>
      <c r="H13" s="21"/>
      <c r="I13" s="21"/>
      <c r="J13" s="21"/>
      <c r="K13" s="23">
        <f t="shared" si="4"/>
        <v>0</v>
      </c>
      <c r="L13" s="22">
        <f t="shared" si="5"/>
        <v>0</v>
      </c>
      <c r="M13" s="39">
        <f t="shared" si="6"/>
        <v>0</v>
      </c>
      <c r="O13" s="37">
        <f t="shared" si="7"/>
        <v>0</v>
      </c>
      <c r="P13" s="37">
        <f t="shared" si="0"/>
        <v>0</v>
      </c>
      <c r="Q13" s="37">
        <f t="shared" si="1"/>
        <v>0</v>
      </c>
      <c r="R13" s="37">
        <f t="shared" si="2"/>
        <v>0</v>
      </c>
      <c r="S13" s="37">
        <f t="shared" si="3"/>
        <v>0</v>
      </c>
      <c r="T13">
        <v>12</v>
      </c>
      <c r="U13" s="45">
        <f>IFERROR(-HLOOKUP($U$1,IEX!$W$2:$BH$98,T13,FALSE),0)</f>
        <v>0</v>
      </c>
      <c r="V13" s="46">
        <f t="shared" si="8"/>
        <v>0</v>
      </c>
      <c r="W13" s="52"/>
      <c r="X13" s="46"/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</row>
    <row r="14" spans="1:63">
      <c r="A14" s="8" t="s">
        <v>56</v>
      </c>
      <c r="B14" s="38"/>
      <c r="C14" s="21"/>
      <c r="D14" s="21"/>
      <c r="E14" s="21"/>
      <c r="F14" s="21"/>
      <c r="G14" s="21"/>
      <c r="H14" s="21"/>
      <c r="I14" s="21"/>
      <c r="J14" s="21"/>
      <c r="K14" s="23">
        <f t="shared" si="4"/>
        <v>0</v>
      </c>
      <c r="L14" s="22">
        <f t="shared" si="5"/>
        <v>0</v>
      </c>
      <c r="M14" s="39">
        <f t="shared" si="6"/>
        <v>0</v>
      </c>
      <c r="O14" s="37">
        <f t="shared" si="7"/>
        <v>0</v>
      </c>
      <c r="P14" s="37">
        <f t="shared" si="0"/>
        <v>0</v>
      </c>
      <c r="Q14" s="37">
        <f t="shared" si="1"/>
        <v>0</v>
      </c>
      <c r="R14" s="37">
        <f t="shared" si="2"/>
        <v>0</v>
      </c>
      <c r="S14" s="37">
        <f t="shared" si="3"/>
        <v>0</v>
      </c>
      <c r="T14">
        <v>13</v>
      </c>
      <c r="U14" s="45">
        <f>IFERROR(-HLOOKUP($U$1,IEX!$W$2:$BH$98,T14,FALSE),0)</f>
        <v>0</v>
      </c>
      <c r="V14" s="46">
        <f t="shared" si="8"/>
        <v>0</v>
      </c>
      <c r="W14" s="52"/>
      <c r="X14" s="46"/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</row>
    <row r="15" spans="1:63">
      <c r="A15" s="8" t="s">
        <v>57</v>
      </c>
      <c r="B15" s="38"/>
      <c r="C15" s="21"/>
      <c r="D15" s="21"/>
      <c r="E15" s="21"/>
      <c r="F15" s="21"/>
      <c r="G15" s="21"/>
      <c r="H15" s="21"/>
      <c r="I15" s="21"/>
      <c r="J15" s="21"/>
      <c r="K15" s="23">
        <f t="shared" si="4"/>
        <v>0</v>
      </c>
      <c r="L15" s="22">
        <f t="shared" si="5"/>
        <v>0</v>
      </c>
      <c r="M15" s="39">
        <f t="shared" si="6"/>
        <v>0</v>
      </c>
      <c r="O15" s="37">
        <f t="shared" si="7"/>
        <v>0</v>
      </c>
      <c r="P15" s="37">
        <f t="shared" si="0"/>
        <v>0</v>
      </c>
      <c r="Q15" s="37">
        <f t="shared" si="1"/>
        <v>0</v>
      </c>
      <c r="R15" s="37">
        <f t="shared" si="2"/>
        <v>0</v>
      </c>
      <c r="S15" s="37">
        <f t="shared" si="3"/>
        <v>0</v>
      </c>
      <c r="T15">
        <v>14</v>
      </c>
      <c r="U15" s="45">
        <f>IFERROR(-HLOOKUP($U$1,IEX!$W$2:$BH$98,T15,FALSE),0)</f>
        <v>0</v>
      </c>
      <c r="V15" s="46">
        <f t="shared" si="8"/>
        <v>0</v>
      </c>
      <c r="W15" s="52"/>
      <c r="X15" s="46"/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</row>
    <row r="16" spans="1:63">
      <c r="A16" s="8" t="s">
        <v>58</v>
      </c>
      <c r="B16" s="38"/>
      <c r="C16" s="21"/>
      <c r="D16" s="21"/>
      <c r="E16" s="21"/>
      <c r="F16" s="21"/>
      <c r="G16" s="21"/>
      <c r="H16" s="21"/>
      <c r="I16" s="21"/>
      <c r="J16" s="21"/>
      <c r="K16" s="23">
        <f t="shared" si="4"/>
        <v>0</v>
      </c>
      <c r="L16" s="22">
        <f t="shared" si="5"/>
        <v>0</v>
      </c>
      <c r="M16" s="39">
        <f t="shared" si="6"/>
        <v>0</v>
      </c>
      <c r="O16" s="37">
        <f t="shared" si="7"/>
        <v>0</v>
      </c>
      <c r="P16" s="37">
        <f t="shared" si="0"/>
        <v>0</v>
      </c>
      <c r="Q16" s="37">
        <f t="shared" si="1"/>
        <v>0</v>
      </c>
      <c r="R16" s="37">
        <f t="shared" si="2"/>
        <v>0</v>
      </c>
      <c r="S16" s="37">
        <f t="shared" si="3"/>
        <v>0</v>
      </c>
      <c r="T16">
        <v>15</v>
      </c>
      <c r="U16" s="45">
        <f>IFERROR(-HLOOKUP($U$1,IEX!$W$2:$BH$98,T16,FALSE),0)</f>
        <v>0</v>
      </c>
      <c r="V16" s="46">
        <f t="shared" si="8"/>
        <v>0</v>
      </c>
      <c r="W16" s="52"/>
      <c r="X16" s="46"/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</row>
    <row r="17" spans="1:63">
      <c r="A17" s="8" t="s">
        <v>59</v>
      </c>
      <c r="B17" s="38"/>
      <c r="C17" s="21"/>
      <c r="D17" s="21"/>
      <c r="E17" s="21"/>
      <c r="F17" s="21"/>
      <c r="G17" s="21"/>
      <c r="H17" s="21"/>
      <c r="I17" s="21"/>
      <c r="J17" s="21"/>
      <c r="K17" s="23">
        <f t="shared" si="4"/>
        <v>0</v>
      </c>
      <c r="L17" s="22">
        <f t="shared" si="5"/>
        <v>0</v>
      </c>
      <c r="M17" s="39">
        <f t="shared" si="6"/>
        <v>0</v>
      </c>
      <c r="O17" s="37">
        <f t="shared" si="7"/>
        <v>0</v>
      </c>
      <c r="P17" s="37">
        <f t="shared" si="0"/>
        <v>0</v>
      </c>
      <c r="Q17" s="37">
        <f t="shared" si="1"/>
        <v>0</v>
      </c>
      <c r="R17" s="37">
        <f t="shared" si="2"/>
        <v>0</v>
      </c>
      <c r="S17" s="37">
        <f t="shared" si="3"/>
        <v>0</v>
      </c>
      <c r="T17">
        <v>16</v>
      </c>
      <c r="U17" s="45">
        <f>IFERROR(-HLOOKUP($U$1,IEX!$W$2:$BH$98,T17,FALSE),0)</f>
        <v>0</v>
      </c>
      <c r="V17" s="46">
        <f t="shared" si="8"/>
        <v>0</v>
      </c>
      <c r="W17" s="52"/>
      <c r="X17" s="46"/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</row>
    <row r="18" spans="1:63">
      <c r="A18" s="8" t="s">
        <v>60</v>
      </c>
      <c r="B18" s="38"/>
      <c r="C18" s="21"/>
      <c r="D18" s="21"/>
      <c r="E18" s="21"/>
      <c r="F18" s="21"/>
      <c r="G18" s="21"/>
      <c r="H18" s="21"/>
      <c r="I18" s="21"/>
      <c r="J18" s="21"/>
      <c r="K18" s="23">
        <f t="shared" si="4"/>
        <v>0</v>
      </c>
      <c r="L18" s="22">
        <f t="shared" si="5"/>
        <v>0</v>
      </c>
      <c r="M18" s="39">
        <f t="shared" si="6"/>
        <v>0</v>
      </c>
      <c r="O18" s="37">
        <f t="shared" si="7"/>
        <v>0</v>
      </c>
      <c r="P18" s="37">
        <f t="shared" si="0"/>
        <v>0</v>
      </c>
      <c r="Q18" s="37">
        <f t="shared" si="1"/>
        <v>0</v>
      </c>
      <c r="R18" s="37">
        <f t="shared" si="2"/>
        <v>0</v>
      </c>
      <c r="S18" s="37">
        <f t="shared" si="3"/>
        <v>0</v>
      </c>
      <c r="T18">
        <v>17</v>
      </c>
      <c r="U18" s="45">
        <f>IFERROR(-HLOOKUP($U$1,IEX!$W$2:$BH$98,T18,FALSE),0)</f>
        <v>0</v>
      </c>
      <c r="V18" s="46">
        <f t="shared" si="8"/>
        <v>0</v>
      </c>
      <c r="W18" s="52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</row>
    <row r="19" spans="1:63">
      <c r="A19" s="8" t="s">
        <v>61</v>
      </c>
      <c r="B19" s="38"/>
      <c r="C19" s="21"/>
      <c r="D19" s="21"/>
      <c r="E19" s="21"/>
      <c r="F19" s="21"/>
      <c r="G19" s="21"/>
      <c r="H19" s="21"/>
      <c r="I19" s="21"/>
      <c r="J19" s="21"/>
      <c r="K19" s="23">
        <f t="shared" si="4"/>
        <v>0</v>
      </c>
      <c r="L19" s="22">
        <f t="shared" si="5"/>
        <v>0</v>
      </c>
      <c r="M19" s="39">
        <f t="shared" si="6"/>
        <v>0</v>
      </c>
      <c r="O19" s="37">
        <f t="shared" si="7"/>
        <v>0</v>
      </c>
      <c r="P19" s="37">
        <f t="shared" si="0"/>
        <v>0</v>
      </c>
      <c r="Q19" s="37">
        <f t="shared" si="1"/>
        <v>0</v>
      </c>
      <c r="R19" s="37">
        <f t="shared" si="2"/>
        <v>0</v>
      </c>
      <c r="S19" s="37">
        <f t="shared" si="3"/>
        <v>0</v>
      </c>
      <c r="T19">
        <v>18</v>
      </c>
      <c r="U19" s="45">
        <f>IFERROR(-HLOOKUP($U$1,IEX!$W$2:$BH$98,T19,FALSE),0)</f>
        <v>0</v>
      </c>
      <c r="V19" s="46">
        <f t="shared" si="8"/>
        <v>0</v>
      </c>
      <c r="W19" s="52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</row>
    <row r="20" spans="1:63">
      <c r="A20" s="8" t="s">
        <v>62</v>
      </c>
      <c r="B20" s="38"/>
      <c r="C20" s="21"/>
      <c r="D20" s="21"/>
      <c r="E20" s="21"/>
      <c r="F20" s="21"/>
      <c r="G20" s="21"/>
      <c r="H20" s="21"/>
      <c r="I20" s="21"/>
      <c r="J20" s="21"/>
      <c r="K20" s="23">
        <f t="shared" si="4"/>
        <v>0</v>
      </c>
      <c r="L20" s="22">
        <f t="shared" si="5"/>
        <v>0</v>
      </c>
      <c r="M20" s="39">
        <f t="shared" si="6"/>
        <v>0</v>
      </c>
      <c r="O20" s="37">
        <f t="shared" si="7"/>
        <v>0</v>
      </c>
      <c r="P20" s="37">
        <f t="shared" si="0"/>
        <v>0</v>
      </c>
      <c r="Q20" s="37">
        <f t="shared" si="1"/>
        <v>0</v>
      </c>
      <c r="R20" s="37">
        <f t="shared" si="2"/>
        <v>0</v>
      </c>
      <c r="S20" s="37">
        <f t="shared" si="3"/>
        <v>0</v>
      </c>
      <c r="T20">
        <v>19</v>
      </c>
      <c r="U20" s="45">
        <f>IFERROR(-HLOOKUP($U$1,IEX!$W$2:$BH$98,T20,FALSE),0)</f>
        <v>0</v>
      </c>
      <c r="V20" s="46">
        <f t="shared" si="8"/>
        <v>0</v>
      </c>
      <c r="W20" s="52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</row>
    <row r="21" spans="1:63">
      <c r="A21" s="8" t="s">
        <v>63</v>
      </c>
      <c r="B21" s="38"/>
      <c r="C21" s="21"/>
      <c r="D21" s="21"/>
      <c r="E21" s="21"/>
      <c r="F21" s="21"/>
      <c r="G21" s="21"/>
      <c r="H21" s="21"/>
      <c r="I21" s="21"/>
      <c r="J21" s="21"/>
      <c r="K21" s="23">
        <f t="shared" si="4"/>
        <v>0</v>
      </c>
      <c r="L21" s="22">
        <f t="shared" si="5"/>
        <v>0</v>
      </c>
      <c r="M21" s="39">
        <f t="shared" si="6"/>
        <v>0</v>
      </c>
      <c r="O21" s="37">
        <f t="shared" si="7"/>
        <v>0</v>
      </c>
      <c r="P21" s="37">
        <f t="shared" si="0"/>
        <v>0</v>
      </c>
      <c r="Q21" s="37">
        <f t="shared" si="1"/>
        <v>0</v>
      </c>
      <c r="R21" s="37">
        <f t="shared" si="2"/>
        <v>0</v>
      </c>
      <c r="S21" s="37">
        <f t="shared" si="3"/>
        <v>0</v>
      </c>
      <c r="T21">
        <v>20</v>
      </c>
      <c r="U21" s="45">
        <f>IFERROR(-HLOOKUP($U$1,IEX!$W$2:$BH$98,T21,FALSE),0)</f>
        <v>0</v>
      </c>
      <c r="V21" s="46">
        <f t="shared" si="8"/>
        <v>0</v>
      </c>
      <c r="W21" s="52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</row>
    <row r="22" spans="1:63">
      <c r="A22" s="8" t="s">
        <v>64</v>
      </c>
      <c r="B22" s="38"/>
      <c r="C22" s="21"/>
      <c r="D22" s="21"/>
      <c r="E22" s="21"/>
      <c r="F22" s="21"/>
      <c r="G22" s="21"/>
      <c r="H22" s="21"/>
      <c r="I22" s="21"/>
      <c r="J22" s="21"/>
      <c r="K22" s="23">
        <f t="shared" si="4"/>
        <v>0</v>
      </c>
      <c r="L22" s="22">
        <f t="shared" si="5"/>
        <v>0</v>
      </c>
      <c r="M22" s="39">
        <f t="shared" si="6"/>
        <v>0</v>
      </c>
      <c r="O22" s="37">
        <f t="shared" si="7"/>
        <v>0</v>
      </c>
      <c r="P22" s="37">
        <f t="shared" si="0"/>
        <v>0</v>
      </c>
      <c r="Q22" s="37">
        <f t="shared" si="1"/>
        <v>0</v>
      </c>
      <c r="R22" s="37">
        <f t="shared" si="2"/>
        <v>0</v>
      </c>
      <c r="S22" s="37">
        <f t="shared" si="3"/>
        <v>0</v>
      </c>
      <c r="T22">
        <v>21</v>
      </c>
      <c r="U22" s="45">
        <f>IFERROR(-HLOOKUP($U$1,IEX!$W$2:$BH$98,T22,FALSE),0)</f>
        <v>0</v>
      </c>
      <c r="V22" s="46">
        <f t="shared" si="8"/>
        <v>0</v>
      </c>
      <c r="W22" s="52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</row>
    <row r="23" spans="1:63">
      <c r="A23" s="8" t="s">
        <v>65</v>
      </c>
      <c r="B23" s="38"/>
      <c r="C23" s="21"/>
      <c r="D23" s="21"/>
      <c r="E23" s="21"/>
      <c r="F23" s="21"/>
      <c r="G23" s="21"/>
      <c r="H23" s="21"/>
      <c r="I23" s="21"/>
      <c r="J23" s="21"/>
      <c r="K23" s="23">
        <f t="shared" si="4"/>
        <v>0</v>
      </c>
      <c r="L23" s="22">
        <f t="shared" si="5"/>
        <v>0</v>
      </c>
      <c r="M23" s="39">
        <f t="shared" si="6"/>
        <v>0</v>
      </c>
      <c r="O23" s="37">
        <f t="shared" si="7"/>
        <v>0</v>
      </c>
      <c r="P23" s="37">
        <f t="shared" si="0"/>
        <v>0</v>
      </c>
      <c r="Q23" s="37">
        <f t="shared" si="1"/>
        <v>0</v>
      </c>
      <c r="R23" s="37">
        <f t="shared" si="2"/>
        <v>0</v>
      </c>
      <c r="S23" s="37">
        <f t="shared" si="3"/>
        <v>0</v>
      </c>
      <c r="T23">
        <v>22</v>
      </c>
      <c r="U23" s="45">
        <f>IFERROR(-HLOOKUP($U$1,IEX!$W$2:$BH$98,T23,FALSE),0)</f>
        <v>0</v>
      </c>
      <c r="V23" s="46">
        <f t="shared" si="8"/>
        <v>0</v>
      </c>
      <c r="W23" s="52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</row>
    <row r="24" spans="1:63">
      <c r="A24" s="8" t="s">
        <v>66</v>
      </c>
      <c r="B24" s="38"/>
      <c r="C24" s="21"/>
      <c r="D24" s="21"/>
      <c r="E24" s="21"/>
      <c r="F24" s="21"/>
      <c r="G24" s="21"/>
      <c r="H24" s="21"/>
      <c r="I24" s="21"/>
      <c r="J24" s="21"/>
      <c r="K24" s="23">
        <f t="shared" si="4"/>
        <v>0</v>
      </c>
      <c r="L24" s="22">
        <f t="shared" si="5"/>
        <v>0</v>
      </c>
      <c r="M24" s="39">
        <f t="shared" si="6"/>
        <v>0</v>
      </c>
      <c r="O24" s="37">
        <f t="shared" si="7"/>
        <v>0</v>
      </c>
      <c r="P24" s="37">
        <f t="shared" si="0"/>
        <v>0</v>
      </c>
      <c r="Q24" s="37">
        <f t="shared" si="1"/>
        <v>0</v>
      </c>
      <c r="R24" s="37">
        <f t="shared" si="2"/>
        <v>0</v>
      </c>
      <c r="S24" s="37">
        <f t="shared" si="3"/>
        <v>0</v>
      </c>
      <c r="T24">
        <v>23</v>
      </c>
      <c r="U24" s="45">
        <f>IFERROR(-HLOOKUP($U$1,IEX!$W$2:$BH$98,T24,FALSE),0)</f>
        <v>0</v>
      </c>
      <c r="V24" s="46">
        <f t="shared" si="8"/>
        <v>0</v>
      </c>
      <c r="W24" s="52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</row>
    <row r="25" spans="1:63">
      <c r="A25" s="8" t="s">
        <v>67</v>
      </c>
      <c r="B25" s="38"/>
      <c r="C25" s="21"/>
      <c r="D25" s="21"/>
      <c r="E25" s="21"/>
      <c r="F25" s="21"/>
      <c r="G25" s="21"/>
      <c r="H25" s="21"/>
      <c r="I25" s="21"/>
      <c r="J25" s="21"/>
      <c r="K25" s="23">
        <f t="shared" si="4"/>
        <v>0</v>
      </c>
      <c r="L25" s="22">
        <f t="shared" si="5"/>
        <v>0</v>
      </c>
      <c r="M25" s="39">
        <f t="shared" si="6"/>
        <v>0</v>
      </c>
      <c r="O25" s="37">
        <f t="shared" si="7"/>
        <v>0</v>
      </c>
      <c r="P25" s="37">
        <f t="shared" si="0"/>
        <v>0</v>
      </c>
      <c r="Q25" s="37">
        <f t="shared" si="1"/>
        <v>0</v>
      </c>
      <c r="R25" s="37">
        <f t="shared" si="2"/>
        <v>0</v>
      </c>
      <c r="S25" s="37">
        <f t="shared" si="3"/>
        <v>0</v>
      </c>
      <c r="T25">
        <v>24</v>
      </c>
      <c r="U25" s="45">
        <f>IFERROR(-HLOOKUP($U$1,IEX!$W$2:$BH$98,T25,FALSE),0)</f>
        <v>0</v>
      </c>
      <c r="V25" s="46">
        <f t="shared" si="8"/>
        <v>0</v>
      </c>
      <c r="W25" s="52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</row>
    <row r="26" spans="1:63">
      <c r="A26" s="8" t="s">
        <v>68</v>
      </c>
      <c r="B26" s="38"/>
      <c r="C26" s="21"/>
      <c r="D26" s="21"/>
      <c r="E26" s="21"/>
      <c r="F26" s="21"/>
      <c r="G26" s="21"/>
      <c r="H26" s="21"/>
      <c r="I26" s="21"/>
      <c r="J26" s="21"/>
      <c r="K26" s="23">
        <f t="shared" si="4"/>
        <v>0</v>
      </c>
      <c r="L26" s="22">
        <f t="shared" si="5"/>
        <v>0</v>
      </c>
      <c r="M26" s="39">
        <f t="shared" si="6"/>
        <v>0</v>
      </c>
      <c r="O26" s="37">
        <f t="shared" si="7"/>
        <v>0</v>
      </c>
      <c r="P26" s="37">
        <f t="shared" si="0"/>
        <v>0</v>
      </c>
      <c r="Q26" s="37">
        <f t="shared" si="1"/>
        <v>0</v>
      </c>
      <c r="R26" s="37">
        <f t="shared" si="2"/>
        <v>0</v>
      </c>
      <c r="S26" s="37">
        <f t="shared" si="3"/>
        <v>0</v>
      </c>
      <c r="T26">
        <v>25</v>
      </c>
      <c r="U26" s="45">
        <f>IFERROR(-HLOOKUP($U$1,IEX!$W$2:$BH$98,T26,FALSE),0)</f>
        <v>0</v>
      </c>
      <c r="V26" s="46">
        <f t="shared" si="8"/>
        <v>0</v>
      </c>
      <c r="W26" s="52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</row>
    <row r="27" spans="1:63">
      <c r="A27" s="8" t="s">
        <v>69</v>
      </c>
      <c r="B27" s="38"/>
      <c r="C27" s="21"/>
      <c r="D27" s="21"/>
      <c r="E27" s="21"/>
      <c r="F27" s="21"/>
      <c r="G27" s="21"/>
      <c r="H27" s="21"/>
      <c r="I27" s="21"/>
      <c r="J27" s="21"/>
      <c r="K27" s="23">
        <f t="shared" si="4"/>
        <v>0</v>
      </c>
      <c r="L27" s="22">
        <f t="shared" si="5"/>
        <v>0</v>
      </c>
      <c r="M27" s="39">
        <f t="shared" si="6"/>
        <v>0</v>
      </c>
      <c r="O27" s="37">
        <f t="shared" si="7"/>
        <v>0</v>
      </c>
      <c r="P27" s="37">
        <f t="shared" si="0"/>
        <v>0</v>
      </c>
      <c r="Q27" s="37">
        <f t="shared" si="1"/>
        <v>0</v>
      </c>
      <c r="R27" s="37">
        <f t="shared" si="2"/>
        <v>0</v>
      </c>
      <c r="S27" s="37">
        <f t="shared" si="3"/>
        <v>0</v>
      </c>
      <c r="T27">
        <v>26</v>
      </c>
      <c r="U27" s="45">
        <f>IFERROR(-HLOOKUP($U$1,IEX!$W$2:$BH$98,T27,FALSE),0)</f>
        <v>0</v>
      </c>
      <c r="V27" s="46">
        <f t="shared" si="8"/>
        <v>0</v>
      </c>
      <c r="W27" s="52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</row>
    <row r="28" spans="1:63">
      <c r="A28" s="8" t="s">
        <v>70</v>
      </c>
      <c r="B28" s="38"/>
      <c r="C28" s="21"/>
      <c r="D28" s="21"/>
      <c r="E28" s="21"/>
      <c r="F28" s="21"/>
      <c r="G28" s="21"/>
      <c r="H28" s="21"/>
      <c r="I28" s="21"/>
      <c r="J28" s="21"/>
      <c r="K28" s="23">
        <f t="shared" si="4"/>
        <v>0</v>
      </c>
      <c r="L28" s="22">
        <f t="shared" si="5"/>
        <v>0</v>
      </c>
      <c r="M28" s="39">
        <f t="shared" si="6"/>
        <v>0</v>
      </c>
      <c r="O28" s="37">
        <f t="shared" si="7"/>
        <v>0</v>
      </c>
      <c r="P28" s="37">
        <f t="shared" si="0"/>
        <v>0</v>
      </c>
      <c r="Q28" s="37">
        <f t="shared" si="1"/>
        <v>0</v>
      </c>
      <c r="R28" s="37">
        <f t="shared" si="2"/>
        <v>0</v>
      </c>
      <c r="S28" s="37">
        <f t="shared" si="3"/>
        <v>0</v>
      </c>
      <c r="T28">
        <v>27</v>
      </c>
      <c r="U28" s="45">
        <f>IFERROR(-HLOOKUP($U$1,IEX!$W$2:$BH$98,T28,FALSE),0)</f>
        <v>0</v>
      </c>
      <c r="V28" s="46">
        <f t="shared" si="8"/>
        <v>0</v>
      </c>
      <c r="W28" s="52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</row>
    <row r="29" spans="1:63">
      <c r="A29" s="8" t="s">
        <v>71</v>
      </c>
      <c r="B29" s="38"/>
      <c r="C29" s="21"/>
      <c r="D29" s="21"/>
      <c r="E29" s="21"/>
      <c r="F29" s="21"/>
      <c r="G29" s="21"/>
      <c r="H29" s="21"/>
      <c r="I29" s="21"/>
      <c r="J29" s="21"/>
      <c r="K29" s="23">
        <f t="shared" si="4"/>
        <v>0</v>
      </c>
      <c r="L29" s="22">
        <f t="shared" si="5"/>
        <v>0</v>
      </c>
      <c r="M29" s="39">
        <f t="shared" si="6"/>
        <v>0</v>
      </c>
      <c r="O29" s="37">
        <f t="shared" si="7"/>
        <v>0</v>
      </c>
      <c r="P29" s="37">
        <f t="shared" si="0"/>
        <v>0</v>
      </c>
      <c r="Q29" s="37">
        <f t="shared" si="1"/>
        <v>0</v>
      </c>
      <c r="R29" s="37">
        <f t="shared" si="2"/>
        <v>0</v>
      </c>
      <c r="S29" s="37">
        <f t="shared" si="3"/>
        <v>0</v>
      </c>
      <c r="T29">
        <v>28</v>
      </c>
      <c r="U29" s="45">
        <f>IFERROR(-HLOOKUP($U$1,IEX!$W$2:$BH$98,T29,FALSE),0)</f>
        <v>0</v>
      </c>
      <c r="V29" s="46">
        <f t="shared" si="8"/>
        <v>0</v>
      </c>
      <c r="W29" s="52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</row>
    <row r="30" spans="1:63">
      <c r="A30" s="8" t="s">
        <v>72</v>
      </c>
      <c r="B30" s="38"/>
      <c r="C30" s="21"/>
      <c r="D30" s="21"/>
      <c r="E30" s="21"/>
      <c r="F30" s="21"/>
      <c r="G30" s="21"/>
      <c r="H30" s="21"/>
      <c r="I30" s="21"/>
      <c r="J30" s="21"/>
      <c r="K30" s="23">
        <f t="shared" si="4"/>
        <v>0</v>
      </c>
      <c r="L30" s="22">
        <f t="shared" si="5"/>
        <v>0</v>
      </c>
      <c r="M30" s="39">
        <f t="shared" si="6"/>
        <v>0</v>
      </c>
      <c r="O30" s="37">
        <f t="shared" si="7"/>
        <v>0</v>
      </c>
      <c r="P30" s="37">
        <f t="shared" si="0"/>
        <v>0</v>
      </c>
      <c r="Q30" s="37">
        <f t="shared" si="1"/>
        <v>0</v>
      </c>
      <c r="R30" s="37">
        <f t="shared" si="2"/>
        <v>0</v>
      </c>
      <c r="S30" s="37">
        <f t="shared" si="3"/>
        <v>0</v>
      </c>
      <c r="T30">
        <v>29</v>
      </c>
      <c r="U30" s="45">
        <f>IFERROR(-HLOOKUP($U$1,IEX!$W$2:$BH$98,T30,FALSE),0)</f>
        <v>0</v>
      </c>
      <c r="V30" s="46">
        <f t="shared" si="8"/>
        <v>0</v>
      </c>
      <c r="W30" s="52"/>
      <c r="X30" s="46"/>
      <c r="Y30" s="46"/>
      <c r="Z30" s="46"/>
      <c r="AA30" s="46"/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</row>
    <row r="31" spans="1:63">
      <c r="A31" s="8" t="s">
        <v>73</v>
      </c>
      <c r="B31" s="38"/>
      <c r="C31" s="21"/>
      <c r="D31" s="21"/>
      <c r="E31" s="21"/>
      <c r="F31" s="21"/>
      <c r="G31" s="21"/>
      <c r="H31" s="21"/>
      <c r="I31" s="21"/>
      <c r="J31" s="21"/>
      <c r="K31" s="23">
        <f t="shared" si="4"/>
        <v>0</v>
      </c>
      <c r="L31" s="22">
        <f t="shared" si="5"/>
        <v>0</v>
      </c>
      <c r="M31" s="39">
        <f t="shared" si="6"/>
        <v>0</v>
      </c>
      <c r="O31" s="37">
        <f t="shared" si="7"/>
        <v>0</v>
      </c>
      <c r="P31" s="37">
        <f t="shared" si="0"/>
        <v>0</v>
      </c>
      <c r="Q31" s="37">
        <f t="shared" si="1"/>
        <v>0</v>
      </c>
      <c r="R31" s="37">
        <f t="shared" si="2"/>
        <v>0</v>
      </c>
      <c r="S31" s="37">
        <f t="shared" si="3"/>
        <v>0</v>
      </c>
      <c r="T31">
        <v>30</v>
      </c>
      <c r="U31" s="45">
        <f>IFERROR(-HLOOKUP($U$1,IEX!$W$2:$BH$98,T31,FALSE),0)</f>
        <v>0</v>
      </c>
      <c r="V31" s="46">
        <f t="shared" si="8"/>
        <v>0</v>
      </c>
      <c r="W31" s="52"/>
      <c r="X31" s="46"/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</row>
    <row r="32" spans="1:63">
      <c r="A32" s="8" t="s">
        <v>74</v>
      </c>
      <c r="B32" s="38"/>
      <c r="C32" s="21"/>
      <c r="D32" s="21"/>
      <c r="E32" s="21"/>
      <c r="F32" s="21"/>
      <c r="G32" s="21"/>
      <c r="H32" s="21"/>
      <c r="I32" s="21"/>
      <c r="J32" s="21"/>
      <c r="K32" s="23">
        <f t="shared" si="4"/>
        <v>0</v>
      </c>
      <c r="L32" s="22">
        <f t="shared" si="5"/>
        <v>0</v>
      </c>
      <c r="M32" s="39">
        <f t="shared" si="6"/>
        <v>0</v>
      </c>
      <c r="O32" s="37">
        <f t="shared" si="7"/>
        <v>0</v>
      </c>
      <c r="P32" s="37">
        <f t="shared" si="0"/>
        <v>0</v>
      </c>
      <c r="Q32" s="37">
        <f t="shared" si="1"/>
        <v>0</v>
      </c>
      <c r="R32" s="37">
        <f t="shared" si="2"/>
        <v>0</v>
      </c>
      <c r="S32" s="37">
        <f t="shared" si="3"/>
        <v>0</v>
      </c>
      <c r="T32">
        <v>31</v>
      </c>
      <c r="U32" s="45">
        <f>IFERROR(-HLOOKUP($U$1,IEX!$W$2:$BH$98,T32,FALSE),0)</f>
        <v>0</v>
      </c>
      <c r="V32" s="46">
        <f t="shared" si="8"/>
        <v>0</v>
      </c>
      <c r="W32" s="52"/>
      <c r="X32" s="46"/>
      <c r="Y32" s="46"/>
      <c r="Z32" s="46"/>
      <c r="AA32" s="46"/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</row>
    <row r="33" spans="1:63">
      <c r="A33" s="8" t="s">
        <v>75</v>
      </c>
      <c r="B33" s="38"/>
      <c r="C33" s="21"/>
      <c r="D33" s="21"/>
      <c r="E33" s="21"/>
      <c r="F33" s="21"/>
      <c r="G33" s="21"/>
      <c r="H33" s="21"/>
      <c r="I33" s="21"/>
      <c r="J33" s="21"/>
      <c r="K33" s="23">
        <f t="shared" si="4"/>
        <v>0</v>
      </c>
      <c r="L33" s="22">
        <f t="shared" si="5"/>
        <v>0</v>
      </c>
      <c r="M33" s="39">
        <f t="shared" si="6"/>
        <v>0</v>
      </c>
      <c r="O33" s="37">
        <f t="shared" si="7"/>
        <v>0</v>
      </c>
      <c r="P33" s="37">
        <f t="shared" si="0"/>
        <v>0</v>
      </c>
      <c r="Q33" s="37">
        <f t="shared" si="1"/>
        <v>0</v>
      </c>
      <c r="R33" s="37">
        <f t="shared" si="2"/>
        <v>0</v>
      </c>
      <c r="S33" s="37">
        <f t="shared" si="3"/>
        <v>0</v>
      </c>
      <c r="T33">
        <v>32</v>
      </c>
      <c r="U33" s="45">
        <f>IFERROR(-HLOOKUP($U$1,IEX!$W$2:$BH$98,T33,FALSE),0)</f>
        <v>0</v>
      </c>
      <c r="V33" s="46">
        <f t="shared" si="8"/>
        <v>0</v>
      </c>
      <c r="W33" s="52"/>
      <c r="X33" s="46"/>
      <c r="Y33" s="46"/>
      <c r="Z33" s="46"/>
      <c r="AA33" s="46"/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</row>
    <row r="34" spans="1:63">
      <c r="A34" s="8" t="s">
        <v>76</v>
      </c>
      <c r="B34" s="38"/>
      <c r="C34" s="21"/>
      <c r="D34" s="21"/>
      <c r="E34" s="21"/>
      <c r="F34" s="21"/>
      <c r="G34" s="21"/>
      <c r="H34" s="21"/>
      <c r="I34" s="21"/>
      <c r="J34" s="21"/>
      <c r="K34" s="23">
        <f t="shared" si="4"/>
        <v>0</v>
      </c>
      <c r="L34" s="22">
        <f t="shared" si="5"/>
        <v>0</v>
      </c>
      <c r="M34" s="39">
        <f t="shared" si="6"/>
        <v>0</v>
      </c>
      <c r="O34" s="37">
        <f t="shared" si="7"/>
        <v>0</v>
      </c>
      <c r="P34" s="37">
        <f t="shared" si="0"/>
        <v>0</v>
      </c>
      <c r="Q34" s="37">
        <f t="shared" si="1"/>
        <v>0</v>
      </c>
      <c r="R34" s="37">
        <f t="shared" si="2"/>
        <v>0</v>
      </c>
      <c r="S34" s="37">
        <f t="shared" si="3"/>
        <v>0</v>
      </c>
      <c r="T34">
        <v>33</v>
      </c>
      <c r="U34" s="45">
        <f>IFERROR(-HLOOKUP($U$1,IEX!$W$2:$BH$98,T34,FALSE),0)</f>
        <v>0</v>
      </c>
      <c r="V34" s="46">
        <f t="shared" si="8"/>
        <v>0</v>
      </c>
      <c r="W34" s="52"/>
      <c r="X34" s="46"/>
      <c r="Y34" s="46"/>
      <c r="Z34" s="46"/>
      <c r="AA34" s="46"/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</row>
    <row r="35" spans="1:63">
      <c r="A35" s="8" t="s">
        <v>77</v>
      </c>
      <c r="B35" s="38"/>
      <c r="C35" s="21"/>
      <c r="D35" s="21"/>
      <c r="E35" s="21"/>
      <c r="F35" s="21"/>
      <c r="G35" s="21"/>
      <c r="H35" s="21"/>
      <c r="I35" s="21"/>
      <c r="J35" s="21"/>
      <c r="K35" s="23">
        <f t="shared" si="4"/>
        <v>0</v>
      </c>
      <c r="L35" s="22">
        <f t="shared" si="5"/>
        <v>0</v>
      </c>
      <c r="M35" s="39">
        <f t="shared" si="6"/>
        <v>0</v>
      </c>
      <c r="O35" s="37">
        <f t="shared" si="7"/>
        <v>0</v>
      </c>
      <c r="P35" s="37">
        <f t="shared" ref="P35:P66" si="9">SUMPRODUCT($X35:$AQ35,$X$103:$AQ$103)+D35</f>
        <v>0</v>
      </c>
      <c r="Q35" s="37">
        <f t="shared" ref="Q35:Q66" si="10">SUMPRODUCT($X35:$AQ35,$X$104:$AQ$104)+F35</f>
        <v>0</v>
      </c>
      <c r="R35" s="37">
        <f t="shared" ref="R35:R66" si="11">SUMPRODUCT($X35:$AQ35,$X$105:$AQ$105)+H35</f>
        <v>0</v>
      </c>
      <c r="S35" s="37">
        <f t="shared" ref="S35:S66" si="12">SUMPRODUCT($X35:$AQ35,$X$106:$AQ$106)+J35</f>
        <v>0</v>
      </c>
      <c r="T35">
        <v>34</v>
      </c>
      <c r="U35" s="45">
        <f>IFERROR(-HLOOKUP($U$1,IEX!$W$2:$BH$98,T35,FALSE),0)</f>
        <v>0</v>
      </c>
      <c r="V35" s="46">
        <f t="shared" si="8"/>
        <v>0</v>
      </c>
      <c r="W35" s="52"/>
      <c r="X35" s="46"/>
      <c r="Y35" s="46"/>
      <c r="Z35" s="46"/>
      <c r="AA35" s="46"/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</row>
    <row r="36" spans="1:63">
      <c r="A36" s="8" t="s">
        <v>78</v>
      </c>
      <c r="B36" s="38"/>
      <c r="C36" s="21"/>
      <c r="D36" s="21"/>
      <c r="E36" s="21"/>
      <c r="F36" s="21"/>
      <c r="G36" s="21"/>
      <c r="H36" s="21"/>
      <c r="I36" s="21"/>
      <c r="J36" s="21"/>
      <c r="K36" s="23">
        <f t="shared" si="4"/>
        <v>0</v>
      </c>
      <c r="L36" s="22">
        <f t="shared" si="5"/>
        <v>0</v>
      </c>
      <c r="M36" s="39">
        <f t="shared" si="6"/>
        <v>0</v>
      </c>
      <c r="O36" s="37">
        <f t="shared" si="7"/>
        <v>0</v>
      </c>
      <c r="P36" s="37">
        <f t="shared" si="9"/>
        <v>0</v>
      </c>
      <c r="Q36" s="37">
        <f t="shared" si="10"/>
        <v>0</v>
      </c>
      <c r="R36" s="37">
        <f t="shared" si="11"/>
        <v>0</v>
      </c>
      <c r="S36" s="37">
        <f t="shared" si="12"/>
        <v>0</v>
      </c>
      <c r="T36">
        <v>35</v>
      </c>
      <c r="U36" s="45">
        <f>IFERROR(-HLOOKUP($U$1,IEX!$W$2:$BH$98,T36,FALSE),0)</f>
        <v>0</v>
      </c>
      <c r="V36" s="46">
        <f t="shared" si="8"/>
        <v>0</v>
      </c>
      <c r="W36" s="52"/>
      <c r="X36" s="46"/>
      <c r="Y36" s="46"/>
      <c r="Z36" s="46"/>
      <c r="AA36" s="46"/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</row>
    <row r="37" spans="1:63">
      <c r="A37" s="8" t="s">
        <v>79</v>
      </c>
      <c r="B37" s="38"/>
      <c r="C37" s="21"/>
      <c r="D37" s="21"/>
      <c r="E37" s="21"/>
      <c r="F37" s="21"/>
      <c r="G37" s="21"/>
      <c r="H37" s="21"/>
      <c r="I37" s="21"/>
      <c r="J37" s="21"/>
      <c r="K37" s="23">
        <f t="shared" si="4"/>
        <v>0</v>
      </c>
      <c r="L37" s="22">
        <f t="shared" si="5"/>
        <v>0</v>
      </c>
      <c r="M37" s="39">
        <f t="shared" si="6"/>
        <v>0</v>
      </c>
      <c r="O37" s="37">
        <f t="shared" si="7"/>
        <v>0</v>
      </c>
      <c r="P37" s="37">
        <f t="shared" si="9"/>
        <v>0</v>
      </c>
      <c r="Q37" s="37">
        <f t="shared" si="10"/>
        <v>0</v>
      </c>
      <c r="R37" s="37">
        <f t="shared" si="11"/>
        <v>0</v>
      </c>
      <c r="S37" s="37">
        <f t="shared" si="12"/>
        <v>0</v>
      </c>
      <c r="T37">
        <v>36</v>
      </c>
      <c r="U37" s="45">
        <f>IFERROR(-HLOOKUP($U$1,IEX!$W$2:$BH$98,T37,FALSE),0)</f>
        <v>0</v>
      </c>
      <c r="V37" s="46">
        <f t="shared" si="8"/>
        <v>0</v>
      </c>
      <c r="W37" s="52"/>
      <c r="X37" s="46"/>
      <c r="Y37" s="46"/>
      <c r="Z37" s="46"/>
      <c r="AA37" s="46"/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</row>
    <row r="38" spans="1:63">
      <c r="A38" s="8" t="s">
        <v>80</v>
      </c>
      <c r="B38" s="38"/>
      <c r="C38" s="21"/>
      <c r="D38" s="21"/>
      <c r="E38" s="21"/>
      <c r="F38" s="21"/>
      <c r="G38" s="21"/>
      <c r="H38" s="21"/>
      <c r="I38" s="21"/>
      <c r="J38" s="21"/>
      <c r="K38" s="23">
        <f t="shared" si="4"/>
        <v>0</v>
      </c>
      <c r="L38" s="22">
        <f t="shared" si="5"/>
        <v>0</v>
      </c>
      <c r="M38" s="39">
        <f t="shared" si="6"/>
        <v>0</v>
      </c>
      <c r="O38" s="37">
        <f t="shared" si="7"/>
        <v>0</v>
      </c>
      <c r="P38" s="37">
        <f t="shared" si="9"/>
        <v>0</v>
      </c>
      <c r="Q38" s="37">
        <f t="shared" si="10"/>
        <v>0</v>
      </c>
      <c r="R38" s="37">
        <f t="shared" si="11"/>
        <v>0</v>
      </c>
      <c r="S38" s="37">
        <f t="shared" si="12"/>
        <v>0</v>
      </c>
      <c r="T38">
        <v>37</v>
      </c>
      <c r="U38" s="45">
        <f>IFERROR(-HLOOKUP($U$1,IEX!$W$2:$BH$98,T38,FALSE),0)</f>
        <v>0</v>
      </c>
      <c r="V38" s="46">
        <f t="shared" si="8"/>
        <v>0</v>
      </c>
      <c r="W38" s="52"/>
      <c r="X38" s="46"/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</row>
    <row r="39" spans="1:63">
      <c r="A39" s="8" t="s">
        <v>81</v>
      </c>
      <c r="B39" s="38"/>
      <c r="C39" s="21"/>
      <c r="D39" s="21"/>
      <c r="E39" s="21"/>
      <c r="F39" s="21"/>
      <c r="G39" s="21"/>
      <c r="H39" s="21"/>
      <c r="I39" s="21"/>
      <c r="J39" s="21"/>
      <c r="K39" s="23">
        <f t="shared" si="4"/>
        <v>0</v>
      </c>
      <c r="L39" s="22">
        <f t="shared" si="5"/>
        <v>0</v>
      </c>
      <c r="M39" s="39">
        <f t="shared" si="6"/>
        <v>0</v>
      </c>
      <c r="O39" s="37">
        <f t="shared" si="7"/>
        <v>0</v>
      </c>
      <c r="P39" s="37">
        <f t="shared" si="9"/>
        <v>0</v>
      </c>
      <c r="Q39" s="37">
        <f t="shared" si="10"/>
        <v>0</v>
      </c>
      <c r="R39" s="37">
        <f t="shared" si="11"/>
        <v>0</v>
      </c>
      <c r="S39" s="37">
        <f t="shared" si="12"/>
        <v>0</v>
      </c>
      <c r="T39">
        <v>38</v>
      </c>
      <c r="U39" s="45">
        <f>IFERROR(-HLOOKUP($U$1,IEX!$W$2:$BH$98,T39,FALSE),0)</f>
        <v>0</v>
      </c>
      <c r="V39" s="46">
        <f t="shared" si="8"/>
        <v>0</v>
      </c>
      <c r="W39" s="52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</row>
    <row r="40" spans="1:63">
      <c r="A40" s="8" t="s">
        <v>82</v>
      </c>
      <c r="B40" s="38"/>
      <c r="C40" s="21"/>
      <c r="D40" s="21"/>
      <c r="E40" s="21"/>
      <c r="F40" s="21"/>
      <c r="G40" s="21"/>
      <c r="H40" s="21"/>
      <c r="I40" s="21"/>
      <c r="J40" s="21"/>
      <c r="K40" s="23">
        <f t="shared" si="4"/>
        <v>0</v>
      </c>
      <c r="L40" s="22">
        <f t="shared" si="5"/>
        <v>0</v>
      </c>
      <c r="M40" s="39">
        <f t="shared" si="6"/>
        <v>0</v>
      </c>
      <c r="O40" s="37">
        <f t="shared" si="7"/>
        <v>0</v>
      </c>
      <c r="P40" s="37">
        <f t="shared" si="9"/>
        <v>0</v>
      </c>
      <c r="Q40" s="37">
        <f t="shared" si="10"/>
        <v>0</v>
      </c>
      <c r="R40" s="37">
        <f t="shared" si="11"/>
        <v>0</v>
      </c>
      <c r="S40" s="37">
        <f t="shared" si="12"/>
        <v>0</v>
      </c>
      <c r="T40">
        <v>39</v>
      </c>
      <c r="U40" s="45">
        <f>IFERROR(-HLOOKUP($U$1,IEX!$W$2:$BH$98,T40,FALSE),0)</f>
        <v>0</v>
      </c>
      <c r="V40" s="46">
        <f t="shared" si="8"/>
        <v>0</v>
      </c>
      <c r="W40" s="52"/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</row>
    <row r="41" spans="1:63">
      <c r="A41" s="8" t="s">
        <v>83</v>
      </c>
      <c r="B41" s="38"/>
      <c r="C41" s="21"/>
      <c r="D41" s="21"/>
      <c r="E41" s="21"/>
      <c r="F41" s="21"/>
      <c r="G41" s="21"/>
      <c r="H41" s="21"/>
      <c r="I41" s="21"/>
      <c r="J41" s="21"/>
      <c r="K41" s="23">
        <f t="shared" si="4"/>
        <v>0</v>
      </c>
      <c r="L41" s="22">
        <f t="shared" si="5"/>
        <v>0</v>
      </c>
      <c r="M41" s="39">
        <f t="shared" si="6"/>
        <v>0</v>
      </c>
      <c r="O41" s="37">
        <f t="shared" si="7"/>
        <v>0</v>
      </c>
      <c r="P41" s="37">
        <f t="shared" si="9"/>
        <v>0</v>
      </c>
      <c r="Q41" s="37">
        <f t="shared" si="10"/>
        <v>0</v>
      </c>
      <c r="R41" s="37">
        <f t="shared" si="11"/>
        <v>0</v>
      </c>
      <c r="S41" s="37">
        <f t="shared" si="12"/>
        <v>0</v>
      </c>
      <c r="T41">
        <v>40</v>
      </c>
      <c r="U41" s="45">
        <f>IFERROR(-HLOOKUP($U$1,IEX!$W$2:$BH$98,T41,FALSE),0)</f>
        <v>0</v>
      </c>
      <c r="V41" s="46">
        <f t="shared" si="8"/>
        <v>0</v>
      </c>
      <c r="W41" s="52"/>
      <c r="X41" s="46"/>
      <c r="Y41" s="46"/>
      <c r="Z41" s="46"/>
      <c r="AA41" s="46"/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</row>
    <row r="42" spans="1:63">
      <c r="A42" s="8" t="s">
        <v>84</v>
      </c>
      <c r="B42" s="38"/>
      <c r="C42" s="21"/>
      <c r="D42" s="21"/>
      <c r="E42" s="21"/>
      <c r="F42" s="21"/>
      <c r="G42" s="21"/>
      <c r="H42" s="21"/>
      <c r="I42" s="21"/>
      <c r="J42" s="21"/>
      <c r="K42" s="23">
        <f t="shared" si="4"/>
        <v>0</v>
      </c>
      <c r="L42" s="22">
        <f t="shared" si="5"/>
        <v>0</v>
      </c>
      <c r="M42" s="39">
        <f t="shared" si="6"/>
        <v>0</v>
      </c>
      <c r="O42" s="37">
        <f t="shared" si="7"/>
        <v>0</v>
      </c>
      <c r="P42" s="37">
        <f t="shared" si="9"/>
        <v>0</v>
      </c>
      <c r="Q42" s="37">
        <f t="shared" si="10"/>
        <v>0</v>
      </c>
      <c r="R42" s="37">
        <f t="shared" si="11"/>
        <v>0</v>
      </c>
      <c r="S42" s="37">
        <f t="shared" si="12"/>
        <v>0</v>
      </c>
      <c r="T42">
        <v>41</v>
      </c>
      <c r="U42" s="45">
        <f>IFERROR(-HLOOKUP($U$1,IEX!$W$2:$BH$98,T42,FALSE),0)</f>
        <v>0</v>
      </c>
      <c r="V42" s="46">
        <f t="shared" si="8"/>
        <v>0</v>
      </c>
      <c r="W42" s="52"/>
      <c r="X42" s="46"/>
      <c r="Y42" s="46"/>
      <c r="Z42" s="46"/>
      <c r="AA42" s="46"/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</row>
    <row r="43" spans="1:63">
      <c r="A43" s="8" t="s">
        <v>85</v>
      </c>
      <c r="B43" s="38"/>
      <c r="C43" s="21"/>
      <c r="D43" s="21"/>
      <c r="E43" s="21"/>
      <c r="F43" s="21"/>
      <c r="G43" s="21"/>
      <c r="H43" s="21"/>
      <c r="I43" s="21"/>
      <c r="J43" s="21"/>
      <c r="K43" s="23">
        <f t="shared" si="4"/>
        <v>0</v>
      </c>
      <c r="L43" s="22">
        <f t="shared" si="5"/>
        <v>0</v>
      </c>
      <c r="M43" s="39">
        <f t="shared" si="6"/>
        <v>0</v>
      </c>
      <c r="O43" s="37">
        <f t="shared" si="7"/>
        <v>0</v>
      </c>
      <c r="P43" s="37">
        <f t="shared" si="9"/>
        <v>0</v>
      </c>
      <c r="Q43" s="37">
        <f t="shared" si="10"/>
        <v>0</v>
      </c>
      <c r="R43" s="37">
        <f t="shared" si="11"/>
        <v>0</v>
      </c>
      <c r="S43" s="37">
        <f t="shared" si="12"/>
        <v>0</v>
      </c>
      <c r="T43">
        <v>42</v>
      </c>
      <c r="U43" s="45">
        <f>IFERROR(-HLOOKUP($U$1,IEX!$W$2:$BH$98,T43,FALSE),0)</f>
        <v>0</v>
      </c>
      <c r="V43" s="46">
        <f t="shared" si="8"/>
        <v>0</v>
      </c>
      <c r="W43" s="52"/>
      <c r="X43" s="46"/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</row>
    <row r="44" spans="1:63">
      <c r="A44" s="8" t="s">
        <v>86</v>
      </c>
      <c r="B44" s="38"/>
      <c r="C44" s="21"/>
      <c r="D44" s="21"/>
      <c r="E44" s="21"/>
      <c r="F44" s="21"/>
      <c r="G44" s="21"/>
      <c r="H44" s="21"/>
      <c r="I44" s="21"/>
      <c r="J44" s="21"/>
      <c r="K44" s="23">
        <f t="shared" si="4"/>
        <v>0</v>
      </c>
      <c r="L44" s="22">
        <f t="shared" si="5"/>
        <v>0</v>
      </c>
      <c r="M44" s="39">
        <f t="shared" si="6"/>
        <v>0</v>
      </c>
      <c r="O44" s="37">
        <f t="shared" si="7"/>
        <v>0</v>
      </c>
      <c r="P44" s="37">
        <f t="shared" si="9"/>
        <v>0</v>
      </c>
      <c r="Q44" s="37">
        <f t="shared" si="10"/>
        <v>0</v>
      </c>
      <c r="R44" s="37">
        <f t="shared" si="11"/>
        <v>0</v>
      </c>
      <c r="S44" s="37">
        <f t="shared" si="12"/>
        <v>0</v>
      </c>
      <c r="T44">
        <v>43</v>
      </c>
      <c r="U44" s="45">
        <f>IFERROR(-HLOOKUP($U$1,IEX!$W$2:$BH$98,T44,FALSE),0)</f>
        <v>0</v>
      </c>
      <c r="V44" s="46">
        <f t="shared" si="8"/>
        <v>0</v>
      </c>
      <c r="W44" s="52"/>
      <c r="X44" s="46"/>
      <c r="Y44" s="46"/>
      <c r="Z44" s="46"/>
      <c r="AA44" s="46"/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</row>
    <row r="45" spans="1:63">
      <c r="A45" s="8" t="s">
        <v>87</v>
      </c>
      <c r="B45" s="38"/>
      <c r="C45" s="21"/>
      <c r="D45" s="21"/>
      <c r="E45" s="21"/>
      <c r="F45" s="21"/>
      <c r="G45" s="21"/>
      <c r="H45" s="21"/>
      <c r="I45" s="21"/>
      <c r="J45" s="21"/>
      <c r="K45" s="23">
        <f t="shared" si="4"/>
        <v>0</v>
      </c>
      <c r="L45" s="22">
        <f t="shared" si="5"/>
        <v>0</v>
      </c>
      <c r="M45" s="39">
        <f t="shared" si="6"/>
        <v>0</v>
      </c>
      <c r="O45" s="37">
        <f t="shared" si="7"/>
        <v>0</v>
      </c>
      <c r="P45" s="37">
        <f t="shared" si="9"/>
        <v>0</v>
      </c>
      <c r="Q45" s="37">
        <f t="shared" si="10"/>
        <v>0</v>
      </c>
      <c r="R45" s="37">
        <f t="shared" si="11"/>
        <v>0</v>
      </c>
      <c r="S45" s="37">
        <f t="shared" si="12"/>
        <v>0</v>
      </c>
      <c r="T45">
        <v>44</v>
      </c>
      <c r="U45" s="45">
        <f>IFERROR(-HLOOKUP($U$1,IEX!$W$2:$BH$98,T45,FALSE),0)</f>
        <v>0</v>
      </c>
      <c r="V45" s="46">
        <f t="shared" si="8"/>
        <v>0</v>
      </c>
      <c r="W45" s="52"/>
      <c r="X45" s="46"/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</row>
    <row r="46" spans="1:63">
      <c r="A46" s="8" t="s">
        <v>88</v>
      </c>
      <c r="B46" s="38"/>
      <c r="C46" s="21"/>
      <c r="D46" s="21"/>
      <c r="E46" s="21"/>
      <c r="F46" s="21"/>
      <c r="G46" s="21"/>
      <c r="H46" s="21"/>
      <c r="I46" s="21"/>
      <c r="J46" s="21"/>
      <c r="K46" s="23">
        <f t="shared" si="4"/>
        <v>0</v>
      </c>
      <c r="L46" s="22">
        <f t="shared" si="5"/>
        <v>0</v>
      </c>
      <c r="M46" s="39">
        <f t="shared" si="6"/>
        <v>0</v>
      </c>
      <c r="O46" s="37">
        <f t="shared" si="7"/>
        <v>0</v>
      </c>
      <c r="P46" s="37">
        <f t="shared" si="9"/>
        <v>0</v>
      </c>
      <c r="Q46" s="37">
        <f t="shared" si="10"/>
        <v>0</v>
      </c>
      <c r="R46" s="37">
        <f t="shared" si="11"/>
        <v>0</v>
      </c>
      <c r="S46" s="37">
        <f t="shared" si="12"/>
        <v>0</v>
      </c>
      <c r="T46">
        <v>45</v>
      </c>
      <c r="U46" s="45">
        <f>IFERROR(-HLOOKUP($U$1,IEX!$W$2:$BH$98,T46,FALSE),0)</f>
        <v>0</v>
      </c>
      <c r="V46" s="46">
        <f t="shared" si="8"/>
        <v>0</v>
      </c>
      <c r="W46" s="52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</row>
    <row r="47" spans="1:63">
      <c r="A47" s="8" t="s">
        <v>89</v>
      </c>
      <c r="B47" s="38"/>
      <c r="C47" s="21"/>
      <c r="D47" s="21"/>
      <c r="E47" s="21"/>
      <c r="F47" s="21"/>
      <c r="G47" s="21"/>
      <c r="H47" s="21"/>
      <c r="I47" s="21"/>
      <c r="J47" s="21"/>
      <c r="K47" s="23">
        <f t="shared" si="4"/>
        <v>0</v>
      </c>
      <c r="L47" s="22">
        <f t="shared" si="5"/>
        <v>0</v>
      </c>
      <c r="M47" s="39">
        <f t="shared" si="6"/>
        <v>0</v>
      </c>
      <c r="O47" s="37">
        <f t="shared" si="7"/>
        <v>0</v>
      </c>
      <c r="P47" s="37">
        <f t="shared" si="9"/>
        <v>0</v>
      </c>
      <c r="Q47" s="37">
        <f t="shared" si="10"/>
        <v>0</v>
      </c>
      <c r="R47" s="37">
        <f t="shared" si="11"/>
        <v>0</v>
      </c>
      <c r="S47" s="37">
        <f t="shared" si="12"/>
        <v>0</v>
      </c>
      <c r="T47">
        <v>46</v>
      </c>
      <c r="U47" s="45">
        <f>IFERROR(-HLOOKUP($U$1,IEX!$W$2:$BH$98,T47,FALSE),0)</f>
        <v>0</v>
      </c>
      <c r="V47" s="46">
        <f t="shared" si="8"/>
        <v>0</v>
      </c>
      <c r="W47" s="52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</row>
    <row r="48" spans="1:63">
      <c r="A48" s="8" t="s">
        <v>90</v>
      </c>
      <c r="B48" s="38"/>
      <c r="C48" s="21"/>
      <c r="D48" s="21"/>
      <c r="E48" s="21"/>
      <c r="F48" s="21"/>
      <c r="G48" s="21"/>
      <c r="H48" s="21"/>
      <c r="I48" s="21"/>
      <c r="J48" s="21"/>
      <c r="K48" s="23">
        <f t="shared" si="4"/>
        <v>0</v>
      </c>
      <c r="L48" s="22">
        <f t="shared" si="5"/>
        <v>0</v>
      </c>
      <c r="M48" s="39">
        <f t="shared" si="6"/>
        <v>0</v>
      </c>
      <c r="O48" s="37">
        <f t="shared" si="7"/>
        <v>0</v>
      </c>
      <c r="P48" s="37">
        <f t="shared" si="9"/>
        <v>0</v>
      </c>
      <c r="Q48" s="37">
        <f t="shared" si="10"/>
        <v>0</v>
      </c>
      <c r="R48" s="37">
        <f t="shared" si="11"/>
        <v>0</v>
      </c>
      <c r="S48" s="37">
        <f t="shared" si="12"/>
        <v>0</v>
      </c>
      <c r="T48">
        <v>47</v>
      </c>
      <c r="U48" s="45">
        <f>IFERROR(-HLOOKUP($U$1,IEX!$W$2:$BH$98,T48,FALSE),0)</f>
        <v>0</v>
      </c>
      <c r="V48" s="46">
        <f t="shared" si="8"/>
        <v>0</v>
      </c>
      <c r="W48" s="52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</row>
    <row r="49" spans="1:63">
      <c r="A49" s="8" t="s">
        <v>91</v>
      </c>
      <c r="B49" s="38"/>
      <c r="C49" s="21"/>
      <c r="D49" s="21"/>
      <c r="E49" s="21"/>
      <c r="F49" s="21"/>
      <c r="G49" s="21"/>
      <c r="H49" s="21"/>
      <c r="I49" s="21"/>
      <c r="J49" s="21"/>
      <c r="K49" s="23">
        <f t="shared" si="4"/>
        <v>0</v>
      </c>
      <c r="L49" s="22">
        <f t="shared" si="5"/>
        <v>0</v>
      </c>
      <c r="M49" s="39">
        <f t="shared" si="6"/>
        <v>0</v>
      </c>
      <c r="O49" s="37">
        <f t="shared" si="7"/>
        <v>0</v>
      </c>
      <c r="P49" s="37">
        <f t="shared" si="9"/>
        <v>0</v>
      </c>
      <c r="Q49" s="37">
        <f t="shared" si="10"/>
        <v>0</v>
      </c>
      <c r="R49" s="37">
        <f t="shared" si="11"/>
        <v>0</v>
      </c>
      <c r="S49" s="37">
        <f t="shared" si="12"/>
        <v>0</v>
      </c>
      <c r="T49">
        <v>48</v>
      </c>
      <c r="U49" s="45">
        <f>IFERROR(-HLOOKUP($U$1,IEX!$W$2:$BH$98,T49,FALSE),0)</f>
        <v>0</v>
      </c>
      <c r="V49" s="46">
        <f t="shared" si="8"/>
        <v>0</v>
      </c>
      <c r="W49" s="52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</row>
    <row r="50" spans="1:63">
      <c r="A50" s="8" t="s">
        <v>92</v>
      </c>
      <c r="B50" s="38"/>
      <c r="C50" s="21"/>
      <c r="D50" s="21"/>
      <c r="E50" s="21"/>
      <c r="F50" s="21"/>
      <c r="G50" s="21"/>
      <c r="H50" s="21"/>
      <c r="I50" s="21"/>
      <c r="J50" s="21"/>
      <c r="K50" s="23">
        <f t="shared" si="4"/>
        <v>0</v>
      </c>
      <c r="L50" s="22">
        <f t="shared" si="5"/>
        <v>0</v>
      </c>
      <c r="M50" s="39">
        <f t="shared" si="6"/>
        <v>0</v>
      </c>
      <c r="O50" s="37">
        <f t="shared" si="7"/>
        <v>0</v>
      </c>
      <c r="P50" s="37">
        <f t="shared" si="9"/>
        <v>0</v>
      </c>
      <c r="Q50" s="37">
        <f t="shared" si="10"/>
        <v>0</v>
      </c>
      <c r="R50" s="37">
        <f t="shared" si="11"/>
        <v>0</v>
      </c>
      <c r="S50" s="37">
        <f t="shared" si="12"/>
        <v>0</v>
      </c>
      <c r="T50">
        <v>49</v>
      </c>
      <c r="U50" s="45">
        <f>IFERROR(-HLOOKUP($U$1,IEX!$W$2:$BH$98,T50,FALSE),0)</f>
        <v>0</v>
      </c>
      <c r="V50" s="46">
        <f t="shared" si="8"/>
        <v>0</v>
      </c>
      <c r="W50" s="52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</row>
    <row r="51" spans="1:63">
      <c r="A51" s="8" t="s">
        <v>93</v>
      </c>
      <c r="B51" s="38"/>
      <c r="C51" s="21"/>
      <c r="D51" s="21"/>
      <c r="E51" s="21"/>
      <c r="F51" s="21"/>
      <c r="G51" s="21"/>
      <c r="H51" s="21"/>
      <c r="I51" s="21"/>
      <c r="J51" s="21"/>
      <c r="K51" s="23">
        <f t="shared" si="4"/>
        <v>0</v>
      </c>
      <c r="L51" s="22">
        <f t="shared" si="5"/>
        <v>0</v>
      </c>
      <c r="M51" s="39">
        <f t="shared" si="6"/>
        <v>0</v>
      </c>
      <c r="O51" s="37">
        <f t="shared" si="7"/>
        <v>0</v>
      </c>
      <c r="P51" s="37">
        <f t="shared" si="9"/>
        <v>0</v>
      </c>
      <c r="Q51" s="37">
        <f t="shared" si="10"/>
        <v>0</v>
      </c>
      <c r="R51" s="37">
        <f t="shared" si="11"/>
        <v>0</v>
      </c>
      <c r="S51" s="37">
        <f t="shared" si="12"/>
        <v>0</v>
      </c>
      <c r="T51">
        <v>50</v>
      </c>
      <c r="U51" s="45">
        <f>IFERROR(-HLOOKUP($U$1,IEX!$W$2:$BH$98,T51,FALSE),0)</f>
        <v>0</v>
      </c>
      <c r="V51" s="46">
        <f t="shared" si="8"/>
        <v>0</v>
      </c>
      <c r="W51" s="52"/>
      <c r="X51" s="46"/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</row>
    <row r="52" spans="1:63">
      <c r="A52" s="8" t="s">
        <v>94</v>
      </c>
      <c r="B52" s="38"/>
      <c r="C52" s="21"/>
      <c r="D52" s="21"/>
      <c r="E52" s="21"/>
      <c r="F52" s="21"/>
      <c r="G52" s="21"/>
      <c r="H52" s="21"/>
      <c r="I52" s="21"/>
      <c r="J52" s="21"/>
      <c r="K52" s="23">
        <f t="shared" si="4"/>
        <v>0</v>
      </c>
      <c r="L52" s="22">
        <f t="shared" si="5"/>
        <v>0</v>
      </c>
      <c r="M52" s="39">
        <f t="shared" si="6"/>
        <v>0</v>
      </c>
      <c r="O52" s="37">
        <f t="shared" si="7"/>
        <v>0</v>
      </c>
      <c r="P52" s="37">
        <f t="shared" si="9"/>
        <v>0</v>
      </c>
      <c r="Q52" s="37">
        <f t="shared" si="10"/>
        <v>0</v>
      </c>
      <c r="R52" s="37">
        <f t="shared" si="11"/>
        <v>0</v>
      </c>
      <c r="S52" s="37">
        <f t="shared" si="12"/>
        <v>0</v>
      </c>
      <c r="T52">
        <v>51</v>
      </c>
      <c r="U52" s="45">
        <f>IFERROR(-HLOOKUP($U$1,IEX!$W$2:$BH$98,T52,FALSE),0)</f>
        <v>0</v>
      </c>
      <c r="V52" s="46">
        <f t="shared" si="8"/>
        <v>0</v>
      </c>
      <c r="W52" s="52"/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</row>
    <row r="53" spans="1:63">
      <c r="A53" s="8" t="s">
        <v>95</v>
      </c>
      <c r="B53" s="38"/>
      <c r="C53" s="21"/>
      <c r="D53" s="21"/>
      <c r="E53" s="21"/>
      <c r="F53" s="21"/>
      <c r="G53" s="21"/>
      <c r="H53" s="21"/>
      <c r="I53" s="21"/>
      <c r="J53" s="21"/>
      <c r="K53" s="23">
        <f t="shared" si="4"/>
        <v>0</v>
      </c>
      <c r="L53" s="22">
        <f t="shared" si="5"/>
        <v>0</v>
      </c>
      <c r="M53" s="39">
        <f t="shared" si="6"/>
        <v>0</v>
      </c>
      <c r="O53" s="37">
        <f t="shared" si="7"/>
        <v>0</v>
      </c>
      <c r="P53" s="37">
        <f t="shared" si="9"/>
        <v>0</v>
      </c>
      <c r="Q53" s="37">
        <f t="shared" si="10"/>
        <v>0</v>
      </c>
      <c r="R53" s="37">
        <f t="shared" si="11"/>
        <v>0</v>
      </c>
      <c r="S53" s="37">
        <f t="shared" si="12"/>
        <v>0</v>
      </c>
      <c r="T53">
        <v>52</v>
      </c>
      <c r="U53" s="45">
        <f>IFERROR(-HLOOKUP($U$1,IEX!$W$2:$BH$98,T53,FALSE),0)</f>
        <v>0</v>
      </c>
      <c r="V53" s="46">
        <f t="shared" si="8"/>
        <v>0</v>
      </c>
      <c r="W53" s="52"/>
      <c r="X53" s="46"/>
      <c r="Y53" s="46"/>
      <c r="Z53" s="46"/>
      <c r="AA53" s="46"/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</row>
    <row r="54" spans="1:63">
      <c r="A54" s="8" t="s">
        <v>96</v>
      </c>
      <c r="B54" s="38"/>
      <c r="C54" s="21"/>
      <c r="D54" s="21"/>
      <c r="E54" s="21"/>
      <c r="F54" s="21"/>
      <c r="G54" s="21"/>
      <c r="H54" s="21"/>
      <c r="I54" s="21"/>
      <c r="J54" s="21"/>
      <c r="K54" s="23">
        <f t="shared" si="4"/>
        <v>0</v>
      </c>
      <c r="L54" s="22">
        <f t="shared" si="5"/>
        <v>0</v>
      </c>
      <c r="M54" s="39">
        <f t="shared" si="6"/>
        <v>0</v>
      </c>
      <c r="O54" s="37">
        <f t="shared" si="7"/>
        <v>0</v>
      </c>
      <c r="P54" s="37">
        <f t="shared" si="9"/>
        <v>0</v>
      </c>
      <c r="Q54" s="37">
        <f t="shared" si="10"/>
        <v>0</v>
      </c>
      <c r="R54" s="37">
        <f t="shared" si="11"/>
        <v>0</v>
      </c>
      <c r="S54" s="37">
        <f t="shared" si="12"/>
        <v>0</v>
      </c>
      <c r="T54">
        <v>53</v>
      </c>
      <c r="U54" s="45">
        <f>IFERROR(-HLOOKUP($U$1,IEX!$W$2:$BH$98,T54,FALSE),0)</f>
        <v>0</v>
      </c>
      <c r="V54" s="46">
        <f t="shared" si="8"/>
        <v>0</v>
      </c>
      <c r="W54" s="52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</row>
    <row r="55" spans="1:63">
      <c r="A55" s="8" t="s">
        <v>97</v>
      </c>
      <c r="B55" s="38"/>
      <c r="C55" s="21"/>
      <c r="D55" s="21"/>
      <c r="E55" s="21"/>
      <c r="F55" s="21"/>
      <c r="G55" s="21"/>
      <c r="H55" s="21"/>
      <c r="I55" s="21"/>
      <c r="J55" s="21"/>
      <c r="K55" s="23">
        <f t="shared" si="4"/>
        <v>0</v>
      </c>
      <c r="L55" s="22">
        <f t="shared" si="5"/>
        <v>0</v>
      </c>
      <c r="M55" s="39">
        <f t="shared" si="6"/>
        <v>0</v>
      </c>
      <c r="O55" s="37">
        <f t="shared" si="7"/>
        <v>0</v>
      </c>
      <c r="P55" s="37">
        <f t="shared" si="9"/>
        <v>0</v>
      </c>
      <c r="Q55" s="37">
        <f t="shared" si="10"/>
        <v>0</v>
      </c>
      <c r="R55" s="37">
        <f t="shared" si="11"/>
        <v>0</v>
      </c>
      <c r="S55" s="37">
        <f t="shared" si="12"/>
        <v>0</v>
      </c>
      <c r="T55">
        <v>54</v>
      </c>
      <c r="U55" s="45">
        <f>IFERROR(-HLOOKUP($U$1,IEX!$W$2:$BH$98,T55,FALSE),0)</f>
        <v>0</v>
      </c>
      <c r="V55" s="46">
        <f t="shared" si="8"/>
        <v>0</v>
      </c>
      <c r="W55" s="52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</row>
    <row r="56" spans="1:63">
      <c r="A56" s="8" t="s">
        <v>98</v>
      </c>
      <c r="B56" s="38"/>
      <c r="C56" s="21"/>
      <c r="D56" s="21"/>
      <c r="E56" s="21"/>
      <c r="F56" s="21"/>
      <c r="G56" s="21"/>
      <c r="H56" s="21"/>
      <c r="I56" s="21"/>
      <c r="J56" s="21"/>
      <c r="K56" s="23">
        <f t="shared" si="4"/>
        <v>0</v>
      </c>
      <c r="L56" s="22">
        <f t="shared" si="5"/>
        <v>0</v>
      </c>
      <c r="M56" s="39">
        <f t="shared" si="6"/>
        <v>0</v>
      </c>
      <c r="O56" s="37">
        <f t="shared" si="7"/>
        <v>0</v>
      </c>
      <c r="P56" s="37">
        <f t="shared" si="9"/>
        <v>0</v>
      </c>
      <c r="Q56" s="37">
        <f t="shared" si="10"/>
        <v>0</v>
      </c>
      <c r="R56" s="37">
        <f t="shared" si="11"/>
        <v>0</v>
      </c>
      <c r="S56" s="37">
        <f t="shared" si="12"/>
        <v>0</v>
      </c>
      <c r="T56">
        <v>55</v>
      </c>
      <c r="U56" s="45">
        <f>IFERROR(-HLOOKUP($U$1,IEX!$W$2:$BH$98,T56,FALSE),0)</f>
        <v>0</v>
      </c>
      <c r="V56" s="46">
        <f t="shared" si="8"/>
        <v>0</v>
      </c>
      <c r="W56" s="52"/>
      <c r="X56" s="46"/>
      <c r="Y56" s="46"/>
      <c r="Z56" s="46"/>
      <c r="AA56" s="46"/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</row>
    <row r="57" spans="1:63">
      <c r="A57" s="8" t="s">
        <v>99</v>
      </c>
      <c r="B57" s="38"/>
      <c r="C57" s="21"/>
      <c r="D57" s="21"/>
      <c r="E57" s="21"/>
      <c r="F57" s="21"/>
      <c r="G57" s="21"/>
      <c r="H57" s="21"/>
      <c r="I57" s="21"/>
      <c r="J57" s="21"/>
      <c r="K57" s="23">
        <f t="shared" si="4"/>
        <v>0</v>
      </c>
      <c r="L57" s="22">
        <f t="shared" si="5"/>
        <v>0</v>
      </c>
      <c r="M57" s="39">
        <f t="shared" si="6"/>
        <v>0</v>
      </c>
      <c r="O57" s="37">
        <f t="shared" si="7"/>
        <v>0</v>
      </c>
      <c r="P57" s="37">
        <f t="shared" si="9"/>
        <v>0</v>
      </c>
      <c r="Q57" s="37">
        <f t="shared" si="10"/>
        <v>0</v>
      </c>
      <c r="R57" s="37">
        <f t="shared" si="11"/>
        <v>0</v>
      </c>
      <c r="S57" s="37">
        <f t="shared" si="12"/>
        <v>0</v>
      </c>
      <c r="T57">
        <v>56</v>
      </c>
      <c r="U57" s="45">
        <f>IFERROR(-HLOOKUP($U$1,IEX!$W$2:$BH$98,T57,FALSE),0)</f>
        <v>0</v>
      </c>
      <c r="V57" s="46">
        <f t="shared" si="8"/>
        <v>0</v>
      </c>
      <c r="W57" s="52"/>
      <c r="X57" s="46"/>
      <c r="Y57" s="46"/>
      <c r="Z57" s="46"/>
      <c r="AA57" s="46"/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</row>
    <row r="58" spans="1:63">
      <c r="A58" s="8" t="s">
        <v>100</v>
      </c>
      <c r="B58" s="38"/>
      <c r="C58" s="21"/>
      <c r="D58" s="21"/>
      <c r="E58" s="21"/>
      <c r="F58" s="21"/>
      <c r="G58" s="21"/>
      <c r="H58" s="21"/>
      <c r="I58" s="21"/>
      <c r="J58" s="21"/>
      <c r="K58" s="23">
        <f t="shared" si="4"/>
        <v>0</v>
      </c>
      <c r="L58" s="22">
        <f t="shared" si="5"/>
        <v>0</v>
      </c>
      <c r="M58" s="39">
        <f t="shared" si="6"/>
        <v>0</v>
      </c>
      <c r="O58" s="37">
        <f t="shared" si="7"/>
        <v>0</v>
      </c>
      <c r="P58" s="37">
        <f t="shared" si="9"/>
        <v>0</v>
      </c>
      <c r="Q58" s="37">
        <f t="shared" si="10"/>
        <v>0</v>
      </c>
      <c r="R58" s="37">
        <f t="shared" si="11"/>
        <v>0</v>
      </c>
      <c r="S58" s="37">
        <f t="shared" si="12"/>
        <v>0</v>
      </c>
      <c r="T58">
        <v>57</v>
      </c>
      <c r="U58" s="45">
        <f>IFERROR(-HLOOKUP($U$1,IEX!$W$2:$BH$98,T58,FALSE),0)</f>
        <v>0</v>
      </c>
      <c r="V58" s="46">
        <f t="shared" si="8"/>
        <v>0</v>
      </c>
      <c r="W58" s="52"/>
      <c r="X58" s="46"/>
      <c r="Y58" s="46"/>
      <c r="Z58" s="46"/>
      <c r="AA58" s="46"/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</row>
    <row r="59" spans="1:63">
      <c r="A59" s="8" t="s">
        <v>101</v>
      </c>
      <c r="B59" s="38"/>
      <c r="C59" s="21"/>
      <c r="D59" s="21"/>
      <c r="E59" s="21"/>
      <c r="F59" s="21"/>
      <c r="G59" s="21"/>
      <c r="H59" s="21"/>
      <c r="I59" s="21"/>
      <c r="J59" s="21"/>
      <c r="K59" s="23">
        <f t="shared" si="4"/>
        <v>0</v>
      </c>
      <c r="L59" s="22">
        <f t="shared" si="5"/>
        <v>0</v>
      </c>
      <c r="M59" s="39">
        <f t="shared" si="6"/>
        <v>0</v>
      </c>
      <c r="O59" s="37">
        <f t="shared" si="7"/>
        <v>0</v>
      </c>
      <c r="P59" s="37">
        <f t="shared" si="9"/>
        <v>0</v>
      </c>
      <c r="Q59" s="37">
        <f t="shared" si="10"/>
        <v>0</v>
      </c>
      <c r="R59" s="37">
        <f t="shared" si="11"/>
        <v>0</v>
      </c>
      <c r="S59" s="37">
        <f t="shared" si="12"/>
        <v>0</v>
      </c>
      <c r="T59">
        <v>58</v>
      </c>
      <c r="U59" s="45">
        <f>IFERROR(-HLOOKUP($U$1,IEX!$W$2:$BH$98,T59,FALSE),0)</f>
        <v>0</v>
      </c>
      <c r="V59" s="46">
        <f t="shared" si="8"/>
        <v>0</v>
      </c>
      <c r="W59" s="52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</row>
    <row r="60" spans="1:63">
      <c r="A60" s="8" t="s">
        <v>102</v>
      </c>
      <c r="B60" s="38"/>
      <c r="C60" s="21"/>
      <c r="D60" s="21"/>
      <c r="E60" s="21"/>
      <c r="F60" s="21"/>
      <c r="G60" s="21"/>
      <c r="H60" s="21"/>
      <c r="I60" s="21"/>
      <c r="J60" s="21"/>
      <c r="K60" s="23">
        <f t="shared" si="4"/>
        <v>0</v>
      </c>
      <c r="L60" s="22">
        <f t="shared" si="5"/>
        <v>0</v>
      </c>
      <c r="M60" s="39">
        <f t="shared" si="6"/>
        <v>0</v>
      </c>
      <c r="O60" s="37">
        <f t="shared" si="7"/>
        <v>0</v>
      </c>
      <c r="P60" s="37">
        <f t="shared" si="9"/>
        <v>0</v>
      </c>
      <c r="Q60" s="37">
        <f t="shared" si="10"/>
        <v>0</v>
      </c>
      <c r="R60" s="37">
        <f t="shared" si="11"/>
        <v>0</v>
      </c>
      <c r="S60" s="37">
        <f t="shared" si="12"/>
        <v>0</v>
      </c>
      <c r="T60">
        <v>59</v>
      </c>
      <c r="U60" s="45">
        <f>IFERROR(-HLOOKUP($U$1,IEX!$W$2:$BH$98,T60,FALSE),0)</f>
        <v>0</v>
      </c>
      <c r="V60" s="46">
        <f t="shared" si="8"/>
        <v>0</v>
      </c>
      <c r="W60" s="52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</row>
    <row r="61" spans="1:63">
      <c r="A61" s="8" t="s">
        <v>103</v>
      </c>
      <c r="B61" s="38"/>
      <c r="C61" s="21"/>
      <c r="D61" s="21"/>
      <c r="E61" s="21"/>
      <c r="F61" s="21"/>
      <c r="G61" s="21"/>
      <c r="H61" s="21"/>
      <c r="I61" s="21"/>
      <c r="J61" s="21"/>
      <c r="K61" s="23">
        <f t="shared" si="4"/>
        <v>0</v>
      </c>
      <c r="L61" s="22">
        <f t="shared" si="5"/>
        <v>0</v>
      </c>
      <c r="M61" s="39">
        <f t="shared" si="6"/>
        <v>0</v>
      </c>
      <c r="O61" s="37">
        <f t="shared" si="7"/>
        <v>0</v>
      </c>
      <c r="P61" s="37">
        <f t="shared" si="9"/>
        <v>0</v>
      </c>
      <c r="Q61" s="37">
        <f t="shared" si="10"/>
        <v>0</v>
      </c>
      <c r="R61" s="37">
        <f t="shared" si="11"/>
        <v>0</v>
      </c>
      <c r="S61" s="37">
        <f t="shared" si="12"/>
        <v>0</v>
      </c>
      <c r="T61">
        <v>60</v>
      </c>
      <c r="U61" s="45">
        <f>IFERROR(-HLOOKUP($U$1,IEX!$W$2:$BH$98,T61,FALSE),0)</f>
        <v>0</v>
      </c>
      <c r="V61" s="46">
        <f t="shared" si="8"/>
        <v>0</v>
      </c>
      <c r="W61" s="52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</row>
    <row r="62" spans="1:63">
      <c r="A62" s="8" t="s">
        <v>104</v>
      </c>
      <c r="B62" s="38"/>
      <c r="C62" s="21"/>
      <c r="D62" s="21"/>
      <c r="E62" s="21"/>
      <c r="F62" s="21"/>
      <c r="G62" s="21"/>
      <c r="H62" s="21"/>
      <c r="I62" s="21"/>
      <c r="J62" s="21"/>
      <c r="K62" s="23">
        <f t="shared" si="4"/>
        <v>0</v>
      </c>
      <c r="L62" s="22">
        <f t="shared" si="5"/>
        <v>0</v>
      </c>
      <c r="M62" s="39">
        <f t="shared" si="6"/>
        <v>0</v>
      </c>
      <c r="O62" s="37">
        <f t="shared" si="7"/>
        <v>0</v>
      </c>
      <c r="P62" s="37">
        <f t="shared" si="9"/>
        <v>0</v>
      </c>
      <c r="Q62" s="37">
        <f t="shared" si="10"/>
        <v>0</v>
      </c>
      <c r="R62" s="37">
        <f t="shared" si="11"/>
        <v>0</v>
      </c>
      <c r="S62" s="37">
        <f t="shared" si="12"/>
        <v>0</v>
      </c>
      <c r="T62">
        <v>61</v>
      </c>
      <c r="U62" s="45">
        <f>IFERROR(-HLOOKUP($U$1,IEX!$W$2:$BH$98,T62,FALSE),0)</f>
        <v>0</v>
      </c>
      <c r="V62" s="46">
        <f t="shared" si="8"/>
        <v>0</v>
      </c>
      <c r="W62" s="52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</row>
    <row r="63" spans="1:63">
      <c r="A63" s="8" t="s">
        <v>105</v>
      </c>
      <c r="B63" s="38"/>
      <c r="C63" s="21"/>
      <c r="D63" s="21"/>
      <c r="E63" s="21"/>
      <c r="F63" s="21"/>
      <c r="G63" s="21"/>
      <c r="H63" s="21"/>
      <c r="I63" s="21"/>
      <c r="J63" s="21"/>
      <c r="K63" s="23">
        <f t="shared" si="4"/>
        <v>0</v>
      </c>
      <c r="L63" s="22">
        <f t="shared" si="5"/>
        <v>0</v>
      </c>
      <c r="M63" s="39">
        <f t="shared" si="6"/>
        <v>0</v>
      </c>
      <c r="O63" s="37">
        <f t="shared" si="7"/>
        <v>0</v>
      </c>
      <c r="P63" s="37">
        <f t="shared" si="9"/>
        <v>0</v>
      </c>
      <c r="Q63" s="37">
        <f t="shared" si="10"/>
        <v>0</v>
      </c>
      <c r="R63" s="37">
        <f t="shared" si="11"/>
        <v>0</v>
      </c>
      <c r="S63" s="37">
        <f t="shared" si="12"/>
        <v>0</v>
      </c>
      <c r="T63">
        <v>62</v>
      </c>
      <c r="U63" s="45">
        <f>IFERROR(-HLOOKUP($U$1,IEX!$W$2:$BH$98,T63,FALSE),0)</f>
        <v>0</v>
      </c>
      <c r="V63" s="46">
        <f t="shared" si="8"/>
        <v>0</v>
      </c>
      <c r="W63" s="52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</row>
    <row r="64" spans="1:63">
      <c r="A64" s="8" t="s">
        <v>106</v>
      </c>
      <c r="B64" s="38"/>
      <c r="C64" s="21"/>
      <c r="D64" s="21"/>
      <c r="E64" s="21"/>
      <c r="F64" s="21"/>
      <c r="G64" s="21"/>
      <c r="H64" s="21"/>
      <c r="I64" s="21"/>
      <c r="J64" s="21"/>
      <c r="K64" s="23">
        <f t="shared" si="4"/>
        <v>0</v>
      </c>
      <c r="L64" s="22">
        <f t="shared" si="5"/>
        <v>0</v>
      </c>
      <c r="M64" s="39">
        <f t="shared" si="6"/>
        <v>0</v>
      </c>
      <c r="O64" s="37">
        <f t="shared" si="7"/>
        <v>0</v>
      </c>
      <c r="P64" s="37">
        <f t="shared" si="9"/>
        <v>0</v>
      </c>
      <c r="Q64" s="37">
        <f t="shared" si="10"/>
        <v>0</v>
      </c>
      <c r="R64" s="37">
        <f t="shared" si="11"/>
        <v>0</v>
      </c>
      <c r="S64" s="37">
        <f t="shared" si="12"/>
        <v>0</v>
      </c>
      <c r="T64">
        <v>63</v>
      </c>
      <c r="U64" s="45">
        <f>IFERROR(-HLOOKUP($U$1,IEX!$W$2:$BH$98,T64,FALSE),0)</f>
        <v>0</v>
      </c>
      <c r="V64" s="46">
        <f t="shared" si="8"/>
        <v>0</v>
      </c>
      <c r="W64" s="52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</row>
    <row r="65" spans="1:63">
      <c r="A65" s="8" t="s">
        <v>107</v>
      </c>
      <c r="B65" s="38"/>
      <c r="C65" s="21"/>
      <c r="D65" s="21"/>
      <c r="E65" s="21"/>
      <c r="F65" s="21"/>
      <c r="G65" s="21"/>
      <c r="H65" s="21"/>
      <c r="I65" s="21"/>
      <c r="J65" s="21"/>
      <c r="K65" s="23">
        <f t="shared" si="4"/>
        <v>0</v>
      </c>
      <c r="L65" s="22">
        <f t="shared" si="5"/>
        <v>0</v>
      </c>
      <c r="M65" s="39">
        <f t="shared" si="6"/>
        <v>0</v>
      </c>
      <c r="O65" s="37">
        <f t="shared" si="7"/>
        <v>0</v>
      </c>
      <c r="P65" s="37">
        <f t="shared" si="9"/>
        <v>0</v>
      </c>
      <c r="Q65" s="37">
        <f t="shared" si="10"/>
        <v>0</v>
      </c>
      <c r="R65" s="37">
        <f t="shared" si="11"/>
        <v>0</v>
      </c>
      <c r="S65" s="37">
        <f t="shared" si="12"/>
        <v>0</v>
      </c>
      <c r="T65">
        <v>64</v>
      </c>
      <c r="U65" s="45">
        <f>IFERROR(-HLOOKUP($U$1,IEX!$W$2:$BH$98,T65,FALSE),0)</f>
        <v>0</v>
      </c>
      <c r="V65" s="46">
        <f t="shared" si="8"/>
        <v>0</v>
      </c>
      <c r="W65" s="52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</row>
    <row r="66" spans="1:63">
      <c r="A66" s="8" t="s">
        <v>108</v>
      </c>
      <c r="B66" s="38"/>
      <c r="C66" s="21"/>
      <c r="D66" s="21"/>
      <c r="E66" s="21"/>
      <c r="F66" s="21"/>
      <c r="G66" s="21"/>
      <c r="H66" s="21"/>
      <c r="I66" s="21"/>
      <c r="J66" s="21"/>
      <c r="K66" s="23">
        <f t="shared" si="4"/>
        <v>0</v>
      </c>
      <c r="L66" s="22">
        <f t="shared" si="5"/>
        <v>0</v>
      </c>
      <c r="M66" s="39">
        <f t="shared" si="6"/>
        <v>0</v>
      </c>
      <c r="O66" s="37">
        <f t="shared" si="7"/>
        <v>0</v>
      </c>
      <c r="P66" s="37">
        <f t="shared" si="9"/>
        <v>0</v>
      </c>
      <c r="Q66" s="37">
        <f t="shared" si="10"/>
        <v>0</v>
      </c>
      <c r="R66" s="37">
        <f t="shared" si="11"/>
        <v>0</v>
      </c>
      <c r="S66" s="37">
        <f t="shared" si="12"/>
        <v>0</v>
      </c>
      <c r="T66">
        <v>65</v>
      </c>
      <c r="U66" s="45">
        <f>IFERROR(-HLOOKUP($U$1,IEX!$W$2:$BH$98,T66,FALSE),0)</f>
        <v>0</v>
      </c>
      <c r="V66" s="46">
        <f t="shared" si="8"/>
        <v>0</v>
      </c>
      <c r="W66" s="52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</row>
    <row r="67" spans="1:63">
      <c r="A67" s="8" t="s">
        <v>109</v>
      </c>
      <c r="B67" s="38"/>
      <c r="C67" s="21"/>
      <c r="D67" s="21"/>
      <c r="E67" s="21"/>
      <c r="F67" s="21"/>
      <c r="G67" s="21"/>
      <c r="H67" s="21"/>
      <c r="I67" s="21"/>
      <c r="J67" s="21"/>
      <c r="K67" s="23">
        <f t="shared" si="4"/>
        <v>0</v>
      </c>
      <c r="L67" s="22">
        <f t="shared" si="5"/>
        <v>0</v>
      </c>
      <c r="M67" s="39">
        <f t="shared" si="6"/>
        <v>0</v>
      </c>
      <c r="O67" s="37">
        <f t="shared" si="7"/>
        <v>0</v>
      </c>
      <c r="P67" s="37">
        <f t="shared" ref="P67:P98" si="13">SUMPRODUCT($X67:$AQ67,$X$103:$AQ$103)+D67</f>
        <v>0</v>
      </c>
      <c r="Q67" s="37">
        <f t="shared" ref="Q67:Q98" si="14">SUMPRODUCT($X67:$AQ67,$X$104:$AQ$104)+F67</f>
        <v>0</v>
      </c>
      <c r="R67" s="37">
        <f t="shared" ref="R67:R98" si="15">SUMPRODUCT($X67:$AQ67,$X$105:$AQ$105)+H67</f>
        <v>0</v>
      </c>
      <c r="S67" s="37">
        <f t="shared" ref="S67:S98" si="16">SUMPRODUCT($X67:$AQ67,$X$106:$AQ$106)+J67</f>
        <v>0</v>
      </c>
      <c r="T67">
        <v>66</v>
      </c>
      <c r="U67" s="45">
        <f>IFERROR(-HLOOKUP($U$1,IEX!$W$2:$BH$98,T67,FALSE),0)</f>
        <v>0</v>
      </c>
      <c r="V67" s="46">
        <f t="shared" si="8"/>
        <v>0</v>
      </c>
      <c r="W67" s="52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</row>
    <row r="68" spans="1:63">
      <c r="A68" s="8" t="s">
        <v>110</v>
      </c>
      <c r="B68" s="38"/>
      <c r="C68" s="21"/>
      <c r="D68" s="21"/>
      <c r="E68" s="21"/>
      <c r="F68" s="21"/>
      <c r="G68" s="21"/>
      <c r="H68" s="21"/>
      <c r="I68" s="21"/>
      <c r="J68" s="21"/>
      <c r="K68" s="23">
        <f t="shared" ref="K68:K98" si="17">SUM(C68:J68)</f>
        <v>0</v>
      </c>
      <c r="L68" s="22">
        <f t="shared" ref="L68:L98" si="18">U68+V68</f>
        <v>0</v>
      </c>
      <c r="M68" s="39">
        <f t="shared" ref="M68:M98" si="19">K68+L68</f>
        <v>0</v>
      </c>
      <c r="O68" s="37">
        <f t="shared" ref="O68:O98" si="20">-SUM(P68:S68,U68)</f>
        <v>0</v>
      </c>
      <c r="P68" s="37">
        <f t="shared" si="13"/>
        <v>0</v>
      </c>
      <c r="Q68" s="37">
        <f t="shared" si="14"/>
        <v>0</v>
      </c>
      <c r="R68" s="37">
        <f t="shared" si="15"/>
        <v>0</v>
      </c>
      <c r="S68" s="37">
        <f t="shared" si="16"/>
        <v>0</v>
      </c>
      <c r="T68">
        <v>67</v>
      </c>
      <c r="U68" s="45">
        <f>IFERROR(-HLOOKUP($U$1,IEX!$W$2:$BH$98,T68,FALSE),0)</f>
        <v>0</v>
      </c>
      <c r="V68" s="46">
        <f t="shared" ref="V68:V98" si="21">SUM(X68:AQ68)</f>
        <v>0</v>
      </c>
      <c r="W68" s="52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</row>
    <row r="69" spans="1:63">
      <c r="A69" s="8" t="s">
        <v>111</v>
      </c>
      <c r="B69" s="38"/>
      <c r="C69" s="21"/>
      <c r="D69" s="21"/>
      <c r="E69" s="21"/>
      <c r="F69" s="21"/>
      <c r="G69" s="21"/>
      <c r="H69" s="21"/>
      <c r="I69" s="21"/>
      <c r="J69" s="21"/>
      <c r="K69" s="23">
        <f t="shared" si="17"/>
        <v>0</v>
      </c>
      <c r="L69" s="22">
        <f t="shared" si="18"/>
        <v>0</v>
      </c>
      <c r="M69" s="39">
        <f t="shared" si="19"/>
        <v>0</v>
      </c>
      <c r="O69" s="37">
        <f t="shared" si="20"/>
        <v>0</v>
      </c>
      <c r="P69" s="37">
        <f t="shared" si="13"/>
        <v>0</v>
      </c>
      <c r="Q69" s="37">
        <f t="shared" si="14"/>
        <v>0</v>
      </c>
      <c r="R69" s="37">
        <f t="shared" si="15"/>
        <v>0</v>
      </c>
      <c r="S69" s="37">
        <f t="shared" si="16"/>
        <v>0</v>
      </c>
      <c r="T69">
        <v>68</v>
      </c>
      <c r="U69" s="45">
        <f>IFERROR(-HLOOKUP($U$1,IEX!$W$2:$BH$98,T69,FALSE),0)</f>
        <v>0</v>
      </c>
      <c r="V69" s="46">
        <f t="shared" si="21"/>
        <v>0</v>
      </c>
      <c r="W69" s="52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</row>
    <row r="70" spans="1:63">
      <c r="A70" s="8" t="s">
        <v>112</v>
      </c>
      <c r="B70" s="38"/>
      <c r="C70" s="21"/>
      <c r="D70" s="21"/>
      <c r="E70" s="21"/>
      <c r="F70" s="21"/>
      <c r="G70" s="21"/>
      <c r="H70" s="21"/>
      <c r="I70" s="21"/>
      <c r="J70" s="21"/>
      <c r="K70" s="23">
        <f t="shared" si="17"/>
        <v>0</v>
      </c>
      <c r="L70" s="22">
        <f t="shared" si="18"/>
        <v>0</v>
      </c>
      <c r="M70" s="39">
        <f t="shared" si="19"/>
        <v>0</v>
      </c>
      <c r="O70" s="37">
        <f t="shared" si="20"/>
        <v>0</v>
      </c>
      <c r="P70" s="37">
        <f t="shared" si="13"/>
        <v>0</v>
      </c>
      <c r="Q70" s="37">
        <f t="shared" si="14"/>
        <v>0</v>
      </c>
      <c r="R70" s="37">
        <f t="shared" si="15"/>
        <v>0</v>
      </c>
      <c r="S70" s="37">
        <f t="shared" si="16"/>
        <v>0</v>
      </c>
      <c r="T70">
        <v>69</v>
      </c>
      <c r="U70" s="45">
        <f>IFERROR(-HLOOKUP($U$1,IEX!$W$2:$BH$98,T70,FALSE),0)</f>
        <v>0</v>
      </c>
      <c r="V70" s="46">
        <f t="shared" si="21"/>
        <v>0</v>
      </c>
      <c r="W70" s="52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</row>
    <row r="71" spans="1:63">
      <c r="A71" s="8" t="s">
        <v>113</v>
      </c>
      <c r="B71" s="38"/>
      <c r="C71" s="21"/>
      <c r="D71" s="21"/>
      <c r="E71" s="21"/>
      <c r="F71" s="21"/>
      <c r="G71" s="21"/>
      <c r="H71" s="21"/>
      <c r="I71" s="21"/>
      <c r="J71" s="21"/>
      <c r="K71" s="23">
        <f t="shared" si="17"/>
        <v>0</v>
      </c>
      <c r="L71" s="22">
        <f t="shared" si="18"/>
        <v>0</v>
      </c>
      <c r="M71" s="39">
        <f t="shared" si="19"/>
        <v>0</v>
      </c>
      <c r="O71" s="37">
        <f t="shared" si="20"/>
        <v>0</v>
      </c>
      <c r="P71" s="37">
        <f t="shared" si="13"/>
        <v>0</v>
      </c>
      <c r="Q71" s="37">
        <f t="shared" si="14"/>
        <v>0</v>
      </c>
      <c r="R71" s="37">
        <f t="shared" si="15"/>
        <v>0</v>
      </c>
      <c r="S71" s="37">
        <f t="shared" si="16"/>
        <v>0</v>
      </c>
      <c r="T71">
        <v>70</v>
      </c>
      <c r="U71" s="45">
        <f>IFERROR(-HLOOKUP($U$1,IEX!$W$2:$BH$98,T71,FALSE),0)</f>
        <v>0</v>
      </c>
      <c r="V71" s="46">
        <f t="shared" si="21"/>
        <v>0</v>
      </c>
      <c r="W71" s="52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</row>
    <row r="72" spans="1:63">
      <c r="A72" s="8" t="s">
        <v>114</v>
      </c>
      <c r="B72" s="38"/>
      <c r="C72" s="21"/>
      <c r="D72" s="21"/>
      <c r="E72" s="21"/>
      <c r="F72" s="21"/>
      <c r="G72" s="21"/>
      <c r="H72" s="21"/>
      <c r="I72" s="21"/>
      <c r="J72" s="21"/>
      <c r="K72" s="23">
        <f t="shared" si="17"/>
        <v>0</v>
      </c>
      <c r="L72" s="22">
        <f t="shared" si="18"/>
        <v>0</v>
      </c>
      <c r="M72" s="39">
        <f t="shared" si="19"/>
        <v>0</v>
      </c>
      <c r="O72" s="37">
        <f t="shared" si="20"/>
        <v>0</v>
      </c>
      <c r="P72" s="37">
        <f t="shared" si="13"/>
        <v>0</v>
      </c>
      <c r="Q72" s="37">
        <f t="shared" si="14"/>
        <v>0</v>
      </c>
      <c r="R72" s="37">
        <f t="shared" si="15"/>
        <v>0</v>
      </c>
      <c r="S72" s="37">
        <f t="shared" si="16"/>
        <v>0</v>
      </c>
      <c r="T72">
        <v>71</v>
      </c>
      <c r="U72" s="45">
        <f>IFERROR(-HLOOKUP($U$1,IEX!$W$2:$BH$98,T72,FALSE),0)</f>
        <v>0</v>
      </c>
      <c r="V72" s="46">
        <f t="shared" si="21"/>
        <v>0</v>
      </c>
      <c r="W72" s="52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</row>
    <row r="73" spans="1:63">
      <c r="A73" s="8" t="s">
        <v>115</v>
      </c>
      <c r="B73" s="38"/>
      <c r="C73" s="21"/>
      <c r="D73" s="21"/>
      <c r="E73" s="21"/>
      <c r="F73" s="21"/>
      <c r="G73" s="21"/>
      <c r="H73" s="21"/>
      <c r="I73" s="21"/>
      <c r="J73" s="21"/>
      <c r="K73" s="23">
        <f t="shared" si="17"/>
        <v>0</v>
      </c>
      <c r="L73" s="22">
        <f t="shared" si="18"/>
        <v>0</v>
      </c>
      <c r="M73" s="39">
        <f t="shared" si="19"/>
        <v>0</v>
      </c>
      <c r="O73" s="37">
        <f t="shared" si="20"/>
        <v>0</v>
      </c>
      <c r="P73" s="37">
        <f t="shared" si="13"/>
        <v>0</v>
      </c>
      <c r="Q73" s="37">
        <f t="shared" si="14"/>
        <v>0</v>
      </c>
      <c r="R73" s="37">
        <f t="shared" si="15"/>
        <v>0</v>
      </c>
      <c r="S73" s="37">
        <f t="shared" si="16"/>
        <v>0</v>
      </c>
      <c r="T73">
        <v>72</v>
      </c>
      <c r="U73" s="45">
        <f>IFERROR(-HLOOKUP($U$1,IEX!$W$2:$BH$98,T73,FALSE),0)</f>
        <v>0</v>
      </c>
      <c r="V73" s="46">
        <f t="shared" si="21"/>
        <v>0</v>
      </c>
      <c r="W73" s="52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</row>
    <row r="74" spans="1:63">
      <c r="A74" s="8" t="s">
        <v>116</v>
      </c>
      <c r="B74" s="38"/>
      <c r="C74" s="21"/>
      <c r="D74" s="21"/>
      <c r="E74" s="21"/>
      <c r="F74" s="21"/>
      <c r="G74" s="21"/>
      <c r="H74" s="21"/>
      <c r="I74" s="21"/>
      <c r="J74" s="21"/>
      <c r="K74" s="23">
        <f t="shared" si="17"/>
        <v>0</v>
      </c>
      <c r="L74" s="22">
        <f t="shared" si="18"/>
        <v>0</v>
      </c>
      <c r="M74" s="39">
        <f t="shared" si="19"/>
        <v>0</v>
      </c>
      <c r="O74" s="37">
        <f t="shared" si="20"/>
        <v>0</v>
      </c>
      <c r="P74" s="37">
        <f t="shared" si="13"/>
        <v>0</v>
      </c>
      <c r="Q74" s="37">
        <f t="shared" si="14"/>
        <v>0</v>
      </c>
      <c r="R74" s="37">
        <f t="shared" si="15"/>
        <v>0</v>
      </c>
      <c r="S74" s="37">
        <f t="shared" si="16"/>
        <v>0</v>
      </c>
      <c r="T74">
        <v>73</v>
      </c>
      <c r="U74" s="45">
        <f>IFERROR(-HLOOKUP($U$1,IEX!$W$2:$BH$98,T74,FALSE),0)</f>
        <v>0</v>
      </c>
      <c r="V74" s="46">
        <f t="shared" si="21"/>
        <v>0</v>
      </c>
      <c r="W74" s="52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</row>
    <row r="75" spans="1:63">
      <c r="A75" s="8" t="s">
        <v>117</v>
      </c>
      <c r="B75" s="38"/>
      <c r="C75" s="21"/>
      <c r="D75" s="21"/>
      <c r="E75" s="21"/>
      <c r="F75" s="21"/>
      <c r="G75" s="21"/>
      <c r="H75" s="21"/>
      <c r="I75" s="21"/>
      <c r="J75" s="21"/>
      <c r="K75" s="23">
        <f t="shared" si="17"/>
        <v>0</v>
      </c>
      <c r="L75" s="22">
        <f t="shared" si="18"/>
        <v>0</v>
      </c>
      <c r="M75" s="39">
        <f t="shared" si="19"/>
        <v>0</v>
      </c>
      <c r="O75" s="37">
        <f t="shared" si="20"/>
        <v>0</v>
      </c>
      <c r="P75" s="37">
        <f t="shared" si="13"/>
        <v>0</v>
      </c>
      <c r="Q75" s="37">
        <f t="shared" si="14"/>
        <v>0</v>
      </c>
      <c r="R75" s="37">
        <f t="shared" si="15"/>
        <v>0</v>
      </c>
      <c r="S75" s="37">
        <f t="shared" si="16"/>
        <v>0</v>
      </c>
      <c r="T75">
        <v>74</v>
      </c>
      <c r="U75" s="45">
        <f>IFERROR(-HLOOKUP($U$1,IEX!$W$2:$BH$98,T75,FALSE),0)</f>
        <v>0</v>
      </c>
      <c r="V75" s="46">
        <f t="shared" si="21"/>
        <v>0</v>
      </c>
      <c r="W75" s="52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</row>
    <row r="76" spans="1:63">
      <c r="A76" s="8" t="s">
        <v>118</v>
      </c>
      <c r="B76" s="38"/>
      <c r="C76" s="21"/>
      <c r="D76" s="21"/>
      <c r="E76" s="21"/>
      <c r="F76" s="21"/>
      <c r="G76" s="21"/>
      <c r="H76" s="21"/>
      <c r="I76" s="21"/>
      <c r="J76" s="21"/>
      <c r="K76" s="23">
        <f t="shared" si="17"/>
        <v>0</v>
      </c>
      <c r="L76" s="22">
        <f t="shared" si="18"/>
        <v>0</v>
      </c>
      <c r="M76" s="39">
        <f t="shared" si="19"/>
        <v>0</v>
      </c>
      <c r="O76" s="37">
        <f t="shared" si="20"/>
        <v>0</v>
      </c>
      <c r="P76" s="37">
        <f t="shared" si="13"/>
        <v>0</v>
      </c>
      <c r="Q76" s="37">
        <f t="shared" si="14"/>
        <v>0</v>
      </c>
      <c r="R76" s="37">
        <f t="shared" si="15"/>
        <v>0</v>
      </c>
      <c r="S76" s="37">
        <f t="shared" si="16"/>
        <v>0</v>
      </c>
      <c r="T76">
        <v>75</v>
      </c>
      <c r="U76" s="45">
        <f>IFERROR(-HLOOKUP($U$1,IEX!$W$2:$BH$98,T76,FALSE),0)</f>
        <v>0</v>
      </c>
      <c r="V76" s="46">
        <f t="shared" si="21"/>
        <v>0</v>
      </c>
      <c r="W76" s="52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</row>
    <row r="77" spans="1:63">
      <c r="A77" s="8" t="s">
        <v>119</v>
      </c>
      <c r="B77" s="38"/>
      <c r="C77" s="21"/>
      <c r="D77" s="21"/>
      <c r="E77" s="21"/>
      <c r="F77" s="21"/>
      <c r="G77" s="21"/>
      <c r="H77" s="21"/>
      <c r="I77" s="21"/>
      <c r="J77" s="21"/>
      <c r="K77" s="23">
        <f t="shared" si="17"/>
        <v>0</v>
      </c>
      <c r="L77" s="22">
        <f t="shared" si="18"/>
        <v>0</v>
      </c>
      <c r="M77" s="39">
        <f t="shared" si="19"/>
        <v>0</v>
      </c>
      <c r="O77" s="37">
        <f t="shared" si="20"/>
        <v>0</v>
      </c>
      <c r="P77" s="37">
        <f t="shared" si="13"/>
        <v>0</v>
      </c>
      <c r="Q77" s="37">
        <f t="shared" si="14"/>
        <v>0</v>
      </c>
      <c r="R77" s="37">
        <f t="shared" si="15"/>
        <v>0</v>
      </c>
      <c r="S77" s="37">
        <f t="shared" si="16"/>
        <v>0</v>
      </c>
      <c r="T77">
        <v>76</v>
      </c>
      <c r="U77" s="45">
        <f>IFERROR(-HLOOKUP($U$1,IEX!$W$2:$BH$98,T77,FALSE),0)</f>
        <v>0</v>
      </c>
      <c r="V77" s="46">
        <f t="shared" si="21"/>
        <v>0</v>
      </c>
      <c r="W77" s="52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</row>
    <row r="78" spans="1:63">
      <c r="A78" s="8" t="s">
        <v>120</v>
      </c>
      <c r="B78" s="38"/>
      <c r="C78" s="21"/>
      <c r="D78" s="21"/>
      <c r="E78" s="21"/>
      <c r="F78" s="21"/>
      <c r="G78" s="21"/>
      <c r="H78" s="21"/>
      <c r="I78" s="21"/>
      <c r="J78" s="21"/>
      <c r="K78" s="23">
        <f t="shared" si="17"/>
        <v>0</v>
      </c>
      <c r="L78" s="22">
        <f t="shared" si="18"/>
        <v>0</v>
      </c>
      <c r="M78" s="39">
        <f t="shared" si="19"/>
        <v>0</v>
      </c>
      <c r="O78" s="37">
        <f t="shared" si="20"/>
        <v>0</v>
      </c>
      <c r="P78" s="37">
        <f t="shared" si="13"/>
        <v>0</v>
      </c>
      <c r="Q78" s="37">
        <f t="shared" si="14"/>
        <v>0</v>
      </c>
      <c r="R78" s="37">
        <f t="shared" si="15"/>
        <v>0</v>
      </c>
      <c r="S78" s="37">
        <f t="shared" si="16"/>
        <v>0</v>
      </c>
      <c r="T78">
        <v>77</v>
      </c>
      <c r="U78" s="45">
        <f>IFERROR(-HLOOKUP($U$1,IEX!$W$2:$BH$98,T78,FALSE),0)</f>
        <v>0</v>
      </c>
      <c r="V78" s="46">
        <f t="shared" si="21"/>
        <v>0</v>
      </c>
      <c r="W78" s="52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</row>
    <row r="79" spans="1:63">
      <c r="A79" s="8" t="s">
        <v>121</v>
      </c>
      <c r="B79" s="38"/>
      <c r="C79" s="21"/>
      <c r="D79" s="21"/>
      <c r="E79" s="21"/>
      <c r="F79" s="21"/>
      <c r="G79" s="21"/>
      <c r="H79" s="21"/>
      <c r="I79" s="21"/>
      <c r="J79" s="21"/>
      <c r="K79" s="23">
        <f t="shared" si="17"/>
        <v>0</v>
      </c>
      <c r="L79" s="22">
        <f t="shared" si="18"/>
        <v>0</v>
      </c>
      <c r="M79" s="39">
        <f t="shared" si="19"/>
        <v>0</v>
      </c>
      <c r="O79" s="37">
        <f t="shared" si="20"/>
        <v>0</v>
      </c>
      <c r="P79" s="37">
        <f t="shared" si="13"/>
        <v>0</v>
      </c>
      <c r="Q79" s="37">
        <f t="shared" si="14"/>
        <v>0</v>
      </c>
      <c r="R79" s="37">
        <f t="shared" si="15"/>
        <v>0</v>
      </c>
      <c r="S79" s="37">
        <f t="shared" si="16"/>
        <v>0</v>
      </c>
      <c r="T79">
        <v>78</v>
      </c>
      <c r="U79" s="45">
        <f>IFERROR(-HLOOKUP($U$1,IEX!$W$2:$BH$98,T79,FALSE),0)</f>
        <v>0</v>
      </c>
      <c r="V79" s="46">
        <f t="shared" si="21"/>
        <v>0</v>
      </c>
      <c r="W79" s="52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</row>
    <row r="80" spans="1:63">
      <c r="A80" s="8" t="s">
        <v>122</v>
      </c>
      <c r="B80" s="38"/>
      <c r="C80" s="21"/>
      <c r="D80" s="21"/>
      <c r="E80" s="21"/>
      <c r="F80" s="21"/>
      <c r="G80" s="21"/>
      <c r="H80" s="21"/>
      <c r="I80" s="21"/>
      <c r="J80" s="21"/>
      <c r="K80" s="23">
        <f t="shared" si="17"/>
        <v>0</v>
      </c>
      <c r="L80" s="22">
        <f t="shared" si="18"/>
        <v>0</v>
      </c>
      <c r="M80" s="39">
        <f t="shared" si="19"/>
        <v>0</v>
      </c>
      <c r="O80" s="37">
        <f t="shared" si="20"/>
        <v>0</v>
      </c>
      <c r="P80" s="37">
        <f t="shared" si="13"/>
        <v>0</v>
      </c>
      <c r="Q80" s="37">
        <f t="shared" si="14"/>
        <v>0</v>
      </c>
      <c r="R80" s="37">
        <f t="shared" si="15"/>
        <v>0</v>
      </c>
      <c r="S80" s="37">
        <f t="shared" si="16"/>
        <v>0</v>
      </c>
      <c r="T80">
        <v>79</v>
      </c>
      <c r="U80" s="45">
        <f>IFERROR(-HLOOKUP($U$1,IEX!$W$2:$BH$98,T80,FALSE),0)</f>
        <v>0</v>
      </c>
      <c r="V80" s="46">
        <f t="shared" si="21"/>
        <v>0</v>
      </c>
      <c r="W80" s="52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</row>
    <row r="81" spans="1:63">
      <c r="A81" s="8" t="s">
        <v>123</v>
      </c>
      <c r="B81" s="38"/>
      <c r="C81" s="21"/>
      <c r="D81" s="21"/>
      <c r="E81" s="21"/>
      <c r="F81" s="21"/>
      <c r="G81" s="21"/>
      <c r="H81" s="21"/>
      <c r="I81" s="21"/>
      <c r="J81" s="21"/>
      <c r="K81" s="23">
        <f t="shared" si="17"/>
        <v>0</v>
      </c>
      <c r="L81" s="22">
        <f t="shared" si="18"/>
        <v>0</v>
      </c>
      <c r="M81" s="39">
        <f t="shared" si="19"/>
        <v>0</v>
      </c>
      <c r="O81" s="37">
        <f t="shared" si="20"/>
        <v>0</v>
      </c>
      <c r="P81" s="37">
        <f t="shared" si="13"/>
        <v>0</v>
      </c>
      <c r="Q81" s="37">
        <f t="shared" si="14"/>
        <v>0</v>
      </c>
      <c r="R81" s="37">
        <f t="shared" si="15"/>
        <v>0</v>
      </c>
      <c r="S81" s="37">
        <f t="shared" si="16"/>
        <v>0</v>
      </c>
      <c r="T81">
        <v>80</v>
      </c>
      <c r="U81" s="45">
        <f>IFERROR(-HLOOKUP($U$1,IEX!$W$2:$BH$98,T81,FALSE),0)</f>
        <v>0</v>
      </c>
      <c r="V81" s="46">
        <f t="shared" si="21"/>
        <v>0</v>
      </c>
      <c r="W81" s="52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</row>
    <row r="82" spans="1:63">
      <c r="A82" s="8" t="s">
        <v>124</v>
      </c>
      <c r="B82" s="38"/>
      <c r="C82" s="21"/>
      <c r="D82" s="21"/>
      <c r="E82" s="21"/>
      <c r="F82" s="21"/>
      <c r="G82" s="21"/>
      <c r="H82" s="21"/>
      <c r="I82" s="21"/>
      <c r="J82" s="21"/>
      <c r="K82" s="23">
        <f t="shared" si="17"/>
        <v>0</v>
      </c>
      <c r="L82" s="22">
        <f t="shared" si="18"/>
        <v>0</v>
      </c>
      <c r="M82" s="39">
        <f t="shared" si="19"/>
        <v>0</v>
      </c>
      <c r="O82" s="37">
        <f t="shared" si="20"/>
        <v>0</v>
      </c>
      <c r="P82" s="37">
        <f t="shared" si="13"/>
        <v>0</v>
      </c>
      <c r="Q82" s="37">
        <f t="shared" si="14"/>
        <v>0</v>
      </c>
      <c r="R82" s="37">
        <f t="shared" si="15"/>
        <v>0</v>
      </c>
      <c r="S82" s="37">
        <f t="shared" si="16"/>
        <v>0</v>
      </c>
      <c r="T82">
        <v>81</v>
      </c>
      <c r="U82" s="45">
        <f>IFERROR(-HLOOKUP($U$1,IEX!$W$2:$BH$98,T82,FALSE),0)</f>
        <v>0</v>
      </c>
      <c r="V82" s="46">
        <f t="shared" si="21"/>
        <v>0</v>
      </c>
      <c r="W82" s="52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</row>
    <row r="83" spans="1:63">
      <c r="A83" s="8" t="s">
        <v>125</v>
      </c>
      <c r="B83" s="38"/>
      <c r="C83" s="21"/>
      <c r="D83" s="21"/>
      <c r="E83" s="21"/>
      <c r="F83" s="21"/>
      <c r="G83" s="21"/>
      <c r="H83" s="21"/>
      <c r="I83" s="21"/>
      <c r="J83" s="21"/>
      <c r="K83" s="23">
        <f t="shared" si="17"/>
        <v>0</v>
      </c>
      <c r="L83" s="22">
        <f t="shared" si="18"/>
        <v>0</v>
      </c>
      <c r="M83" s="39">
        <f t="shared" si="19"/>
        <v>0</v>
      </c>
      <c r="O83" s="37">
        <f t="shared" si="20"/>
        <v>0</v>
      </c>
      <c r="P83" s="37">
        <f t="shared" si="13"/>
        <v>0</v>
      </c>
      <c r="Q83" s="37">
        <f t="shared" si="14"/>
        <v>0</v>
      </c>
      <c r="R83" s="37">
        <f t="shared" si="15"/>
        <v>0</v>
      </c>
      <c r="S83" s="37">
        <f t="shared" si="16"/>
        <v>0</v>
      </c>
      <c r="T83">
        <v>82</v>
      </c>
      <c r="U83" s="45">
        <f>IFERROR(-HLOOKUP($U$1,IEX!$W$2:$BH$98,T83,FALSE),0)</f>
        <v>0</v>
      </c>
      <c r="V83" s="46">
        <f t="shared" si="21"/>
        <v>0</v>
      </c>
      <c r="W83" s="52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</row>
    <row r="84" spans="1:63">
      <c r="A84" s="8" t="s">
        <v>126</v>
      </c>
      <c r="B84" s="38"/>
      <c r="C84" s="21"/>
      <c r="D84" s="21"/>
      <c r="E84" s="21"/>
      <c r="F84" s="21"/>
      <c r="G84" s="21"/>
      <c r="H84" s="21"/>
      <c r="I84" s="21"/>
      <c r="J84" s="21"/>
      <c r="K84" s="23">
        <f t="shared" si="17"/>
        <v>0</v>
      </c>
      <c r="L84" s="22">
        <f t="shared" si="18"/>
        <v>0</v>
      </c>
      <c r="M84" s="39">
        <f t="shared" si="19"/>
        <v>0</v>
      </c>
      <c r="O84" s="37">
        <f t="shared" si="20"/>
        <v>0</v>
      </c>
      <c r="P84" s="37">
        <f t="shared" si="13"/>
        <v>0</v>
      </c>
      <c r="Q84" s="37">
        <f t="shared" si="14"/>
        <v>0</v>
      </c>
      <c r="R84" s="37">
        <f t="shared" si="15"/>
        <v>0</v>
      </c>
      <c r="S84" s="37">
        <f t="shared" si="16"/>
        <v>0</v>
      </c>
      <c r="T84">
        <v>83</v>
      </c>
      <c r="U84" s="45">
        <f>IFERROR(-HLOOKUP($U$1,IEX!$W$2:$BH$98,T84,FALSE),0)</f>
        <v>0</v>
      </c>
      <c r="V84" s="46">
        <f t="shared" si="21"/>
        <v>0</v>
      </c>
      <c r="W84" s="52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</row>
    <row r="85" spans="1:63">
      <c r="A85" s="8" t="s">
        <v>127</v>
      </c>
      <c r="B85" s="38"/>
      <c r="C85" s="21"/>
      <c r="D85" s="21"/>
      <c r="E85" s="21"/>
      <c r="F85" s="21"/>
      <c r="G85" s="21"/>
      <c r="H85" s="21"/>
      <c r="I85" s="21"/>
      <c r="J85" s="21"/>
      <c r="K85" s="23">
        <f t="shared" si="17"/>
        <v>0</v>
      </c>
      <c r="L85" s="22">
        <f t="shared" si="18"/>
        <v>0</v>
      </c>
      <c r="M85" s="39">
        <f t="shared" si="19"/>
        <v>0</v>
      </c>
      <c r="O85" s="37">
        <f t="shared" si="20"/>
        <v>0</v>
      </c>
      <c r="P85" s="37">
        <f t="shared" si="13"/>
        <v>0</v>
      </c>
      <c r="Q85" s="37">
        <f t="shared" si="14"/>
        <v>0</v>
      </c>
      <c r="R85" s="37">
        <f t="shared" si="15"/>
        <v>0</v>
      </c>
      <c r="S85" s="37">
        <f t="shared" si="16"/>
        <v>0</v>
      </c>
      <c r="T85">
        <v>84</v>
      </c>
      <c r="U85" s="45">
        <f>IFERROR(-HLOOKUP($U$1,IEX!$W$2:$BH$98,T85,FALSE),0)</f>
        <v>0</v>
      </c>
      <c r="V85" s="46">
        <f t="shared" si="21"/>
        <v>0</v>
      </c>
      <c r="W85" s="52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</row>
    <row r="86" spans="1:63">
      <c r="A86" s="8" t="s">
        <v>128</v>
      </c>
      <c r="B86" s="38"/>
      <c r="C86" s="21"/>
      <c r="D86" s="21"/>
      <c r="E86" s="21"/>
      <c r="F86" s="21"/>
      <c r="G86" s="21"/>
      <c r="H86" s="21"/>
      <c r="I86" s="21"/>
      <c r="J86" s="21"/>
      <c r="K86" s="23">
        <f t="shared" si="17"/>
        <v>0</v>
      </c>
      <c r="L86" s="22">
        <f t="shared" si="18"/>
        <v>0</v>
      </c>
      <c r="M86" s="39">
        <f t="shared" si="19"/>
        <v>0</v>
      </c>
      <c r="O86" s="37">
        <f t="shared" si="20"/>
        <v>0</v>
      </c>
      <c r="P86" s="37">
        <f t="shared" si="13"/>
        <v>0</v>
      </c>
      <c r="Q86" s="37">
        <f t="shared" si="14"/>
        <v>0</v>
      </c>
      <c r="R86" s="37">
        <f t="shared" si="15"/>
        <v>0</v>
      </c>
      <c r="S86" s="37">
        <f t="shared" si="16"/>
        <v>0</v>
      </c>
      <c r="T86">
        <v>85</v>
      </c>
      <c r="U86" s="45">
        <f>IFERROR(-HLOOKUP($U$1,IEX!$W$2:$BH$98,T86,FALSE),0)</f>
        <v>0</v>
      </c>
      <c r="V86" s="46">
        <f t="shared" si="21"/>
        <v>0</v>
      </c>
      <c r="W86" s="52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</row>
    <row r="87" spans="1:63">
      <c r="A87" s="8" t="s">
        <v>129</v>
      </c>
      <c r="B87" s="38"/>
      <c r="C87" s="21"/>
      <c r="D87" s="21"/>
      <c r="E87" s="21"/>
      <c r="F87" s="21"/>
      <c r="G87" s="21"/>
      <c r="H87" s="21"/>
      <c r="I87" s="21"/>
      <c r="J87" s="21"/>
      <c r="K87" s="23">
        <f t="shared" si="17"/>
        <v>0</v>
      </c>
      <c r="L87" s="22">
        <f t="shared" si="18"/>
        <v>0</v>
      </c>
      <c r="M87" s="39">
        <f t="shared" si="19"/>
        <v>0</v>
      </c>
      <c r="O87" s="37">
        <f t="shared" si="20"/>
        <v>0</v>
      </c>
      <c r="P87" s="37">
        <f t="shared" si="13"/>
        <v>0</v>
      </c>
      <c r="Q87" s="37">
        <f t="shared" si="14"/>
        <v>0</v>
      </c>
      <c r="R87" s="37">
        <f t="shared" si="15"/>
        <v>0</v>
      </c>
      <c r="S87" s="37">
        <f t="shared" si="16"/>
        <v>0</v>
      </c>
      <c r="T87">
        <v>86</v>
      </c>
      <c r="U87" s="45">
        <f>IFERROR(-HLOOKUP($U$1,IEX!$W$2:$BH$98,T87,FALSE),0)</f>
        <v>0</v>
      </c>
      <c r="V87" s="46">
        <f t="shared" si="21"/>
        <v>0</v>
      </c>
      <c r="W87" s="52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</row>
    <row r="88" spans="1:63">
      <c r="A88" s="8" t="s">
        <v>130</v>
      </c>
      <c r="B88" s="38"/>
      <c r="C88" s="21"/>
      <c r="D88" s="21"/>
      <c r="E88" s="21"/>
      <c r="F88" s="21"/>
      <c r="G88" s="21"/>
      <c r="H88" s="21"/>
      <c r="I88" s="21"/>
      <c r="J88" s="21"/>
      <c r="K88" s="23">
        <f t="shared" si="17"/>
        <v>0</v>
      </c>
      <c r="L88" s="22">
        <f t="shared" si="18"/>
        <v>0</v>
      </c>
      <c r="M88" s="39">
        <f t="shared" si="19"/>
        <v>0</v>
      </c>
      <c r="O88" s="37">
        <f t="shared" si="20"/>
        <v>0</v>
      </c>
      <c r="P88" s="37">
        <f t="shared" si="13"/>
        <v>0</v>
      </c>
      <c r="Q88" s="37">
        <f t="shared" si="14"/>
        <v>0</v>
      </c>
      <c r="R88" s="37">
        <f t="shared" si="15"/>
        <v>0</v>
      </c>
      <c r="S88" s="37">
        <f t="shared" si="16"/>
        <v>0</v>
      </c>
      <c r="T88">
        <v>87</v>
      </c>
      <c r="U88" s="45">
        <f>IFERROR(-HLOOKUP($U$1,IEX!$W$2:$BH$98,T88,FALSE),0)</f>
        <v>0</v>
      </c>
      <c r="V88" s="46">
        <f t="shared" si="21"/>
        <v>0</v>
      </c>
      <c r="W88" s="52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</row>
    <row r="89" spans="1:63">
      <c r="A89" s="8" t="s">
        <v>131</v>
      </c>
      <c r="B89" s="38"/>
      <c r="C89" s="21"/>
      <c r="D89" s="21"/>
      <c r="E89" s="21"/>
      <c r="F89" s="21"/>
      <c r="G89" s="21"/>
      <c r="H89" s="21"/>
      <c r="I89" s="21"/>
      <c r="J89" s="21"/>
      <c r="K89" s="23">
        <f t="shared" si="17"/>
        <v>0</v>
      </c>
      <c r="L89" s="22">
        <f t="shared" si="18"/>
        <v>0</v>
      </c>
      <c r="M89" s="39">
        <f t="shared" si="19"/>
        <v>0</v>
      </c>
      <c r="O89" s="37">
        <f t="shared" si="20"/>
        <v>0</v>
      </c>
      <c r="P89" s="37">
        <f t="shared" si="13"/>
        <v>0</v>
      </c>
      <c r="Q89" s="37">
        <f t="shared" si="14"/>
        <v>0</v>
      </c>
      <c r="R89" s="37">
        <f t="shared" si="15"/>
        <v>0</v>
      </c>
      <c r="S89" s="37">
        <f t="shared" si="16"/>
        <v>0</v>
      </c>
      <c r="T89">
        <v>88</v>
      </c>
      <c r="U89" s="45">
        <f>IFERROR(-HLOOKUP($U$1,IEX!$W$2:$BH$98,T89,FALSE),0)</f>
        <v>0</v>
      </c>
      <c r="V89" s="46">
        <f t="shared" si="21"/>
        <v>0</v>
      </c>
      <c r="W89" s="52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</row>
    <row r="90" spans="1:63">
      <c r="A90" s="8" t="s">
        <v>132</v>
      </c>
      <c r="B90" s="38"/>
      <c r="C90" s="21"/>
      <c r="D90" s="21"/>
      <c r="E90" s="21"/>
      <c r="F90" s="21"/>
      <c r="G90" s="21"/>
      <c r="H90" s="21"/>
      <c r="I90" s="21"/>
      <c r="J90" s="21"/>
      <c r="K90" s="23">
        <f t="shared" si="17"/>
        <v>0</v>
      </c>
      <c r="L90" s="22">
        <f t="shared" si="18"/>
        <v>0</v>
      </c>
      <c r="M90" s="39">
        <f t="shared" si="19"/>
        <v>0</v>
      </c>
      <c r="O90" s="37">
        <f t="shared" si="20"/>
        <v>0</v>
      </c>
      <c r="P90" s="37">
        <f t="shared" si="13"/>
        <v>0</v>
      </c>
      <c r="Q90" s="37">
        <f t="shared" si="14"/>
        <v>0</v>
      </c>
      <c r="R90" s="37">
        <f t="shared" si="15"/>
        <v>0</v>
      </c>
      <c r="S90" s="37">
        <f t="shared" si="16"/>
        <v>0</v>
      </c>
      <c r="T90">
        <v>89</v>
      </c>
      <c r="U90" s="45">
        <f>IFERROR(-HLOOKUP($U$1,IEX!$W$2:$BH$98,T90,FALSE),0)</f>
        <v>0</v>
      </c>
      <c r="V90" s="46">
        <f t="shared" si="21"/>
        <v>0</v>
      </c>
      <c r="W90" s="52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</row>
    <row r="91" spans="1:63">
      <c r="A91" s="8" t="s">
        <v>133</v>
      </c>
      <c r="B91" s="38"/>
      <c r="C91" s="21"/>
      <c r="D91" s="21"/>
      <c r="E91" s="21"/>
      <c r="F91" s="21"/>
      <c r="G91" s="21"/>
      <c r="H91" s="21"/>
      <c r="I91" s="21"/>
      <c r="J91" s="21"/>
      <c r="K91" s="23">
        <f t="shared" si="17"/>
        <v>0</v>
      </c>
      <c r="L91" s="22">
        <f t="shared" si="18"/>
        <v>0</v>
      </c>
      <c r="M91" s="39">
        <f t="shared" si="19"/>
        <v>0</v>
      </c>
      <c r="O91" s="37">
        <f t="shared" si="20"/>
        <v>0</v>
      </c>
      <c r="P91" s="37">
        <f t="shared" si="13"/>
        <v>0</v>
      </c>
      <c r="Q91" s="37">
        <f t="shared" si="14"/>
        <v>0</v>
      </c>
      <c r="R91" s="37">
        <f t="shared" si="15"/>
        <v>0</v>
      </c>
      <c r="S91" s="37">
        <f t="shared" si="16"/>
        <v>0</v>
      </c>
      <c r="T91">
        <v>90</v>
      </c>
      <c r="U91" s="45">
        <f>IFERROR(-HLOOKUP($U$1,IEX!$W$2:$BH$98,T91,FALSE),0)</f>
        <v>0</v>
      </c>
      <c r="V91" s="46">
        <f t="shared" si="21"/>
        <v>0</v>
      </c>
      <c r="W91" s="52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</row>
    <row r="92" spans="1:63">
      <c r="A92" s="8" t="s">
        <v>134</v>
      </c>
      <c r="B92" s="38"/>
      <c r="C92" s="21"/>
      <c r="D92" s="21"/>
      <c r="E92" s="21"/>
      <c r="F92" s="21"/>
      <c r="G92" s="21"/>
      <c r="H92" s="21"/>
      <c r="I92" s="21"/>
      <c r="J92" s="21"/>
      <c r="K92" s="23">
        <f t="shared" si="17"/>
        <v>0</v>
      </c>
      <c r="L92" s="22">
        <f t="shared" si="18"/>
        <v>0</v>
      </c>
      <c r="M92" s="39">
        <f t="shared" si="19"/>
        <v>0</v>
      </c>
      <c r="O92" s="37">
        <f t="shared" si="20"/>
        <v>0</v>
      </c>
      <c r="P92" s="37">
        <f t="shared" si="13"/>
        <v>0</v>
      </c>
      <c r="Q92" s="37">
        <f t="shared" si="14"/>
        <v>0</v>
      </c>
      <c r="R92" s="37">
        <f t="shared" si="15"/>
        <v>0</v>
      </c>
      <c r="S92" s="37">
        <f t="shared" si="16"/>
        <v>0</v>
      </c>
      <c r="T92">
        <v>91</v>
      </c>
      <c r="U92" s="45">
        <f>IFERROR(-HLOOKUP($U$1,IEX!$W$2:$BH$98,T92,FALSE),0)</f>
        <v>0</v>
      </c>
      <c r="V92" s="46">
        <f t="shared" si="21"/>
        <v>0</v>
      </c>
      <c r="W92" s="52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</row>
    <row r="93" spans="1:63">
      <c r="A93" s="8" t="s">
        <v>135</v>
      </c>
      <c r="B93" s="38"/>
      <c r="C93" s="21"/>
      <c r="D93" s="21"/>
      <c r="E93" s="21"/>
      <c r="F93" s="21"/>
      <c r="G93" s="21"/>
      <c r="H93" s="21"/>
      <c r="I93" s="21"/>
      <c r="J93" s="21"/>
      <c r="K93" s="23">
        <f t="shared" si="17"/>
        <v>0</v>
      </c>
      <c r="L93" s="22">
        <f t="shared" si="18"/>
        <v>0</v>
      </c>
      <c r="M93" s="39">
        <f t="shared" si="19"/>
        <v>0</v>
      </c>
      <c r="O93" s="37">
        <f t="shared" si="20"/>
        <v>0</v>
      </c>
      <c r="P93" s="37">
        <f t="shared" si="13"/>
        <v>0</v>
      </c>
      <c r="Q93" s="37">
        <f t="shared" si="14"/>
        <v>0</v>
      </c>
      <c r="R93" s="37">
        <f t="shared" si="15"/>
        <v>0</v>
      </c>
      <c r="S93" s="37">
        <f t="shared" si="16"/>
        <v>0</v>
      </c>
      <c r="T93">
        <v>92</v>
      </c>
      <c r="U93" s="45">
        <f>IFERROR(-HLOOKUP($U$1,IEX!$W$2:$BH$98,T93,FALSE),0)</f>
        <v>0</v>
      </c>
      <c r="V93" s="46">
        <f t="shared" si="21"/>
        <v>0</v>
      </c>
      <c r="W93" s="52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</row>
    <row r="94" spans="1:63">
      <c r="A94" s="8" t="s">
        <v>136</v>
      </c>
      <c r="B94" s="38"/>
      <c r="C94" s="21"/>
      <c r="D94" s="21"/>
      <c r="E94" s="21"/>
      <c r="F94" s="21"/>
      <c r="G94" s="21"/>
      <c r="H94" s="21"/>
      <c r="I94" s="21"/>
      <c r="J94" s="21"/>
      <c r="K94" s="23">
        <f t="shared" si="17"/>
        <v>0</v>
      </c>
      <c r="L94" s="22">
        <f t="shared" si="18"/>
        <v>0</v>
      </c>
      <c r="M94" s="39">
        <f t="shared" si="19"/>
        <v>0</v>
      </c>
      <c r="O94" s="37">
        <f t="shared" si="20"/>
        <v>0</v>
      </c>
      <c r="P94" s="37">
        <f t="shared" si="13"/>
        <v>0</v>
      </c>
      <c r="Q94" s="37">
        <f t="shared" si="14"/>
        <v>0</v>
      </c>
      <c r="R94" s="37">
        <f t="shared" si="15"/>
        <v>0</v>
      </c>
      <c r="S94" s="37">
        <f t="shared" si="16"/>
        <v>0</v>
      </c>
      <c r="T94">
        <v>93</v>
      </c>
      <c r="U94" s="45">
        <f>IFERROR(-HLOOKUP($U$1,IEX!$W$2:$BH$98,T94,FALSE),0)</f>
        <v>0</v>
      </c>
      <c r="V94" s="46">
        <f t="shared" si="21"/>
        <v>0</v>
      </c>
      <c r="W94" s="52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</row>
    <row r="95" spans="1:63">
      <c r="A95" s="8" t="s">
        <v>137</v>
      </c>
      <c r="B95" s="38"/>
      <c r="C95" s="21"/>
      <c r="D95" s="21"/>
      <c r="E95" s="21"/>
      <c r="F95" s="21"/>
      <c r="G95" s="21"/>
      <c r="H95" s="21"/>
      <c r="I95" s="21"/>
      <c r="J95" s="21"/>
      <c r="K95" s="23">
        <f t="shared" si="17"/>
        <v>0</v>
      </c>
      <c r="L95" s="22">
        <f t="shared" si="18"/>
        <v>0</v>
      </c>
      <c r="M95" s="39">
        <f t="shared" si="19"/>
        <v>0</v>
      </c>
      <c r="O95" s="37">
        <f t="shared" si="20"/>
        <v>0</v>
      </c>
      <c r="P95" s="37">
        <f t="shared" si="13"/>
        <v>0</v>
      </c>
      <c r="Q95" s="37">
        <f t="shared" si="14"/>
        <v>0</v>
      </c>
      <c r="R95" s="37">
        <f t="shared" si="15"/>
        <v>0</v>
      </c>
      <c r="S95" s="37">
        <f t="shared" si="16"/>
        <v>0</v>
      </c>
      <c r="T95">
        <v>94</v>
      </c>
      <c r="U95" s="45">
        <f>IFERROR(-HLOOKUP($U$1,IEX!$W$2:$BH$98,T95,FALSE),0)</f>
        <v>0</v>
      </c>
      <c r="V95" s="46">
        <f t="shared" si="21"/>
        <v>0</v>
      </c>
      <c r="W95" s="52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</row>
    <row r="96" spans="1:63">
      <c r="A96" s="8" t="s">
        <v>138</v>
      </c>
      <c r="B96" s="38"/>
      <c r="C96" s="21"/>
      <c r="D96" s="21"/>
      <c r="E96" s="21"/>
      <c r="F96" s="21"/>
      <c r="G96" s="21"/>
      <c r="H96" s="21"/>
      <c r="I96" s="21"/>
      <c r="J96" s="21"/>
      <c r="K96" s="23">
        <f t="shared" si="17"/>
        <v>0</v>
      </c>
      <c r="L96" s="22">
        <f t="shared" si="18"/>
        <v>0</v>
      </c>
      <c r="M96" s="39">
        <f t="shared" si="19"/>
        <v>0</v>
      </c>
      <c r="O96" s="37">
        <f t="shared" si="20"/>
        <v>0</v>
      </c>
      <c r="P96" s="37">
        <f t="shared" si="13"/>
        <v>0</v>
      </c>
      <c r="Q96" s="37">
        <f t="shared" si="14"/>
        <v>0</v>
      </c>
      <c r="R96" s="37">
        <f t="shared" si="15"/>
        <v>0</v>
      </c>
      <c r="S96" s="37">
        <f t="shared" si="16"/>
        <v>0</v>
      </c>
      <c r="T96">
        <v>95</v>
      </c>
      <c r="U96" s="45">
        <f>IFERROR(-HLOOKUP($U$1,IEX!$W$2:$BH$98,T96,FALSE),0)</f>
        <v>0</v>
      </c>
      <c r="V96" s="46">
        <f t="shared" si="21"/>
        <v>0</v>
      </c>
      <c r="W96" s="52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</row>
    <row r="97" spans="1:63">
      <c r="A97" s="8" t="s">
        <v>139</v>
      </c>
      <c r="B97" s="38"/>
      <c r="C97" s="21"/>
      <c r="D97" s="21"/>
      <c r="E97" s="21"/>
      <c r="F97" s="21"/>
      <c r="G97" s="21"/>
      <c r="H97" s="21"/>
      <c r="I97" s="21"/>
      <c r="J97" s="21"/>
      <c r="K97" s="23">
        <f t="shared" si="17"/>
        <v>0</v>
      </c>
      <c r="L97" s="22">
        <f t="shared" si="18"/>
        <v>0</v>
      </c>
      <c r="M97" s="39">
        <f t="shared" si="19"/>
        <v>0</v>
      </c>
      <c r="O97" s="37">
        <f t="shared" si="20"/>
        <v>0</v>
      </c>
      <c r="P97" s="37">
        <f t="shared" si="13"/>
        <v>0</v>
      </c>
      <c r="Q97" s="37">
        <f t="shared" si="14"/>
        <v>0</v>
      </c>
      <c r="R97" s="37">
        <f t="shared" si="15"/>
        <v>0</v>
      </c>
      <c r="S97" s="37">
        <f t="shared" si="16"/>
        <v>0</v>
      </c>
      <c r="T97">
        <v>96</v>
      </c>
      <c r="U97" s="45">
        <f>IFERROR(-HLOOKUP($U$1,IEX!$W$2:$BH$98,T97,FALSE),0)</f>
        <v>0</v>
      </c>
      <c r="V97" s="46">
        <f t="shared" si="21"/>
        <v>0</v>
      </c>
      <c r="W97" s="52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</row>
    <row r="98" spans="1:63">
      <c r="A98" s="8" t="s">
        <v>140</v>
      </c>
      <c r="B98" s="38"/>
      <c r="C98" s="21"/>
      <c r="D98" s="21"/>
      <c r="E98" s="21"/>
      <c r="F98" s="21"/>
      <c r="G98" s="21"/>
      <c r="H98" s="21"/>
      <c r="I98" s="21"/>
      <c r="J98" s="21"/>
      <c r="K98" s="23">
        <f t="shared" si="17"/>
        <v>0</v>
      </c>
      <c r="L98" s="22">
        <f t="shared" si="18"/>
        <v>0</v>
      </c>
      <c r="M98" s="39">
        <f t="shared" si="19"/>
        <v>0</v>
      </c>
      <c r="O98" s="37">
        <f t="shared" si="20"/>
        <v>0</v>
      </c>
      <c r="P98" s="37">
        <f t="shared" si="13"/>
        <v>0</v>
      </c>
      <c r="Q98" s="37">
        <f t="shared" si="14"/>
        <v>0</v>
      </c>
      <c r="R98" s="37">
        <f t="shared" si="15"/>
        <v>0</v>
      </c>
      <c r="S98" s="37">
        <f t="shared" si="16"/>
        <v>0</v>
      </c>
      <c r="T98">
        <v>97</v>
      </c>
      <c r="U98" s="45">
        <f>IFERROR(-HLOOKUP($U$1,IEX!$W$2:$BH$98,T98,FALSE),0)</f>
        <v>0</v>
      </c>
      <c r="V98" s="46">
        <f t="shared" si="21"/>
        <v>0</v>
      </c>
      <c r="W98" s="52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</row>
    <row r="99" spans="1:63">
      <c r="A99" s="8" t="s">
        <v>171</v>
      </c>
      <c r="B99" s="38">
        <f t="shared" ref="B99:M99" si="22">SUM(B3:B98)/4000</f>
        <v>0</v>
      </c>
      <c r="C99" s="21">
        <f t="shared" si="22"/>
        <v>0</v>
      </c>
      <c r="D99" s="22">
        <f t="shared" si="22"/>
        <v>0</v>
      </c>
      <c r="E99" s="22"/>
      <c r="F99" s="22">
        <f t="shared" si="22"/>
        <v>0</v>
      </c>
      <c r="G99" s="22"/>
      <c r="H99" s="22">
        <f t="shared" si="22"/>
        <v>0</v>
      </c>
      <c r="I99" s="22"/>
      <c r="J99" s="22">
        <f t="shared" si="22"/>
        <v>0</v>
      </c>
      <c r="K99" s="23">
        <f t="shared" si="22"/>
        <v>0</v>
      </c>
      <c r="L99" s="23">
        <f t="shared" si="22"/>
        <v>0</v>
      </c>
      <c r="M99" s="43">
        <f t="shared" si="22"/>
        <v>0</v>
      </c>
      <c r="O99" s="37">
        <f>SUM(O3:O98)/4000</f>
        <v>0</v>
      </c>
      <c r="P99" s="37">
        <f t="shared" ref="P99:S99" si="23">SUM(P3:P98)/4000</f>
        <v>0</v>
      </c>
      <c r="Q99" s="37">
        <f t="shared" si="23"/>
        <v>0</v>
      </c>
      <c r="R99" s="37">
        <f t="shared" si="23"/>
        <v>0</v>
      </c>
      <c r="S99" s="37">
        <f t="shared" si="23"/>
        <v>0</v>
      </c>
      <c r="U99" s="47">
        <f t="shared" ref="U99:AK99" si="24">SUM(U3:U98)/4000</f>
        <v>0</v>
      </c>
      <c r="V99" s="47">
        <f t="shared" si="24"/>
        <v>0</v>
      </c>
      <c r="W99" s="52"/>
      <c r="X99" s="47">
        <f t="shared" si="24"/>
        <v>0</v>
      </c>
      <c r="Y99" s="47">
        <f t="shared" si="24"/>
        <v>0</v>
      </c>
      <c r="Z99" s="47">
        <f t="shared" si="24"/>
        <v>0</v>
      </c>
      <c r="AA99" s="47">
        <f t="shared" si="24"/>
        <v>0</v>
      </c>
      <c r="AB99" s="47">
        <f t="shared" si="24"/>
        <v>0</v>
      </c>
      <c r="AC99" s="47">
        <f t="shared" si="24"/>
        <v>0</v>
      </c>
      <c r="AD99" s="47">
        <f t="shared" si="24"/>
        <v>0</v>
      </c>
      <c r="AE99" s="47">
        <f t="shared" si="24"/>
        <v>0</v>
      </c>
      <c r="AF99" s="47">
        <f t="shared" si="24"/>
        <v>0</v>
      </c>
      <c r="AG99" s="47">
        <f t="shared" si="24"/>
        <v>0</v>
      </c>
      <c r="AH99" s="47">
        <f t="shared" si="24"/>
        <v>0</v>
      </c>
      <c r="AI99" s="47">
        <f t="shared" si="24"/>
        <v>0</v>
      </c>
      <c r="AJ99" s="47">
        <f t="shared" si="24"/>
        <v>0</v>
      </c>
      <c r="AK99" s="47">
        <f t="shared" si="24"/>
        <v>0</v>
      </c>
      <c r="AL99" s="47">
        <f t="shared" ref="AL99:AQ99" si="25">SUM(AL3:AL98)/4000</f>
        <v>0</v>
      </c>
      <c r="AM99" s="47">
        <f t="shared" si="25"/>
        <v>0</v>
      </c>
      <c r="AN99" s="47">
        <f t="shared" si="25"/>
        <v>0</v>
      </c>
      <c r="AO99" s="47">
        <f t="shared" si="25"/>
        <v>0</v>
      </c>
      <c r="AP99" s="47">
        <f t="shared" si="25"/>
        <v>0</v>
      </c>
      <c r="AQ99" s="47">
        <f t="shared" si="25"/>
        <v>0</v>
      </c>
      <c r="AR99" s="47">
        <f t="shared" ref="AR99:BK99" si="26">SUM(AR3:AR98)/4000</f>
        <v>0</v>
      </c>
      <c r="AS99" s="47">
        <f t="shared" si="26"/>
        <v>0</v>
      </c>
      <c r="AT99" s="47">
        <f t="shared" si="26"/>
        <v>0</v>
      </c>
      <c r="AU99" s="47">
        <f t="shared" si="26"/>
        <v>0</v>
      </c>
      <c r="AV99" s="47">
        <f t="shared" si="26"/>
        <v>0</v>
      </c>
      <c r="AW99" s="47">
        <f t="shared" si="26"/>
        <v>0</v>
      </c>
      <c r="AX99" s="47">
        <f t="shared" si="26"/>
        <v>0</v>
      </c>
      <c r="AY99" s="47">
        <f t="shared" si="26"/>
        <v>0</v>
      </c>
      <c r="AZ99" s="47">
        <f t="shared" si="26"/>
        <v>0</v>
      </c>
      <c r="BA99" s="47">
        <f t="shared" si="26"/>
        <v>0</v>
      </c>
      <c r="BB99" s="47">
        <f t="shared" si="26"/>
        <v>0</v>
      </c>
      <c r="BC99" s="47">
        <f t="shared" si="26"/>
        <v>0</v>
      </c>
      <c r="BD99" s="47">
        <f t="shared" si="26"/>
        <v>0</v>
      </c>
      <c r="BE99" s="47">
        <f t="shared" si="26"/>
        <v>0</v>
      </c>
      <c r="BF99" s="47">
        <f t="shared" si="26"/>
        <v>0</v>
      </c>
      <c r="BG99" s="47">
        <f t="shared" si="26"/>
        <v>0</v>
      </c>
      <c r="BH99" s="47">
        <f t="shared" si="26"/>
        <v>0</v>
      </c>
      <c r="BI99" s="47">
        <f t="shared" si="26"/>
        <v>0</v>
      </c>
      <c r="BJ99" s="47">
        <f t="shared" si="26"/>
        <v>0</v>
      </c>
      <c r="BK99" s="47">
        <f t="shared" si="26"/>
        <v>0</v>
      </c>
    </row>
    <row r="100" spans="1:63" ht="15.75" thickBot="1"/>
    <row r="101" spans="1:63" ht="15.75" thickBot="1">
      <c r="W101" s="59" t="s">
        <v>142</v>
      </c>
      <c r="X101" s="56">
        <f>SUM(X102:X106)</f>
        <v>0</v>
      </c>
      <c r="Y101" s="54">
        <f t="shared" ref="Y101:AK101" si="27">SUM(Y102:Y106)</f>
        <v>0</v>
      </c>
      <c r="Z101" s="54">
        <f t="shared" si="27"/>
        <v>0</v>
      </c>
      <c r="AA101" s="54">
        <f t="shared" si="27"/>
        <v>0</v>
      </c>
      <c r="AB101" s="54">
        <f t="shared" si="27"/>
        <v>0</v>
      </c>
      <c r="AC101" s="54">
        <f t="shared" si="27"/>
        <v>0</v>
      </c>
      <c r="AD101" s="54">
        <f t="shared" si="27"/>
        <v>0</v>
      </c>
      <c r="AE101" s="54">
        <f t="shared" si="27"/>
        <v>0</v>
      </c>
      <c r="AF101" s="54">
        <f t="shared" ref="AF101" si="28">SUM(AF102:AF106)</f>
        <v>0</v>
      </c>
      <c r="AG101" s="54">
        <f t="shared" ref="AG101" si="29">SUM(AG102:AG106)</f>
        <v>0</v>
      </c>
      <c r="AH101" s="54">
        <f t="shared" ref="AH101" si="30">SUM(AH102:AH106)</f>
        <v>0</v>
      </c>
      <c r="AI101" s="54">
        <f t="shared" ref="AI101" si="31">SUM(AI102:AI106)</f>
        <v>0</v>
      </c>
      <c r="AJ101" s="54">
        <f t="shared" si="27"/>
        <v>0</v>
      </c>
      <c r="AK101" s="55">
        <f t="shared" si="27"/>
        <v>0</v>
      </c>
      <c r="AL101" s="55">
        <f t="shared" ref="AL101:AQ101" si="32">SUM(AL102:AL106)</f>
        <v>0</v>
      </c>
      <c r="AM101" s="55">
        <f t="shared" si="32"/>
        <v>0</v>
      </c>
      <c r="AN101" s="55">
        <f t="shared" si="32"/>
        <v>0</v>
      </c>
      <c r="AO101" s="55">
        <f t="shared" si="32"/>
        <v>0</v>
      </c>
      <c r="AP101" s="55">
        <f t="shared" si="32"/>
        <v>0</v>
      </c>
      <c r="AQ101" s="55">
        <f t="shared" si="32"/>
        <v>0</v>
      </c>
      <c r="AR101" s="55">
        <f t="shared" ref="AR101:BK101" si="33">SUM(AR102:AR106)</f>
        <v>0</v>
      </c>
      <c r="AS101" s="55">
        <f t="shared" si="33"/>
        <v>0</v>
      </c>
      <c r="AT101" s="55">
        <f t="shared" si="33"/>
        <v>0</v>
      </c>
      <c r="AU101" s="55">
        <f t="shared" si="33"/>
        <v>0</v>
      </c>
      <c r="AV101" s="55">
        <f t="shared" si="33"/>
        <v>0</v>
      </c>
      <c r="AW101" s="55">
        <f t="shared" si="33"/>
        <v>0</v>
      </c>
      <c r="AX101" s="55">
        <f t="shared" si="33"/>
        <v>0</v>
      </c>
      <c r="AY101" s="55">
        <f t="shared" si="33"/>
        <v>0</v>
      </c>
      <c r="AZ101" s="55">
        <f t="shared" si="33"/>
        <v>0</v>
      </c>
      <c r="BA101" s="55">
        <f t="shared" si="33"/>
        <v>0</v>
      </c>
      <c r="BB101" s="55">
        <f t="shared" si="33"/>
        <v>0</v>
      </c>
      <c r="BC101" s="55">
        <f t="shared" si="33"/>
        <v>0</v>
      </c>
      <c r="BD101" s="55">
        <f t="shared" si="33"/>
        <v>0</v>
      </c>
      <c r="BE101" s="55">
        <f t="shared" si="33"/>
        <v>0</v>
      </c>
      <c r="BF101" s="55">
        <f t="shared" si="33"/>
        <v>0</v>
      </c>
      <c r="BG101" s="55">
        <f t="shared" si="33"/>
        <v>0</v>
      </c>
      <c r="BH101" s="55">
        <f t="shared" si="33"/>
        <v>0</v>
      </c>
      <c r="BI101" s="55">
        <f t="shared" si="33"/>
        <v>0</v>
      </c>
      <c r="BJ101" s="55">
        <f t="shared" si="33"/>
        <v>0</v>
      </c>
      <c r="BK101" s="55">
        <f t="shared" si="33"/>
        <v>0</v>
      </c>
    </row>
    <row r="102" spans="1:63">
      <c r="W102" s="60" t="s">
        <v>145</v>
      </c>
      <c r="X102" s="57">
        <f>IF(X$2=$W$102,1,0)</f>
        <v>0</v>
      </c>
      <c r="Y102" s="53">
        <f t="shared" ref="Y102:BK102" si="34">IF(Y$2=$W$102,1,0)</f>
        <v>0</v>
      </c>
      <c r="Z102" s="53">
        <f t="shared" si="34"/>
        <v>0</v>
      </c>
      <c r="AA102" s="53">
        <f t="shared" si="34"/>
        <v>0</v>
      </c>
      <c r="AB102" s="53">
        <f t="shared" si="34"/>
        <v>0</v>
      </c>
      <c r="AC102" s="53">
        <f t="shared" si="34"/>
        <v>0</v>
      </c>
      <c r="AD102" s="53">
        <f t="shared" si="34"/>
        <v>0</v>
      </c>
      <c r="AE102" s="53">
        <f t="shared" si="34"/>
        <v>0</v>
      </c>
      <c r="AF102" s="53">
        <f t="shared" si="34"/>
        <v>0</v>
      </c>
      <c r="AG102" s="53">
        <f t="shared" si="34"/>
        <v>0</v>
      </c>
      <c r="AH102" s="53">
        <f t="shared" si="34"/>
        <v>0</v>
      </c>
      <c r="AI102" s="53">
        <f t="shared" si="34"/>
        <v>0</v>
      </c>
      <c r="AJ102" s="53">
        <f t="shared" si="34"/>
        <v>0</v>
      </c>
      <c r="AK102" s="53">
        <f t="shared" si="34"/>
        <v>0</v>
      </c>
      <c r="AL102" s="53">
        <f t="shared" si="34"/>
        <v>0</v>
      </c>
      <c r="AM102" s="53">
        <f t="shared" si="34"/>
        <v>0</v>
      </c>
      <c r="AN102" s="53">
        <f t="shared" si="34"/>
        <v>0</v>
      </c>
      <c r="AO102" s="53">
        <f t="shared" si="34"/>
        <v>0</v>
      </c>
      <c r="AP102" s="53">
        <f t="shared" si="34"/>
        <v>0</v>
      </c>
      <c r="AQ102" s="53">
        <f t="shared" si="34"/>
        <v>0</v>
      </c>
      <c r="AR102" s="53">
        <f t="shared" si="34"/>
        <v>0</v>
      </c>
      <c r="AS102" s="53">
        <f t="shared" si="34"/>
        <v>0</v>
      </c>
      <c r="AT102" s="53">
        <f t="shared" si="34"/>
        <v>0</v>
      </c>
      <c r="AU102" s="53">
        <f t="shared" si="34"/>
        <v>0</v>
      </c>
      <c r="AV102" s="53">
        <f t="shared" si="34"/>
        <v>0</v>
      </c>
      <c r="AW102" s="53">
        <f t="shared" si="34"/>
        <v>0</v>
      </c>
      <c r="AX102" s="53">
        <f t="shared" si="34"/>
        <v>0</v>
      </c>
      <c r="AY102" s="53">
        <f t="shared" si="34"/>
        <v>0</v>
      </c>
      <c r="AZ102" s="53">
        <f t="shared" si="34"/>
        <v>0</v>
      </c>
      <c r="BA102" s="53">
        <f t="shared" si="34"/>
        <v>0</v>
      </c>
      <c r="BB102" s="53">
        <f t="shared" si="34"/>
        <v>0</v>
      </c>
      <c r="BC102" s="53">
        <f t="shared" si="34"/>
        <v>0</v>
      </c>
      <c r="BD102" s="53">
        <f t="shared" si="34"/>
        <v>0</v>
      </c>
      <c r="BE102" s="53">
        <f t="shared" si="34"/>
        <v>0</v>
      </c>
      <c r="BF102" s="53">
        <f t="shared" si="34"/>
        <v>0</v>
      </c>
      <c r="BG102" s="53">
        <f t="shared" si="34"/>
        <v>0</v>
      </c>
      <c r="BH102" s="53">
        <f t="shared" si="34"/>
        <v>0</v>
      </c>
      <c r="BI102" s="53">
        <f t="shared" si="34"/>
        <v>0</v>
      </c>
      <c r="BJ102" s="53">
        <f t="shared" si="34"/>
        <v>0</v>
      </c>
      <c r="BK102" s="53">
        <f t="shared" si="34"/>
        <v>0</v>
      </c>
    </row>
    <row r="103" spans="1:63">
      <c r="W103" s="61" t="s">
        <v>146</v>
      </c>
      <c r="X103" s="58">
        <f>IF(X$2=$W$103,1,0)</f>
        <v>0</v>
      </c>
      <c r="Y103" s="46">
        <f t="shared" ref="Y103:BK103" si="35">IF(Y$2=$W$103,1,0)</f>
        <v>0</v>
      </c>
      <c r="Z103" s="46">
        <f t="shared" si="35"/>
        <v>0</v>
      </c>
      <c r="AA103" s="46">
        <f t="shared" si="35"/>
        <v>0</v>
      </c>
      <c r="AB103" s="46">
        <f t="shared" si="35"/>
        <v>0</v>
      </c>
      <c r="AC103" s="46">
        <f t="shared" si="35"/>
        <v>0</v>
      </c>
      <c r="AD103" s="46">
        <f t="shared" si="35"/>
        <v>0</v>
      </c>
      <c r="AE103" s="46">
        <f t="shared" si="35"/>
        <v>0</v>
      </c>
      <c r="AF103" s="46">
        <f t="shared" si="35"/>
        <v>0</v>
      </c>
      <c r="AG103" s="46">
        <f t="shared" si="35"/>
        <v>0</v>
      </c>
      <c r="AH103" s="46">
        <f t="shared" si="35"/>
        <v>0</v>
      </c>
      <c r="AI103" s="46">
        <f t="shared" si="35"/>
        <v>0</v>
      </c>
      <c r="AJ103" s="46">
        <f t="shared" si="35"/>
        <v>0</v>
      </c>
      <c r="AK103" s="46">
        <f t="shared" si="35"/>
        <v>0</v>
      </c>
      <c r="AL103" s="46">
        <f t="shared" si="35"/>
        <v>0</v>
      </c>
      <c r="AM103" s="46">
        <f t="shared" si="35"/>
        <v>0</v>
      </c>
      <c r="AN103" s="46">
        <f t="shared" si="35"/>
        <v>0</v>
      </c>
      <c r="AO103" s="46">
        <f t="shared" si="35"/>
        <v>0</v>
      </c>
      <c r="AP103" s="46">
        <f t="shared" si="35"/>
        <v>0</v>
      </c>
      <c r="AQ103" s="46">
        <f t="shared" si="35"/>
        <v>0</v>
      </c>
      <c r="AR103" s="46">
        <f t="shared" si="35"/>
        <v>0</v>
      </c>
      <c r="AS103" s="46">
        <f t="shared" si="35"/>
        <v>0</v>
      </c>
      <c r="AT103" s="46">
        <f t="shared" si="35"/>
        <v>0</v>
      </c>
      <c r="AU103" s="46">
        <f t="shared" si="35"/>
        <v>0</v>
      </c>
      <c r="AV103" s="46">
        <f t="shared" si="35"/>
        <v>0</v>
      </c>
      <c r="AW103" s="46">
        <f t="shared" si="35"/>
        <v>0</v>
      </c>
      <c r="AX103" s="46">
        <f t="shared" si="35"/>
        <v>0</v>
      </c>
      <c r="AY103" s="46">
        <f t="shared" si="35"/>
        <v>0</v>
      </c>
      <c r="AZ103" s="46">
        <f t="shared" si="35"/>
        <v>0</v>
      </c>
      <c r="BA103" s="46">
        <f t="shared" si="35"/>
        <v>0</v>
      </c>
      <c r="BB103" s="46">
        <f t="shared" si="35"/>
        <v>0</v>
      </c>
      <c r="BC103" s="46">
        <f t="shared" si="35"/>
        <v>0</v>
      </c>
      <c r="BD103" s="46">
        <f t="shared" si="35"/>
        <v>0</v>
      </c>
      <c r="BE103" s="46">
        <f t="shared" si="35"/>
        <v>0</v>
      </c>
      <c r="BF103" s="46">
        <f t="shared" si="35"/>
        <v>0</v>
      </c>
      <c r="BG103" s="46">
        <f t="shared" si="35"/>
        <v>0</v>
      </c>
      <c r="BH103" s="46">
        <f t="shared" si="35"/>
        <v>0</v>
      </c>
      <c r="BI103" s="46">
        <f t="shared" si="35"/>
        <v>0</v>
      </c>
      <c r="BJ103" s="46">
        <f t="shared" si="35"/>
        <v>0</v>
      </c>
      <c r="BK103" s="46">
        <f t="shared" si="35"/>
        <v>0</v>
      </c>
    </row>
    <row r="104" spans="1:63">
      <c r="W104" s="61" t="s">
        <v>147</v>
      </c>
      <c r="X104" s="58">
        <f>IF(X$2=$W$104,1,0)</f>
        <v>0</v>
      </c>
      <c r="Y104" s="46">
        <f t="shared" ref="Y104:BK104" si="36">IF(Y$2=$W$104,1,0)</f>
        <v>0</v>
      </c>
      <c r="Z104" s="46">
        <f t="shared" si="36"/>
        <v>0</v>
      </c>
      <c r="AA104" s="46">
        <f t="shared" si="36"/>
        <v>0</v>
      </c>
      <c r="AB104" s="46">
        <f t="shared" si="36"/>
        <v>0</v>
      </c>
      <c r="AC104" s="46">
        <f t="shared" si="36"/>
        <v>0</v>
      </c>
      <c r="AD104" s="46">
        <f t="shared" si="36"/>
        <v>0</v>
      </c>
      <c r="AE104" s="46">
        <f t="shared" si="36"/>
        <v>0</v>
      </c>
      <c r="AF104" s="46">
        <f t="shared" si="36"/>
        <v>0</v>
      </c>
      <c r="AG104" s="46">
        <f t="shared" si="36"/>
        <v>0</v>
      </c>
      <c r="AH104" s="46">
        <f t="shared" si="36"/>
        <v>0</v>
      </c>
      <c r="AI104" s="46">
        <f t="shared" si="36"/>
        <v>0</v>
      </c>
      <c r="AJ104" s="46">
        <f t="shared" si="36"/>
        <v>0</v>
      </c>
      <c r="AK104" s="46">
        <f t="shared" si="36"/>
        <v>0</v>
      </c>
      <c r="AL104" s="46">
        <f t="shared" si="36"/>
        <v>0</v>
      </c>
      <c r="AM104" s="46">
        <f t="shared" si="36"/>
        <v>0</v>
      </c>
      <c r="AN104" s="46">
        <f t="shared" si="36"/>
        <v>0</v>
      </c>
      <c r="AO104" s="46">
        <f t="shared" si="36"/>
        <v>0</v>
      </c>
      <c r="AP104" s="46">
        <f t="shared" si="36"/>
        <v>0</v>
      </c>
      <c r="AQ104" s="46">
        <f t="shared" si="36"/>
        <v>0</v>
      </c>
      <c r="AR104" s="46">
        <f t="shared" si="36"/>
        <v>0</v>
      </c>
      <c r="AS104" s="46">
        <f t="shared" si="36"/>
        <v>0</v>
      </c>
      <c r="AT104" s="46">
        <f t="shared" si="36"/>
        <v>0</v>
      </c>
      <c r="AU104" s="46">
        <f t="shared" si="36"/>
        <v>0</v>
      </c>
      <c r="AV104" s="46">
        <f t="shared" si="36"/>
        <v>0</v>
      </c>
      <c r="AW104" s="46">
        <f t="shared" si="36"/>
        <v>0</v>
      </c>
      <c r="AX104" s="46">
        <f t="shared" si="36"/>
        <v>0</v>
      </c>
      <c r="AY104" s="46">
        <f t="shared" si="36"/>
        <v>0</v>
      </c>
      <c r="AZ104" s="46">
        <f t="shared" si="36"/>
        <v>0</v>
      </c>
      <c r="BA104" s="46">
        <f t="shared" si="36"/>
        <v>0</v>
      </c>
      <c r="BB104" s="46">
        <f t="shared" si="36"/>
        <v>0</v>
      </c>
      <c r="BC104" s="46">
        <f t="shared" si="36"/>
        <v>0</v>
      </c>
      <c r="BD104" s="46">
        <f t="shared" si="36"/>
        <v>0</v>
      </c>
      <c r="BE104" s="46">
        <f t="shared" si="36"/>
        <v>0</v>
      </c>
      <c r="BF104" s="46">
        <f t="shared" si="36"/>
        <v>0</v>
      </c>
      <c r="BG104" s="46">
        <f t="shared" si="36"/>
        <v>0</v>
      </c>
      <c r="BH104" s="46">
        <f t="shared" si="36"/>
        <v>0</v>
      </c>
      <c r="BI104" s="46">
        <f t="shared" si="36"/>
        <v>0</v>
      </c>
      <c r="BJ104" s="46">
        <f t="shared" si="36"/>
        <v>0</v>
      </c>
      <c r="BK104" s="46">
        <f t="shared" si="36"/>
        <v>0</v>
      </c>
    </row>
    <row r="105" spans="1:63">
      <c r="W105" s="61" t="s">
        <v>148</v>
      </c>
      <c r="X105" s="58">
        <f>IF(X$2=$W$105,1,0)</f>
        <v>0</v>
      </c>
      <c r="Y105" s="46">
        <f t="shared" ref="Y105:BK105" si="37">IF(Y$2=$W$105,1,0)</f>
        <v>0</v>
      </c>
      <c r="Z105" s="46">
        <f t="shared" si="37"/>
        <v>0</v>
      </c>
      <c r="AA105" s="46">
        <f t="shared" si="37"/>
        <v>0</v>
      </c>
      <c r="AB105" s="46">
        <f t="shared" si="37"/>
        <v>0</v>
      </c>
      <c r="AC105" s="46">
        <f t="shared" si="37"/>
        <v>0</v>
      </c>
      <c r="AD105" s="46">
        <f t="shared" si="37"/>
        <v>0</v>
      </c>
      <c r="AE105" s="46">
        <f t="shared" si="37"/>
        <v>0</v>
      </c>
      <c r="AF105" s="46">
        <f t="shared" si="37"/>
        <v>0</v>
      </c>
      <c r="AG105" s="46">
        <f t="shared" si="37"/>
        <v>0</v>
      </c>
      <c r="AH105" s="46">
        <f t="shared" si="37"/>
        <v>0</v>
      </c>
      <c r="AI105" s="46">
        <f t="shared" si="37"/>
        <v>0</v>
      </c>
      <c r="AJ105" s="46">
        <f t="shared" si="37"/>
        <v>0</v>
      </c>
      <c r="AK105" s="46">
        <f t="shared" si="37"/>
        <v>0</v>
      </c>
      <c r="AL105" s="46">
        <f t="shared" si="37"/>
        <v>0</v>
      </c>
      <c r="AM105" s="46">
        <f t="shared" si="37"/>
        <v>0</v>
      </c>
      <c r="AN105" s="46">
        <f t="shared" si="37"/>
        <v>0</v>
      </c>
      <c r="AO105" s="46">
        <f t="shared" si="37"/>
        <v>0</v>
      </c>
      <c r="AP105" s="46">
        <f t="shared" si="37"/>
        <v>0</v>
      </c>
      <c r="AQ105" s="46">
        <f t="shared" si="37"/>
        <v>0</v>
      </c>
      <c r="AR105" s="46">
        <f t="shared" si="37"/>
        <v>0</v>
      </c>
      <c r="AS105" s="46">
        <f t="shared" si="37"/>
        <v>0</v>
      </c>
      <c r="AT105" s="46">
        <f t="shared" si="37"/>
        <v>0</v>
      </c>
      <c r="AU105" s="46">
        <f t="shared" si="37"/>
        <v>0</v>
      </c>
      <c r="AV105" s="46">
        <f t="shared" si="37"/>
        <v>0</v>
      </c>
      <c r="AW105" s="46">
        <f t="shared" si="37"/>
        <v>0</v>
      </c>
      <c r="AX105" s="46">
        <f t="shared" si="37"/>
        <v>0</v>
      </c>
      <c r="AY105" s="46">
        <f t="shared" si="37"/>
        <v>0</v>
      </c>
      <c r="AZ105" s="46">
        <f t="shared" si="37"/>
        <v>0</v>
      </c>
      <c r="BA105" s="46">
        <f t="shared" si="37"/>
        <v>0</v>
      </c>
      <c r="BB105" s="46">
        <f t="shared" si="37"/>
        <v>0</v>
      </c>
      <c r="BC105" s="46">
        <f t="shared" si="37"/>
        <v>0</v>
      </c>
      <c r="BD105" s="46">
        <f t="shared" si="37"/>
        <v>0</v>
      </c>
      <c r="BE105" s="46">
        <f t="shared" si="37"/>
        <v>0</v>
      </c>
      <c r="BF105" s="46">
        <f t="shared" si="37"/>
        <v>0</v>
      </c>
      <c r="BG105" s="46">
        <f t="shared" si="37"/>
        <v>0</v>
      </c>
      <c r="BH105" s="46">
        <f t="shared" si="37"/>
        <v>0</v>
      </c>
      <c r="BI105" s="46">
        <f t="shared" si="37"/>
        <v>0</v>
      </c>
      <c r="BJ105" s="46">
        <f t="shared" si="37"/>
        <v>0</v>
      </c>
      <c r="BK105" s="46">
        <f t="shared" si="37"/>
        <v>0</v>
      </c>
    </row>
    <row r="106" spans="1:63" ht="15.75" thickBot="1">
      <c r="V106" t="s">
        <v>216</v>
      </c>
      <c r="W106" s="62" t="s">
        <v>149</v>
      </c>
      <c r="X106" s="58">
        <f>IF(OR(X$2=$W$106,X$2=$V$106),1,0)</f>
        <v>0</v>
      </c>
      <c r="Y106" s="46">
        <f t="shared" ref="Y106:BK106" si="38">IF(OR(Y$2=$W$106,Y$2=$V$106),1,0)</f>
        <v>0</v>
      </c>
      <c r="Z106" s="46">
        <f t="shared" si="38"/>
        <v>0</v>
      </c>
      <c r="AA106" s="46">
        <f t="shared" si="38"/>
        <v>0</v>
      </c>
      <c r="AB106" s="46">
        <f t="shared" si="38"/>
        <v>0</v>
      </c>
      <c r="AC106" s="46">
        <f t="shared" si="38"/>
        <v>0</v>
      </c>
      <c r="AD106" s="46">
        <f t="shared" si="38"/>
        <v>0</v>
      </c>
      <c r="AE106" s="46">
        <f t="shared" si="38"/>
        <v>0</v>
      </c>
      <c r="AF106" s="46">
        <f t="shared" si="38"/>
        <v>0</v>
      </c>
      <c r="AG106" s="46">
        <f t="shared" si="38"/>
        <v>0</v>
      </c>
      <c r="AH106" s="46">
        <f t="shared" si="38"/>
        <v>0</v>
      </c>
      <c r="AI106" s="46">
        <f t="shared" si="38"/>
        <v>0</v>
      </c>
      <c r="AJ106" s="46">
        <f t="shared" si="38"/>
        <v>0</v>
      </c>
      <c r="AK106" s="46">
        <f t="shared" si="38"/>
        <v>0</v>
      </c>
      <c r="AL106" s="46">
        <f t="shared" si="38"/>
        <v>0</v>
      </c>
      <c r="AM106" s="46">
        <f t="shared" si="38"/>
        <v>0</v>
      </c>
      <c r="AN106" s="46">
        <f t="shared" si="38"/>
        <v>0</v>
      </c>
      <c r="AO106" s="46">
        <f t="shared" si="38"/>
        <v>0</v>
      </c>
      <c r="AP106" s="46">
        <f t="shared" si="38"/>
        <v>0</v>
      </c>
      <c r="AQ106" s="46">
        <f t="shared" si="38"/>
        <v>0</v>
      </c>
      <c r="AR106" s="46">
        <f t="shared" si="38"/>
        <v>0</v>
      </c>
      <c r="AS106" s="46">
        <f t="shared" si="38"/>
        <v>0</v>
      </c>
      <c r="AT106" s="46">
        <f t="shared" si="38"/>
        <v>0</v>
      </c>
      <c r="AU106" s="46">
        <f t="shared" si="38"/>
        <v>0</v>
      </c>
      <c r="AV106" s="46">
        <f t="shared" si="38"/>
        <v>0</v>
      </c>
      <c r="AW106" s="46">
        <f t="shared" si="38"/>
        <v>0</v>
      </c>
      <c r="AX106" s="46">
        <f t="shared" si="38"/>
        <v>0</v>
      </c>
      <c r="AY106" s="46">
        <f t="shared" si="38"/>
        <v>0</v>
      </c>
      <c r="AZ106" s="46">
        <f t="shared" si="38"/>
        <v>0</v>
      </c>
      <c r="BA106" s="46">
        <f t="shared" si="38"/>
        <v>0</v>
      </c>
      <c r="BB106" s="46">
        <f t="shared" si="38"/>
        <v>0</v>
      </c>
      <c r="BC106" s="46">
        <f t="shared" si="38"/>
        <v>0</v>
      </c>
      <c r="BD106" s="46">
        <f t="shared" si="38"/>
        <v>0</v>
      </c>
      <c r="BE106" s="46">
        <f t="shared" si="38"/>
        <v>0</v>
      </c>
      <c r="BF106" s="46">
        <f t="shared" si="38"/>
        <v>0</v>
      </c>
      <c r="BG106" s="46">
        <f t="shared" si="38"/>
        <v>0</v>
      </c>
      <c r="BH106" s="46">
        <f t="shared" si="38"/>
        <v>0</v>
      </c>
      <c r="BI106" s="46">
        <f t="shared" si="38"/>
        <v>0</v>
      </c>
      <c r="BJ106" s="46">
        <f t="shared" si="38"/>
        <v>0</v>
      </c>
      <c r="BK106" s="46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45448</v>
      </c>
      <c r="B1" s="212" t="s">
        <v>215</v>
      </c>
      <c r="C1" s="212"/>
      <c r="D1" s="19"/>
      <c r="E1" s="19"/>
      <c r="F1" s="19"/>
      <c r="G1" s="19"/>
      <c r="H1" s="19"/>
      <c r="I1" s="19"/>
      <c r="J1" s="206" t="s">
        <v>287</v>
      </c>
      <c r="K1" s="207"/>
      <c r="L1" s="207"/>
      <c r="M1" s="207"/>
      <c r="N1" s="207"/>
      <c r="O1" s="208"/>
      <c r="P1" s="206" t="s">
        <v>286</v>
      </c>
      <c r="Q1" s="209" t="s">
        <v>142</v>
      </c>
      <c r="S1" s="210" t="s">
        <v>288</v>
      </c>
      <c r="T1" s="210"/>
      <c r="U1" s="210"/>
      <c r="V1" s="210"/>
      <c r="W1" s="210"/>
      <c r="Y1" s="213" t="s">
        <v>361</v>
      </c>
      <c r="Z1" s="213"/>
      <c r="AA1" s="211" t="s">
        <v>289</v>
      </c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</row>
    <row r="2" spans="1:55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6"/>
      <c r="Q2" s="209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  <c r="Y2" s="140" t="s">
        <v>362</v>
      </c>
      <c r="Z2" s="140" t="s">
        <v>363</v>
      </c>
      <c r="AA2" s="211"/>
      <c r="AB2" s="64" t="s">
        <v>273</v>
      </c>
      <c r="AC2" s="51"/>
      <c r="AD2" s="64" t="s">
        <v>273</v>
      </c>
      <c r="AE2" s="51"/>
      <c r="AF2" s="64" t="s">
        <v>273</v>
      </c>
      <c r="AG2" s="51"/>
      <c r="AH2" s="64" t="s">
        <v>273</v>
      </c>
      <c r="AI2" s="51"/>
      <c r="AJ2" s="64" t="s">
        <v>273</v>
      </c>
      <c r="AK2" s="51"/>
      <c r="AL2" s="64" t="s">
        <v>273</v>
      </c>
      <c r="AM2" s="51"/>
      <c r="AN2" s="64" t="s">
        <v>273</v>
      </c>
      <c r="AO2" s="51"/>
      <c r="AP2" s="64" t="s">
        <v>273</v>
      </c>
      <c r="AQ2" s="51"/>
      <c r="AR2" s="64" t="s">
        <v>273</v>
      </c>
      <c r="AS2" s="51"/>
      <c r="AT2" s="64" t="s">
        <v>273</v>
      </c>
      <c r="AU2" s="51"/>
      <c r="AV2" s="64" t="s">
        <v>273</v>
      </c>
      <c r="AW2" s="51"/>
      <c r="AX2" s="64" t="s">
        <v>273</v>
      </c>
      <c r="AY2" s="51"/>
      <c r="AZ2" s="64" t="s">
        <v>273</v>
      </c>
      <c r="BA2" s="51"/>
      <c r="BB2" s="64" t="s">
        <v>273</v>
      </c>
      <c r="BC2" s="51"/>
    </row>
    <row r="3" spans="1:55">
      <c r="A3" s="8" t="s">
        <v>45</v>
      </c>
      <c r="B3" s="20">
        <v>0</v>
      </c>
      <c r="C3" s="20">
        <f>B3</f>
        <v>0</v>
      </c>
      <c r="D3" s="19">
        <v>0</v>
      </c>
      <c r="E3" s="19">
        <v>0</v>
      </c>
      <c r="F3" s="19">
        <v>0</v>
      </c>
      <c r="G3" s="19">
        <v>0</v>
      </c>
      <c r="H3" s="19">
        <v>0</v>
      </c>
      <c r="I3" s="19">
        <f>SUM(D3:H3)</f>
        <v>0</v>
      </c>
      <c r="J3" s="21">
        <v>0</v>
      </c>
      <c r="K3" s="21">
        <v>0</v>
      </c>
      <c r="L3" s="21">
        <v>0</v>
      </c>
      <c r="M3" s="21">
        <v>0</v>
      </c>
      <c r="N3" s="21">
        <v>0</v>
      </c>
      <c r="O3" s="23">
        <f>SUM(J3:N3)</f>
        <v>0</v>
      </c>
      <c r="P3" s="22">
        <f>Y3+AA3</f>
        <v>0</v>
      </c>
      <c r="Q3" s="39">
        <f>O3+P3</f>
        <v>0</v>
      </c>
      <c r="S3" s="37">
        <f t="shared" ref="S3:S34" si="0">SUMPRODUCT($AB3:$BC3,$AB$102:$BC$102)+J3</f>
        <v>0</v>
      </c>
      <c r="T3" s="37">
        <f t="shared" ref="T3:T34" si="1">SUMPRODUCT($AB3:$BC3,$AB$103:$BC$103)+K3</f>
        <v>0</v>
      </c>
      <c r="U3" s="37">
        <f t="shared" ref="U3:U34" si="2">SUMPRODUCT($AB3:$BC3,$AB$104:$BC$104)+L3</f>
        <v>0</v>
      </c>
      <c r="V3" s="37">
        <f t="shared" ref="V3:V34" si="3">SUMPRODUCT($AB3:$BC3,$AB$105:$BC$105)+M3</f>
        <v>0</v>
      </c>
      <c r="W3" s="37">
        <f t="shared" ref="W3:W34" si="4">SUMPRODUCT($AB3:$BC3,$AB$106:$BC$106)+N3</f>
        <v>0</v>
      </c>
      <c r="Y3" s="141"/>
      <c r="Z3" s="142"/>
      <c r="AA3" s="52">
        <f>SUM(AB3:BC3)</f>
        <v>0</v>
      </c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</row>
    <row r="4" spans="1:55">
      <c r="A4" s="8" t="s">
        <v>46</v>
      </c>
      <c r="B4" s="20">
        <f>B3</f>
        <v>0</v>
      </c>
      <c r="C4" s="20">
        <f t="shared" ref="C4:C67" si="5">B4</f>
        <v>0</v>
      </c>
      <c r="D4" s="19">
        <v>0</v>
      </c>
      <c r="E4" s="19">
        <v>0</v>
      </c>
      <c r="F4" s="19">
        <v>0</v>
      </c>
      <c r="G4" s="19">
        <v>0</v>
      </c>
      <c r="H4" s="19">
        <v>0</v>
      </c>
      <c r="I4" s="19">
        <f t="shared" ref="I4:I67" si="6">SUM(D4:H4)</f>
        <v>0</v>
      </c>
      <c r="J4" s="21">
        <v>0</v>
      </c>
      <c r="K4" s="21">
        <v>0</v>
      </c>
      <c r="L4" s="21">
        <v>0</v>
      </c>
      <c r="M4" s="21">
        <v>0</v>
      </c>
      <c r="N4" s="21">
        <v>0</v>
      </c>
      <c r="O4" s="23">
        <f t="shared" ref="O4:O67" si="7">SUM(J4:N4)</f>
        <v>0</v>
      </c>
      <c r="P4" s="22">
        <f t="shared" ref="P4:P67" si="8">Y4+AA4</f>
        <v>0</v>
      </c>
      <c r="Q4" s="39">
        <f t="shared" ref="Q4:Q67" si="9">O4+P4</f>
        <v>0</v>
      </c>
      <c r="S4" s="37">
        <f t="shared" si="0"/>
        <v>0</v>
      </c>
      <c r="T4" s="37">
        <f t="shared" si="1"/>
        <v>0</v>
      </c>
      <c r="U4" s="37">
        <f t="shared" si="2"/>
        <v>0</v>
      </c>
      <c r="V4" s="37">
        <f t="shared" si="3"/>
        <v>0</v>
      </c>
      <c r="W4" s="37">
        <f t="shared" si="4"/>
        <v>0</v>
      </c>
      <c r="Y4" s="141"/>
      <c r="Z4" s="142"/>
      <c r="AA4" s="52">
        <f t="shared" ref="AA4:AA67" si="10">SUM(AB4:BC4)</f>
        <v>0</v>
      </c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</row>
    <row r="5" spans="1:55">
      <c r="A5" s="8" t="s">
        <v>47</v>
      </c>
      <c r="B5" s="20">
        <f t="shared" ref="B5:B68" si="11">B4</f>
        <v>0</v>
      </c>
      <c r="C5" s="20">
        <f t="shared" si="5"/>
        <v>0</v>
      </c>
      <c r="D5" s="19">
        <v>0</v>
      </c>
      <c r="E5" s="19">
        <v>0</v>
      </c>
      <c r="F5" s="19">
        <v>0</v>
      </c>
      <c r="G5" s="19">
        <v>0</v>
      </c>
      <c r="H5" s="19">
        <v>0</v>
      </c>
      <c r="I5" s="19">
        <f t="shared" si="6"/>
        <v>0</v>
      </c>
      <c r="J5" s="21">
        <v>0</v>
      </c>
      <c r="K5" s="21">
        <v>0</v>
      </c>
      <c r="L5" s="21">
        <v>0</v>
      </c>
      <c r="M5" s="21">
        <v>0</v>
      </c>
      <c r="N5" s="21">
        <v>0</v>
      </c>
      <c r="O5" s="23">
        <f t="shared" si="7"/>
        <v>0</v>
      </c>
      <c r="P5" s="22">
        <f t="shared" si="8"/>
        <v>0</v>
      </c>
      <c r="Q5" s="39">
        <f t="shared" si="9"/>
        <v>0</v>
      </c>
      <c r="S5" s="37">
        <f t="shared" si="0"/>
        <v>0</v>
      </c>
      <c r="T5" s="37">
        <f t="shared" si="1"/>
        <v>0</v>
      </c>
      <c r="U5" s="37">
        <f t="shared" si="2"/>
        <v>0</v>
      </c>
      <c r="V5" s="37">
        <f t="shared" si="3"/>
        <v>0</v>
      </c>
      <c r="W5" s="37">
        <f t="shared" si="4"/>
        <v>0</v>
      </c>
      <c r="Y5" s="141"/>
      <c r="Z5" s="142"/>
      <c r="AA5" s="52">
        <f t="shared" si="10"/>
        <v>0</v>
      </c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</row>
    <row r="6" spans="1:55">
      <c r="A6" s="8" t="s">
        <v>48</v>
      </c>
      <c r="B6" s="20">
        <f t="shared" si="11"/>
        <v>0</v>
      </c>
      <c r="C6" s="20">
        <f t="shared" si="5"/>
        <v>0</v>
      </c>
      <c r="D6" s="19">
        <v>0</v>
      </c>
      <c r="E6" s="19">
        <v>0</v>
      </c>
      <c r="F6" s="19">
        <v>0</v>
      </c>
      <c r="G6" s="19">
        <v>0</v>
      </c>
      <c r="H6" s="19">
        <v>0</v>
      </c>
      <c r="I6" s="19">
        <f t="shared" si="6"/>
        <v>0</v>
      </c>
      <c r="J6" s="21">
        <v>0</v>
      </c>
      <c r="K6" s="21">
        <v>0</v>
      </c>
      <c r="L6" s="21">
        <v>0</v>
      </c>
      <c r="M6" s="21">
        <v>0</v>
      </c>
      <c r="N6" s="21">
        <v>0</v>
      </c>
      <c r="O6" s="23">
        <f t="shared" si="7"/>
        <v>0</v>
      </c>
      <c r="P6" s="22">
        <f t="shared" si="8"/>
        <v>0</v>
      </c>
      <c r="Q6" s="39">
        <f t="shared" si="9"/>
        <v>0</v>
      </c>
      <c r="S6" s="37">
        <f t="shared" si="0"/>
        <v>0</v>
      </c>
      <c r="T6" s="37">
        <f t="shared" si="1"/>
        <v>0</v>
      </c>
      <c r="U6" s="37">
        <f t="shared" si="2"/>
        <v>0</v>
      </c>
      <c r="V6" s="37">
        <f t="shared" si="3"/>
        <v>0</v>
      </c>
      <c r="W6" s="37">
        <f t="shared" si="4"/>
        <v>0</v>
      </c>
      <c r="Y6" s="141"/>
      <c r="Z6" s="142"/>
      <c r="AA6" s="52">
        <f t="shared" si="10"/>
        <v>0</v>
      </c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</row>
    <row r="7" spans="1:55">
      <c r="A7" s="8" t="s">
        <v>49</v>
      </c>
      <c r="B7" s="20">
        <f t="shared" si="11"/>
        <v>0</v>
      </c>
      <c r="C7" s="20">
        <f t="shared" si="5"/>
        <v>0</v>
      </c>
      <c r="D7" s="19">
        <v>0</v>
      </c>
      <c r="E7" s="19">
        <v>0</v>
      </c>
      <c r="F7" s="19">
        <v>0</v>
      </c>
      <c r="G7" s="19">
        <v>0</v>
      </c>
      <c r="H7" s="19">
        <v>0</v>
      </c>
      <c r="I7" s="19">
        <f t="shared" si="6"/>
        <v>0</v>
      </c>
      <c r="J7" s="21">
        <v>0</v>
      </c>
      <c r="K7" s="21">
        <v>0</v>
      </c>
      <c r="L7" s="21">
        <v>0</v>
      </c>
      <c r="M7" s="21">
        <v>0</v>
      </c>
      <c r="N7" s="21">
        <v>0</v>
      </c>
      <c r="O7" s="23">
        <f t="shared" si="7"/>
        <v>0</v>
      </c>
      <c r="P7" s="22">
        <f t="shared" si="8"/>
        <v>0</v>
      </c>
      <c r="Q7" s="39">
        <f t="shared" si="9"/>
        <v>0</v>
      </c>
      <c r="S7" s="37">
        <f t="shared" si="0"/>
        <v>0</v>
      </c>
      <c r="T7" s="37">
        <f t="shared" si="1"/>
        <v>0</v>
      </c>
      <c r="U7" s="37">
        <f t="shared" si="2"/>
        <v>0</v>
      </c>
      <c r="V7" s="37">
        <f t="shared" si="3"/>
        <v>0</v>
      </c>
      <c r="W7" s="37">
        <f t="shared" si="4"/>
        <v>0</v>
      </c>
      <c r="Y7" s="141"/>
      <c r="Z7" s="142"/>
      <c r="AA7" s="52">
        <f t="shared" si="10"/>
        <v>0</v>
      </c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</row>
    <row r="8" spans="1:55">
      <c r="A8" s="8" t="s">
        <v>50</v>
      </c>
      <c r="B8" s="20">
        <f t="shared" si="11"/>
        <v>0</v>
      </c>
      <c r="C8" s="20">
        <f t="shared" si="5"/>
        <v>0</v>
      </c>
      <c r="D8" s="19">
        <v>0</v>
      </c>
      <c r="E8" s="19">
        <v>0</v>
      </c>
      <c r="F8" s="19">
        <v>0</v>
      </c>
      <c r="G8" s="19">
        <v>0</v>
      </c>
      <c r="H8" s="19">
        <v>0</v>
      </c>
      <c r="I8" s="19">
        <f t="shared" si="6"/>
        <v>0</v>
      </c>
      <c r="J8" s="21">
        <v>0</v>
      </c>
      <c r="K8" s="21">
        <v>0</v>
      </c>
      <c r="L8" s="21">
        <v>0</v>
      </c>
      <c r="M8" s="21">
        <v>0</v>
      </c>
      <c r="N8" s="21">
        <v>0</v>
      </c>
      <c r="O8" s="23">
        <f t="shared" si="7"/>
        <v>0</v>
      </c>
      <c r="P8" s="22">
        <f t="shared" si="8"/>
        <v>0</v>
      </c>
      <c r="Q8" s="39">
        <f t="shared" si="9"/>
        <v>0</v>
      </c>
      <c r="S8" s="37">
        <f t="shared" si="0"/>
        <v>0</v>
      </c>
      <c r="T8" s="37">
        <f t="shared" si="1"/>
        <v>0</v>
      </c>
      <c r="U8" s="37">
        <f t="shared" si="2"/>
        <v>0</v>
      </c>
      <c r="V8" s="37">
        <f t="shared" si="3"/>
        <v>0</v>
      </c>
      <c r="W8" s="37">
        <f t="shared" si="4"/>
        <v>0</v>
      </c>
      <c r="Y8" s="141"/>
      <c r="Z8" s="142"/>
      <c r="AA8" s="52">
        <f t="shared" si="10"/>
        <v>0</v>
      </c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</row>
    <row r="9" spans="1:55">
      <c r="A9" s="8" t="s">
        <v>51</v>
      </c>
      <c r="B9" s="20">
        <f t="shared" si="11"/>
        <v>0</v>
      </c>
      <c r="C9" s="20">
        <f t="shared" si="5"/>
        <v>0</v>
      </c>
      <c r="D9" s="19">
        <v>0</v>
      </c>
      <c r="E9" s="19">
        <v>0</v>
      </c>
      <c r="F9" s="19">
        <v>0</v>
      </c>
      <c r="G9" s="19">
        <v>0</v>
      </c>
      <c r="H9" s="19">
        <v>0</v>
      </c>
      <c r="I9" s="19">
        <f t="shared" si="6"/>
        <v>0</v>
      </c>
      <c r="J9" s="21">
        <v>0</v>
      </c>
      <c r="K9" s="21">
        <v>0</v>
      </c>
      <c r="L9" s="21">
        <v>0</v>
      </c>
      <c r="M9" s="21">
        <v>0</v>
      </c>
      <c r="N9" s="21">
        <v>0</v>
      </c>
      <c r="O9" s="23">
        <f t="shared" si="7"/>
        <v>0</v>
      </c>
      <c r="P9" s="22">
        <f t="shared" si="8"/>
        <v>0</v>
      </c>
      <c r="Q9" s="39">
        <f t="shared" si="9"/>
        <v>0</v>
      </c>
      <c r="S9" s="37">
        <f t="shared" si="0"/>
        <v>0</v>
      </c>
      <c r="T9" s="37">
        <f t="shared" si="1"/>
        <v>0</v>
      </c>
      <c r="U9" s="37">
        <f t="shared" si="2"/>
        <v>0</v>
      </c>
      <c r="V9" s="37">
        <f t="shared" si="3"/>
        <v>0</v>
      </c>
      <c r="W9" s="37">
        <f t="shared" si="4"/>
        <v>0</v>
      </c>
      <c r="Y9" s="141"/>
      <c r="Z9" s="142"/>
      <c r="AA9" s="52">
        <f t="shared" si="10"/>
        <v>0</v>
      </c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</row>
    <row r="10" spans="1:55">
      <c r="A10" s="8" t="s">
        <v>52</v>
      </c>
      <c r="B10" s="20">
        <f t="shared" si="11"/>
        <v>0</v>
      </c>
      <c r="C10" s="20">
        <f t="shared" si="5"/>
        <v>0</v>
      </c>
      <c r="D10" s="19">
        <v>0</v>
      </c>
      <c r="E10" s="19">
        <v>0</v>
      </c>
      <c r="F10" s="19">
        <v>0</v>
      </c>
      <c r="G10" s="19">
        <v>0</v>
      </c>
      <c r="H10" s="19">
        <v>0</v>
      </c>
      <c r="I10" s="19">
        <f t="shared" si="6"/>
        <v>0</v>
      </c>
      <c r="J10" s="21">
        <v>0</v>
      </c>
      <c r="K10" s="21">
        <v>0</v>
      </c>
      <c r="L10" s="21">
        <v>0</v>
      </c>
      <c r="M10" s="21">
        <v>0</v>
      </c>
      <c r="N10" s="21">
        <v>0</v>
      </c>
      <c r="O10" s="23">
        <f t="shared" si="7"/>
        <v>0</v>
      </c>
      <c r="P10" s="22">
        <f t="shared" si="8"/>
        <v>0</v>
      </c>
      <c r="Q10" s="39">
        <f t="shared" si="9"/>
        <v>0</v>
      </c>
      <c r="S10" s="37">
        <f t="shared" si="0"/>
        <v>0</v>
      </c>
      <c r="T10" s="37">
        <f t="shared" si="1"/>
        <v>0</v>
      </c>
      <c r="U10" s="37">
        <f t="shared" si="2"/>
        <v>0</v>
      </c>
      <c r="V10" s="37">
        <f t="shared" si="3"/>
        <v>0</v>
      </c>
      <c r="W10" s="37">
        <f t="shared" si="4"/>
        <v>0</v>
      </c>
      <c r="Y10" s="141"/>
      <c r="Z10" s="142"/>
      <c r="AA10" s="52">
        <f t="shared" si="10"/>
        <v>0</v>
      </c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</row>
    <row r="11" spans="1:55">
      <c r="A11" s="8" t="s">
        <v>53</v>
      </c>
      <c r="B11" s="20">
        <f t="shared" si="11"/>
        <v>0</v>
      </c>
      <c r="C11" s="20">
        <f t="shared" si="5"/>
        <v>0</v>
      </c>
      <c r="D11" s="19">
        <v>0</v>
      </c>
      <c r="E11" s="19">
        <v>0</v>
      </c>
      <c r="F11" s="19">
        <v>0</v>
      </c>
      <c r="G11" s="19">
        <v>0</v>
      </c>
      <c r="H11" s="19">
        <v>0</v>
      </c>
      <c r="I11" s="19">
        <f t="shared" si="6"/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3">
        <f t="shared" si="7"/>
        <v>0</v>
      </c>
      <c r="P11" s="22">
        <f t="shared" si="8"/>
        <v>0</v>
      </c>
      <c r="Q11" s="39">
        <f t="shared" si="9"/>
        <v>0</v>
      </c>
      <c r="S11" s="37">
        <f t="shared" si="0"/>
        <v>0</v>
      </c>
      <c r="T11" s="37">
        <f t="shared" si="1"/>
        <v>0</v>
      </c>
      <c r="U11" s="37">
        <f t="shared" si="2"/>
        <v>0</v>
      </c>
      <c r="V11" s="37">
        <f t="shared" si="3"/>
        <v>0</v>
      </c>
      <c r="W11" s="37">
        <f t="shared" si="4"/>
        <v>0</v>
      </c>
      <c r="Y11" s="141"/>
      <c r="Z11" s="142"/>
      <c r="AA11" s="52">
        <f t="shared" si="10"/>
        <v>0</v>
      </c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</row>
    <row r="12" spans="1:55">
      <c r="A12" s="8" t="s">
        <v>54</v>
      </c>
      <c r="B12" s="20">
        <f t="shared" si="11"/>
        <v>0</v>
      </c>
      <c r="C12" s="20">
        <f t="shared" si="5"/>
        <v>0</v>
      </c>
      <c r="D12" s="19">
        <v>0</v>
      </c>
      <c r="E12" s="19">
        <v>0</v>
      </c>
      <c r="F12" s="19">
        <v>0</v>
      </c>
      <c r="G12" s="19">
        <v>0</v>
      </c>
      <c r="H12" s="19">
        <v>0</v>
      </c>
      <c r="I12" s="19">
        <f t="shared" si="6"/>
        <v>0</v>
      </c>
      <c r="J12" s="21">
        <v>0</v>
      </c>
      <c r="K12" s="21">
        <v>0</v>
      </c>
      <c r="L12" s="21">
        <v>0</v>
      </c>
      <c r="M12" s="21">
        <v>0</v>
      </c>
      <c r="N12" s="21">
        <v>0</v>
      </c>
      <c r="O12" s="23">
        <f t="shared" si="7"/>
        <v>0</v>
      </c>
      <c r="P12" s="22">
        <f t="shared" si="8"/>
        <v>0</v>
      </c>
      <c r="Q12" s="39">
        <f t="shared" si="9"/>
        <v>0</v>
      </c>
      <c r="S12" s="37">
        <f t="shared" si="0"/>
        <v>0</v>
      </c>
      <c r="T12" s="37">
        <f t="shared" si="1"/>
        <v>0</v>
      </c>
      <c r="U12" s="37">
        <f t="shared" si="2"/>
        <v>0</v>
      </c>
      <c r="V12" s="37">
        <f t="shared" si="3"/>
        <v>0</v>
      </c>
      <c r="W12" s="37">
        <f t="shared" si="4"/>
        <v>0</v>
      </c>
      <c r="Y12" s="141"/>
      <c r="Z12" s="142"/>
      <c r="AA12" s="52">
        <f t="shared" si="10"/>
        <v>0</v>
      </c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</row>
    <row r="13" spans="1:55">
      <c r="A13" s="8" t="s">
        <v>55</v>
      </c>
      <c r="B13" s="20">
        <f t="shared" si="11"/>
        <v>0</v>
      </c>
      <c r="C13" s="20">
        <f t="shared" si="5"/>
        <v>0</v>
      </c>
      <c r="D13" s="19">
        <v>0</v>
      </c>
      <c r="E13" s="19">
        <v>0</v>
      </c>
      <c r="F13" s="19">
        <v>0</v>
      </c>
      <c r="G13" s="19">
        <v>0</v>
      </c>
      <c r="H13" s="19">
        <v>0</v>
      </c>
      <c r="I13" s="19">
        <f t="shared" si="6"/>
        <v>0</v>
      </c>
      <c r="J13" s="21">
        <v>0</v>
      </c>
      <c r="K13" s="21">
        <v>0</v>
      </c>
      <c r="L13" s="21">
        <v>0</v>
      </c>
      <c r="M13" s="21">
        <v>0</v>
      </c>
      <c r="N13" s="21">
        <v>0</v>
      </c>
      <c r="O13" s="23">
        <f t="shared" si="7"/>
        <v>0</v>
      </c>
      <c r="P13" s="22">
        <f t="shared" si="8"/>
        <v>0</v>
      </c>
      <c r="Q13" s="39">
        <f t="shared" si="9"/>
        <v>0</v>
      </c>
      <c r="S13" s="37">
        <f t="shared" si="0"/>
        <v>0</v>
      </c>
      <c r="T13" s="37">
        <f t="shared" si="1"/>
        <v>0</v>
      </c>
      <c r="U13" s="37">
        <f t="shared" si="2"/>
        <v>0</v>
      </c>
      <c r="V13" s="37">
        <f t="shared" si="3"/>
        <v>0</v>
      </c>
      <c r="W13" s="37">
        <f t="shared" si="4"/>
        <v>0</v>
      </c>
      <c r="Y13" s="141"/>
      <c r="Z13" s="142"/>
      <c r="AA13" s="52">
        <f t="shared" si="10"/>
        <v>0</v>
      </c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</row>
    <row r="14" spans="1:55">
      <c r="A14" s="8" t="s">
        <v>56</v>
      </c>
      <c r="B14" s="20">
        <f t="shared" si="11"/>
        <v>0</v>
      </c>
      <c r="C14" s="20">
        <f t="shared" si="5"/>
        <v>0</v>
      </c>
      <c r="D14" s="19">
        <v>0</v>
      </c>
      <c r="E14" s="19">
        <v>0</v>
      </c>
      <c r="F14" s="19">
        <v>0</v>
      </c>
      <c r="G14" s="19">
        <v>0</v>
      </c>
      <c r="H14" s="19">
        <v>0</v>
      </c>
      <c r="I14" s="19">
        <f t="shared" si="6"/>
        <v>0</v>
      </c>
      <c r="J14" s="21">
        <v>0</v>
      </c>
      <c r="K14" s="21">
        <v>0</v>
      </c>
      <c r="L14" s="21">
        <v>0</v>
      </c>
      <c r="M14" s="21">
        <v>0</v>
      </c>
      <c r="N14" s="21">
        <v>0</v>
      </c>
      <c r="O14" s="23">
        <f t="shared" si="7"/>
        <v>0</v>
      </c>
      <c r="P14" s="22">
        <f t="shared" si="8"/>
        <v>0</v>
      </c>
      <c r="Q14" s="39">
        <f t="shared" si="9"/>
        <v>0</v>
      </c>
      <c r="S14" s="37">
        <f t="shared" si="0"/>
        <v>0</v>
      </c>
      <c r="T14" s="37">
        <f t="shared" si="1"/>
        <v>0</v>
      </c>
      <c r="U14" s="37">
        <f t="shared" si="2"/>
        <v>0</v>
      </c>
      <c r="V14" s="37">
        <f t="shared" si="3"/>
        <v>0</v>
      </c>
      <c r="W14" s="37">
        <f t="shared" si="4"/>
        <v>0</v>
      </c>
      <c r="Y14" s="141"/>
      <c r="Z14" s="142"/>
      <c r="AA14" s="52">
        <f t="shared" si="10"/>
        <v>0</v>
      </c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</row>
    <row r="15" spans="1:55">
      <c r="A15" s="8" t="s">
        <v>57</v>
      </c>
      <c r="B15" s="20">
        <f t="shared" si="11"/>
        <v>0</v>
      </c>
      <c r="C15" s="20">
        <f t="shared" si="5"/>
        <v>0</v>
      </c>
      <c r="D15" s="19">
        <v>0</v>
      </c>
      <c r="E15" s="19">
        <v>0</v>
      </c>
      <c r="F15" s="19">
        <v>0</v>
      </c>
      <c r="G15" s="19">
        <v>0</v>
      </c>
      <c r="H15" s="19">
        <v>0</v>
      </c>
      <c r="I15" s="19">
        <f t="shared" si="6"/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3">
        <f t="shared" si="7"/>
        <v>0</v>
      </c>
      <c r="P15" s="22">
        <f t="shared" si="8"/>
        <v>0</v>
      </c>
      <c r="Q15" s="39">
        <f t="shared" si="9"/>
        <v>0</v>
      </c>
      <c r="S15" s="37">
        <f t="shared" si="0"/>
        <v>0</v>
      </c>
      <c r="T15" s="37">
        <f t="shared" si="1"/>
        <v>0</v>
      </c>
      <c r="U15" s="37">
        <f t="shared" si="2"/>
        <v>0</v>
      </c>
      <c r="V15" s="37">
        <f t="shared" si="3"/>
        <v>0</v>
      </c>
      <c r="W15" s="37">
        <f t="shared" si="4"/>
        <v>0</v>
      </c>
      <c r="Y15" s="141"/>
      <c r="Z15" s="142"/>
      <c r="AA15" s="52">
        <f t="shared" si="10"/>
        <v>0</v>
      </c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</row>
    <row r="16" spans="1:55">
      <c r="A16" s="8" t="s">
        <v>58</v>
      </c>
      <c r="B16" s="20">
        <f t="shared" si="11"/>
        <v>0</v>
      </c>
      <c r="C16" s="20">
        <f t="shared" si="5"/>
        <v>0</v>
      </c>
      <c r="D16" s="19">
        <v>0</v>
      </c>
      <c r="E16" s="19">
        <v>0</v>
      </c>
      <c r="F16" s="19">
        <v>0</v>
      </c>
      <c r="G16" s="19">
        <v>0</v>
      </c>
      <c r="H16" s="19">
        <v>0</v>
      </c>
      <c r="I16" s="19">
        <f t="shared" si="6"/>
        <v>0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3">
        <f t="shared" si="7"/>
        <v>0</v>
      </c>
      <c r="P16" s="22">
        <f t="shared" si="8"/>
        <v>0</v>
      </c>
      <c r="Q16" s="39">
        <f t="shared" si="9"/>
        <v>0</v>
      </c>
      <c r="S16" s="37">
        <f t="shared" si="0"/>
        <v>0</v>
      </c>
      <c r="T16" s="37">
        <f t="shared" si="1"/>
        <v>0</v>
      </c>
      <c r="U16" s="37">
        <f t="shared" si="2"/>
        <v>0</v>
      </c>
      <c r="V16" s="37">
        <f t="shared" si="3"/>
        <v>0</v>
      </c>
      <c r="W16" s="37">
        <f t="shared" si="4"/>
        <v>0</v>
      </c>
      <c r="Y16" s="141"/>
      <c r="Z16" s="142"/>
      <c r="AA16" s="52">
        <f t="shared" si="10"/>
        <v>0</v>
      </c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</row>
    <row r="17" spans="1:55">
      <c r="A17" s="8" t="s">
        <v>59</v>
      </c>
      <c r="B17" s="20">
        <f t="shared" si="11"/>
        <v>0</v>
      </c>
      <c r="C17" s="20">
        <f t="shared" si="5"/>
        <v>0</v>
      </c>
      <c r="D17" s="19">
        <v>0</v>
      </c>
      <c r="E17" s="19">
        <v>0</v>
      </c>
      <c r="F17" s="19">
        <v>0</v>
      </c>
      <c r="G17" s="19">
        <v>0</v>
      </c>
      <c r="H17" s="19">
        <v>0</v>
      </c>
      <c r="I17" s="19">
        <f t="shared" si="6"/>
        <v>0</v>
      </c>
      <c r="J17" s="21">
        <v>0</v>
      </c>
      <c r="K17" s="21">
        <v>0</v>
      </c>
      <c r="L17" s="21">
        <v>0</v>
      </c>
      <c r="M17" s="21">
        <v>0</v>
      </c>
      <c r="N17" s="21">
        <v>0</v>
      </c>
      <c r="O17" s="23">
        <f t="shared" si="7"/>
        <v>0</v>
      </c>
      <c r="P17" s="22">
        <f t="shared" si="8"/>
        <v>0</v>
      </c>
      <c r="Q17" s="39">
        <f t="shared" si="9"/>
        <v>0</v>
      </c>
      <c r="S17" s="37">
        <f t="shared" si="0"/>
        <v>0</v>
      </c>
      <c r="T17" s="37">
        <f t="shared" si="1"/>
        <v>0</v>
      </c>
      <c r="U17" s="37">
        <f t="shared" si="2"/>
        <v>0</v>
      </c>
      <c r="V17" s="37">
        <f t="shared" si="3"/>
        <v>0</v>
      </c>
      <c r="W17" s="37">
        <f t="shared" si="4"/>
        <v>0</v>
      </c>
      <c r="Y17" s="141"/>
      <c r="Z17" s="142"/>
      <c r="AA17" s="52">
        <f t="shared" si="10"/>
        <v>0</v>
      </c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</row>
    <row r="18" spans="1:55">
      <c r="A18" s="8" t="s">
        <v>60</v>
      </c>
      <c r="B18" s="20">
        <f t="shared" si="11"/>
        <v>0</v>
      </c>
      <c r="C18" s="20">
        <f t="shared" si="5"/>
        <v>0</v>
      </c>
      <c r="D18" s="19">
        <v>0</v>
      </c>
      <c r="E18" s="19">
        <v>0</v>
      </c>
      <c r="F18" s="19">
        <v>0</v>
      </c>
      <c r="G18" s="19">
        <v>0</v>
      </c>
      <c r="H18" s="19">
        <v>0</v>
      </c>
      <c r="I18" s="19">
        <f t="shared" si="6"/>
        <v>0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3">
        <f t="shared" si="7"/>
        <v>0</v>
      </c>
      <c r="P18" s="22">
        <f t="shared" si="8"/>
        <v>0</v>
      </c>
      <c r="Q18" s="39">
        <f t="shared" si="9"/>
        <v>0</v>
      </c>
      <c r="S18" s="37">
        <f t="shared" si="0"/>
        <v>0</v>
      </c>
      <c r="T18" s="37">
        <f t="shared" si="1"/>
        <v>0</v>
      </c>
      <c r="U18" s="37">
        <f t="shared" si="2"/>
        <v>0</v>
      </c>
      <c r="V18" s="37">
        <f t="shared" si="3"/>
        <v>0</v>
      </c>
      <c r="W18" s="37">
        <f t="shared" si="4"/>
        <v>0</v>
      </c>
      <c r="Y18" s="141"/>
      <c r="Z18" s="142"/>
      <c r="AA18" s="52">
        <f t="shared" si="10"/>
        <v>0</v>
      </c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</row>
    <row r="19" spans="1:55">
      <c r="A19" s="8" t="s">
        <v>61</v>
      </c>
      <c r="B19" s="20">
        <f t="shared" si="11"/>
        <v>0</v>
      </c>
      <c r="C19" s="20">
        <f t="shared" si="5"/>
        <v>0</v>
      </c>
      <c r="D19" s="19">
        <v>0</v>
      </c>
      <c r="E19" s="19">
        <v>0</v>
      </c>
      <c r="F19" s="19">
        <v>0</v>
      </c>
      <c r="G19" s="19">
        <v>0</v>
      </c>
      <c r="H19" s="19">
        <v>0</v>
      </c>
      <c r="I19" s="19">
        <f t="shared" si="6"/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3">
        <f t="shared" si="7"/>
        <v>0</v>
      </c>
      <c r="P19" s="22">
        <f t="shared" si="8"/>
        <v>0</v>
      </c>
      <c r="Q19" s="39">
        <f t="shared" si="9"/>
        <v>0</v>
      </c>
      <c r="S19" s="37">
        <f t="shared" si="0"/>
        <v>0</v>
      </c>
      <c r="T19" s="37">
        <f t="shared" si="1"/>
        <v>0</v>
      </c>
      <c r="U19" s="37">
        <f t="shared" si="2"/>
        <v>0</v>
      </c>
      <c r="V19" s="37">
        <f t="shared" si="3"/>
        <v>0</v>
      </c>
      <c r="W19" s="37">
        <f t="shared" si="4"/>
        <v>0</v>
      </c>
      <c r="Y19" s="141"/>
      <c r="Z19" s="142"/>
      <c r="AA19" s="52">
        <f t="shared" si="10"/>
        <v>0</v>
      </c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</row>
    <row r="20" spans="1:55">
      <c r="A20" s="8" t="s">
        <v>62</v>
      </c>
      <c r="B20" s="20">
        <f t="shared" si="11"/>
        <v>0</v>
      </c>
      <c r="C20" s="20">
        <f t="shared" si="5"/>
        <v>0</v>
      </c>
      <c r="D20" s="19">
        <v>0</v>
      </c>
      <c r="E20" s="19">
        <v>0</v>
      </c>
      <c r="F20" s="19">
        <v>0</v>
      </c>
      <c r="G20" s="19">
        <v>0</v>
      </c>
      <c r="H20" s="19">
        <v>0</v>
      </c>
      <c r="I20" s="19">
        <f t="shared" si="6"/>
        <v>0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23">
        <f t="shared" si="7"/>
        <v>0</v>
      </c>
      <c r="P20" s="22">
        <f t="shared" si="8"/>
        <v>0</v>
      </c>
      <c r="Q20" s="39">
        <f t="shared" si="9"/>
        <v>0</v>
      </c>
      <c r="S20" s="37">
        <f t="shared" si="0"/>
        <v>0</v>
      </c>
      <c r="T20" s="37">
        <f t="shared" si="1"/>
        <v>0</v>
      </c>
      <c r="U20" s="37">
        <f t="shared" si="2"/>
        <v>0</v>
      </c>
      <c r="V20" s="37">
        <f t="shared" si="3"/>
        <v>0</v>
      </c>
      <c r="W20" s="37">
        <f t="shared" si="4"/>
        <v>0</v>
      </c>
      <c r="Y20" s="141"/>
      <c r="Z20" s="142"/>
      <c r="AA20" s="52">
        <f t="shared" si="10"/>
        <v>0</v>
      </c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</row>
    <row r="21" spans="1:55">
      <c r="A21" s="8" t="s">
        <v>63</v>
      </c>
      <c r="B21" s="20">
        <f t="shared" si="11"/>
        <v>0</v>
      </c>
      <c r="C21" s="20">
        <f t="shared" si="5"/>
        <v>0</v>
      </c>
      <c r="D21" s="19">
        <v>0</v>
      </c>
      <c r="E21" s="19">
        <v>0</v>
      </c>
      <c r="F21" s="19">
        <v>0</v>
      </c>
      <c r="G21" s="19">
        <v>0</v>
      </c>
      <c r="H21" s="19">
        <v>0</v>
      </c>
      <c r="I21" s="19">
        <f t="shared" si="6"/>
        <v>0</v>
      </c>
      <c r="J21" s="21">
        <v>0</v>
      </c>
      <c r="K21" s="21">
        <v>0</v>
      </c>
      <c r="L21" s="21">
        <v>0</v>
      </c>
      <c r="M21" s="21">
        <v>0</v>
      </c>
      <c r="N21" s="21">
        <v>0</v>
      </c>
      <c r="O21" s="23">
        <f t="shared" si="7"/>
        <v>0</v>
      </c>
      <c r="P21" s="22">
        <f t="shared" si="8"/>
        <v>0</v>
      </c>
      <c r="Q21" s="39">
        <f t="shared" si="9"/>
        <v>0</v>
      </c>
      <c r="S21" s="37">
        <f t="shared" si="0"/>
        <v>0</v>
      </c>
      <c r="T21" s="37">
        <f t="shared" si="1"/>
        <v>0</v>
      </c>
      <c r="U21" s="37">
        <f t="shared" si="2"/>
        <v>0</v>
      </c>
      <c r="V21" s="37">
        <f t="shared" si="3"/>
        <v>0</v>
      </c>
      <c r="W21" s="37">
        <f t="shared" si="4"/>
        <v>0</v>
      </c>
      <c r="Y21" s="141"/>
      <c r="Z21" s="142"/>
      <c r="AA21" s="52">
        <f t="shared" si="10"/>
        <v>0</v>
      </c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</row>
    <row r="22" spans="1:55">
      <c r="A22" s="8" t="s">
        <v>64</v>
      </c>
      <c r="B22" s="20">
        <f t="shared" si="11"/>
        <v>0</v>
      </c>
      <c r="C22" s="20">
        <f t="shared" si="5"/>
        <v>0</v>
      </c>
      <c r="D22" s="19">
        <v>0</v>
      </c>
      <c r="E22" s="19">
        <v>0</v>
      </c>
      <c r="F22" s="19">
        <v>0</v>
      </c>
      <c r="G22" s="19">
        <v>0</v>
      </c>
      <c r="H22" s="19">
        <v>0</v>
      </c>
      <c r="I22" s="19">
        <f t="shared" si="6"/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3">
        <f t="shared" si="7"/>
        <v>0</v>
      </c>
      <c r="P22" s="22">
        <f t="shared" si="8"/>
        <v>0</v>
      </c>
      <c r="Q22" s="39">
        <f t="shared" si="9"/>
        <v>0</v>
      </c>
      <c r="S22" s="37">
        <f t="shared" si="0"/>
        <v>0</v>
      </c>
      <c r="T22" s="37">
        <f t="shared" si="1"/>
        <v>0</v>
      </c>
      <c r="U22" s="37">
        <f t="shared" si="2"/>
        <v>0</v>
      </c>
      <c r="V22" s="37">
        <f t="shared" si="3"/>
        <v>0</v>
      </c>
      <c r="W22" s="37">
        <f t="shared" si="4"/>
        <v>0</v>
      </c>
      <c r="Y22" s="141"/>
      <c r="Z22" s="142"/>
      <c r="AA22" s="52">
        <f t="shared" si="10"/>
        <v>0</v>
      </c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</row>
    <row r="23" spans="1:55">
      <c r="A23" s="8" t="s">
        <v>65</v>
      </c>
      <c r="B23" s="20">
        <f t="shared" si="11"/>
        <v>0</v>
      </c>
      <c r="C23" s="20">
        <f t="shared" si="5"/>
        <v>0</v>
      </c>
      <c r="D23" s="19">
        <v>0</v>
      </c>
      <c r="E23" s="19">
        <v>0</v>
      </c>
      <c r="F23" s="19">
        <v>0</v>
      </c>
      <c r="G23" s="19">
        <v>0</v>
      </c>
      <c r="H23" s="19">
        <v>0</v>
      </c>
      <c r="I23" s="19">
        <f t="shared" si="6"/>
        <v>0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3">
        <f t="shared" si="7"/>
        <v>0</v>
      </c>
      <c r="P23" s="22">
        <f t="shared" si="8"/>
        <v>0</v>
      </c>
      <c r="Q23" s="39">
        <f t="shared" si="9"/>
        <v>0</v>
      </c>
      <c r="S23" s="37">
        <f t="shared" si="0"/>
        <v>0</v>
      </c>
      <c r="T23" s="37">
        <f t="shared" si="1"/>
        <v>0</v>
      </c>
      <c r="U23" s="37">
        <f t="shared" si="2"/>
        <v>0</v>
      </c>
      <c r="V23" s="37">
        <f t="shared" si="3"/>
        <v>0</v>
      </c>
      <c r="W23" s="37">
        <f t="shared" si="4"/>
        <v>0</v>
      </c>
      <c r="Y23" s="141"/>
      <c r="Z23" s="142"/>
      <c r="AA23" s="52">
        <f t="shared" si="10"/>
        <v>0</v>
      </c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</row>
    <row r="24" spans="1:55">
      <c r="A24" s="8" t="s">
        <v>66</v>
      </c>
      <c r="B24" s="20">
        <f t="shared" si="11"/>
        <v>0</v>
      </c>
      <c r="C24" s="20">
        <f t="shared" si="5"/>
        <v>0</v>
      </c>
      <c r="D24" s="19">
        <v>0</v>
      </c>
      <c r="E24" s="19">
        <v>0</v>
      </c>
      <c r="F24" s="19">
        <v>0</v>
      </c>
      <c r="G24" s="19">
        <v>0</v>
      </c>
      <c r="H24" s="19">
        <v>0</v>
      </c>
      <c r="I24" s="19">
        <f t="shared" si="6"/>
        <v>0</v>
      </c>
      <c r="J24" s="21">
        <v>0</v>
      </c>
      <c r="K24" s="21">
        <v>0</v>
      </c>
      <c r="L24" s="21">
        <v>0</v>
      </c>
      <c r="M24" s="21">
        <v>0</v>
      </c>
      <c r="N24" s="21">
        <v>0</v>
      </c>
      <c r="O24" s="23">
        <f t="shared" si="7"/>
        <v>0</v>
      </c>
      <c r="P24" s="22">
        <f t="shared" si="8"/>
        <v>0</v>
      </c>
      <c r="Q24" s="39">
        <f t="shared" si="9"/>
        <v>0</v>
      </c>
      <c r="S24" s="37">
        <f t="shared" si="0"/>
        <v>0</v>
      </c>
      <c r="T24" s="37">
        <f t="shared" si="1"/>
        <v>0</v>
      </c>
      <c r="U24" s="37">
        <f t="shared" si="2"/>
        <v>0</v>
      </c>
      <c r="V24" s="37">
        <f t="shared" si="3"/>
        <v>0</v>
      </c>
      <c r="W24" s="37">
        <f t="shared" si="4"/>
        <v>0</v>
      </c>
      <c r="Y24" s="141"/>
      <c r="Z24" s="142"/>
      <c r="AA24" s="52">
        <f t="shared" si="10"/>
        <v>0</v>
      </c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</row>
    <row r="25" spans="1:55">
      <c r="A25" s="8" t="s">
        <v>67</v>
      </c>
      <c r="B25" s="20">
        <f t="shared" si="11"/>
        <v>0</v>
      </c>
      <c r="C25" s="20">
        <f t="shared" si="5"/>
        <v>0</v>
      </c>
      <c r="D25" s="19">
        <v>0</v>
      </c>
      <c r="E25" s="19">
        <v>0</v>
      </c>
      <c r="F25" s="19">
        <v>0</v>
      </c>
      <c r="G25" s="19">
        <v>0</v>
      </c>
      <c r="H25" s="19">
        <v>0</v>
      </c>
      <c r="I25" s="19">
        <f t="shared" si="6"/>
        <v>0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23">
        <f t="shared" si="7"/>
        <v>0</v>
      </c>
      <c r="P25" s="22">
        <f t="shared" si="8"/>
        <v>0</v>
      </c>
      <c r="Q25" s="39">
        <f t="shared" si="9"/>
        <v>0</v>
      </c>
      <c r="S25" s="37">
        <f t="shared" si="0"/>
        <v>0</v>
      </c>
      <c r="T25" s="37">
        <f t="shared" si="1"/>
        <v>0</v>
      </c>
      <c r="U25" s="37">
        <f t="shared" si="2"/>
        <v>0</v>
      </c>
      <c r="V25" s="37">
        <f t="shared" si="3"/>
        <v>0</v>
      </c>
      <c r="W25" s="37">
        <f t="shared" si="4"/>
        <v>0</v>
      </c>
      <c r="Y25" s="141"/>
      <c r="Z25" s="142"/>
      <c r="AA25" s="52">
        <f t="shared" si="10"/>
        <v>0</v>
      </c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</row>
    <row r="26" spans="1:55">
      <c r="A26" s="8" t="s">
        <v>68</v>
      </c>
      <c r="B26" s="20">
        <f t="shared" si="11"/>
        <v>0</v>
      </c>
      <c r="C26" s="20">
        <f t="shared" si="5"/>
        <v>0</v>
      </c>
      <c r="D26" s="19">
        <v>0</v>
      </c>
      <c r="E26" s="19">
        <v>0</v>
      </c>
      <c r="F26" s="19">
        <v>0</v>
      </c>
      <c r="G26" s="19">
        <v>0</v>
      </c>
      <c r="H26" s="19">
        <v>0</v>
      </c>
      <c r="I26" s="19">
        <f t="shared" si="6"/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3">
        <f t="shared" si="7"/>
        <v>0</v>
      </c>
      <c r="P26" s="22">
        <f t="shared" si="8"/>
        <v>0</v>
      </c>
      <c r="Q26" s="39">
        <f t="shared" si="9"/>
        <v>0</v>
      </c>
      <c r="S26" s="37">
        <f t="shared" si="0"/>
        <v>0</v>
      </c>
      <c r="T26" s="37">
        <f t="shared" si="1"/>
        <v>0</v>
      </c>
      <c r="U26" s="37">
        <f t="shared" si="2"/>
        <v>0</v>
      </c>
      <c r="V26" s="37">
        <f t="shared" si="3"/>
        <v>0</v>
      </c>
      <c r="W26" s="37">
        <f t="shared" si="4"/>
        <v>0</v>
      </c>
      <c r="Y26" s="141"/>
      <c r="Z26" s="142"/>
      <c r="AA26" s="52">
        <f t="shared" si="10"/>
        <v>0</v>
      </c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</row>
    <row r="27" spans="1:55">
      <c r="A27" s="8" t="s">
        <v>69</v>
      </c>
      <c r="B27" s="20">
        <f t="shared" si="11"/>
        <v>0</v>
      </c>
      <c r="C27" s="20">
        <f t="shared" si="5"/>
        <v>0</v>
      </c>
      <c r="D27" s="19">
        <v>0</v>
      </c>
      <c r="E27" s="19">
        <v>0</v>
      </c>
      <c r="F27" s="19">
        <v>0</v>
      </c>
      <c r="G27" s="19">
        <v>0</v>
      </c>
      <c r="H27" s="19">
        <v>0</v>
      </c>
      <c r="I27" s="19">
        <f t="shared" si="6"/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3">
        <f t="shared" si="7"/>
        <v>0</v>
      </c>
      <c r="P27" s="22">
        <f t="shared" si="8"/>
        <v>0</v>
      </c>
      <c r="Q27" s="39">
        <f t="shared" si="9"/>
        <v>0</v>
      </c>
      <c r="S27" s="37">
        <f t="shared" si="0"/>
        <v>0</v>
      </c>
      <c r="T27" s="37">
        <f t="shared" si="1"/>
        <v>0</v>
      </c>
      <c r="U27" s="37">
        <f t="shared" si="2"/>
        <v>0</v>
      </c>
      <c r="V27" s="37">
        <f t="shared" si="3"/>
        <v>0</v>
      </c>
      <c r="W27" s="37">
        <f t="shared" si="4"/>
        <v>0</v>
      </c>
      <c r="Y27" s="141"/>
      <c r="Z27" s="142"/>
      <c r="AA27" s="52">
        <f t="shared" si="10"/>
        <v>0</v>
      </c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</row>
    <row r="28" spans="1:55">
      <c r="A28" s="8" t="s">
        <v>70</v>
      </c>
      <c r="B28" s="20">
        <f t="shared" si="11"/>
        <v>0</v>
      </c>
      <c r="C28" s="20">
        <f t="shared" si="5"/>
        <v>0</v>
      </c>
      <c r="D28" s="19">
        <v>0</v>
      </c>
      <c r="E28" s="19">
        <v>0</v>
      </c>
      <c r="F28" s="19">
        <v>0</v>
      </c>
      <c r="G28" s="19">
        <v>0</v>
      </c>
      <c r="H28" s="19">
        <v>0</v>
      </c>
      <c r="I28" s="19">
        <f t="shared" si="6"/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3">
        <f t="shared" si="7"/>
        <v>0</v>
      </c>
      <c r="P28" s="22">
        <f t="shared" si="8"/>
        <v>0</v>
      </c>
      <c r="Q28" s="39">
        <f t="shared" si="9"/>
        <v>0</v>
      </c>
      <c r="S28" s="37">
        <f t="shared" si="0"/>
        <v>0</v>
      </c>
      <c r="T28" s="37">
        <f t="shared" si="1"/>
        <v>0</v>
      </c>
      <c r="U28" s="37">
        <f t="shared" si="2"/>
        <v>0</v>
      </c>
      <c r="V28" s="37">
        <f t="shared" si="3"/>
        <v>0</v>
      </c>
      <c r="W28" s="37">
        <f t="shared" si="4"/>
        <v>0</v>
      </c>
      <c r="Y28" s="141"/>
      <c r="Z28" s="142"/>
      <c r="AA28" s="52">
        <f t="shared" si="10"/>
        <v>0</v>
      </c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</row>
    <row r="29" spans="1:55">
      <c r="A29" s="8" t="s">
        <v>71</v>
      </c>
      <c r="B29" s="20">
        <f t="shared" si="11"/>
        <v>0</v>
      </c>
      <c r="C29" s="20">
        <f t="shared" si="5"/>
        <v>0</v>
      </c>
      <c r="D29" s="19">
        <v>0</v>
      </c>
      <c r="E29" s="19">
        <v>0</v>
      </c>
      <c r="F29" s="19">
        <v>0</v>
      </c>
      <c r="G29" s="19">
        <v>0</v>
      </c>
      <c r="H29" s="19">
        <v>0</v>
      </c>
      <c r="I29" s="19">
        <f t="shared" si="6"/>
        <v>0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3">
        <f t="shared" si="7"/>
        <v>0</v>
      </c>
      <c r="P29" s="22">
        <f t="shared" si="8"/>
        <v>0</v>
      </c>
      <c r="Q29" s="39">
        <f t="shared" si="9"/>
        <v>0</v>
      </c>
      <c r="S29" s="37">
        <f t="shared" si="0"/>
        <v>0</v>
      </c>
      <c r="T29" s="37">
        <f t="shared" si="1"/>
        <v>0</v>
      </c>
      <c r="U29" s="37">
        <f t="shared" si="2"/>
        <v>0</v>
      </c>
      <c r="V29" s="37">
        <f t="shared" si="3"/>
        <v>0</v>
      </c>
      <c r="W29" s="37">
        <f t="shared" si="4"/>
        <v>0</v>
      </c>
      <c r="Y29" s="141"/>
      <c r="Z29" s="142"/>
      <c r="AA29" s="52">
        <f t="shared" si="10"/>
        <v>0</v>
      </c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</row>
    <row r="30" spans="1:55">
      <c r="A30" s="8" t="s">
        <v>72</v>
      </c>
      <c r="B30" s="20">
        <f t="shared" si="11"/>
        <v>0</v>
      </c>
      <c r="C30" s="20">
        <f t="shared" si="5"/>
        <v>0</v>
      </c>
      <c r="D30" s="19">
        <v>0</v>
      </c>
      <c r="E30" s="19">
        <v>0</v>
      </c>
      <c r="F30" s="19">
        <v>0</v>
      </c>
      <c r="G30" s="19">
        <v>0</v>
      </c>
      <c r="H30" s="19">
        <v>0</v>
      </c>
      <c r="I30" s="19">
        <f t="shared" si="6"/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3">
        <f t="shared" si="7"/>
        <v>0</v>
      </c>
      <c r="P30" s="22">
        <f t="shared" si="8"/>
        <v>0</v>
      </c>
      <c r="Q30" s="39">
        <f t="shared" si="9"/>
        <v>0</v>
      </c>
      <c r="S30" s="37">
        <f t="shared" si="0"/>
        <v>0</v>
      </c>
      <c r="T30" s="37">
        <f t="shared" si="1"/>
        <v>0</v>
      </c>
      <c r="U30" s="37">
        <f t="shared" si="2"/>
        <v>0</v>
      </c>
      <c r="V30" s="37">
        <f t="shared" si="3"/>
        <v>0</v>
      </c>
      <c r="W30" s="37">
        <f t="shared" si="4"/>
        <v>0</v>
      </c>
      <c r="Y30" s="141"/>
      <c r="Z30" s="142"/>
      <c r="AA30" s="52">
        <f t="shared" si="10"/>
        <v>0</v>
      </c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</row>
    <row r="31" spans="1:55">
      <c r="A31" s="8" t="s">
        <v>73</v>
      </c>
      <c r="B31" s="20">
        <f t="shared" si="11"/>
        <v>0</v>
      </c>
      <c r="C31" s="20">
        <f t="shared" si="5"/>
        <v>0</v>
      </c>
      <c r="D31" s="19">
        <v>0</v>
      </c>
      <c r="E31" s="19">
        <v>0</v>
      </c>
      <c r="F31" s="19">
        <v>0</v>
      </c>
      <c r="G31" s="19">
        <v>0</v>
      </c>
      <c r="H31" s="19">
        <v>0</v>
      </c>
      <c r="I31" s="19">
        <f t="shared" si="6"/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3">
        <f t="shared" si="7"/>
        <v>0</v>
      </c>
      <c r="P31" s="22">
        <f t="shared" si="8"/>
        <v>0</v>
      </c>
      <c r="Q31" s="39">
        <f t="shared" si="9"/>
        <v>0</v>
      </c>
      <c r="S31" s="37">
        <f t="shared" si="0"/>
        <v>0</v>
      </c>
      <c r="T31" s="37">
        <f t="shared" si="1"/>
        <v>0</v>
      </c>
      <c r="U31" s="37">
        <f t="shared" si="2"/>
        <v>0</v>
      </c>
      <c r="V31" s="37">
        <f t="shared" si="3"/>
        <v>0</v>
      </c>
      <c r="W31" s="37">
        <f t="shared" si="4"/>
        <v>0</v>
      </c>
      <c r="Y31" s="141"/>
      <c r="Z31" s="142"/>
      <c r="AA31" s="52">
        <f t="shared" si="10"/>
        <v>0</v>
      </c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</row>
    <row r="32" spans="1:55">
      <c r="A32" s="8" t="s">
        <v>74</v>
      </c>
      <c r="B32" s="20">
        <f t="shared" si="11"/>
        <v>0</v>
      </c>
      <c r="C32" s="20">
        <f t="shared" si="5"/>
        <v>0</v>
      </c>
      <c r="D32" s="19">
        <v>0</v>
      </c>
      <c r="E32" s="19">
        <v>0</v>
      </c>
      <c r="F32" s="19">
        <v>0</v>
      </c>
      <c r="G32" s="19">
        <v>0</v>
      </c>
      <c r="H32" s="19">
        <v>0</v>
      </c>
      <c r="I32" s="19">
        <f t="shared" si="6"/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3">
        <f t="shared" si="7"/>
        <v>0</v>
      </c>
      <c r="P32" s="22">
        <f t="shared" si="8"/>
        <v>0</v>
      </c>
      <c r="Q32" s="39">
        <f t="shared" si="9"/>
        <v>0</v>
      </c>
      <c r="S32" s="37">
        <f t="shared" si="0"/>
        <v>0</v>
      </c>
      <c r="T32" s="37">
        <f t="shared" si="1"/>
        <v>0</v>
      </c>
      <c r="U32" s="37">
        <f t="shared" si="2"/>
        <v>0</v>
      </c>
      <c r="V32" s="37">
        <f t="shared" si="3"/>
        <v>0</v>
      </c>
      <c r="W32" s="37">
        <f t="shared" si="4"/>
        <v>0</v>
      </c>
      <c r="Y32" s="141"/>
      <c r="Z32" s="142"/>
      <c r="AA32" s="52">
        <f t="shared" si="10"/>
        <v>0</v>
      </c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</row>
    <row r="33" spans="1:55">
      <c r="A33" s="8" t="s">
        <v>75</v>
      </c>
      <c r="B33" s="20">
        <f t="shared" si="11"/>
        <v>0</v>
      </c>
      <c r="C33" s="20">
        <f t="shared" si="5"/>
        <v>0</v>
      </c>
      <c r="D33" s="19">
        <v>0</v>
      </c>
      <c r="E33" s="19">
        <v>0</v>
      </c>
      <c r="F33" s="19">
        <v>0</v>
      </c>
      <c r="G33" s="19">
        <v>0</v>
      </c>
      <c r="H33" s="19">
        <v>0</v>
      </c>
      <c r="I33" s="19">
        <f t="shared" si="6"/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3">
        <f t="shared" si="7"/>
        <v>0</v>
      </c>
      <c r="P33" s="22">
        <f t="shared" si="8"/>
        <v>0</v>
      </c>
      <c r="Q33" s="39">
        <f t="shared" si="9"/>
        <v>0</v>
      </c>
      <c r="S33" s="37">
        <f t="shared" si="0"/>
        <v>0</v>
      </c>
      <c r="T33" s="37">
        <f t="shared" si="1"/>
        <v>0</v>
      </c>
      <c r="U33" s="37">
        <f t="shared" si="2"/>
        <v>0</v>
      </c>
      <c r="V33" s="37">
        <f t="shared" si="3"/>
        <v>0</v>
      </c>
      <c r="W33" s="37">
        <f t="shared" si="4"/>
        <v>0</v>
      </c>
      <c r="Y33" s="141"/>
      <c r="Z33" s="142"/>
      <c r="AA33" s="52">
        <f t="shared" si="10"/>
        <v>0</v>
      </c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</row>
    <row r="34" spans="1:55">
      <c r="A34" s="8" t="s">
        <v>76</v>
      </c>
      <c r="B34" s="20">
        <f t="shared" si="11"/>
        <v>0</v>
      </c>
      <c r="C34" s="20">
        <f t="shared" si="5"/>
        <v>0</v>
      </c>
      <c r="D34" s="19">
        <v>0</v>
      </c>
      <c r="E34" s="19">
        <v>0</v>
      </c>
      <c r="F34" s="19">
        <v>0</v>
      </c>
      <c r="G34" s="19">
        <v>0</v>
      </c>
      <c r="H34" s="19">
        <v>0</v>
      </c>
      <c r="I34" s="19">
        <f t="shared" si="6"/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3">
        <f t="shared" si="7"/>
        <v>0</v>
      </c>
      <c r="P34" s="22">
        <f t="shared" si="8"/>
        <v>0</v>
      </c>
      <c r="Q34" s="39">
        <f t="shared" si="9"/>
        <v>0</v>
      </c>
      <c r="S34" s="37">
        <f t="shared" si="0"/>
        <v>0</v>
      </c>
      <c r="T34" s="37">
        <f t="shared" si="1"/>
        <v>0</v>
      </c>
      <c r="U34" s="37">
        <f t="shared" si="2"/>
        <v>0</v>
      </c>
      <c r="V34" s="37">
        <f t="shared" si="3"/>
        <v>0</v>
      </c>
      <c r="W34" s="37">
        <f t="shared" si="4"/>
        <v>0</v>
      </c>
      <c r="Y34" s="141"/>
      <c r="Z34" s="142"/>
      <c r="AA34" s="52">
        <f t="shared" si="10"/>
        <v>0</v>
      </c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</row>
    <row r="35" spans="1:55">
      <c r="A35" s="8" t="s">
        <v>77</v>
      </c>
      <c r="B35" s="20">
        <f t="shared" si="11"/>
        <v>0</v>
      </c>
      <c r="C35" s="20">
        <f t="shared" si="5"/>
        <v>0</v>
      </c>
      <c r="D35" s="19">
        <v>0</v>
      </c>
      <c r="E35" s="19">
        <v>0</v>
      </c>
      <c r="F35" s="19">
        <v>0</v>
      </c>
      <c r="G35" s="19">
        <v>0</v>
      </c>
      <c r="H35" s="19">
        <v>0</v>
      </c>
      <c r="I35" s="19">
        <f t="shared" si="6"/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3">
        <f t="shared" si="7"/>
        <v>0</v>
      </c>
      <c r="P35" s="22">
        <f t="shared" si="8"/>
        <v>0</v>
      </c>
      <c r="Q35" s="39">
        <f t="shared" si="9"/>
        <v>0</v>
      </c>
      <c r="S35" s="37">
        <f t="shared" ref="S35:S66" si="12">SUMPRODUCT($AB35:$BC35,$AB$102:$BC$102)+J35</f>
        <v>0</v>
      </c>
      <c r="T35" s="37">
        <f t="shared" ref="T35:T66" si="13">SUMPRODUCT($AB35:$BC35,$AB$103:$BC$103)+K35</f>
        <v>0</v>
      </c>
      <c r="U35" s="37">
        <f t="shared" ref="U35:U66" si="14">SUMPRODUCT($AB35:$BC35,$AB$104:$BC$104)+L35</f>
        <v>0</v>
      </c>
      <c r="V35" s="37">
        <f t="shared" ref="V35:V66" si="15">SUMPRODUCT($AB35:$BC35,$AB$105:$BC$105)+M35</f>
        <v>0</v>
      </c>
      <c r="W35" s="37">
        <f t="shared" ref="W35:W66" si="16">SUMPRODUCT($AB35:$BC35,$AB$106:$BC$106)+N35</f>
        <v>0</v>
      </c>
      <c r="Y35" s="141"/>
      <c r="Z35" s="142"/>
      <c r="AA35" s="52">
        <f t="shared" si="10"/>
        <v>0</v>
      </c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</row>
    <row r="36" spans="1:55">
      <c r="A36" s="8" t="s">
        <v>78</v>
      </c>
      <c r="B36" s="20">
        <f t="shared" si="11"/>
        <v>0</v>
      </c>
      <c r="C36" s="20">
        <f t="shared" si="5"/>
        <v>0</v>
      </c>
      <c r="D36" s="19">
        <v>0</v>
      </c>
      <c r="E36" s="19">
        <v>0</v>
      </c>
      <c r="F36" s="19">
        <v>0</v>
      </c>
      <c r="G36" s="19">
        <v>0</v>
      </c>
      <c r="H36" s="19">
        <v>0</v>
      </c>
      <c r="I36" s="19">
        <f t="shared" si="6"/>
        <v>0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3">
        <f t="shared" si="7"/>
        <v>0</v>
      </c>
      <c r="P36" s="22">
        <f t="shared" si="8"/>
        <v>0</v>
      </c>
      <c r="Q36" s="39">
        <f t="shared" si="9"/>
        <v>0</v>
      </c>
      <c r="S36" s="37">
        <f t="shared" si="12"/>
        <v>0</v>
      </c>
      <c r="T36" s="37">
        <f t="shared" si="13"/>
        <v>0</v>
      </c>
      <c r="U36" s="37">
        <f t="shared" si="14"/>
        <v>0</v>
      </c>
      <c r="V36" s="37">
        <f t="shared" si="15"/>
        <v>0</v>
      </c>
      <c r="W36" s="37">
        <f t="shared" si="16"/>
        <v>0</v>
      </c>
      <c r="Y36" s="141"/>
      <c r="Z36" s="142"/>
      <c r="AA36" s="52">
        <f t="shared" si="10"/>
        <v>0</v>
      </c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</row>
    <row r="37" spans="1:55">
      <c r="A37" s="8" t="s">
        <v>79</v>
      </c>
      <c r="B37" s="20">
        <f t="shared" si="11"/>
        <v>0</v>
      </c>
      <c r="C37" s="20">
        <f t="shared" si="5"/>
        <v>0</v>
      </c>
      <c r="D37" s="19">
        <v>0</v>
      </c>
      <c r="E37" s="19">
        <v>0</v>
      </c>
      <c r="F37" s="19">
        <v>0</v>
      </c>
      <c r="G37" s="19">
        <v>0</v>
      </c>
      <c r="H37" s="19">
        <v>0</v>
      </c>
      <c r="I37" s="19">
        <f t="shared" si="6"/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3">
        <f t="shared" si="7"/>
        <v>0</v>
      </c>
      <c r="P37" s="22">
        <f t="shared" si="8"/>
        <v>0</v>
      </c>
      <c r="Q37" s="39">
        <f t="shared" si="9"/>
        <v>0</v>
      </c>
      <c r="S37" s="37">
        <f t="shared" si="12"/>
        <v>0</v>
      </c>
      <c r="T37" s="37">
        <f t="shared" si="13"/>
        <v>0</v>
      </c>
      <c r="U37" s="37">
        <f t="shared" si="14"/>
        <v>0</v>
      </c>
      <c r="V37" s="37">
        <f t="shared" si="15"/>
        <v>0</v>
      </c>
      <c r="W37" s="37">
        <f t="shared" si="16"/>
        <v>0</v>
      </c>
      <c r="Y37" s="141"/>
      <c r="Z37" s="142"/>
      <c r="AA37" s="52">
        <f t="shared" si="10"/>
        <v>0</v>
      </c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</row>
    <row r="38" spans="1:55">
      <c r="A38" s="8" t="s">
        <v>80</v>
      </c>
      <c r="B38" s="20">
        <f t="shared" si="11"/>
        <v>0</v>
      </c>
      <c r="C38" s="20">
        <f t="shared" si="5"/>
        <v>0</v>
      </c>
      <c r="D38" s="19">
        <v>0</v>
      </c>
      <c r="E38" s="19">
        <v>0</v>
      </c>
      <c r="F38" s="19">
        <v>0</v>
      </c>
      <c r="G38" s="19">
        <v>0</v>
      </c>
      <c r="H38" s="19">
        <v>0</v>
      </c>
      <c r="I38" s="19">
        <f t="shared" si="6"/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3">
        <f t="shared" si="7"/>
        <v>0</v>
      </c>
      <c r="P38" s="22">
        <f t="shared" si="8"/>
        <v>0</v>
      </c>
      <c r="Q38" s="39">
        <f t="shared" si="9"/>
        <v>0</v>
      </c>
      <c r="S38" s="37">
        <f t="shared" si="12"/>
        <v>0</v>
      </c>
      <c r="T38" s="37">
        <f t="shared" si="13"/>
        <v>0</v>
      </c>
      <c r="U38" s="37">
        <f t="shared" si="14"/>
        <v>0</v>
      </c>
      <c r="V38" s="37">
        <f t="shared" si="15"/>
        <v>0</v>
      </c>
      <c r="W38" s="37">
        <f t="shared" si="16"/>
        <v>0</v>
      </c>
      <c r="Y38" s="141"/>
      <c r="Z38" s="142"/>
      <c r="AA38" s="52">
        <f t="shared" si="10"/>
        <v>0</v>
      </c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</row>
    <row r="39" spans="1:55">
      <c r="A39" s="8" t="s">
        <v>81</v>
      </c>
      <c r="B39" s="20">
        <f t="shared" si="11"/>
        <v>0</v>
      </c>
      <c r="C39" s="20">
        <f t="shared" si="5"/>
        <v>0</v>
      </c>
      <c r="D39" s="19">
        <v>0</v>
      </c>
      <c r="E39" s="19">
        <v>0</v>
      </c>
      <c r="F39" s="19">
        <v>0</v>
      </c>
      <c r="G39" s="19">
        <v>0</v>
      </c>
      <c r="H39" s="19">
        <v>0</v>
      </c>
      <c r="I39" s="19">
        <f t="shared" si="6"/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3">
        <f t="shared" si="7"/>
        <v>0</v>
      </c>
      <c r="P39" s="22">
        <f t="shared" si="8"/>
        <v>0</v>
      </c>
      <c r="Q39" s="39">
        <f t="shared" si="9"/>
        <v>0</v>
      </c>
      <c r="S39" s="37">
        <f t="shared" si="12"/>
        <v>0</v>
      </c>
      <c r="T39" s="37">
        <f t="shared" si="13"/>
        <v>0</v>
      </c>
      <c r="U39" s="37">
        <f t="shared" si="14"/>
        <v>0</v>
      </c>
      <c r="V39" s="37">
        <f t="shared" si="15"/>
        <v>0</v>
      </c>
      <c r="W39" s="37">
        <f t="shared" si="16"/>
        <v>0</v>
      </c>
      <c r="Y39" s="141"/>
      <c r="Z39" s="142"/>
      <c r="AA39" s="52">
        <f t="shared" si="10"/>
        <v>0</v>
      </c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</row>
    <row r="40" spans="1:55">
      <c r="A40" s="8" t="s">
        <v>82</v>
      </c>
      <c r="B40" s="20">
        <f t="shared" si="11"/>
        <v>0</v>
      </c>
      <c r="C40" s="20">
        <f t="shared" si="5"/>
        <v>0</v>
      </c>
      <c r="D40" s="19">
        <v>0</v>
      </c>
      <c r="E40" s="19">
        <v>0</v>
      </c>
      <c r="F40" s="19">
        <v>0</v>
      </c>
      <c r="G40" s="19">
        <v>0</v>
      </c>
      <c r="H40" s="19">
        <v>0</v>
      </c>
      <c r="I40" s="19">
        <f t="shared" si="6"/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3">
        <f t="shared" si="7"/>
        <v>0</v>
      </c>
      <c r="P40" s="22">
        <f t="shared" si="8"/>
        <v>0</v>
      </c>
      <c r="Q40" s="39">
        <f t="shared" si="9"/>
        <v>0</v>
      </c>
      <c r="S40" s="37">
        <f t="shared" si="12"/>
        <v>0</v>
      </c>
      <c r="T40" s="37">
        <f t="shared" si="13"/>
        <v>0</v>
      </c>
      <c r="U40" s="37">
        <f t="shared" si="14"/>
        <v>0</v>
      </c>
      <c r="V40" s="37">
        <f t="shared" si="15"/>
        <v>0</v>
      </c>
      <c r="W40" s="37">
        <f t="shared" si="16"/>
        <v>0</v>
      </c>
      <c r="Y40" s="141"/>
      <c r="Z40" s="142"/>
      <c r="AA40" s="52">
        <f t="shared" si="10"/>
        <v>0</v>
      </c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</row>
    <row r="41" spans="1:55">
      <c r="A41" s="8" t="s">
        <v>83</v>
      </c>
      <c r="B41" s="20">
        <f t="shared" si="11"/>
        <v>0</v>
      </c>
      <c r="C41" s="20">
        <f t="shared" si="5"/>
        <v>0</v>
      </c>
      <c r="D41" s="19">
        <v>0</v>
      </c>
      <c r="E41" s="19">
        <v>0</v>
      </c>
      <c r="F41" s="19">
        <v>0</v>
      </c>
      <c r="G41" s="19">
        <v>0</v>
      </c>
      <c r="H41" s="19">
        <v>0</v>
      </c>
      <c r="I41" s="19">
        <f t="shared" si="6"/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3">
        <f t="shared" si="7"/>
        <v>0</v>
      </c>
      <c r="P41" s="22">
        <f t="shared" si="8"/>
        <v>0</v>
      </c>
      <c r="Q41" s="39">
        <f t="shared" si="9"/>
        <v>0</v>
      </c>
      <c r="S41" s="37">
        <f t="shared" si="12"/>
        <v>0</v>
      </c>
      <c r="T41" s="37">
        <f t="shared" si="13"/>
        <v>0</v>
      </c>
      <c r="U41" s="37">
        <f t="shared" si="14"/>
        <v>0</v>
      </c>
      <c r="V41" s="37">
        <f t="shared" si="15"/>
        <v>0</v>
      </c>
      <c r="W41" s="37">
        <f t="shared" si="16"/>
        <v>0</v>
      </c>
      <c r="Y41" s="141"/>
      <c r="Z41" s="142"/>
      <c r="AA41" s="52">
        <f t="shared" si="10"/>
        <v>0</v>
      </c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</row>
    <row r="42" spans="1:55">
      <c r="A42" s="8" t="s">
        <v>84</v>
      </c>
      <c r="B42" s="20">
        <f t="shared" si="11"/>
        <v>0</v>
      </c>
      <c r="C42" s="20">
        <f t="shared" si="5"/>
        <v>0</v>
      </c>
      <c r="D42" s="19">
        <v>0</v>
      </c>
      <c r="E42" s="19">
        <v>0</v>
      </c>
      <c r="F42" s="19">
        <v>0</v>
      </c>
      <c r="G42" s="19">
        <v>0</v>
      </c>
      <c r="H42" s="19">
        <v>0</v>
      </c>
      <c r="I42" s="19">
        <f t="shared" si="6"/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3">
        <f t="shared" si="7"/>
        <v>0</v>
      </c>
      <c r="P42" s="22">
        <f t="shared" si="8"/>
        <v>0</v>
      </c>
      <c r="Q42" s="39">
        <f t="shared" si="9"/>
        <v>0</v>
      </c>
      <c r="S42" s="37">
        <f t="shared" si="12"/>
        <v>0</v>
      </c>
      <c r="T42" s="37">
        <f t="shared" si="13"/>
        <v>0</v>
      </c>
      <c r="U42" s="37">
        <f t="shared" si="14"/>
        <v>0</v>
      </c>
      <c r="V42" s="37">
        <f t="shared" si="15"/>
        <v>0</v>
      </c>
      <c r="W42" s="37">
        <f t="shared" si="16"/>
        <v>0</v>
      </c>
      <c r="Y42" s="141"/>
      <c r="Z42" s="142"/>
      <c r="AA42" s="52">
        <f t="shared" si="10"/>
        <v>0</v>
      </c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</row>
    <row r="43" spans="1:55">
      <c r="A43" s="8" t="s">
        <v>85</v>
      </c>
      <c r="B43" s="20">
        <f t="shared" si="11"/>
        <v>0</v>
      </c>
      <c r="C43" s="20">
        <f t="shared" si="5"/>
        <v>0</v>
      </c>
      <c r="D43" s="19">
        <v>0</v>
      </c>
      <c r="E43" s="19">
        <v>0</v>
      </c>
      <c r="F43" s="19">
        <v>0</v>
      </c>
      <c r="G43" s="19">
        <v>0</v>
      </c>
      <c r="H43" s="19">
        <v>0</v>
      </c>
      <c r="I43" s="19">
        <f t="shared" si="6"/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3">
        <f t="shared" si="7"/>
        <v>0</v>
      </c>
      <c r="P43" s="22">
        <f t="shared" si="8"/>
        <v>0</v>
      </c>
      <c r="Q43" s="39">
        <f t="shared" si="9"/>
        <v>0</v>
      </c>
      <c r="S43" s="37">
        <f t="shared" si="12"/>
        <v>0</v>
      </c>
      <c r="T43" s="37">
        <f t="shared" si="13"/>
        <v>0</v>
      </c>
      <c r="U43" s="37">
        <f t="shared" si="14"/>
        <v>0</v>
      </c>
      <c r="V43" s="37">
        <f t="shared" si="15"/>
        <v>0</v>
      </c>
      <c r="W43" s="37">
        <f t="shared" si="16"/>
        <v>0</v>
      </c>
      <c r="Y43" s="141"/>
      <c r="Z43" s="142"/>
      <c r="AA43" s="52">
        <f t="shared" si="10"/>
        <v>0</v>
      </c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</row>
    <row r="44" spans="1:55">
      <c r="A44" s="8" t="s">
        <v>86</v>
      </c>
      <c r="B44" s="20">
        <f t="shared" si="11"/>
        <v>0</v>
      </c>
      <c r="C44" s="20">
        <f t="shared" si="5"/>
        <v>0</v>
      </c>
      <c r="D44" s="19">
        <v>0</v>
      </c>
      <c r="E44" s="19">
        <v>0</v>
      </c>
      <c r="F44" s="19">
        <v>0</v>
      </c>
      <c r="G44" s="19">
        <v>0</v>
      </c>
      <c r="H44" s="19">
        <v>0</v>
      </c>
      <c r="I44" s="19">
        <f t="shared" si="6"/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3">
        <f t="shared" si="7"/>
        <v>0</v>
      </c>
      <c r="P44" s="22">
        <f t="shared" si="8"/>
        <v>0</v>
      </c>
      <c r="Q44" s="39">
        <f t="shared" si="9"/>
        <v>0</v>
      </c>
      <c r="S44" s="37">
        <f t="shared" si="12"/>
        <v>0</v>
      </c>
      <c r="T44" s="37">
        <f t="shared" si="13"/>
        <v>0</v>
      </c>
      <c r="U44" s="37">
        <f t="shared" si="14"/>
        <v>0</v>
      </c>
      <c r="V44" s="37">
        <f t="shared" si="15"/>
        <v>0</v>
      </c>
      <c r="W44" s="37">
        <f t="shared" si="16"/>
        <v>0</v>
      </c>
      <c r="Y44" s="141"/>
      <c r="Z44" s="142"/>
      <c r="AA44" s="52">
        <f t="shared" si="10"/>
        <v>0</v>
      </c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</row>
    <row r="45" spans="1:55">
      <c r="A45" s="8" t="s">
        <v>87</v>
      </c>
      <c r="B45" s="20">
        <f t="shared" si="11"/>
        <v>0</v>
      </c>
      <c r="C45" s="20">
        <f t="shared" si="5"/>
        <v>0</v>
      </c>
      <c r="D45" s="19">
        <v>0</v>
      </c>
      <c r="E45" s="19">
        <v>0</v>
      </c>
      <c r="F45" s="19">
        <v>0</v>
      </c>
      <c r="G45" s="19">
        <v>0</v>
      </c>
      <c r="H45" s="19">
        <v>0</v>
      </c>
      <c r="I45" s="19">
        <f t="shared" si="6"/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3">
        <f t="shared" si="7"/>
        <v>0</v>
      </c>
      <c r="P45" s="22">
        <f t="shared" si="8"/>
        <v>0</v>
      </c>
      <c r="Q45" s="39">
        <f t="shared" si="9"/>
        <v>0</v>
      </c>
      <c r="S45" s="37">
        <f t="shared" si="12"/>
        <v>0</v>
      </c>
      <c r="T45" s="37">
        <f t="shared" si="13"/>
        <v>0</v>
      </c>
      <c r="U45" s="37">
        <f t="shared" si="14"/>
        <v>0</v>
      </c>
      <c r="V45" s="37">
        <f t="shared" si="15"/>
        <v>0</v>
      </c>
      <c r="W45" s="37">
        <f t="shared" si="16"/>
        <v>0</v>
      </c>
      <c r="Y45" s="141"/>
      <c r="Z45" s="142"/>
      <c r="AA45" s="52">
        <f t="shared" si="10"/>
        <v>0</v>
      </c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</row>
    <row r="46" spans="1:55">
      <c r="A46" s="8" t="s">
        <v>88</v>
      </c>
      <c r="B46" s="20">
        <f t="shared" si="11"/>
        <v>0</v>
      </c>
      <c r="C46" s="20">
        <f t="shared" si="5"/>
        <v>0</v>
      </c>
      <c r="D46" s="19">
        <v>0</v>
      </c>
      <c r="E46" s="19">
        <v>0</v>
      </c>
      <c r="F46" s="19">
        <v>0</v>
      </c>
      <c r="G46" s="19">
        <v>0</v>
      </c>
      <c r="H46" s="19">
        <v>0</v>
      </c>
      <c r="I46" s="19">
        <f t="shared" si="6"/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3">
        <f t="shared" si="7"/>
        <v>0</v>
      </c>
      <c r="P46" s="22">
        <f t="shared" si="8"/>
        <v>0</v>
      </c>
      <c r="Q46" s="39">
        <f t="shared" si="9"/>
        <v>0</v>
      </c>
      <c r="S46" s="37">
        <f t="shared" si="12"/>
        <v>0</v>
      </c>
      <c r="T46" s="37">
        <f t="shared" si="13"/>
        <v>0</v>
      </c>
      <c r="U46" s="37">
        <f t="shared" si="14"/>
        <v>0</v>
      </c>
      <c r="V46" s="37">
        <f t="shared" si="15"/>
        <v>0</v>
      </c>
      <c r="W46" s="37">
        <f t="shared" si="16"/>
        <v>0</v>
      </c>
      <c r="Y46" s="141"/>
      <c r="Z46" s="142"/>
      <c r="AA46" s="52">
        <f t="shared" si="10"/>
        <v>0</v>
      </c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</row>
    <row r="47" spans="1:55">
      <c r="A47" s="8" t="s">
        <v>89</v>
      </c>
      <c r="B47" s="20">
        <f t="shared" si="11"/>
        <v>0</v>
      </c>
      <c r="C47" s="20">
        <f t="shared" si="5"/>
        <v>0</v>
      </c>
      <c r="D47" s="19">
        <v>0</v>
      </c>
      <c r="E47" s="19">
        <v>0</v>
      </c>
      <c r="F47" s="19">
        <v>0</v>
      </c>
      <c r="G47" s="19">
        <v>0</v>
      </c>
      <c r="H47" s="19">
        <v>0</v>
      </c>
      <c r="I47" s="19">
        <f t="shared" si="6"/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3">
        <f t="shared" si="7"/>
        <v>0</v>
      </c>
      <c r="P47" s="22">
        <f t="shared" si="8"/>
        <v>0</v>
      </c>
      <c r="Q47" s="39">
        <f t="shared" si="9"/>
        <v>0</v>
      </c>
      <c r="S47" s="37">
        <f t="shared" si="12"/>
        <v>0</v>
      </c>
      <c r="T47" s="37">
        <f t="shared" si="13"/>
        <v>0</v>
      </c>
      <c r="U47" s="37">
        <f t="shared" si="14"/>
        <v>0</v>
      </c>
      <c r="V47" s="37">
        <f t="shared" si="15"/>
        <v>0</v>
      </c>
      <c r="W47" s="37">
        <f t="shared" si="16"/>
        <v>0</v>
      </c>
      <c r="Y47" s="141"/>
      <c r="Z47" s="142"/>
      <c r="AA47" s="52">
        <f t="shared" si="10"/>
        <v>0</v>
      </c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</row>
    <row r="48" spans="1:55">
      <c r="A48" s="8" t="s">
        <v>90</v>
      </c>
      <c r="B48" s="20">
        <f t="shared" si="11"/>
        <v>0</v>
      </c>
      <c r="C48" s="20">
        <f t="shared" si="5"/>
        <v>0</v>
      </c>
      <c r="D48" s="19">
        <v>0</v>
      </c>
      <c r="E48" s="19">
        <v>0</v>
      </c>
      <c r="F48" s="19">
        <v>0</v>
      </c>
      <c r="G48" s="19">
        <v>0</v>
      </c>
      <c r="H48" s="19">
        <v>0</v>
      </c>
      <c r="I48" s="19">
        <f t="shared" si="6"/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3">
        <f t="shared" si="7"/>
        <v>0</v>
      </c>
      <c r="P48" s="22">
        <f t="shared" si="8"/>
        <v>0</v>
      </c>
      <c r="Q48" s="39">
        <f t="shared" si="9"/>
        <v>0</v>
      </c>
      <c r="S48" s="37">
        <f t="shared" si="12"/>
        <v>0</v>
      </c>
      <c r="T48" s="37">
        <f t="shared" si="13"/>
        <v>0</v>
      </c>
      <c r="U48" s="37">
        <f t="shared" si="14"/>
        <v>0</v>
      </c>
      <c r="V48" s="37">
        <f t="shared" si="15"/>
        <v>0</v>
      </c>
      <c r="W48" s="37">
        <f t="shared" si="16"/>
        <v>0</v>
      </c>
      <c r="Y48" s="141"/>
      <c r="Z48" s="142"/>
      <c r="AA48" s="52">
        <f t="shared" si="10"/>
        <v>0</v>
      </c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</row>
    <row r="49" spans="1:55">
      <c r="A49" s="8" t="s">
        <v>91</v>
      </c>
      <c r="B49" s="20">
        <f t="shared" si="11"/>
        <v>0</v>
      </c>
      <c r="C49" s="20">
        <f t="shared" si="5"/>
        <v>0</v>
      </c>
      <c r="D49" s="19">
        <v>0</v>
      </c>
      <c r="E49" s="19">
        <v>0</v>
      </c>
      <c r="F49" s="19">
        <v>0</v>
      </c>
      <c r="G49" s="19">
        <v>0</v>
      </c>
      <c r="H49" s="19">
        <v>0</v>
      </c>
      <c r="I49" s="19">
        <f t="shared" si="6"/>
        <v>0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3">
        <f t="shared" si="7"/>
        <v>0</v>
      </c>
      <c r="P49" s="22">
        <f t="shared" si="8"/>
        <v>0</v>
      </c>
      <c r="Q49" s="39">
        <f t="shared" si="9"/>
        <v>0</v>
      </c>
      <c r="S49" s="37">
        <f t="shared" si="12"/>
        <v>0</v>
      </c>
      <c r="T49" s="37">
        <f t="shared" si="13"/>
        <v>0</v>
      </c>
      <c r="U49" s="37">
        <f t="shared" si="14"/>
        <v>0</v>
      </c>
      <c r="V49" s="37">
        <f t="shared" si="15"/>
        <v>0</v>
      </c>
      <c r="W49" s="37">
        <f t="shared" si="16"/>
        <v>0</v>
      </c>
      <c r="Y49" s="141"/>
      <c r="Z49" s="142"/>
      <c r="AA49" s="52">
        <f t="shared" si="10"/>
        <v>0</v>
      </c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</row>
    <row r="50" spans="1:55">
      <c r="A50" s="8" t="s">
        <v>92</v>
      </c>
      <c r="B50" s="20">
        <f t="shared" si="11"/>
        <v>0</v>
      </c>
      <c r="C50" s="20">
        <f t="shared" si="5"/>
        <v>0</v>
      </c>
      <c r="D50" s="19">
        <v>0</v>
      </c>
      <c r="E50" s="19">
        <v>0</v>
      </c>
      <c r="F50" s="19">
        <v>0</v>
      </c>
      <c r="G50" s="19">
        <v>0</v>
      </c>
      <c r="H50" s="19">
        <v>0</v>
      </c>
      <c r="I50" s="19">
        <f t="shared" si="6"/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3">
        <f t="shared" si="7"/>
        <v>0</v>
      </c>
      <c r="P50" s="22">
        <f t="shared" si="8"/>
        <v>0</v>
      </c>
      <c r="Q50" s="39">
        <f t="shared" si="9"/>
        <v>0</v>
      </c>
      <c r="S50" s="37">
        <f t="shared" si="12"/>
        <v>0</v>
      </c>
      <c r="T50" s="37">
        <f t="shared" si="13"/>
        <v>0</v>
      </c>
      <c r="U50" s="37">
        <f t="shared" si="14"/>
        <v>0</v>
      </c>
      <c r="V50" s="37">
        <f t="shared" si="15"/>
        <v>0</v>
      </c>
      <c r="W50" s="37">
        <f t="shared" si="16"/>
        <v>0</v>
      </c>
      <c r="Y50" s="141"/>
      <c r="Z50" s="142"/>
      <c r="AA50" s="52">
        <f t="shared" si="10"/>
        <v>0</v>
      </c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</row>
    <row r="51" spans="1:55">
      <c r="A51" s="8" t="s">
        <v>93</v>
      </c>
      <c r="B51" s="20">
        <f t="shared" si="11"/>
        <v>0</v>
      </c>
      <c r="C51" s="20">
        <f t="shared" si="5"/>
        <v>0</v>
      </c>
      <c r="D51" s="19">
        <v>0</v>
      </c>
      <c r="E51" s="19">
        <v>0</v>
      </c>
      <c r="F51" s="19">
        <v>0</v>
      </c>
      <c r="G51" s="19">
        <v>0</v>
      </c>
      <c r="H51" s="19">
        <v>0</v>
      </c>
      <c r="I51" s="19">
        <f t="shared" si="6"/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3">
        <f t="shared" si="7"/>
        <v>0</v>
      </c>
      <c r="P51" s="22">
        <f t="shared" si="8"/>
        <v>0</v>
      </c>
      <c r="Q51" s="39">
        <f t="shared" si="9"/>
        <v>0</v>
      </c>
      <c r="S51" s="37">
        <f t="shared" si="12"/>
        <v>0</v>
      </c>
      <c r="T51" s="37">
        <f t="shared" si="13"/>
        <v>0</v>
      </c>
      <c r="U51" s="37">
        <f t="shared" si="14"/>
        <v>0</v>
      </c>
      <c r="V51" s="37">
        <f t="shared" si="15"/>
        <v>0</v>
      </c>
      <c r="W51" s="37">
        <f t="shared" si="16"/>
        <v>0</v>
      </c>
      <c r="Y51" s="141"/>
      <c r="Z51" s="142"/>
      <c r="AA51" s="52">
        <f t="shared" si="10"/>
        <v>0</v>
      </c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</row>
    <row r="52" spans="1:55">
      <c r="A52" s="8" t="s">
        <v>94</v>
      </c>
      <c r="B52" s="20">
        <f t="shared" si="11"/>
        <v>0</v>
      </c>
      <c r="C52" s="20">
        <f t="shared" si="5"/>
        <v>0</v>
      </c>
      <c r="D52" s="19">
        <v>0</v>
      </c>
      <c r="E52" s="19">
        <v>0</v>
      </c>
      <c r="F52" s="19">
        <v>0</v>
      </c>
      <c r="G52" s="19">
        <v>0</v>
      </c>
      <c r="H52" s="19">
        <v>0</v>
      </c>
      <c r="I52" s="19">
        <f t="shared" si="6"/>
        <v>0</v>
      </c>
      <c r="J52" s="21">
        <v>0</v>
      </c>
      <c r="K52" s="21">
        <v>0</v>
      </c>
      <c r="L52" s="21">
        <v>0</v>
      </c>
      <c r="M52" s="21">
        <v>0</v>
      </c>
      <c r="N52" s="21">
        <v>0</v>
      </c>
      <c r="O52" s="23">
        <f t="shared" si="7"/>
        <v>0</v>
      </c>
      <c r="P52" s="22">
        <f t="shared" si="8"/>
        <v>0</v>
      </c>
      <c r="Q52" s="39">
        <f t="shared" si="9"/>
        <v>0</v>
      </c>
      <c r="S52" s="37">
        <f t="shared" si="12"/>
        <v>0</v>
      </c>
      <c r="T52" s="37">
        <f t="shared" si="13"/>
        <v>0</v>
      </c>
      <c r="U52" s="37">
        <f t="shared" si="14"/>
        <v>0</v>
      </c>
      <c r="V52" s="37">
        <f t="shared" si="15"/>
        <v>0</v>
      </c>
      <c r="W52" s="37">
        <f t="shared" si="16"/>
        <v>0</v>
      </c>
      <c r="Y52" s="141"/>
      <c r="Z52" s="142"/>
      <c r="AA52" s="52">
        <f t="shared" si="10"/>
        <v>0</v>
      </c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</row>
    <row r="53" spans="1:55">
      <c r="A53" s="8" t="s">
        <v>95</v>
      </c>
      <c r="B53" s="20">
        <f t="shared" si="11"/>
        <v>0</v>
      </c>
      <c r="C53" s="20">
        <f t="shared" si="5"/>
        <v>0</v>
      </c>
      <c r="D53" s="19">
        <v>0</v>
      </c>
      <c r="E53" s="19">
        <v>0</v>
      </c>
      <c r="F53" s="19">
        <v>0</v>
      </c>
      <c r="G53" s="19">
        <v>0</v>
      </c>
      <c r="H53" s="19">
        <v>0</v>
      </c>
      <c r="I53" s="19">
        <f t="shared" si="6"/>
        <v>0</v>
      </c>
      <c r="J53" s="21">
        <v>0</v>
      </c>
      <c r="K53" s="21">
        <v>0</v>
      </c>
      <c r="L53" s="21">
        <v>0</v>
      </c>
      <c r="M53" s="21">
        <v>0</v>
      </c>
      <c r="N53" s="21">
        <v>0</v>
      </c>
      <c r="O53" s="23">
        <f t="shared" si="7"/>
        <v>0</v>
      </c>
      <c r="P53" s="22">
        <f t="shared" si="8"/>
        <v>0</v>
      </c>
      <c r="Q53" s="39">
        <f t="shared" si="9"/>
        <v>0</v>
      </c>
      <c r="S53" s="37">
        <f t="shared" si="12"/>
        <v>0</v>
      </c>
      <c r="T53" s="37">
        <f t="shared" si="13"/>
        <v>0</v>
      </c>
      <c r="U53" s="37">
        <f t="shared" si="14"/>
        <v>0</v>
      </c>
      <c r="V53" s="37">
        <f t="shared" si="15"/>
        <v>0</v>
      </c>
      <c r="W53" s="37">
        <f t="shared" si="16"/>
        <v>0</v>
      </c>
      <c r="Y53" s="141"/>
      <c r="Z53" s="142"/>
      <c r="AA53" s="52">
        <f t="shared" si="10"/>
        <v>0</v>
      </c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</row>
    <row r="54" spans="1:55">
      <c r="A54" s="8" t="s">
        <v>96</v>
      </c>
      <c r="B54" s="20">
        <f t="shared" si="11"/>
        <v>0</v>
      </c>
      <c r="C54" s="20">
        <f t="shared" si="5"/>
        <v>0</v>
      </c>
      <c r="D54" s="19">
        <v>0</v>
      </c>
      <c r="E54" s="19">
        <v>0</v>
      </c>
      <c r="F54" s="19">
        <v>0</v>
      </c>
      <c r="G54" s="19">
        <v>0</v>
      </c>
      <c r="H54" s="19">
        <v>0</v>
      </c>
      <c r="I54" s="19">
        <f t="shared" si="6"/>
        <v>0</v>
      </c>
      <c r="J54" s="21">
        <v>0</v>
      </c>
      <c r="K54" s="21">
        <v>0</v>
      </c>
      <c r="L54" s="21">
        <v>0</v>
      </c>
      <c r="M54" s="21">
        <v>0</v>
      </c>
      <c r="N54" s="21">
        <v>0</v>
      </c>
      <c r="O54" s="23">
        <f t="shared" si="7"/>
        <v>0</v>
      </c>
      <c r="P54" s="22">
        <f t="shared" si="8"/>
        <v>0</v>
      </c>
      <c r="Q54" s="39">
        <f t="shared" si="9"/>
        <v>0</v>
      </c>
      <c r="S54" s="37">
        <f t="shared" si="12"/>
        <v>0</v>
      </c>
      <c r="T54" s="37">
        <f t="shared" si="13"/>
        <v>0</v>
      </c>
      <c r="U54" s="37">
        <f t="shared" si="14"/>
        <v>0</v>
      </c>
      <c r="V54" s="37">
        <f t="shared" si="15"/>
        <v>0</v>
      </c>
      <c r="W54" s="37">
        <f t="shared" si="16"/>
        <v>0</v>
      </c>
      <c r="Y54" s="141"/>
      <c r="Z54" s="142"/>
      <c r="AA54" s="52">
        <f t="shared" si="10"/>
        <v>0</v>
      </c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</row>
    <row r="55" spans="1:55">
      <c r="A55" s="8" t="s">
        <v>97</v>
      </c>
      <c r="B55" s="20">
        <f t="shared" si="11"/>
        <v>0</v>
      </c>
      <c r="C55" s="20">
        <f t="shared" si="5"/>
        <v>0</v>
      </c>
      <c r="D55" s="19">
        <v>0</v>
      </c>
      <c r="E55" s="19">
        <v>0</v>
      </c>
      <c r="F55" s="19">
        <v>0</v>
      </c>
      <c r="G55" s="19">
        <v>0</v>
      </c>
      <c r="H55" s="19">
        <v>0</v>
      </c>
      <c r="I55" s="19">
        <f t="shared" si="6"/>
        <v>0</v>
      </c>
      <c r="J55" s="21">
        <v>0</v>
      </c>
      <c r="K55" s="21">
        <v>0</v>
      </c>
      <c r="L55" s="21">
        <v>0</v>
      </c>
      <c r="M55" s="21">
        <v>0</v>
      </c>
      <c r="N55" s="21">
        <v>0</v>
      </c>
      <c r="O55" s="23">
        <f t="shared" si="7"/>
        <v>0</v>
      </c>
      <c r="P55" s="22">
        <f t="shared" si="8"/>
        <v>0</v>
      </c>
      <c r="Q55" s="39">
        <f t="shared" si="9"/>
        <v>0</v>
      </c>
      <c r="S55" s="37">
        <f t="shared" si="12"/>
        <v>0</v>
      </c>
      <c r="T55" s="37">
        <f t="shared" si="13"/>
        <v>0</v>
      </c>
      <c r="U55" s="37">
        <f t="shared" si="14"/>
        <v>0</v>
      </c>
      <c r="V55" s="37">
        <f t="shared" si="15"/>
        <v>0</v>
      </c>
      <c r="W55" s="37">
        <f t="shared" si="16"/>
        <v>0</v>
      </c>
      <c r="Y55" s="141"/>
      <c r="Z55" s="142"/>
      <c r="AA55" s="52">
        <f t="shared" si="10"/>
        <v>0</v>
      </c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</row>
    <row r="56" spans="1:55">
      <c r="A56" s="8" t="s">
        <v>98</v>
      </c>
      <c r="B56" s="20">
        <f t="shared" si="11"/>
        <v>0</v>
      </c>
      <c r="C56" s="20">
        <f t="shared" si="5"/>
        <v>0</v>
      </c>
      <c r="D56" s="19">
        <v>0</v>
      </c>
      <c r="E56" s="19">
        <v>0</v>
      </c>
      <c r="F56" s="19">
        <v>0</v>
      </c>
      <c r="G56" s="19">
        <v>0</v>
      </c>
      <c r="H56" s="19">
        <v>0</v>
      </c>
      <c r="I56" s="19">
        <f t="shared" si="6"/>
        <v>0</v>
      </c>
      <c r="J56" s="21">
        <v>0</v>
      </c>
      <c r="K56" s="21">
        <v>0</v>
      </c>
      <c r="L56" s="21">
        <v>0</v>
      </c>
      <c r="M56" s="21">
        <v>0</v>
      </c>
      <c r="N56" s="21">
        <v>0</v>
      </c>
      <c r="O56" s="23">
        <f t="shared" si="7"/>
        <v>0</v>
      </c>
      <c r="P56" s="22">
        <f t="shared" si="8"/>
        <v>0</v>
      </c>
      <c r="Q56" s="39">
        <f t="shared" si="9"/>
        <v>0</v>
      </c>
      <c r="S56" s="37">
        <f t="shared" si="12"/>
        <v>0</v>
      </c>
      <c r="T56" s="37">
        <f t="shared" si="13"/>
        <v>0</v>
      </c>
      <c r="U56" s="37">
        <f t="shared" si="14"/>
        <v>0</v>
      </c>
      <c r="V56" s="37">
        <f t="shared" si="15"/>
        <v>0</v>
      </c>
      <c r="W56" s="37">
        <f t="shared" si="16"/>
        <v>0</v>
      </c>
      <c r="Y56" s="141"/>
      <c r="Z56" s="142"/>
      <c r="AA56" s="52">
        <f t="shared" si="10"/>
        <v>0</v>
      </c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</row>
    <row r="57" spans="1:55">
      <c r="A57" s="8" t="s">
        <v>99</v>
      </c>
      <c r="B57" s="20">
        <f t="shared" si="11"/>
        <v>0</v>
      </c>
      <c r="C57" s="20">
        <f t="shared" si="5"/>
        <v>0</v>
      </c>
      <c r="D57" s="19">
        <v>0</v>
      </c>
      <c r="E57" s="19">
        <v>0</v>
      </c>
      <c r="F57" s="19">
        <v>0</v>
      </c>
      <c r="G57" s="19">
        <v>0</v>
      </c>
      <c r="H57" s="19">
        <v>0</v>
      </c>
      <c r="I57" s="19">
        <f t="shared" si="6"/>
        <v>0</v>
      </c>
      <c r="J57" s="21">
        <v>0</v>
      </c>
      <c r="K57" s="21">
        <v>0</v>
      </c>
      <c r="L57" s="21">
        <v>0</v>
      </c>
      <c r="M57" s="21">
        <v>0</v>
      </c>
      <c r="N57" s="21">
        <v>0</v>
      </c>
      <c r="O57" s="23">
        <f t="shared" si="7"/>
        <v>0</v>
      </c>
      <c r="P57" s="22">
        <f t="shared" si="8"/>
        <v>0</v>
      </c>
      <c r="Q57" s="39">
        <f t="shared" si="9"/>
        <v>0</v>
      </c>
      <c r="S57" s="37">
        <f t="shared" si="12"/>
        <v>0</v>
      </c>
      <c r="T57" s="37">
        <f t="shared" si="13"/>
        <v>0</v>
      </c>
      <c r="U57" s="37">
        <f t="shared" si="14"/>
        <v>0</v>
      </c>
      <c r="V57" s="37">
        <f t="shared" si="15"/>
        <v>0</v>
      </c>
      <c r="W57" s="37">
        <f t="shared" si="16"/>
        <v>0</v>
      </c>
      <c r="Y57" s="141"/>
      <c r="Z57" s="142"/>
      <c r="AA57" s="52">
        <f t="shared" si="10"/>
        <v>0</v>
      </c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</row>
    <row r="58" spans="1:55">
      <c r="A58" s="8" t="s">
        <v>100</v>
      </c>
      <c r="B58" s="20">
        <f t="shared" si="11"/>
        <v>0</v>
      </c>
      <c r="C58" s="20">
        <f t="shared" si="5"/>
        <v>0</v>
      </c>
      <c r="D58" s="19">
        <v>0</v>
      </c>
      <c r="E58" s="19">
        <v>0</v>
      </c>
      <c r="F58" s="19">
        <v>0</v>
      </c>
      <c r="G58" s="19">
        <v>0</v>
      </c>
      <c r="H58" s="19">
        <v>0</v>
      </c>
      <c r="I58" s="19">
        <f t="shared" si="6"/>
        <v>0</v>
      </c>
      <c r="J58" s="21">
        <v>0</v>
      </c>
      <c r="K58" s="21">
        <v>0</v>
      </c>
      <c r="L58" s="21">
        <v>0</v>
      </c>
      <c r="M58" s="21">
        <v>0</v>
      </c>
      <c r="N58" s="21">
        <v>0</v>
      </c>
      <c r="O58" s="23">
        <f t="shared" si="7"/>
        <v>0</v>
      </c>
      <c r="P58" s="22">
        <f t="shared" si="8"/>
        <v>0</v>
      </c>
      <c r="Q58" s="39">
        <f t="shared" si="9"/>
        <v>0</v>
      </c>
      <c r="S58" s="37">
        <f t="shared" si="12"/>
        <v>0</v>
      </c>
      <c r="T58" s="37">
        <f t="shared" si="13"/>
        <v>0</v>
      </c>
      <c r="U58" s="37">
        <f t="shared" si="14"/>
        <v>0</v>
      </c>
      <c r="V58" s="37">
        <f t="shared" si="15"/>
        <v>0</v>
      </c>
      <c r="W58" s="37">
        <f t="shared" si="16"/>
        <v>0</v>
      </c>
      <c r="Y58" s="141"/>
      <c r="Z58" s="142"/>
      <c r="AA58" s="52">
        <f t="shared" si="10"/>
        <v>0</v>
      </c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</row>
    <row r="59" spans="1:55">
      <c r="A59" s="8" t="s">
        <v>101</v>
      </c>
      <c r="B59" s="20">
        <f t="shared" si="11"/>
        <v>0</v>
      </c>
      <c r="C59" s="20">
        <f t="shared" si="5"/>
        <v>0</v>
      </c>
      <c r="D59" s="19">
        <v>0</v>
      </c>
      <c r="E59" s="19">
        <v>0</v>
      </c>
      <c r="F59" s="19">
        <v>0</v>
      </c>
      <c r="G59" s="19">
        <v>0</v>
      </c>
      <c r="H59" s="19">
        <v>0</v>
      </c>
      <c r="I59" s="19">
        <f t="shared" si="6"/>
        <v>0</v>
      </c>
      <c r="J59" s="21">
        <v>0</v>
      </c>
      <c r="K59" s="21">
        <v>0</v>
      </c>
      <c r="L59" s="21">
        <v>0</v>
      </c>
      <c r="M59" s="21">
        <v>0</v>
      </c>
      <c r="N59" s="21">
        <v>0</v>
      </c>
      <c r="O59" s="23">
        <f t="shared" si="7"/>
        <v>0</v>
      </c>
      <c r="P59" s="22">
        <f t="shared" si="8"/>
        <v>0</v>
      </c>
      <c r="Q59" s="39">
        <f t="shared" si="9"/>
        <v>0</v>
      </c>
      <c r="S59" s="37">
        <f t="shared" si="12"/>
        <v>0</v>
      </c>
      <c r="T59" s="37">
        <f t="shared" si="13"/>
        <v>0</v>
      </c>
      <c r="U59" s="37">
        <f t="shared" si="14"/>
        <v>0</v>
      </c>
      <c r="V59" s="37">
        <f t="shared" si="15"/>
        <v>0</v>
      </c>
      <c r="W59" s="37">
        <f t="shared" si="16"/>
        <v>0</v>
      </c>
      <c r="Y59" s="141"/>
      <c r="Z59" s="142"/>
      <c r="AA59" s="52">
        <f t="shared" si="10"/>
        <v>0</v>
      </c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</row>
    <row r="60" spans="1:55">
      <c r="A60" s="8" t="s">
        <v>102</v>
      </c>
      <c r="B60" s="20">
        <f t="shared" si="11"/>
        <v>0</v>
      </c>
      <c r="C60" s="20">
        <f t="shared" si="5"/>
        <v>0</v>
      </c>
      <c r="D60" s="19">
        <v>0</v>
      </c>
      <c r="E60" s="19">
        <v>0</v>
      </c>
      <c r="F60" s="19">
        <v>0</v>
      </c>
      <c r="G60" s="19">
        <v>0</v>
      </c>
      <c r="H60" s="19">
        <v>0</v>
      </c>
      <c r="I60" s="19">
        <f t="shared" si="6"/>
        <v>0</v>
      </c>
      <c r="J60" s="21">
        <v>0</v>
      </c>
      <c r="K60" s="21">
        <v>0</v>
      </c>
      <c r="L60" s="21">
        <v>0</v>
      </c>
      <c r="M60" s="21">
        <v>0</v>
      </c>
      <c r="N60" s="21">
        <v>0</v>
      </c>
      <c r="O60" s="23">
        <f t="shared" si="7"/>
        <v>0</v>
      </c>
      <c r="P60" s="22">
        <f t="shared" si="8"/>
        <v>0</v>
      </c>
      <c r="Q60" s="39">
        <f t="shared" si="9"/>
        <v>0</v>
      </c>
      <c r="S60" s="37">
        <f t="shared" si="12"/>
        <v>0</v>
      </c>
      <c r="T60" s="37">
        <f t="shared" si="13"/>
        <v>0</v>
      </c>
      <c r="U60" s="37">
        <f t="shared" si="14"/>
        <v>0</v>
      </c>
      <c r="V60" s="37">
        <f t="shared" si="15"/>
        <v>0</v>
      </c>
      <c r="W60" s="37">
        <f t="shared" si="16"/>
        <v>0</v>
      </c>
      <c r="Y60" s="141"/>
      <c r="Z60" s="142"/>
      <c r="AA60" s="52">
        <f t="shared" si="10"/>
        <v>0</v>
      </c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</row>
    <row r="61" spans="1:55">
      <c r="A61" s="8" t="s">
        <v>103</v>
      </c>
      <c r="B61" s="20">
        <f t="shared" si="11"/>
        <v>0</v>
      </c>
      <c r="C61" s="20">
        <f t="shared" si="5"/>
        <v>0</v>
      </c>
      <c r="D61" s="19">
        <v>0</v>
      </c>
      <c r="E61" s="19">
        <v>0</v>
      </c>
      <c r="F61" s="19">
        <v>0</v>
      </c>
      <c r="G61" s="19">
        <v>0</v>
      </c>
      <c r="H61" s="19">
        <v>0</v>
      </c>
      <c r="I61" s="19">
        <f t="shared" si="6"/>
        <v>0</v>
      </c>
      <c r="J61" s="21">
        <v>0</v>
      </c>
      <c r="K61" s="21">
        <v>0</v>
      </c>
      <c r="L61" s="21">
        <v>0</v>
      </c>
      <c r="M61" s="21">
        <v>0</v>
      </c>
      <c r="N61" s="21">
        <v>0</v>
      </c>
      <c r="O61" s="23">
        <f t="shared" si="7"/>
        <v>0</v>
      </c>
      <c r="P61" s="22">
        <f t="shared" si="8"/>
        <v>0</v>
      </c>
      <c r="Q61" s="39">
        <f t="shared" si="9"/>
        <v>0</v>
      </c>
      <c r="S61" s="37">
        <f t="shared" si="12"/>
        <v>0</v>
      </c>
      <c r="T61" s="37">
        <f t="shared" si="13"/>
        <v>0</v>
      </c>
      <c r="U61" s="37">
        <f t="shared" si="14"/>
        <v>0</v>
      </c>
      <c r="V61" s="37">
        <f t="shared" si="15"/>
        <v>0</v>
      </c>
      <c r="W61" s="37">
        <f t="shared" si="16"/>
        <v>0</v>
      </c>
      <c r="Y61" s="141"/>
      <c r="Z61" s="142"/>
      <c r="AA61" s="52">
        <f t="shared" si="10"/>
        <v>0</v>
      </c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</row>
    <row r="62" spans="1:55">
      <c r="A62" s="8" t="s">
        <v>104</v>
      </c>
      <c r="B62" s="20">
        <f t="shared" si="11"/>
        <v>0</v>
      </c>
      <c r="C62" s="20">
        <f t="shared" si="5"/>
        <v>0</v>
      </c>
      <c r="D62" s="19">
        <v>0</v>
      </c>
      <c r="E62" s="19">
        <v>0</v>
      </c>
      <c r="F62" s="19">
        <v>0</v>
      </c>
      <c r="G62" s="19">
        <v>0</v>
      </c>
      <c r="H62" s="19">
        <v>0</v>
      </c>
      <c r="I62" s="19">
        <f t="shared" si="6"/>
        <v>0</v>
      </c>
      <c r="J62" s="21">
        <v>0</v>
      </c>
      <c r="K62" s="21">
        <v>0</v>
      </c>
      <c r="L62" s="21">
        <v>0</v>
      </c>
      <c r="M62" s="21">
        <v>0</v>
      </c>
      <c r="N62" s="21">
        <v>0</v>
      </c>
      <c r="O62" s="23">
        <f t="shared" si="7"/>
        <v>0</v>
      </c>
      <c r="P62" s="22">
        <f t="shared" si="8"/>
        <v>0</v>
      </c>
      <c r="Q62" s="39">
        <f t="shared" si="9"/>
        <v>0</v>
      </c>
      <c r="S62" s="37">
        <f t="shared" si="12"/>
        <v>0</v>
      </c>
      <c r="T62" s="37">
        <f t="shared" si="13"/>
        <v>0</v>
      </c>
      <c r="U62" s="37">
        <f t="shared" si="14"/>
        <v>0</v>
      </c>
      <c r="V62" s="37">
        <f t="shared" si="15"/>
        <v>0</v>
      </c>
      <c r="W62" s="37">
        <f t="shared" si="16"/>
        <v>0</v>
      </c>
      <c r="Y62" s="141"/>
      <c r="Z62" s="142"/>
      <c r="AA62" s="52">
        <f t="shared" si="10"/>
        <v>0</v>
      </c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</row>
    <row r="63" spans="1:55">
      <c r="A63" s="8" t="s">
        <v>105</v>
      </c>
      <c r="B63" s="20">
        <f t="shared" si="11"/>
        <v>0</v>
      </c>
      <c r="C63" s="20">
        <f t="shared" si="5"/>
        <v>0</v>
      </c>
      <c r="D63" s="19">
        <v>0</v>
      </c>
      <c r="E63" s="19">
        <v>0</v>
      </c>
      <c r="F63" s="19">
        <v>0</v>
      </c>
      <c r="G63" s="19">
        <v>0</v>
      </c>
      <c r="H63" s="19">
        <v>0</v>
      </c>
      <c r="I63" s="19">
        <f t="shared" si="6"/>
        <v>0</v>
      </c>
      <c r="J63" s="21">
        <v>0</v>
      </c>
      <c r="K63" s="21">
        <v>0</v>
      </c>
      <c r="L63" s="21">
        <v>0</v>
      </c>
      <c r="M63" s="21">
        <v>0</v>
      </c>
      <c r="N63" s="21">
        <v>0</v>
      </c>
      <c r="O63" s="23">
        <f t="shared" si="7"/>
        <v>0</v>
      </c>
      <c r="P63" s="22">
        <f t="shared" si="8"/>
        <v>0</v>
      </c>
      <c r="Q63" s="39">
        <f t="shared" si="9"/>
        <v>0</v>
      </c>
      <c r="S63" s="37">
        <f t="shared" si="12"/>
        <v>0</v>
      </c>
      <c r="T63" s="37">
        <f t="shared" si="13"/>
        <v>0</v>
      </c>
      <c r="U63" s="37">
        <f t="shared" si="14"/>
        <v>0</v>
      </c>
      <c r="V63" s="37">
        <f t="shared" si="15"/>
        <v>0</v>
      </c>
      <c r="W63" s="37">
        <f t="shared" si="16"/>
        <v>0</v>
      </c>
      <c r="Y63" s="141"/>
      <c r="Z63" s="142"/>
      <c r="AA63" s="52">
        <f t="shared" si="10"/>
        <v>0</v>
      </c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</row>
    <row r="64" spans="1:55">
      <c r="A64" s="8" t="s">
        <v>106</v>
      </c>
      <c r="B64" s="20">
        <f t="shared" si="11"/>
        <v>0</v>
      </c>
      <c r="C64" s="20">
        <f t="shared" si="5"/>
        <v>0</v>
      </c>
      <c r="D64" s="19">
        <v>0</v>
      </c>
      <c r="E64" s="19">
        <v>0</v>
      </c>
      <c r="F64" s="19">
        <v>0</v>
      </c>
      <c r="G64" s="19">
        <v>0</v>
      </c>
      <c r="H64" s="19">
        <v>0</v>
      </c>
      <c r="I64" s="19">
        <f t="shared" si="6"/>
        <v>0</v>
      </c>
      <c r="J64" s="21">
        <v>0</v>
      </c>
      <c r="K64" s="21">
        <v>0</v>
      </c>
      <c r="L64" s="21">
        <v>0</v>
      </c>
      <c r="M64" s="21">
        <v>0</v>
      </c>
      <c r="N64" s="21">
        <v>0</v>
      </c>
      <c r="O64" s="23">
        <f t="shared" si="7"/>
        <v>0</v>
      </c>
      <c r="P64" s="22">
        <f t="shared" si="8"/>
        <v>0</v>
      </c>
      <c r="Q64" s="39">
        <f t="shared" si="9"/>
        <v>0</v>
      </c>
      <c r="S64" s="37">
        <f t="shared" si="12"/>
        <v>0</v>
      </c>
      <c r="T64" s="37">
        <f t="shared" si="13"/>
        <v>0</v>
      </c>
      <c r="U64" s="37">
        <f t="shared" si="14"/>
        <v>0</v>
      </c>
      <c r="V64" s="37">
        <f t="shared" si="15"/>
        <v>0</v>
      </c>
      <c r="W64" s="37">
        <f t="shared" si="16"/>
        <v>0</v>
      </c>
      <c r="Y64" s="141"/>
      <c r="Z64" s="142"/>
      <c r="AA64" s="52">
        <f t="shared" si="10"/>
        <v>0</v>
      </c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</row>
    <row r="65" spans="1:55">
      <c r="A65" s="8" t="s">
        <v>107</v>
      </c>
      <c r="B65" s="20">
        <f t="shared" si="11"/>
        <v>0</v>
      </c>
      <c r="C65" s="20">
        <f t="shared" si="5"/>
        <v>0</v>
      </c>
      <c r="D65" s="19">
        <v>0</v>
      </c>
      <c r="E65" s="19">
        <v>0</v>
      </c>
      <c r="F65" s="19">
        <v>0</v>
      </c>
      <c r="G65" s="19">
        <v>0</v>
      </c>
      <c r="H65" s="19">
        <v>0</v>
      </c>
      <c r="I65" s="19">
        <f t="shared" si="6"/>
        <v>0</v>
      </c>
      <c r="J65" s="21">
        <v>0</v>
      </c>
      <c r="K65" s="21">
        <v>0</v>
      </c>
      <c r="L65" s="21">
        <v>0</v>
      </c>
      <c r="M65" s="21">
        <v>0</v>
      </c>
      <c r="N65" s="21">
        <v>0</v>
      </c>
      <c r="O65" s="23">
        <f t="shared" si="7"/>
        <v>0</v>
      </c>
      <c r="P65" s="22">
        <f t="shared" si="8"/>
        <v>0</v>
      </c>
      <c r="Q65" s="39">
        <f t="shared" si="9"/>
        <v>0</v>
      </c>
      <c r="S65" s="37">
        <f t="shared" si="12"/>
        <v>0</v>
      </c>
      <c r="T65" s="37">
        <f t="shared" si="13"/>
        <v>0</v>
      </c>
      <c r="U65" s="37">
        <f t="shared" si="14"/>
        <v>0</v>
      </c>
      <c r="V65" s="37">
        <f t="shared" si="15"/>
        <v>0</v>
      </c>
      <c r="W65" s="37">
        <f t="shared" si="16"/>
        <v>0</v>
      </c>
      <c r="Y65" s="141"/>
      <c r="Z65" s="142"/>
      <c r="AA65" s="52">
        <f t="shared" si="10"/>
        <v>0</v>
      </c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</row>
    <row r="66" spans="1:55">
      <c r="A66" s="8" t="s">
        <v>108</v>
      </c>
      <c r="B66" s="20">
        <f t="shared" si="11"/>
        <v>0</v>
      </c>
      <c r="C66" s="20">
        <f t="shared" si="5"/>
        <v>0</v>
      </c>
      <c r="D66" s="19">
        <v>0</v>
      </c>
      <c r="E66" s="19">
        <v>0</v>
      </c>
      <c r="F66" s="19">
        <v>0</v>
      </c>
      <c r="G66" s="19">
        <v>0</v>
      </c>
      <c r="H66" s="19">
        <v>0</v>
      </c>
      <c r="I66" s="19">
        <f t="shared" si="6"/>
        <v>0</v>
      </c>
      <c r="J66" s="21">
        <v>0</v>
      </c>
      <c r="K66" s="21">
        <v>0</v>
      </c>
      <c r="L66" s="21">
        <v>0</v>
      </c>
      <c r="M66" s="21">
        <v>0</v>
      </c>
      <c r="N66" s="21">
        <v>0</v>
      </c>
      <c r="O66" s="23">
        <f t="shared" si="7"/>
        <v>0</v>
      </c>
      <c r="P66" s="22">
        <f t="shared" si="8"/>
        <v>0</v>
      </c>
      <c r="Q66" s="39">
        <f t="shared" si="9"/>
        <v>0</v>
      </c>
      <c r="S66" s="37">
        <f t="shared" si="12"/>
        <v>0</v>
      </c>
      <c r="T66" s="37">
        <f t="shared" si="13"/>
        <v>0</v>
      </c>
      <c r="U66" s="37">
        <f t="shared" si="14"/>
        <v>0</v>
      </c>
      <c r="V66" s="37">
        <f t="shared" si="15"/>
        <v>0</v>
      </c>
      <c r="W66" s="37">
        <f t="shared" si="16"/>
        <v>0</v>
      </c>
      <c r="Y66" s="141"/>
      <c r="Z66" s="142"/>
      <c r="AA66" s="52">
        <f t="shared" si="10"/>
        <v>0</v>
      </c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</row>
    <row r="67" spans="1:55">
      <c r="A67" s="8" t="s">
        <v>109</v>
      </c>
      <c r="B67" s="20">
        <f t="shared" si="11"/>
        <v>0</v>
      </c>
      <c r="C67" s="20">
        <f t="shared" si="5"/>
        <v>0</v>
      </c>
      <c r="D67" s="19">
        <v>0</v>
      </c>
      <c r="E67" s="19">
        <v>0</v>
      </c>
      <c r="F67" s="19">
        <v>0</v>
      </c>
      <c r="G67" s="19">
        <v>0</v>
      </c>
      <c r="H67" s="19">
        <v>0</v>
      </c>
      <c r="I67" s="19">
        <f t="shared" si="6"/>
        <v>0</v>
      </c>
      <c r="J67" s="21">
        <v>0</v>
      </c>
      <c r="K67" s="21">
        <v>0</v>
      </c>
      <c r="L67" s="21">
        <v>0</v>
      </c>
      <c r="M67" s="21">
        <v>0</v>
      </c>
      <c r="N67" s="21">
        <v>0</v>
      </c>
      <c r="O67" s="23">
        <f t="shared" si="7"/>
        <v>0</v>
      </c>
      <c r="P67" s="22">
        <f t="shared" si="8"/>
        <v>0</v>
      </c>
      <c r="Q67" s="39">
        <f t="shared" si="9"/>
        <v>0</v>
      </c>
      <c r="S67" s="37">
        <f t="shared" ref="S67:S98" si="17">SUMPRODUCT($AB67:$BC67,$AB$102:$BC$102)+J67</f>
        <v>0</v>
      </c>
      <c r="T67" s="37">
        <f t="shared" ref="T67:T98" si="18">SUMPRODUCT($AB67:$BC67,$AB$103:$BC$103)+K67</f>
        <v>0</v>
      </c>
      <c r="U67" s="37">
        <f t="shared" ref="U67:U98" si="19">SUMPRODUCT($AB67:$BC67,$AB$104:$BC$104)+L67</f>
        <v>0</v>
      </c>
      <c r="V67" s="37">
        <f t="shared" ref="V67:V98" si="20">SUMPRODUCT($AB67:$BC67,$AB$105:$BC$105)+M67</f>
        <v>0</v>
      </c>
      <c r="W67" s="37">
        <f t="shared" ref="W67:W98" si="21">SUMPRODUCT($AB67:$BC67,$AB$106:$BC$106)+N67</f>
        <v>0</v>
      </c>
      <c r="Y67" s="141"/>
      <c r="Z67" s="142"/>
      <c r="AA67" s="52">
        <f t="shared" si="10"/>
        <v>0</v>
      </c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</row>
    <row r="68" spans="1:55">
      <c r="A68" s="8" t="s">
        <v>110</v>
      </c>
      <c r="B68" s="20">
        <f t="shared" si="11"/>
        <v>0</v>
      </c>
      <c r="C68" s="20">
        <f t="shared" ref="C68:C98" si="22">B68</f>
        <v>0</v>
      </c>
      <c r="D68" s="19">
        <v>0</v>
      </c>
      <c r="E68" s="19">
        <v>0</v>
      </c>
      <c r="F68" s="19">
        <v>0</v>
      </c>
      <c r="G68" s="19">
        <v>0</v>
      </c>
      <c r="H68" s="19">
        <v>0</v>
      </c>
      <c r="I68" s="19">
        <f t="shared" ref="I68:I98" si="23">SUM(D68:H68)</f>
        <v>0</v>
      </c>
      <c r="J68" s="21">
        <v>0</v>
      </c>
      <c r="K68" s="21">
        <v>0</v>
      </c>
      <c r="L68" s="21">
        <v>0</v>
      </c>
      <c r="M68" s="21">
        <v>0</v>
      </c>
      <c r="N68" s="21">
        <v>0</v>
      </c>
      <c r="O68" s="23">
        <f t="shared" ref="O68:O98" si="24">SUM(J68:N68)</f>
        <v>0</v>
      </c>
      <c r="P68" s="22">
        <f t="shared" ref="P68:P98" si="25">Y68+AA68</f>
        <v>0</v>
      </c>
      <c r="Q68" s="39">
        <f t="shared" ref="Q68:Q98" si="26">O68+P68</f>
        <v>0</v>
      </c>
      <c r="S68" s="37">
        <f t="shared" si="17"/>
        <v>0</v>
      </c>
      <c r="T68" s="37">
        <f t="shared" si="18"/>
        <v>0</v>
      </c>
      <c r="U68" s="37">
        <f t="shared" si="19"/>
        <v>0</v>
      </c>
      <c r="V68" s="37">
        <f t="shared" si="20"/>
        <v>0</v>
      </c>
      <c r="W68" s="37">
        <f t="shared" si="21"/>
        <v>0</v>
      </c>
      <c r="Y68" s="141"/>
      <c r="Z68" s="142"/>
      <c r="AA68" s="52">
        <f t="shared" ref="AA68:AA98" si="27">SUM(AB68:BC68)</f>
        <v>0</v>
      </c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</row>
    <row r="69" spans="1:55">
      <c r="A69" s="8" t="s">
        <v>111</v>
      </c>
      <c r="B69" s="20">
        <f t="shared" ref="B69:B98" si="28">B68</f>
        <v>0</v>
      </c>
      <c r="C69" s="20">
        <f t="shared" si="22"/>
        <v>0</v>
      </c>
      <c r="D69" s="19">
        <v>0</v>
      </c>
      <c r="E69" s="19">
        <v>0</v>
      </c>
      <c r="F69" s="19">
        <v>0</v>
      </c>
      <c r="G69" s="19">
        <v>0</v>
      </c>
      <c r="H69" s="19">
        <v>0</v>
      </c>
      <c r="I69" s="19">
        <f t="shared" si="23"/>
        <v>0</v>
      </c>
      <c r="J69" s="21">
        <v>0</v>
      </c>
      <c r="K69" s="21">
        <v>0</v>
      </c>
      <c r="L69" s="21">
        <v>0</v>
      </c>
      <c r="M69" s="21">
        <v>0</v>
      </c>
      <c r="N69" s="21">
        <v>0</v>
      </c>
      <c r="O69" s="23">
        <f t="shared" si="24"/>
        <v>0</v>
      </c>
      <c r="P69" s="22">
        <f t="shared" si="25"/>
        <v>0</v>
      </c>
      <c r="Q69" s="39">
        <f t="shared" si="26"/>
        <v>0</v>
      </c>
      <c r="S69" s="37">
        <f t="shared" si="17"/>
        <v>0</v>
      </c>
      <c r="T69" s="37">
        <f t="shared" si="18"/>
        <v>0</v>
      </c>
      <c r="U69" s="37">
        <f t="shared" si="19"/>
        <v>0</v>
      </c>
      <c r="V69" s="37">
        <f t="shared" si="20"/>
        <v>0</v>
      </c>
      <c r="W69" s="37">
        <f t="shared" si="21"/>
        <v>0</v>
      </c>
      <c r="Y69" s="141"/>
      <c r="Z69" s="142"/>
      <c r="AA69" s="52">
        <f t="shared" si="27"/>
        <v>0</v>
      </c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</row>
    <row r="70" spans="1:55">
      <c r="A70" s="8" t="s">
        <v>112</v>
      </c>
      <c r="B70" s="20">
        <f t="shared" si="28"/>
        <v>0</v>
      </c>
      <c r="C70" s="20">
        <f t="shared" si="22"/>
        <v>0</v>
      </c>
      <c r="D70" s="19">
        <v>0</v>
      </c>
      <c r="E70" s="19">
        <v>0</v>
      </c>
      <c r="F70" s="19">
        <v>0</v>
      </c>
      <c r="G70" s="19">
        <v>0</v>
      </c>
      <c r="H70" s="19">
        <v>0</v>
      </c>
      <c r="I70" s="19">
        <f t="shared" si="23"/>
        <v>0</v>
      </c>
      <c r="J70" s="21">
        <v>0</v>
      </c>
      <c r="K70" s="21">
        <v>0</v>
      </c>
      <c r="L70" s="21">
        <v>0</v>
      </c>
      <c r="M70" s="21">
        <v>0</v>
      </c>
      <c r="N70" s="21">
        <v>0</v>
      </c>
      <c r="O70" s="23">
        <f t="shared" si="24"/>
        <v>0</v>
      </c>
      <c r="P70" s="22">
        <f t="shared" si="25"/>
        <v>0</v>
      </c>
      <c r="Q70" s="39">
        <f t="shared" si="26"/>
        <v>0</v>
      </c>
      <c r="S70" s="37">
        <f t="shared" si="17"/>
        <v>0</v>
      </c>
      <c r="T70" s="37">
        <f t="shared" si="18"/>
        <v>0</v>
      </c>
      <c r="U70" s="37">
        <f t="shared" si="19"/>
        <v>0</v>
      </c>
      <c r="V70" s="37">
        <f t="shared" si="20"/>
        <v>0</v>
      </c>
      <c r="W70" s="37">
        <f t="shared" si="21"/>
        <v>0</v>
      </c>
      <c r="Y70" s="141"/>
      <c r="Z70" s="142"/>
      <c r="AA70" s="52">
        <f t="shared" si="27"/>
        <v>0</v>
      </c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</row>
    <row r="71" spans="1:55">
      <c r="A71" s="8" t="s">
        <v>113</v>
      </c>
      <c r="B71" s="20">
        <f t="shared" si="28"/>
        <v>0</v>
      </c>
      <c r="C71" s="20">
        <f t="shared" si="22"/>
        <v>0</v>
      </c>
      <c r="D71" s="19">
        <v>0</v>
      </c>
      <c r="E71" s="19">
        <v>0</v>
      </c>
      <c r="F71" s="19">
        <v>0</v>
      </c>
      <c r="G71" s="19">
        <v>0</v>
      </c>
      <c r="H71" s="19">
        <v>0</v>
      </c>
      <c r="I71" s="19">
        <f t="shared" si="23"/>
        <v>0</v>
      </c>
      <c r="J71" s="21">
        <v>0</v>
      </c>
      <c r="K71" s="21">
        <v>0</v>
      </c>
      <c r="L71" s="21">
        <v>0</v>
      </c>
      <c r="M71" s="21">
        <v>0</v>
      </c>
      <c r="N71" s="21">
        <v>0</v>
      </c>
      <c r="O71" s="23">
        <f t="shared" si="24"/>
        <v>0</v>
      </c>
      <c r="P71" s="22">
        <f t="shared" si="25"/>
        <v>0</v>
      </c>
      <c r="Q71" s="39">
        <f t="shared" si="26"/>
        <v>0</v>
      </c>
      <c r="S71" s="37">
        <f t="shared" si="17"/>
        <v>0</v>
      </c>
      <c r="T71" s="37">
        <f t="shared" si="18"/>
        <v>0</v>
      </c>
      <c r="U71" s="37">
        <f t="shared" si="19"/>
        <v>0</v>
      </c>
      <c r="V71" s="37">
        <f t="shared" si="20"/>
        <v>0</v>
      </c>
      <c r="W71" s="37">
        <f t="shared" si="21"/>
        <v>0</v>
      </c>
      <c r="Y71" s="141"/>
      <c r="Z71" s="142"/>
      <c r="AA71" s="52">
        <f t="shared" si="27"/>
        <v>0</v>
      </c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</row>
    <row r="72" spans="1:55">
      <c r="A72" s="8" t="s">
        <v>114</v>
      </c>
      <c r="B72" s="20">
        <f t="shared" si="28"/>
        <v>0</v>
      </c>
      <c r="C72" s="20">
        <f t="shared" si="22"/>
        <v>0</v>
      </c>
      <c r="D72" s="19">
        <v>0</v>
      </c>
      <c r="E72" s="19">
        <v>0</v>
      </c>
      <c r="F72" s="19">
        <v>0</v>
      </c>
      <c r="G72" s="19">
        <v>0</v>
      </c>
      <c r="H72" s="19">
        <v>0</v>
      </c>
      <c r="I72" s="19">
        <f t="shared" si="23"/>
        <v>0</v>
      </c>
      <c r="J72" s="21">
        <v>0</v>
      </c>
      <c r="K72" s="21">
        <v>0</v>
      </c>
      <c r="L72" s="21">
        <v>0</v>
      </c>
      <c r="M72" s="21">
        <v>0</v>
      </c>
      <c r="N72" s="21">
        <v>0</v>
      </c>
      <c r="O72" s="23">
        <f t="shared" si="24"/>
        <v>0</v>
      </c>
      <c r="P72" s="22">
        <f t="shared" si="25"/>
        <v>0</v>
      </c>
      <c r="Q72" s="39">
        <f t="shared" si="26"/>
        <v>0</v>
      </c>
      <c r="S72" s="37">
        <f t="shared" si="17"/>
        <v>0</v>
      </c>
      <c r="T72" s="37">
        <f t="shared" si="18"/>
        <v>0</v>
      </c>
      <c r="U72" s="37">
        <f t="shared" si="19"/>
        <v>0</v>
      </c>
      <c r="V72" s="37">
        <f t="shared" si="20"/>
        <v>0</v>
      </c>
      <c r="W72" s="37">
        <f t="shared" si="21"/>
        <v>0</v>
      </c>
      <c r="Y72" s="141"/>
      <c r="Z72" s="142"/>
      <c r="AA72" s="52">
        <f t="shared" si="27"/>
        <v>0</v>
      </c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</row>
    <row r="73" spans="1:55">
      <c r="A73" s="8" t="s">
        <v>115</v>
      </c>
      <c r="B73" s="20">
        <f t="shared" si="28"/>
        <v>0</v>
      </c>
      <c r="C73" s="20">
        <f t="shared" si="22"/>
        <v>0</v>
      </c>
      <c r="D73" s="19">
        <v>0</v>
      </c>
      <c r="E73" s="19">
        <v>0</v>
      </c>
      <c r="F73" s="19">
        <v>0</v>
      </c>
      <c r="G73" s="19">
        <v>0</v>
      </c>
      <c r="H73" s="19">
        <v>0</v>
      </c>
      <c r="I73" s="19">
        <f t="shared" si="23"/>
        <v>0</v>
      </c>
      <c r="J73" s="21">
        <v>0</v>
      </c>
      <c r="K73" s="21">
        <v>0</v>
      </c>
      <c r="L73" s="21">
        <v>0</v>
      </c>
      <c r="M73" s="21">
        <v>0</v>
      </c>
      <c r="N73" s="21">
        <v>0</v>
      </c>
      <c r="O73" s="23">
        <f t="shared" si="24"/>
        <v>0</v>
      </c>
      <c r="P73" s="22">
        <f t="shared" si="25"/>
        <v>0</v>
      </c>
      <c r="Q73" s="39">
        <f t="shared" si="26"/>
        <v>0</v>
      </c>
      <c r="S73" s="37">
        <f t="shared" si="17"/>
        <v>0</v>
      </c>
      <c r="T73" s="37">
        <f t="shared" si="18"/>
        <v>0</v>
      </c>
      <c r="U73" s="37">
        <f t="shared" si="19"/>
        <v>0</v>
      </c>
      <c r="V73" s="37">
        <f t="shared" si="20"/>
        <v>0</v>
      </c>
      <c r="W73" s="37">
        <f t="shared" si="21"/>
        <v>0</v>
      </c>
      <c r="Y73" s="141"/>
      <c r="Z73" s="142"/>
      <c r="AA73" s="52">
        <f t="shared" si="27"/>
        <v>0</v>
      </c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</row>
    <row r="74" spans="1:55">
      <c r="A74" s="8" t="s">
        <v>116</v>
      </c>
      <c r="B74" s="20">
        <f t="shared" si="28"/>
        <v>0</v>
      </c>
      <c r="C74" s="20">
        <f t="shared" si="22"/>
        <v>0</v>
      </c>
      <c r="D74" s="19">
        <v>0</v>
      </c>
      <c r="E74" s="19">
        <v>0</v>
      </c>
      <c r="F74" s="19">
        <v>0</v>
      </c>
      <c r="G74" s="19">
        <v>0</v>
      </c>
      <c r="H74" s="19">
        <v>0</v>
      </c>
      <c r="I74" s="19">
        <f t="shared" si="23"/>
        <v>0</v>
      </c>
      <c r="J74" s="21">
        <v>0</v>
      </c>
      <c r="K74" s="21">
        <v>0</v>
      </c>
      <c r="L74" s="21">
        <v>0</v>
      </c>
      <c r="M74" s="21">
        <v>0</v>
      </c>
      <c r="N74" s="21">
        <v>0</v>
      </c>
      <c r="O74" s="23">
        <f t="shared" si="24"/>
        <v>0</v>
      </c>
      <c r="P74" s="22">
        <f t="shared" si="25"/>
        <v>0</v>
      </c>
      <c r="Q74" s="39">
        <f t="shared" si="26"/>
        <v>0</v>
      </c>
      <c r="S74" s="37">
        <f t="shared" si="17"/>
        <v>0</v>
      </c>
      <c r="T74" s="37">
        <f t="shared" si="18"/>
        <v>0</v>
      </c>
      <c r="U74" s="37">
        <f t="shared" si="19"/>
        <v>0</v>
      </c>
      <c r="V74" s="37">
        <f t="shared" si="20"/>
        <v>0</v>
      </c>
      <c r="W74" s="37">
        <f t="shared" si="21"/>
        <v>0</v>
      </c>
      <c r="Y74" s="141"/>
      <c r="Z74" s="142"/>
      <c r="AA74" s="52">
        <f t="shared" si="27"/>
        <v>0</v>
      </c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</row>
    <row r="75" spans="1:55">
      <c r="A75" s="8" t="s">
        <v>117</v>
      </c>
      <c r="B75" s="20">
        <f t="shared" si="28"/>
        <v>0</v>
      </c>
      <c r="C75" s="20">
        <f t="shared" si="22"/>
        <v>0</v>
      </c>
      <c r="D75" s="19">
        <v>0</v>
      </c>
      <c r="E75" s="19">
        <v>0</v>
      </c>
      <c r="F75" s="19">
        <v>0</v>
      </c>
      <c r="G75" s="19">
        <v>0</v>
      </c>
      <c r="H75" s="19">
        <v>0</v>
      </c>
      <c r="I75" s="19">
        <f t="shared" si="23"/>
        <v>0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3">
        <f t="shared" si="24"/>
        <v>0</v>
      </c>
      <c r="P75" s="22">
        <f t="shared" si="25"/>
        <v>0</v>
      </c>
      <c r="Q75" s="39">
        <f t="shared" si="26"/>
        <v>0</v>
      </c>
      <c r="S75" s="37">
        <f t="shared" si="17"/>
        <v>0</v>
      </c>
      <c r="T75" s="37">
        <f t="shared" si="18"/>
        <v>0</v>
      </c>
      <c r="U75" s="37">
        <f t="shared" si="19"/>
        <v>0</v>
      </c>
      <c r="V75" s="37">
        <f t="shared" si="20"/>
        <v>0</v>
      </c>
      <c r="W75" s="37">
        <f t="shared" si="21"/>
        <v>0</v>
      </c>
      <c r="Y75" s="141"/>
      <c r="Z75" s="142"/>
      <c r="AA75" s="52">
        <f t="shared" si="27"/>
        <v>0</v>
      </c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</row>
    <row r="76" spans="1:55">
      <c r="A76" s="8" t="s">
        <v>118</v>
      </c>
      <c r="B76" s="20">
        <f t="shared" si="28"/>
        <v>0</v>
      </c>
      <c r="C76" s="20">
        <f t="shared" si="22"/>
        <v>0</v>
      </c>
      <c r="D76" s="19">
        <v>0</v>
      </c>
      <c r="E76" s="19">
        <v>0</v>
      </c>
      <c r="F76" s="19">
        <v>0</v>
      </c>
      <c r="G76" s="19">
        <v>0</v>
      </c>
      <c r="H76" s="19">
        <v>0</v>
      </c>
      <c r="I76" s="19">
        <f t="shared" si="23"/>
        <v>0</v>
      </c>
      <c r="J76" s="21">
        <v>0</v>
      </c>
      <c r="K76" s="21">
        <v>0</v>
      </c>
      <c r="L76" s="21">
        <v>0</v>
      </c>
      <c r="M76" s="21">
        <v>0</v>
      </c>
      <c r="N76" s="21">
        <v>0</v>
      </c>
      <c r="O76" s="23">
        <f t="shared" si="24"/>
        <v>0</v>
      </c>
      <c r="P76" s="22">
        <f t="shared" si="25"/>
        <v>0</v>
      </c>
      <c r="Q76" s="39">
        <f t="shared" si="26"/>
        <v>0</v>
      </c>
      <c r="S76" s="37">
        <f t="shared" si="17"/>
        <v>0</v>
      </c>
      <c r="T76" s="37">
        <f t="shared" si="18"/>
        <v>0</v>
      </c>
      <c r="U76" s="37">
        <f t="shared" si="19"/>
        <v>0</v>
      </c>
      <c r="V76" s="37">
        <f t="shared" si="20"/>
        <v>0</v>
      </c>
      <c r="W76" s="37">
        <f t="shared" si="21"/>
        <v>0</v>
      </c>
      <c r="Y76" s="141"/>
      <c r="Z76" s="142"/>
      <c r="AA76" s="52">
        <f t="shared" si="27"/>
        <v>0</v>
      </c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</row>
    <row r="77" spans="1:55">
      <c r="A77" s="8" t="s">
        <v>119</v>
      </c>
      <c r="B77" s="20">
        <f t="shared" si="28"/>
        <v>0</v>
      </c>
      <c r="C77" s="20">
        <f t="shared" si="22"/>
        <v>0</v>
      </c>
      <c r="D77" s="19">
        <v>0</v>
      </c>
      <c r="E77" s="19">
        <v>0</v>
      </c>
      <c r="F77" s="19">
        <v>0</v>
      </c>
      <c r="G77" s="19">
        <v>0</v>
      </c>
      <c r="H77" s="19">
        <v>0</v>
      </c>
      <c r="I77" s="19">
        <f t="shared" si="23"/>
        <v>0</v>
      </c>
      <c r="J77" s="21">
        <v>0</v>
      </c>
      <c r="K77" s="21">
        <v>0</v>
      </c>
      <c r="L77" s="21">
        <v>0</v>
      </c>
      <c r="M77" s="21">
        <v>0</v>
      </c>
      <c r="N77" s="21">
        <v>0</v>
      </c>
      <c r="O77" s="23">
        <f t="shared" si="24"/>
        <v>0</v>
      </c>
      <c r="P77" s="22">
        <f t="shared" si="25"/>
        <v>0</v>
      </c>
      <c r="Q77" s="39">
        <f t="shared" si="26"/>
        <v>0</v>
      </c>
      <c r="S77" s="37">
        <f t="shared" si="17"/>
        <v>0</v>
      </c>
      <c r="T77" s="37">
        <f t="shared" si="18"/>
        <v>0</v>
      </c>
      <c r="U77" s="37">
        <f t="shared" si="19"/>
        <v>0</v>
      </c>
      <c r="V77" s="37">
        <f t="shared" si="20"/>
        <v>0</v>
      </c>
      <c r="W77" s="37">
        <f t="shared" si="21"/>
        <v>0</v>
      </c>
      <c r="Y77" s="141"/>
      <c r="Z77" s="142"/>
      <c r="AA77" s="52">
        <f t="shared" si="27"/>
        <v>0</v>
      </c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</row>
    <row r="78" spans="1:55">
      <c r="A78" s="8" t="s">
        <v>120</v>
      </c>
      <c r="B78" s="20">
        <f t="shared" si="28"/>
        <v>0</v>
      </c>
      <c r="C78" s="20">
        <f t="shared" si="22"/>
        <v>0</v>
      </c>
      <c r="D78" s="19">
        <v>0</v>
      </c>
      <c r="E78" s="19">
        <v>0</v>
      </c>
      <c r="F78" s="19">
        <v>0</v>
      </c>
      <c r="G78" s="19">
        <v>0</v>
      </c>
      <c r="H78" s="19">
        <v>0</v>
      </c>
      <c r="I78" s="19">
        <f t="shared" si="23"/>
        <v>0</v>
      </c>
      <c r="J78" s="21">
        <v>0</v>
      </c>
      <c r="K78" s="21">
        <v>0</v>
      </c>
      <c r="L78" s="21">
        <v>0</v>
      </c>
      <c r="M78" s="21">
        <v>0</v>
      </c>
      <c r="N78" s="21">
        <v>0</v>
      </c>
      <c r="O78" s="23">
        <f t="shared" si="24"/>
        <v>0</v>
      </c>
      <c r="P78" s="22">
        <f t="shared" si="25"/>
        <v>0</v>
      </c>
      <c r="Q78" s="39">
        <f t="shared" si="26"/>
        <v>0</v>
      </c>
      <c r="S78" s="37">
        <f t="shared" si="17"/>
        <v>0</v>
      </c>
      <c r="T78" s="37">
        <f t="shared" si="18"/>
        <v>0</v>
      </c>
      <c r="U78" s="37">
        <f t="shared" si="19"/>
        <v>0</v>
      </c>
      <c r="V78" s="37">
        <f t="shared" si="20"/>
        <v>0</v>
      </c>
      <c r="W78" s="37">
        <f t="shared" si="21"/>
        <v>0</v>
      </c>
      <c r="Y78" s="141"/>
      <c r="Z78" s="142"/>
      <c r="AA78" s="52">
        <f t="shared" si="27"/>
        <v>0</v>
      </c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</row>
    <row r="79" spans="1:55">
      <c r="A79" s="8" t="s">
        <v>121</v>
      </c>
      <c r="B79" s="20">
        <f t="shared" si="28"/>
        <v>0</v>
      </c>
      <c r="C79" s="20">
        <f t="shared" si="22"/>
        <v>0</v>
      </c>
      <c r="D79" s="19">
        <v>0</v>
      </c>
      <c r="E79" s="19">
        <v>0</v>
      </c>
      <c r="F79" s="19">
        <v>0</v>
      </c>
      <c r="G79" s="19">
        <v>0</v>
      </c>
      <c r="H79" s="19">
        <v>0</v>
      </c>
      <c r="I79" s="19">
        <f t="shared" si="23"/>
        <v>0</v>
      </c>
      <c r="J79" s="21">
        <v>0</v>
      </c>
      <c r="K79" s="21">
        <v>0</v>
      </c>
      <c r="L79" s="21">
        <v>0</v>
      </c>
      <c r="M79" s="21">
        <v>0</v>
      </c>
      <c r="N79" s="21">
        <v>0</v>
      </c>
      <c r="O79" s="23">
        <f t="shared" si="24"/>
        <v>0</v>
      </c>
      <c r="P79" s="22">
        <f t="shared" si="25"/>
        <v>0</v>
      </c>
      <c r="Q79" s="39">
        <f t="shared" si="26"/>
        <v>0</v>
      </c>
      <c r="S79" s="37">
        <f t="shared" si="17"/>
        <v>0</v>
      </c>
      <c r="T79" s="37">
        <f t="shared" si="18"/>
        <v>0</v>
      </c>
      <c r="U79" s="37">
        <f t="shared" si="19"/>
        <v>0</v>
      </c>
      <c r="V79" s="37">
        <f t="shared" si="20"/>
        <v>0</v>
      </c>
      <c r="W79" s="37">
        <f t="shared" si="21"/>
        <v>0</v>
      </c>
      <c r="Y79" s="141"/>
      <c r="Z79" s="142"/>
      <c r="AA79" s="52">
        <f t="shared" si="27"/>
        <v>0</v>
      </c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</row>
    <row r="80" spans="1:55">
      <c r="A80" s="8" t="s">
        <v>122</v>
      </c>
      <c r="B80" s="20">
        <f t="shared" si="28"/>
        <v>0</v>
      </c>
      <c r="C80" s="20">
        <f t="shared" si="22"/>
        <v>0</v>
      </c>
      <c r="D80" s="19">
        <v>0</v>
      </c>
      <c r="E80" s="19">
        <v>0</v>
      </c>
      <c r="F80" s="19">
        <v>0</v>
      </c>
      <c r="G80" s="19">
        <v>0</v>
      </c>
      <c r="H80" s="19">
        <v>0</v>
      </c>
      <c r="I80" s="19">
        <f t="shared" si="23"/>
        <v>0</v>
      </c>
      <c r="J80" s="21">
        <v>0</v>
      </c>
      <c r="K80" s="21">
        <v>0</v>
      </c>
      <c r="L80" s="21">
        <v>0</v>
      </c>
      <c r="M80" s="21">
        <v>0</v>
      </c>
      <c r="N80" s="21">
        <v>0</v>
      </c>
      <c r="O80" s="23">
        <f t="shared" si="24"/>
        <v>0</v>
      </c>
      <c r="P80" s="22">
        <f t="shared" si="25"/>
        <v>0</v>
      </c>
      <c r="Q80" s="39">
        <f t="shared" si="26"/>
        <v>0</v>
      </c>
      <c r="S80" s="37">
        <f t="shared" si="17"/>
        <v>0</v>
      </c>
      <c r="T80" s="37">
        <f t="shared" si="18"/>
        <v>0</v>
      </c>
      <c r="U80" s="37">
        <f t="shared" si="19"/>
        <v>0</v>
      </c>
      <c r="V80" s="37">
        <f t="shared" si="20"/>
        <v>0</v>
      </c>
      <c r="W80" s="37">
        <f t="shared" si="21"/>
        <v>0</v>
      </c>
      <c r="Y80" s="141"/>
      <c r="Z80" s="142"/>
      <c r="AA80" s="52">
        <f t="shared" si="27"/>
        <v>0</v>
      </c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</row>
    <row r="81" spans="1:55">
      <c r="A81" s="8" t="s">
        <v>123</v>
      </c>
      <c r="B81" s="20">
        <f t="shared" si="28"/>
        <v>0</v>
      </c>
      <c r="C81" s="20">
        <f t="shared" si="22"/>
        <v>0</v>
      </c>
      <c r="D81" s="19">
        <v>0</v>
      </c>
      <c r="E81" s="19">
        <v>0</v>
      </c>
      <c r="F81" s="19">
        <v>0</v>
      </c>
      <c r="G81" s="19">
        <v>0</v>
      </c>
      <c r="H81" s="19">
        <v>0</v>
      </c>
      <c r="I81" s="19">
        <f t="shared" si="23"/>
        <v>0</v>
      </c>
      <c r="J81" s="21">
        <v>0</v>
      </c>
      <c r="K81" s="21">
        <v>0</v>
      </c>
      <c r="L81" s="21">
        <v>0</v>
      </c>
      <c r="M81" s="21">
        <v>0</v>
      </c>
      <c r="N81" s="21">
        <v>0</v>
      </c>
      <c r="O81" s="23">
        <f t="shared" si="24"/>
        <v>0</v>
      </c>
      <c r="P81" s="22">
        <f t="shared" si="25"/>
        <v>0</v>
      </c>
      <c r="Q81" s="39">
        <f t="shared" si="26"/>
        <v>0</v>
      </c>
      <c r="S81" s="37">
        <f t="shared" si="17"/>
        <v>0</v>
      </c>
      <c r="T81" s="37">
        <f t="shared" si="18"/>
        <v>0</v>
      </c>
      <c r="U81" s="37">
        <f t="shared" si="19"/>
        <v>0</v>
      </c>
      <c r="V81" s="37">
        <f t="shared" si="20"/>
        <v>0</v>
      </c>
      <c r="W81" s="37">
        <f t="shared" si="21"/>
        <v>0</v>
      </c>
      <c r="Y81" s="141"/>
      <c r="Z81" s="142"/>
      <c r="AA81" s="52">
        <f t="shared" si="27"/>
        <v>0</v>
      </c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</row>
    <row r="82" spans="1:55">
      <c r="A82" s="8" t="s">
        <v>124</v>
      </c>
      <c r="B82" s="20">
        <f t="shared" si="28"/>
        <v>0</v>
      </c>
      <c r="C82" s="20">
        <f t="shared" si="22"/>
        <v>0</v>
      </c>
      <c r="D82" s="19">
        <v>0</v>
      </c>
      <c r="E82" s="19">
        <v>0</v>
      </c>
      <c r="F82" s="19">
        <v>0</v>
      </c>
      <c r="G82" s="19">
        <v>0</v>
      </c>
      <c r="H82" s="19">
        <v>0</v>
      </c>
      <c r="I82" s="19">
        <f t="shared" si="23"/>
        <v>0</v>
      </c>
      <c r="J82" s="21">
        <v>0</v>
      </c>
      <c r="K82" s="21">
        <v>0</v>
      </c>
      <c r="L82" s="21">
        <v>0</v>
      </c>
      <c r="M82" s="21">
        <v>0</v>
      </c>
      <c r="N82" s="21">
        <v>0</v>
      </c>
      <c r="O82" s="23">
        <f t="shared" si="24"/>
        <v>0</v>
      </c>
      <c r="P82" s="22">
        <f t="shared" si="25"/>
        <v>0</v>
      </c>
      <c r="Q82" s="39">
        <f t="shared" si="26"/>
        <v>0</v>
      </c>
      <c r="S82" s="37">
        <f t="shared" si="17"/>
        <v>0</v>
      </c>
      <c r="T82" s="37">
        <f t="shared" si="18"/>
        <v>0</v>
      </c>
      <c r="U82" s="37">
        <f t="shared" si="19"/>
        <v>0</v>
      </c>
      <c r="V82" s="37">
        <f t="shared" si="20"/>
        <v>0</v>
      </c>
      <c r="W82" s="37">
        <f t="shared" si="21"/>
        <v>0</v>
      </c>
      <c r="Y82" s="141"/>
      <c r="Z82" s="142"/>
      <c r="AA82" s="52">
        <f t="shared" si="27"/>
        <v>0</v>
      </c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</row>
    <row r="83" spans="1:55">
      <c r="A83" s="8" t="s">
        <v>125</v>
      </c>
      <c r="B83" s="20">
        <f t="shared" si="28"/>
        <v>0</v>
      </c>
      <c r="C83" s="20">
        <f t="shared" si="22"/>
        <v>0</v>
      </c>
      <c r="D83" s="19">
        <v>0</v>
      </c>
      <c r="E83" s="19">
        <v>0</v>
      </c>
      <c r="F83" s="19">
        <v>0</v>
      </c>
      <c r="G83" s="19">
        <v>0</v>
      </c>
      <c r="H83" s="19">
        <v>0</v>
      </c>
      <c r="I83" s="19">
        <f t="shared" si="23"/>
        <v>0</v>
      </c>
      <c r="J83" s="21">
        <v>0</v>
      </c>
      <c r="K83" s="21">
        <v>0</v>
      </c>
      <c r="L83" s="21">
        <v>0</v>
      </c>
      <c r="M83" s="21">
        <v>0</v>
      </c>
      <c r="N83" s="21">
        <v>0</v>
      </c>
      <c r="O83" s="23">
        <f t="shared" si="24"/>
        <v>0</v>
      </c>
      <c r="P83" s="22">
        <f t="shared" si="25"/>
        <v>0</v>
      </c>
      <c r="Q83" s="39">
        <f t="shared" si="26"/>
        <v>0</v>
      </c>
      <c r="S83" s="37">
        <f t="shared" si="17"/>
        <v>0</v>
      </c>
      <c r="T83" s="37">
        <f t="shared" si="18"/>
        <v>0</v>
      </c>
      <c r="U83" s="37">
        <f t="shared" si="19"/>
        <v>0</v>
      </c>
      <c r="V83" s="37">
        <f t="shared" si="20"/>
        <v>0</v>
      </c>
      <c r="W83" s="37">
        <f t="shared" si="21"/>
        <v>0</v>
      </c>
      <c r="Y83" s="141"/>
      <c r="Z83" s="142"/>
      <c r="AA83" s="52">
        <f t="shared" si="27"/>
        <v>0</v>
      </c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</row>
    <row r="84" spans="1:55">
      <c r="A84" s="8" t="s">
        <v>126</v>
      </c>
      <c r="B84" s="20">
        <f t="shared" si="28"/>
        <v>0</v>
      </c>
      <c r="C84" s="20">
        <f t="shared" si="22"/>
        <v>0</v>
      </c>
      <c r="D84" s="19">
        <v>0</v>
      </c>
      <c r="E84" s="19">
        <v>0</v>
      </c>
      <c r="F84" s="19">
        <v>0</v>
      </c>
      <c r="G84" s="19">
        <v>0</v>
      </c>
      <c r="H84" s="19">
        <v>0</v>
      </c>
      <c r="I84" s="19">
        <f t="shared" si="23"/>
        <v>0</v>
      </c>
      <c r="J84" s="21">
        <v>0</v>
      </c>
      <c r="K84" s="21">
        <v>0</v>
      </c>
      <c r="L84" s="21">
        <v>0</v>
      </c>
      <c r="M84" s="21">
        <v>0</v>
      </c>
      <c r="N84" s="21">
        <v>0</v>
      </c>
      <c r="O84" s="23">
        <f t="shared" si="24"/>
        <v>0</v>
      </c>
      <c r="P84" s="22">
        <f t="shared" si="25"/>
        <v>0</v>
      </c>
      <c r="Q84" s="39">
        <f t="shared" si="26"/>
        <v>0</v>
      </c>
      <c r="S84" s="37">
        <f t="shared" si="17"/>
        <v>0</v>
      </c>
      <c r="T84" s="37">
        <f t="shared" si="18"/>
        <v>0</v>
      </c>
      <c r="U84" s="37">
        <f t="shared" si="19"/>
        <v>0</v>
      </c>
      <c r="V84" s="37">
        <f t="shared" si="20"/>
        <v>0</v>
      </c>
      <c r="W84" s="37">
        <f t="shared" si="21"/>
        <v>0</v>
      </c>
      <c r="Y84" s="141"/>
      <c r="Z84" s="142"/>
      <c r="AA84" s="52">
        <f t="shared" si="27"/>
        <v>0</v>
      </c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</row>
    <row r="85" spans="1:55">
      <c r="A85" s="8" t="s">
        <v>127</v>
      </c>
      <c r="B85" s="20">
        <f t="shared" si="28"/>
        <v>0</v>
      </c>
      <c r="C85" s="20">
        <f t="shared" si="22"/>
        <v>0</v>
      </c>
      <c r="D85" s="19">
        <v>0</v>
      </c>
      <c r="E85" s="19">
        <v>0</v>
      </c>
      <c r="F85" s="19">
        <v>0</v>
      </c>
      <c r="G85" s="19">
        <v>0</v>
      </c>
      <c r="H85" s="19">
        <v>0</v>
      </c>
      <c r="I85" s="19">
        <f t="shared" si="23"/>
        <v>0</v>
      </c>
      <c r="J85" s="21">
        <v>0</v>
      </c>
      <c r="K85" s="21">
        <v>0</v>
      </c>
      <c r="L85" s="21">
        <v>0</v>
      </c>
      <c r="M85" s="21">
        <v>0</v>
      </c>
      <c r="N85" s="21">
        <v>0</v>
      </c>
      <c r="O85" s="23">
        <f t="shared" si="24"/>
        <v>0</v>
      </c>
      <c r="P85" s="22">
        <f t="shared" si="25"/>
        <v>0</v>
      </c>
      <c r="Q85" s="39">
        <f t="shared" si="26"/>
        <v>0</v>
      </c>
      <c r="S85" s="37">
        <f t="shared" si="17"/>
        <v>0</v>
      </c>
      <c r="T85" s="37">
        <f t="shared" si="18"/>
        <v>0</v>
      </c>
      <c r="U85" s="37">
        <f t="shared" si="19"/>
        <v>0</v>
      </c>
      <c r="V85" s="37">
        <f t="shared" si="20"/>
        <v>0</v>
      </c>
      <c r="W85" s="37">
        <f t="shared" si="21"/>
        <v>0</v>
      </c>
      <c r="Y85" s="141"/>
      <c r="Z85" s="142"/>
      <c r="AA85" s="52">
        <f t="shared" si="27"/>
        <v>0</v>
      </c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</row>
    <row r="86" spans="1:55">
      <c r="A86" s="8" t="s">
        <v>128</v>
      </c>
      <c r="B86" s="20">
        <f t="shared" si="28"/>
        <v>0</v>
      </c>
      <c r="C86" s="20">
        <f t="shared" si="22"/>
        <v>0</v>
      </c>
      <c r="D86" s="19">
        <v>0</v>
      </c>
      <c r="E86" s="19">
        <v>0</v>
      </c>
      <c r="F86" s="19">
        <v>0</v>
      </c>
      <c r="G86" s="19">
        <v>0</v>
      </c>
      <c r="H86" s="19">
        <v>0</v>
      </c>
      <c r="I86" s="19">
        <f t="shared" si="23"/>
        <v>0</v>
      </c>
      <c r="J86" s="21">
        <v>0</v>
      </c>
      <c r="K86" s="21">
        <v>0</v>
      </c>
      <c r="L86" s="21">
        <v>0</v>
      </c>
      <c r="M86" s="21">
        <v>0</v>
      </c>
      <c r="N86" s="21">
        <v>0</v>
      </c>
      <c r="O86" s="23">
        <f t="shared" si="24"/>
        <v>0</v>
      </c>
      <c r="P86" s="22">
        <f t="shared" si="25"/>
        <v>0</v>
      </c>
      <c r="Q86" s="39">
        <f t="shared" si="26"/>
        <v>0</v>
      </c>
      <c r="S86" s="37">
        <f t="shared" si="17"/>
        <v>0</v>
      </c>
      <c r="T86" s="37">
        <f t="shared" si="18"/>
        <v>0</v>
      </c>
      <c r="U86" s="37">
        <f t="shared" si="19"/>
        <v>0</v>
      </c>
      <c r="V86" s="37">
        <f t="shared" si="20"/>
        <v>0</v>
      </c>
      <c r="W86" s="37">
        <f t="shared" si="21"/>
        <v>0</v>
      </c>
      <c r="Y86" s="141"/>
      <c r="Z86" s="142"/>
      <c r="AA86" s="52">
        <f t="shared" si="27"/>
        <v>0</v>
      </c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</row>
    <row r="87" spans="1:55">
      <c r="A87" s="8" t="s">
        <v>129</v>
      </c>
      <c r="B87" s="20">
        <f t="shared" si="28"/>
        <v>0</v>
      </c>
      <c r="C87" s="20">
        <f t="shared" si="22"/>
        <v>0</v>
      </c>
      <c r="D87" s="19">
        <v>0</v>
      </c>
      <c r="E87" s="19">
        <v>0</v>
      </c>
      <c r="F87" s="19">
        <v>0</v>
      </c>
      <c r="G87" s="19">
        <v>0</v>
      </c>
      <c r="H87" s="19">
        <v>0</v>
      </c>
      <c r="I87" s="19">
        <f t="shared" si="23"/>
        <v>0</v>
      </c>
      <c r="J87" s="21">
        <v>0</v>
      </c>
      <c r="K87" s="21">
        <v>0</v>
      </c>
      <c r="L87" s="21">
        <v>0</v>
      </c>
      <c r="M87" s="21">
        <v>0</v>
      </c>
      <c r="N87" s="21">
        <v>0</v>
      </c>
      <c r="O87" s="23">
        <f t="shared" si="24"/>
        <v>0</v>
      </c>
      <c r="P87" s="22">
        <f t="shared" si="25"/>
        <v>0</v>
      </c>
      <c r="Q87" s="39">
        <f t="shared" si="26"/>
        <v>0</v>
      </c>
      <c r="S87" s="37">
        <f t="shared" si="17"/>
        <v>0</v>
      </c>
      <c r="T87" s="37">
        <f t="shared" si="18"/>
        <v>0</v>
      </c>
      <c r="U87" s="37">
        <f t="shared" si="19"/>
        <v>0</v>
      </c>
      <c r="V87" s="37">
        <f t="shared" si="20"/>
        <v>0</v>
      </c>
      <c r="W87" s="37">
        <f t="shared" si="21"/>
        <v>0</v>
      </c>
      <c r="Y87" s="141"/>
      <c r="Z87" s="142"/>
      <c r="AA87" s="52">
        <f t="shared" si="27"/>
        <v>0</v>
      </c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</row>
    <row r="88" spans="1:55">
      <c r="A88" s="8" t="s">
        <v>130</v>
      </c>
      <c r="B88" s="20">
        <f t="shared" si="28"/>
        <v>0</v>
      </c>
      <c r="C88" s="20">
        <f t="shared" si="22"/>
        <v>0</v>
      </c>
      <c r="D88" s="19">
        <v>0</v>
      </c>
      <c r="E88" s="19">
        <v>0</v>
      </c>
      <c r="F88" s="19">
        <v>0</v>
      </c>
      <c r="G88" s="19">
        <v>0</v>
      </c>
      <c r="H88" s="19">
        <v>0</v>
      </c>
      <c r="I88" s="19">
        <f t="shared" si="23"/>
        <v>0</v>
      </c>
      <c r="J88" s="21">
        <v>0</v>
      </c>
      <c r="K88" s="21">
        <v>0</v>
      </c>
      <c r="L88" s="21">
        <v>0</v>
      </c>
      <c r="M88" s="21">
        <v>0</v>
      </c>
      <c r="N88" s="21">
        <v>0</v>
      </c>
      <c r="O88" s="23">
        <f t="shared" si="24"/>
        <v>0</v>
      </c>
      <c r="P88" s="22">
        <f t="shared" si="25"/>
        <v>0</v>
      </c>
      <c r="Q88" s="39">
        <f t="shared" si="26"/>
        <v>0</v>
      </c>
      <c r="S88" s="37">
        <f t="shared" si="17"/>
        <v>0</v>
      </c>
      <c r="T88" s="37">
        <f t="shared" si="18"/>
        <v>0</v>
      </c>
      <c r="U88" s="37">
        <f t="shared" si="19"/>
        <v>0</v>
      </c>
      <c r="V88" s="37">
        <f t="shared" si="20"/>
        <v>0</v>
      </c>
      <c r="W88" s="37">
        <f t="shared" si="21"/>
        <v>0</v>
      </c>
      <c r="Y88" s="141"/>
      <c r="Z88" s="142"/>
      <c r="AA88" s="52">
        <f t="shared" si="27"/>
        <v>0</v>
      </c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</row>
    <row r="89" spans="1:55">
      <c r="A89" s="8" t="s">
        <v>131</v>
      </c>
      <c r="B89" s="20">
        <f t="shared" si="28"/>
        <v>0</v>
      </c>
      <c r="C89" s="20">
        <f t="shared" si="22"/>
        <v>0</v>
      </c>
      <c r="D89" s="19">
        <v>0</v>
      </c>
      <c r="E89" s="19">
        <v>0</v>
      </c>
      <c r="F89" s="19">
        <v>0</v>
      </c>
      <c r="G89" s="19">
        <v>0</v>
      </c>
      <c r="H89" s="19">
        <v>0</v>
      </c>
      <c r="I89" s="19">
        <f t="shared" si="23"/>
        <v>0</v>
      </c>
      <c r="J89" s="21">
        <v>0</v>
      </c>
      <c r="K89" s="21">
        <v>0</v>
      </c>
      <c r="L89" s="21">
        <v>0</v>
      </c>
      <c r="M89" s="21">
        <v>0</v>
      </c>
      <c r="N89" s="21">
        <v>0</v>
      </c>
      <c r="O89" s="23">
        <f t="shared" si="24"/>
        <v>0</v>
      </c>
      <c r="P89" s="22">
        <f t="shared" si="25"/>
        <v>0</v>
      </c>
      <c r="Q89" s="39">
        <f t="shared" si="26"/>
        <v>0</v>
      </c>
      <c r="S89" s="37">
        <f t="shared" si="17"/>
        <v>0</v>
      </c>
      <c r="T89" s="37">
        <f t="shared" si="18"/>
        <v>0</v>
      </c>
      <c r="U89" s="37">
        <f t="shared" si="19"/>
        <v>0</v>
      </c>
      <c r="V89" s="37">
        <f t="shared" si="20"/>
        <v>0</v>
      </c>
      <c r="W89" s="37">
        <f t="shared" si="21"/>
        <v>0</v>
      </c>
      <c r="Y89" s="141"/>
      <c r="Z89" s="142"/>
      <c r="AA89" s="52">
        <f t="shared" si="27"/>
        <v>0</v>
      </c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</row>
    <row r="90" spans="1:55">
      <c r="A90" s="8" t="s">
        <v>132</v>
      </c>
      <c r="B90" s="20">
        <f t="shared" si="28"/>
        <v>0</v>
      </c>
      <c r="C90" s="20">
        <f t="shared" si="22"/>
        <v>0</v>
      </c>
      <c r="D90" s="19">
        <v>0</v>
      </c>
      <c r="E90" s="19">
        <v>0</v>
      </c>
      <c r="F90" s="19">
        <v>0</v>
      </c>
      <c r="G90" s="19">
        <v>0</v>
      </c>
      <c r="H90" s="19">
        <v>0</v>
      </c>
      <c r="I90" s="19">
        <f t="shared" si="23"/>
        <v>0</v>
      </c>
      <c r="J90" s="21">
        <v>0</v>
      </c>
      <c r="K90" s="21">
        <v>0</v>
      </c>
      <c r="L90" s="21">
        <v>0</v>
      </c>
      <c r="M90" s="21">
        <v>0</v>
      </c>
      <c r="N90" s="21">
        <v>0</v>
      </c>
      <c r="O90" s="23">
        <f t="shared" si="24"/>
        <v>0</v>
      </c>
      <c r="P90" s="22">
        <f t="shared" si="25"/>
        <v>0</v>
      </c>
      <c r="Q90" s="39">
        <f t="shared" si="26"/>
        <v>0</v>
      </c>
      <c r="S90" s="37">
        <f t="shared" si="17"/>
        <v>0</v>
      </c>
      <c r="T90" s="37">
        <f t="shared" si="18"/>
        <v>0</v>
      </c>
      <c r="U90" s="37">
        <f t="shared" si="19"/>
        <v>0</v>
      </c>
      <c r="V90" s="37">
        <f t="shared" si="20"/>
        <v>0</v>
      </c>
      <c r="W90" s="37">
        <f t="shared" si="21"/>
        <v>0</v>
      </c>
      <c r="Y90" s="141"/>
      <c r="Z90" s="142"/>
      <c r="AA90" s="52">
        <f t="shared" si="27"/>
        <v>0</v>
      </c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</row>
    <row r="91" spans="1:55">
      <c r="A91" s="8" t="s">
        <v>133</v>
      </c>
      <c r="B91" s="20">
        <f t="shared" si="28"/>
        <v>0</v>
      </c>
      <c r="C91" s="20">
        <f t="shared" si="22"/>
        <v>0</v>
      </c>
      <c r="D91" s="19">
        <v>0</v>
      </c>
      <c r="E91" s="19">
        <v>0</v>
      </c>
      <c r="F91" s="19">
        <v>0</v>
      </c>
      <c r="G91" s="19">
        <v>0</v>
      </c>
      <c r="H91" s="19">
        <v>0</v>
      </c>
      <c r="I91" s="19">
        <f t="shared" si="23"/>
        <v>0</v>
      </c>
      <c r="J91" s="21">
        <v>0</v>
      </c>
      <c r="K91" s="21">
        <v>0</v>
      </c>
      <c r="L91" s="21">
        <v>0</v>
      </c>
      <c r="M91" s="21">
        <v>0</v>
      </c>
      <c r="N91" s="21">
        <v>0</v>
      </c>
      <c r="O91" s="23">
        <f t="shared" si="24"/>
        <v>0</v>
      </c>
      <c r="P91" s="22">
        <f t="shared" si="25"/>
        <v>0</v>
      </c>
      <c r="Q91" s="39">
        <f t="shared" si="26"/>
        <v>0</v>
      </c>
      <c r="S91" s="37">
        <f t="shared" si="17"/>
        <v>0</v>
      </c>
      <c r="T91" s="37">
        <f t="shared" si="18"/>
        <v>0</v>
      </c>
      <c r="U91" s="37">
        <f t="shared" si="19"/>
        <v>0</v>
      </c>
      <c r="V91" s="37">
        <f t="shared" si="20"/>
        <v>0</v>
      </c>
      <c r="W91" s="37">
        <f t="shared" si="21"/>
        <v>0</v>
      </c>
      <c r="Y91" s="141"/>
      <c r="Z91" s="142"/>
      <c r="AA91" s="52">
        <f t="shared" si="27"/>
        <v>0</v>
      </c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</row>
    <row r="92" spans="1:55">
      <c r="A92" s="8" t="s">
        <v>134</v>
      </c>
      <c r="B92" s="20">
        <f t="shared" si="28"/>
        <v>0</v>
      </c>
      <c r="C92" s="20">
        <f t="shared" si="22"/>
        <v>0</v>
      </c>
      <c r="D92" s="19">
        <v>0</v>
      </c>
      <c r="E92" s="19">
        <v>0</v>
      </c>
      <c r="F92" s="19">
        <v>0</v>
      </c>
      <c r="G92" s="19">
        <v>0</v>
      </c>
      <c r="H92" s="19">
        <v>0</v>
      </c>
      <c r="I92" s="19">
        <f t="shared" si="23"/>
        <v>0</v>
      </c>
      <c r="J92" s="21">
        <v>0</v>
      </c>
      <c r="K92" s="21">
        <v>0</v>
      </c>
      <c r="L92" s="21">
        <v>0</v>
      </c>
      <c r="M92" s="21">
        <v>0</v>
      </c>
      <c r="N92" s="21">
        <v>0</v>
      </c>
      <c r="O92" s="23">
        <f t="shared" si="24"/>
        <v>0</v>
      </c>
      <c r="P92" s="22">
        <f t="shared" si="25"/>
        <v>0</v>
      </c>
      <c r="Q92" s="39">
        <f t="shared" si="26"/>
        <v>0</v>
      </c>
      <c r="S92" s="37">
        <f t="shared" si="17"/>
        <v>0</v>
      </c>
      <c r="T92" s="37">
        <f t="shared" si="18"/>
        <v>0</v>
      </c>
      <c r="U92" s="37">
        <f t="shared" si="19"/>
        <v>0</v>
      </c>
      <c r="V92" s="37">
        <f t="shared" si="20"/>
        <v>0</v>
      </c>
      <c r="W92" s="37">
        <f t="shared" si="21"/>
        <v>0</v>
      </c>
      <c r="Y92" s="141"/>
      <c r="Z92" s="142"/>
      <c r="AA92" s="52">
        <f t="shared" si="27"/>
        <v>0</v>
      </c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</row>
    <row r="93" spans="1:55">
      <c r="A93" s="8" t="s">
        <v>135</v>
      </c>
      <c r="B93" s="20">
        <f t="shared" si="28"/>
        <v>0</v>
      </c>
      <c r="C93" s="20">
        <f t="shared" si="22"/>
        <v>0</v>
      </c>
      <c r="D93" s="19">
        <v>0</v>
      </c>
      <c r="E93" s="19">
        <v>0</v>
      </c>
      <c r="F93" s="19">
        <v>0</v>
      </c>
      <c r="G93" s="19">
        <v>0</v>
      </c>
      <c r="H93" s="19">
        <v>0</v>
      </c>
      <c r="I93" s="19">
        <f t="shared" si="23"/>
        <v>0</v>
      </c>
      <c r="J93" s="21">
        <v>0</v>
      </c>
      <c r="K93" s="21">
        <v>0</v>
      </c>
      <c r="L93" s="21">
        <v>0</v>
      </c>
      <c r="M93" s="21">
        <v>0</v>
      </c>
      <c r="N93" s="21">
        <v>0</v>
      </c>
      <c r="O93" s="23">
        <f t="shared" si="24"/>
        <v>0</v>
      </c>
      <c r="P93" s="22">
        <f t="shared" si="25"/>
        <v>0</v>
      </c>
      <c r="Q93" s="39">
        <f t="shared" si="26"/>
        <v>0</v>
      </c>
      <c r="S93" s="37">
        <f t="shared" si="17"/>
        <v>0</v>
      </c>
      <c r="T93" s="37">
        <f t="shared" si="18"/>
        <v>0</v>
      </c>
      <c r="U93" s="37">
        <f t="shared" si="19"/>
        <v>0</v>
      </c>
      <c r="V93" s="37">
        <f t="shared" si="20"/>
        <v>0</v>
      </c>
      <c r="W93" s="37">
        <f t="shared" si="21"/>
        <v>0</v>
      </c>
      <c r="Y93" s="141"/>
      <c r="Z93" s="142"/>
      <c r="AA93" s="52">
        <f t="shared" si="27"/>
        <v>0</v>
      </c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</row>
    <row r="94" spans="1:55">
      <c r="A94" s="8" t="s">
        <v>136</v>
      </c>
      <c r="B94" s="20">
        <f t="shared" si="28"/>
        <v>0</v>
      </c>
      <c r="C94" s="20">
        <f t="shared" si="22"/>
        <v>0</v>
      </c>
      <c r="D94" s="19">
        <v>0</v>
      </c>
      <c r="E94" s="19">
        <v>0</v>
      </c>
      <c r="F94" s="19">
        <v>0</v>
      </c>
      <c r="G94" s="19">
        <v>0</v>
      </c>
      <c r="H94" s="19">
        <v>0</v>
      </c>
      <c r="I94" s="19">
        <f t="shared" si="23"/>
        <v>0</v>
      </c>
      <c r="J94" s="21">
        <v>0</v>
      </c>
      <c r="K94" s="21">
        <v>0</v>
      </c>
      <c r="L94" s="21">
        <v>0</v>
      </c>
      <c r="M94" s="21">
        <v>0</v>
      </c>
      <c r="N94" s="21">
        <v>0</v>
      </c>
      <c r="O94" s="23">
        <f t="shared" si="24"/>
        <v>0</v>
      </c>
      <c r="P94" s="22">
        <f t="shared" si="25"/>
        <v>0</v>
      </c>
      <c r="Q94" s="39">
        <f t="shared" si="26"/>
        <v>0</v>
      </c>
      <c r="S94" s="37">
        <f t="shared" si="17"/>
        <v>0</v>
      </c>
      <c r="T94" s="37">
        <f t="shared" si="18"/>
        <v>0</v>
      </c>
      <c r="U94" s="37">
        <f t="shared" si="19"/>
        <v>0</v>
      </c>
      <c r="V94" s="37">
        <f t="shared" si="20"/>
        <v>0</v>
      </c>
      <c r="W94" s="37">
        <f t="shared" si="21"/>
        <v>0</v>
      </c>
      <c r="Y94" s="141"/>
      <c r="Z94" s="142"/>
      <c r="AA94" s="52">
        <f t="shared" si="27"/>
        <v>0</v>
      </c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</row>
    <row r="95" spans="1:55">
      <c r="A95" s="8" t="s">
        <v>137</v>
      </c>
      <c r="B95" s="20">
        <f t="shared" si="28"/>
        <v>0</v>
      </c>
      <c r="C95" s="20">
        <f t="shared" si="22"/>
        <v>0</v>
      </c>
      <c r="D95" s="19">
        <v>0</v>
      </c>
      <c r="E95" s="19">
        <v>0</v>
      </c>
      <c r="F95" s="19">
        <v>0</v>
      </c>
      <c r="G95" s="19">
        <v>0</v>
      </c>
      <c r="H95" s="19">
        <v>0</v>
      </c>
      <c r="I95" s="19">
        <f t="shared" si="23"/>
        <v>0</v>
      </c>
      <c r="J95" s="21">
        <v>0</v>
      </c>
      <c r="K95" s="21">
        <v>0</v>
      </c>
      <c r="L95" s="21">
        <v>0</v>
      </c>
      <c r="M95" s="21">
        <v>0</v>
      </c>
      <c r="N95" s="21">
        <v>0</v>
      </c>
      <c r="O95" s="23">
        <f t="shared" si="24"/>
        <v>0</v>
      </c>
      <c r="P95" s="22">
        <f t="shared" si="25"/>
        <v>0</v>
      </c>
      <c r="Q95" s="39">
        <f t="shared" si="26"/>
        <v>0</v>
      </c>
      <c r="S95" s="37">
        <f t="shared" si="17"/>
        <v>0</v>
      </c>
      <c r="T95" s="37">
        <f t="shared" si="18"/>
        <v>0</v>
      </c>
      <c r="U95" s="37">
        <f t="shared" si="19"/>
        <v>0</v>
      </c>
      <c r="V95" s="37">
        <f t="shared" si="20"/>
        <v>0</v>
      </c>
      <c r="W95" s="37">
        <f t="shared" si="21"/>
        <v>0</v>
      </c>
      <c r="Y95" s="141"/>
      <c r="Z95" s="142"/>
      <c r="AA95" s="52">
        <f t="shared" si="27"/>
        <v>0</v>
      </c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</row>
    <row r="96" spans="1:55">
      <c r="A96" s="8" t="s">
        <v>138</v>
      </c>
      <c r="B96" s="20">
        <f t="shared" si="28"/>
        <v>0</v>
      </c>
      <c r="C96" s="20">
        <f t="shared" si="22"/>
        <v>0</v>
      </c>
      <c r="D96" s="19">
        <v>0</v>
      </c>
      <c r="E96" s="19">
        <v>0</v>
      </c>
      <c r="F96" s="19">
        <v>0</v>
      </c>
      <c r="G96" s="19">
        <v>0</v>
      </c>
      <c r="H96" s="19">
        <v>0</v>
      </c>
      <c r="I96" s="19">
        <f t="shared" si="23"/>
        <v>0</v>
      </c>
      <c r="J96" s="21">
        <v>0</v>
      </c>
      <c r="K96" s="21">
        <v>0</v>
      </c>
      <c r="L96" s="21">
        <v>0</v>
      </c>
      <c r="M96" s="21">
        <v>0</v>
      </c>
      <c r="N96" s="21">
        <v>0</v>
      </c>
      <c r="O96" s="23">
        <f t="shared" si="24"/>
        <v>0</v>
      </c>
      <c r="P96" s="22">
        <f t="shared" si="25"/>
        <v>0</v>
      </c>
      <c r="Q96" s="39">
        <f t="shared" si="26"/>
        <v>0</v>
      </c>
      <c r="S96" s="37">
        <f t="shared" si="17"/>
        <v>0</v>
      </c>
      <c r="T96" s="37">
        <f t="shared" si="18"/>
        <v>0</v>
      </c>
      <c r="U96" s="37">
        <f t="shared" si="19"/>
        <v>0</v>
      </c>
      <c r="V96" s="37">
        <f t="shared" si="20"/>
        <v>0</v>
      </c>
      <c r="W96" s="37">
        <f t="shared" si="21"/>
        <v>0</v>
      </c>
      <c r="Y96" s="141"/>
      <c r="Z96" s="142"/>
      <c r="AA96" s="52">
        <f t="shared" si="27"/>
        <v>0</v>
      </c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</row>
    <row r="97" spans="1:55">
      <c r="A97" s="8" t="s">
        <v>139</v>
      </c>
      <c r="B97" s="20">
        <f t="shared" si="28"/>
        <v>0</v>
      </c>
      <c r="C97" s="20">
        <f t="shared" si="22"/>
        <v>0</v>
      </c>
      <c r="D97" s="19">
        <v>0</v>
      </c>
      <c r="E97" s="19">
        <v>0</v>
      </c>
      <c r="F97" s="19">
        <v>0</v>
      </c>
      <c r="G97" s="19">
        <v>0</v>
      </c>
      <c r="H97" s="19">
        <v>0</v>
      </c>
      <c r="I97" s="19">
        <f t="shared" si="23"/>
        <v>0</v>
      </c>
      <c r="J97" s="21">
        <v>0</v>
      </c>
      <c r="K97" s="21">
        <v>0</v>
      </c>
      <c r="L97" s="21">
        <v>0</v>
      </c>
      <c r="M97" s="21">
        <v>0</v>
      </c>
      <c r="N97" s="21">
        <v>0</v>
      </c>
      <c r="O97" s="23">
        <f t="shared" si="24"/>
        <v>0</v>
      </c>
      <c r="P97" s="22">
        <f t="shared" si="25"/>
        <v>0</v>
      </c>
      <c r="Q97" s="39">
        <f t="shared" si="26"/>
        <v>0</v>
      </c>
      <c r="S97" s="37">
        <f t="shared" si="17"/>
        <v>0</v>
      </c>
      <c r="T97" s="37">
        <f t="shared" si="18"/>
        <v>0</v>
      </c>
      <c r="U97" s="37">
        <f t="shared" si="19"/>
        <v>0</v>
      </c>
      <c r="V97" s="37">
        <f t="shared" si="20"/>
        <v>0</v>
      </c>
      <c r="W97" s="37">
        <f t="shared" si="21"/>
        <v>0</v>
      </c>
      <c r="Y97" s="141"/>
      <c r="Z97" s="142"/>
      <c r="AA97" s="52">
        <f t="shared" si="27"/>
        <v>0</v>
      </c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</row>
    <row r="98" spans="1:55">
      <c r="A98" s="8" t="s">
        <v>140</v>
      </c>
      <c r="B98" s="20">
        <f t="shared" si="28"/>
        <v>0</v>
      </c>
      <c r="C98" s="20">
        <f t="shared" si="22"/>
        <v>0</v>
      </c>
      <c r="D98" s="19">
        <v>0</v>
      </c>
      <c r="E98" s="19">
        <v>0</v>
      </c>
      <c r="F98" s="19">
        <v>0</v>
      </c>
      <c r="G98" s="19">
        <v>0</v>
      </c>
      <c r="H98" s="19">
        <v>0</v>
      </c>
      <c r="I98" s="19">
        <f t="shared" si="23"/>
        <v>0</v>
      </c>
      <c r="J98" s="21">
        <v>0</v>
      </c>
      <c r="K98" s="21">
        <v>0</v>
      </c>
      <c r="L98" s="21">
        <v>0</v>
      </c>
      <c r="M98" s="21">
        <v>0</v>
      </c>
      <c r="N98" s="21">
        <v>0</v>
      </c>
      <c r="O98" s="23">
        <f t="shared" si="24"/>
        <v>0</v>
      </c>
      <c r="P98" s="22">
        <f t="shared" si="25"/>
        <v>0</v>
      </c>
      <c r="Q98" s="39">
        <f t="shared" si="26"/>
        <v>0</v>
      </c>
      <c r="S98" s="37">
        <f t="shared" si="17"/>
        <v>0</v>
      </c>
      <c r="T98" s="37">
        <f t="shared" si="18"/>
        <v>0</v>
      </c>
      <c r="U98" s="37">
        <f t="shared" si="19"/>
        <v>0</v>
      </c>
      <c r="V98" s="37">
        <f t="shared" si="20"/>
        <v>0</v>
      </c>
      <c r="W98" s="37">
        <f t="shared" si="21"/>
        <v>0</v>
      </c>
      <c r="Y98" s="141"/>
      <c r="Z98" s="142"/>
      <c r="AA98" s="52">
        <f t="shared" si="27"/>
        <v>0</v>
      </c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</row>
    <row r="99" spans="1:55">
      <c r="A99" s="8" t="s">
        <v>171</v>
      </c>
      <c r="B99" s="20">
        <f t="shared" ref="B99:Q99" si="29">SUM(B3:B98)/4000</f>
        <v>0</v>
      </c>
      <c r="C99" s="20">
        <f t="shared" si="29"/>
        <v>0</v>
      </c>
      <c r="D99" s="20">
        <f t="shared" si="29"/>
        <v>0</v>
      </c>
      <c r="E99" s="20">
        <f t="shared" si="29"/>
        <v>0</v>
      </c>
      <c r="F99" s="20">
        <f t="shared" si="29"/>
        <v>0</v>
      </c>
      <c r="G99" s="20">
        <f t="shared" si="29"/>
        <v>0</v>
      </c>
      <c r="H99" s="20">
        <f t="shared" si="29"/>
        <v>0</v>
      </c>
      <c r="I99" s="20">
        <f t="shared" si="29"/>
        <v>0</v>
      </c>
      <c r="J99" s="21">
        <f t="shared" si="29"/>
        <v>0</v>
      </c>
      <c r="K99" s="22">
        <f t="shared" si="29"/>
        <v>0</v>
      </c>
      <c r="L99" s="22">
        <f t="shared" si="29"/>
        <v>0</v>
      </c>
      <c r="M99" s="22">
        <f t="shared" si="29"/>
        <v>0</v>
      </c>
      <c r="N99" s="22">
        <f t="shared" si="29"/>
        <v>0</v>
      </c>
      <c r="O99" s="23">
        <f t="shared" si="29"/>
        <v>0</v>
      </c>
      <c r="P99" s="23">
        <f t="shared" si="29"/>
        <v>0</v>
      </c>
      <c r="Q99" s="43">
        <f t="shared" si="29"/>
        <v>0</v>
      </c>
      <c r="S99" s="37">
        <f>SUM(S3:S98)/4000</f>
        <v>0</v>
      </c>
      <c r="T99" s="37">
        <f t="shared" ref="T99:W99" si="30">SUM(T3:T98)/4000</f>
        <v>0</v>
      </c>
      <c r="U99" s="37">
        <f t="shared" si="30"/>
        <v>0</v>
      </c>
      <c r="V99" s="37">
        <f t="shared" si="30"/>
        <v>0</v>
      </c>
      <c r="W99" s="37">
        <f t="shared" si="30"/>
        <v>0</v>
      </c>
      <c r="Y99" s="142">
        <f t="shared" ref="Y99:Z99" si="31">SUM(Y3:Y98)/4000</f>
        <v>0</v>
      </c>
      <c r="Z99" s="142">
        <f t="shared" si="31"/>
        <v>0</v>
      </c>
      <c r="AA99" s="52">
        <f>SUM(Z3:Z98)/4000</f>
        <v>0</v>
      </c>
      <c r="AB99" s="47">
        <f t="shared" ref="AB99:AO99" si="32">SUM(AB3:AB98)/4000</f>
        <v>0</v>
      </c>
      <c r="AC99" s="47">
        <f t="shared" si="32"/>
        <v>0</v>
      </c>
      <c r="AD99" s="47">
        <f t="shared" si="32"/>
        <v>0</v>
      </c>
      <c r="AE99" s="47">
        <f t="shared" si="32"/>
        <v>0</v>
      </c>
      <c r="AF99" s="47">
        <f t="shared" si="32"/>
        <v>0</v>
      </c>
      <c r="AG99" s="47">
        <f t="shared" si="32"/>
        <v>0</v>
      </c>
      <c r="AH99" s="47">
        <f t="shared" si="32"/>
        <v>0</v>
      </c>
      <c r="AI99" s="47">
        <f t="shared" si="32"/>
        <v>0</v>
      </c>
      <c r="AJ99" s="47">
        <f t="shared" si="32"/>
        <v>0</v>
      </c>
      <c r="AK99" s="47">
        <f t="shared" si="32"/>
        <v>0</v>
      </c>
      <c r="AL99" s="47">
        <f t="shared" si="32"/>
        <v>0</v>
      </c>
      <c r="AM99" s="47">
        <f t="shared" si="32"/>
        <v>0</v>
      </c>
      <c r="AN99" s="47">
        <f t="shared" si="32"/>
        <v>0</v>
      </c>
      <c r="AO99" s="47">
        <f t="shared" si="32"/>
        <v>0</v>
      </c>
      <c r="AP99" s="47">
        <f t="shared" ref="AP99:BC99" si="33">SUM(AP3:AP98)/4000</f>
        <v>0</v>
      </c>
      <c r="AQ99" s="47">
        <f t="shared" si="33"/>
        <v>0</v>
      </c>
      <c r="AR99" s="47">
        <f t="shared" si="33"/>
        <v>0</v>
      </c>
      <c r="AS99" s="47">
        <f t="shared" si="33"/>
        <v>0</v>
      </c>
      <c r="AT99" s="47">
        <f t="shared" si="33"/>
        <v>0</v>
      </c>
      <c r="AU99" s="47">
        <f t="shared" si="33"/>
        <v>0</v>
      </c>
      <c r="AV99" s="47">
        <f t="shared" si="33"/>
        <v>0</v>
      </c>
      <c r="AW99" s="47">
        <f t="shared" si="33"/>
        <v>0</v>
      </c>
      <c r="AX99" s="47">
        <f t="shared" si="33"/>
        <v>0</v>
      </c>
      <c r="AY99" s="47">
        <f t="shared" si="33"/>
        <v>0</v>
      </c>
      <c r="AZ99" s="47">
        <f t="shared" si="33"/>
        <v>0</v>
      </c>
      <c r="BA99" s="47">
        <f t="shared" si="33"/>
        <v>0</v>
      </c>
      <c r="BB99" s="47">
        <f t="shared" si="33"/>
        <v>0</v>
      </c>
      <c r="BC99" s="47">
        <f t="shared" si="33"/>
        <v>0</v>
      </c>
    </row>
    <row r="100" spans="1:55" ht="15.75" thickBot="1"/>
    <row r="101" spans="1:55" ht="15.75" thickBot="1">
      <c r="AA101" s="59" t="s">
        <v>142</v>
      </c>
      <c r="AB101" s="56">
        <f>SUM(AB102:AB106)</f>
        <v>0</v>
      </c>
      <c r="AC101" s="54">
        <f t="shared" ref="AC101:AG101" si="34">SUM(AC102:AC106)</f>
        <v>0</v>
      </c>
      <c r="AD101" s="54">
        <f t="shared" si="34"/>
        <v>0</v>
      </c>
      <c r="AE101" s="54">
        <f t="shared" si="34"/>
        <v>0</v>
      </c>
      <c r="AF101" s="54">
        <f t="shared" si="34"/>
        <v>0</v>
      </c>
      <c r="AG101" s="54">
        <f t="shared" si="34"/>
        <v>0</v>
      </c>
      <c r="AH101" s="54">
        <f t="shared" ref="AH101" si="35">SUM(AH102:AH106)</f>
        <v>0</v>
      </c>
      <c r="AI101" s="54">
        <f t="shared" ref="AI101" si="36">SUM(AI102:AI106)</f>
        <v>0</v>
      </c>
      <c r="AJ101" s="54">
        <f t="shared" ref="AJ101" si="37">SUM(AJ102:AJ106)</f>
        <v>0</v>
      </c>
      <c r="AK101" s="54">
        <f t="shared" ref="AK101" si="38">SUM(AK102:AK106)</f>
        <v>0</v>
      </c>
      <c r="AL101" s="54">
        <f t="shared" ref="AL101" si="39">SUM(AL102:AL106)</f>
        <v>0</v>
      </c>
      <c r="AM101" s="54">
        <f t="shared" ref="AM101" si="40">SUM(AM102:AM106)</f>
        <v>0</v>
      </c>
      <c r="AN101" s="54">
        <f t="shared" ref="AN101:BB101" si="41">SUM(AN102:AN106)</f>
        <v>0</v>
      </c>
      <c r="AO101" s="54">
        <f t="shared" ref="AO101:BC101" si="42">SUM(AO102:AO106)</f>
        <v>0</v>
      </c>
      <c r="AP101" s="54">
        <f t="shared" si="41"/>
        <v>0</v>
      </c>
      <c r="AQ101" s="54">
        <f t="shared" si="42"/>
        <v>0</v>
      </c>
      <c r="AR101" s="54">
        <f t="shared" si="41"/>
        <v>0</v>
      </c>
      <c r="AS101" s="54">
        <f t="shared" si="42"/>
        <v>0</v>
      </c>
      <c r="AT101" s="54">
        <f t="shared" si="41"/>
        <v>0</v>
      </c>
      <c r="AU101" s="54">
        <f t="shared" si="42"/>
        <v>0</v>
      </c>
      <c r="AV101" s="54">
        <f t="shared" si="41"/>
        <v>0</v>
      </c>
      <c r="AW101" s="54">
        <f t="shared" si="42"/>
        <v>0</v>
      </c>
      <c r="AX101" s="54">
        <f t="shared" si="41"/>
        <v>0</v>
      </c>
      <c r="AY101" s="54">
        <f t="shared" si="42"/>
        <v>0</v>
      </c>
      <c r="AZ101" s="54">
        <f t="shared" si="41"/>
        <v>0</v>
      </c>
      <c r="BA101" s="54">
        <f t="shared" si="42"/>
        <v>0</v>
      </c>
      <c r="BB101" s="54">
        <f t="shared" si="41"/>
        <v>0</v>
      </c>
      <c r="BC101" s="54">
        <f t="shared" si="42"/>
        <v>0</v>
      </c>
    </row>
    <row r="102" spans="1:55">
      <c r="AA102" s="60" t="s">
        <v>145</v>
      </c>
      <c r="AB102" s="57">
        <f>IF(AB$2=$AA$102,1,0)</f>
        <v>0</v>
      </c>
      <c r="AC102" s="53">
        <f t="shared" ref="AC102:BC102" si="43">IF(AC$2=$AA$102,1,0)</f>
        <v>0</v>
      </c>
      <c r="AD102" s="53">
        <f t="shared" si="43"/>
        <v>0</v>
      </c>
      <c r="AE102" s="53">
        <f t="shared" si="43"/>
        <v>0</v>
      </c>
      <c r="AF102" s="53">
        <f t="shared" si="43"/>
        <v>0</v>
      </c>
      <c r="AG102" s="53">
        <f t="shared" si="43"/>
        <v>0</v>
      </c>
      <c r="AH102" s="53">
        <f t="shared" si="43"/>
        <v>0</v>
      </c>
      <c r="AI102" s="53">
        <f t="shared" si="43"/>
        <v>0</v>
      </c>
      <c r="AJ102" s="53">
        <f t="shared" si="43"/>
        <v>0</v>
      </c>
      <c r="AK102" s="53">
        <f t="shared" si="43"/>
        <v>0</v>
      </c>
      <c r="AL102" s="53">
        <f t="shared" si="43"/>
        <v>0</v>
      </c>
      <c r="AM102" s="53">
        <f t="shared" si="43"/>
        <v>0</v>
      </c>
      <c r="AN102" s="53">
        <f t="shared" si="43"/>
        <v>0</v>
      </c>
      <c r="AO102" s="53">
        <f t="shared" si="43"/>
        <v>0</v>
      </c>
      <c r="AP102" s="53">
        <f t="shared" si="43"/>
        <v>0</v>
      </c>
      <c r="AQ102" s="53">
        <f t="shared" si="43"/>
        <v>0</v>
      </c>
      <c r="AR102" s="53">
        <f t="shared" si="43"/>
        <v>0</v>
      </c>
      <c r="AS102" s="53">
        <f t="shared" si="43"/>
        <v>0</v>
      </c>
      <c r="AT102" s="53">
        <f t="shared" si="43"/>
        <v>0</v>
      </c>
      <c r="AU102" s="53">
        <f t="shared" si="43"/>
        <v>0</v>
      </c>
      <c r="AV102" s="53">
        <f t="shared" si="43"/>
        <v>0</v>
      </c>
      <c r="AW102" s="53">
        <f t="shared" si="43"/>
        <v>0</v>
      </c>
      <c r="AX102" s="53">
        <f t="shared" si="43"/>
        <v>0</v>
      </c>
      <c r="AY102" s="53">
        <f t="shared" si="43"/>
        <v>0</v>
      </c>
      <c r="AZ102" s="53">
        <f t="shared" si="43"/>
        <v>0</v>
      </c>
      <c r="BA102" s="53">
        <f t="shared" si="43"/>
        <v>0</v>
      </c>
      <c r="BB102" s="53">
        <f t="shared" si="43"/>
        <v>0</v>
      </c>
      <c r="BC102" s="53">
        <f t="shared" si="43"/>
        <v>0</v>
      </c>
    </row>
    <row r="103" spans="1:55">
      <c r="AA103" s="61" t="s">
        <v>146</v>
      </c>
      <c r="AB103" s="58">
        <f>IF(AB$2=$AA$103,1,0)</f>
        <v>0</v>
      </c>
      <c r="AC103" s="46">
        <f t="shared" ref="AC103:BC103" si="44">IF(AC$2=$AA$103,1,0)</f>
        <v>0</v>
      </c>
      <c r="AD103" s="46">
        <f t="shared" si="44"/>
        <v>0</v>
      </c>
      <c r="AE103" s="46">
        <f t="shared" si="44"/>
        <v>0</v>
      </c>
      <c r="AF103" s="46">
        <f t="shared" si="44"/>
        <v>0</v>
      </c>
      <c r="AG103" s="46">
        <f t="shared" si="44"/>
        <v>0</v>
      </c>
      <c r="AH103" s="46">
        <f t="shared" si="44"/>
        <v>0</v>
      </c>
      <c r="AI103" s="46">
        <f t="shared" si="44"/>
        <v>0</v>
      </c>
      <c r="AJ103" s="46">
        <f t="shared" si="44"/>
        <v>0</v>
      </c>
      <c r="AK103" s="46">
        <f t="shared" si="44"/>
        <v>0</v>
      </c>
      <c r="AL103" s="46">
        <f t="shared" si="44"/>
        <v>0</v>
      </c>
      <c r="AM103" s="46">
        <f t="shared" si="44"/>
        <v>0</v>
      </c>
      <c r="AN103" s="46">
        <f t="shared" si="44"/>
        <v>0</v>
      </c>
      <c r="AO103" s="46">
        <f t="shared" si="44"/>
        <v>0</v>
      </c>
      <c r="AP103" s="46">
        <f t="shared" si="44"/>
        <v>0</v>
      </c>
      <c r="AQ103" s="46">
        <f t="shared" si="44"/>
        <v>0</v>
      </c>
      <c r="AR103" s="46">
        <f t="shared" si="44"/>
        <v>0</v>
      </c>
      <c r="AS103" s="46">
        <f t="shared" si="44"/>
        <v>0</v>
      </c>
      <c r="AT103" s="46">
        <f t="shared" si="44"/>
        <v>0</v>
      </c>
      <c r="AU103" s="46">
        <f t="shared" si="44"/>
        <v>0</v>
      </c>
      <c r="AV103" s="46">
        <f t="shared" si="44"/>
        <v>0</v>
      </c>
      <c r="AW103" s="46">
        <f t="shared" si="44"/>
        <v>0</v>
      </c>
      <c r="AX103" s="46">
        <f t="shared" si="44"/>
        <v>0</v>
      </c>
      <c r="AY103" s="46">
        <f t="shared" si="44"/>
        <v>0</v>
      </c>
      <c r="AZ103" s="46">
        <f t="shared" si="44"/>
        <v>0</v>
      </c>
      <c r="BA103" s="46">
        <f t="shared" si="44"/>
        <v>0</v>
      </c>
      <c r="BB103" s="46">
        <f t="shared" si="44"/>
        <v>0</v>
      </c>
      <c r="BC103" s="46">
        <f t="shared" si="44"/>
        <v>0</v>
      </c>
    </row>
    <row r="104" spans="1:55">
      <c r="AA104" s="61" t="s">
        <v>147</v>
      </c>
      <c r="AB104" s="58">
        <f>IF(AB$2=$AA$104,1,0)</f>
        <v>0</v>
      </c>
      <c r="AC104" s="46">
        <f t="shared" ref="AC104:BC104" si="45">IF(AC$2=$AA$104,1,0)</f>
        <v>0</v>
      </c>
      <c r="AD104" s="46">
        <f t="shared" si="45"/>
        <v>0</v>
      </c>
      <c r="AE104" s="46">
        <f t="shared" si="45"/>
        <v>0</v>
      </c>
      <c r="AF104" s="46">
        <f t="shared" si="45"/>
        <v>0</v>
      </c>
      <c r="AG104" s="46">
        <f t="shared" si="45"/>
        <v>0</v>
      </c>
      <c r="AH104" s="46">
        <f t="shared" si="45"/>
        <v>0</v>
      </c>
      <c r="AI104" s="46">
        <f t="shared" si="45"/>
        <v>0</v>
      </c>
      <c r="AJ104" s="46">
        <f t="shared" si="45"/>
        <v>0</v>
      </c>
      <c r="AK104" s="46">
        <f t="shared" si="45"/>
        <v>0</v>
      </c>
      <c r="AL104" s="46">
        <f t="shared" si="45"/>
        <v>0</v>
      </c>
      <c r="AM104" s="46">
        <f t="shared" si="45"/>
        <v>0</v>
      </c>
      <c r="AN104" s="46">
        <f t="shared" si="45"/>
        <v>0</v>
      </c>
      <c r="AO104" s="46">
        <f t="shared" si="45"/>
        <v>0</v>
      </c>
      <c r="AP104" s="46">
        <f t="shared" si="45"/>
        <v>0</v>
      </c>
      <c r="AQ104" s="46">
        <f t="shared" si="45"/>
        <v>0</v>
      </c>
      <c r="AR104" s="46">
        <f t="shared" si="45"/>
        <v>0</v>
      </c>
      <c r="AS104" s="46">
        <f t="shared" si="45"/>
        <v>0</v>
      </c>
      <c r="AT104" s="46">
        <f t="shared" si="45"/>
        <v>0</v>
      </c>
      <c r="AU104" s="46">
        <f t="shared" si="45"/>
        <v>0</v>
      </c>
      <c r="AV104" s="46">
        <f t="shared" si="45"/>
        <v>0</v>
      </c>
      <c r="AW104" s="46">
        <f t="shared" si="45"/>
        <v>0</v>
      </c>
      <c r="AX104" s="46">
        <f t="shared" si="45"/>
        <v>0</v>
      </c>
      <c r="AY104" s="46">
        <f t="shared" si="45"/>
        <v>0</v>
      </c>
      <c r="AZ104" s="46">
        <f t="shared" si="45"/>
        <v>0</v>
      </c>
      <c r="BA104" s="46">
        <f t="shared" si="45"/>
        <v>0</v>
      </c>
      <c r="BB104" s="46">
        <f t="shared" si="45"/>
        <v>0</v>
      </c>
      <c r="BC104" s="46">
        <f t="shared" si="45"/>
        <v>0</v>
      </c>
    </row>
    <row r="105" spans="1:55">
      <c r="AA105" s="61" t="s">
        <v>148</v>
      </c>
      <c r="AB105" s="58">
        <f>IF(AB$2=$AA$105,1,0)</f>
        <v>0</v>
      </c>
      <c r="AC105" s="46">
        <f t="shared" ref="AC105:BC105" si="46">IF(AC$2=$AA$105,1,0)</f>
        <v>0</v>
      </c>
      <c r="AD105" s="46">
        <f t="shared" si="46"/>
        <v>0</v>
      </c>
      <c r="AE105" s="46">
        <f t="shared" si="46"/>
        <v>0</v>
      </c>
      <c r="AF105" s="46">
        <f t="shared" si="46"/>
        <v>0</v>
      </c>
      <c r="AG105" s="46">
        <f t="shared" si="46"/>
        <v>0</v>
      </c>
      <c r="AH105" s="46">
        <f t="shared" si="46"/>
        <v>0</v>
      </c>
      <c r="AI105" s="46">
        <f t="shared" si="46"/>
        <v>0</v>
      </c>
      <c r="AJ105" s="46">
        <f t="shared" si="46"/>
        <v>0</v>
      </c>
      <c r="AK105" s="46">
        <f t="shared" si="46"/>
        <v>0</v>
      </c>
      <c r="AL105" s="46">
        <f t="shared" si="46"/>
        <v>0</v>
      </c>
      <c r="AM105" s="46">
        <f t="shared" si="46"/>
        <v>0</v>
      </c>
      <c r="AN105" s="46">
        <f t="shared" si="46"/>
        <v>0</v>
      </c>
      <c r="AO105" s="46">
        <f t="shared" si="46"/>
        <v>0</v>
      </c>
      <c r="AP105" s="46">
        <f t="shared" si="46"/>
        <v>0</v>
      </c>
      <c r="AQ105" s="46">
        <f t="shared" si="46"/>
        <v>0</v>
      </c>
      <c r="AR105" s="46">
        <f t="shared" si="46"/>
        <v>0</v>
      </c>
      <c r="AS105" s="46">
        <f t="shared" si="46"/>
        <v>0</v>
      </c>
      <c r="AT105" s="46">
        <f t="shared" si="46"/>
        <v>0</v>
      </c>
      <c r="AU105" s="46">
        <f t="shared" si="46"/>
        <v>0</v>
      </c>
      <c r="AV105" s="46">
        <f t="shared" si="46"/>
        <v>0</v>
      </c>
      <c r="AW105" s="46">
        <f t="shared" si="46"/>
        <v>0</v>
      </c>
      <c r="AX105" s="46">
        <f t="shared" si="46"/>
        <v>0</v>
      </c>
      <c r="AY105" s="46">
        <f t="shared" si="46"/>
        <v>0</v>
      </c>
      <c r="AZ105" s="46">
        <f t="shared" si="46"/>
        <v>0</v>
      </c>
      <c r="BA105" s="46">
        <f t="shared" si="46"/>
        <v>0</v>
      </c>
      <c r="BB105" s="46">
        <f t="shared" si="46"/>
        <v>0</v>
      </c>
      <c r="BC105" s="46">
        <f t="shared" si="46"/>
        <v>0</v>
      </c>
    </row>
    <row r="106" spans="1:55" ht="15.75" thickBot="1">
      <c r="Z106" t="s">
        <v>216</v>
      </c>
      <c r="AA106" s="62" t="s">
        <v>149</v>
      </c>
      <c r="AB106" s="58">
        <f>IF(OR(AB$2=$AA$106,AB$2=$Z$106),1,0)</f>
        <v>0</v>
      </c>
      <c r="AC106" s="46">
        <f t="shared" ref="AC106:BC106" si="47">IF(OR(AC$2=$AA$106,AC$2=$Z$106),1,0)</f>
        <v>0</v>
      </c>
      <c r="AD106" s="46">
        <f t="shared" si="47"/>
        <v>0</v>
      </c>
      <c r="AE106" s="46">
        <f t="shared" si="47"/>
        <v>0</v>
      </c>
      <c r="AF106" s="46">
        <f t="shared" si="47"/>
        <v>0</v>
      </c>
      <c r="AG106" s="46">
        <f t="shared" si="47"/>
        <v>0</v>
      </c>
      <c r="AH106" s="46">
        <f t="shared" si="47"/>
        <v>0</v>
      </c>
      <c r="AI106" s="46">
        <f t="shared" si="47"/>
        <v>0</v>
      </c>
      <c r="AJ106" s="46">
        <f t="shared" si="47"/>
        <v>0</v>
      </c>
      <c r="AK106" s="46">
        <f t="shared" si="47"/>
        <v>0</v>
      </c>
      <c r="AL106" s="46">
        <f t="shared" si="47"/>
        <v>0</v>
      </c>
      <c r="AM106" s="46">
        <f t="shared" si="47"/>
        <v>0</v>
      </c>
      <c r="AN106" s="46">
        <f t="shared" si="47"/>
        <v>0</v>
      </c>
      <c r="AO106" s="46">
        <f t="shared" si="47"/>
        <v>0</v>
      </c>
      <c r="AP106" s="46">
        <f t="shared" si="47"/>
        <v>0</v>
      </c>
      <c r="AQ106" s="46">
        <f t="shared" si="47"/>
        <v>0</v>
      </c>
      <c r="AR106" s="46">
        <f t="shared" si="47"/>
        <v>0</v>
      </c>
      <c r="AS106" s="46">
        <f t="shared" si="47"/>
        <v>0</v>
      </c>
      <c r="AT106" s="46">
        <f t="shared" si="47"/>
        <v>0</v>
      </c>
      <c r="AU106" s="46">
        <f t="shared" si="47"/>
        <v>0</v>
      </c>
      <c r="AV106" s="46">
        <f t="shared" si="47"/>
        <v>0</v>
      </c>
      <c r="AW106" s="46">
        <f t="shared" si="47"/>
        <v>0</v>
      </c>
      <c r="AX106" s="46">
        <f t="shared" si="47"/>
        <v>0</v>
      </c>
      <c r="AY106" s="46">
        <f t="shared" si="47"/>
        <v>0</v>
      </c>
      <c r="AZ106" s="46">
        <f t="shared" si="47"/>
        <v>0</v>
      </c>
      <c r="BA106" s="46">
        <f t="shared" si="47"/>
        <v>0</v>
      </c>
      <c r="BB106" s="46">
        <f t="shared" si="47"/>
        <v>0</v>
      </c>
      <c r="BC106" s="46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45448</v>
      </c>
      <c r="B1" s="212" t="s">
        <v>198</v>
      </c>
      <c r="C1" s="212"/>
      <c r="D1" s="214" t="s">
        <v>293</v>
      </c>
      <c r="E1" s="214"/>
      <c r="F1" s="214"/>
      <c r="G1" s="214"/>
      <c r="H1" s="214"/>
      <c r="I1" s="215"/>
      <c r="J1" s="206" t="s">
        <v>287</v>
      </c>
      <c r="K1" s="207"/>
      <c r="L1" s="207"/>
      <c r="M1" s="207"/>
      <c r="N1" s="207"/>
      <c r="O1" s="208"/>
      <c r="P1" s="206"/>
      <c r="Q1" s="209" t="s">
        <v>142</v>
      </c>
      <c r="S1" s="210" t="s">
        <v>288</v>
      </c>
      <c r="T1" s="210"/>
      <c r="U1" s="210"/>
      <c r="V1" s="210"/>
      <c r="W1" s="210"/>
    </row>
    <row r="2" spans="1:23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6"/>
      <c r="Q2" s="209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</row>
    <row r="3" spans="1:23">
      <c r="A3" s="8" t="s">
        <v>45</v>
      </c>
      <c r="B3" s="20">
        <v>0</v>
      </c>
      <c r="C3" s="20">
        <f>B3</f>
        <v>0</v>
      </c>
      <c r="D3" s="19">
        <v>41.81</v>
      </c>
      <c r="E3" s="19">
        <v>23.9</v>
      </c>
      <c r="F3" s="19">
        <v>0</v>
      </c>
      <c r="G3" s="19">
        <v>5.09</v>
      </c>
      <c r="H3" s="19">
        <v>29.2</v>
      </c>
      <c r="I3" s="19">
        <f>SUM(D3:H3)</f>
        <v>100.00000000000001</v>
      </c>
      <c r="J3" s="21">
        <f>$C3*D3/$I3</f>
        <v>0</v>
      </c>
      <c r="K3" s="21">
        <f t="shared" ref="K3:O3" si="0">$C3*E3/$I3</f>
        <v>0</v>
      </c>
      <c r="L3" s="21">
        <f t="shared" si="0"/>
        <v>0</v>
      </c>
      <c r="M3" s="21">
        <f t="shared" si="0"/>
        <v>0</v>
      </c>
      <c r="N3" s="21">
        <f t="shared" si="0"/>
        <v>0</v>
      </c>
      <c r="O3" s="21">
        <f t="shared" si="0"/>
        <v>0</v>
      </c>
      <c r="P3" s="22"/>
      <c r="Q3" s="39">
        <f>O3+P3</f>
        <v>0</v>
      </c>
      <c r="S3" s="37">
        <f t="shared" ref="S3:S66" si="1">J3</f>
        <v>0</v>
      </c>
      <c r="T3" s="37">
        <f t="shared" ref="T3:T66" si="2">K3</f>
        <v>0</v>
      </c>
      <c r="U3" s="37">
        <f t="shared" ref="U3:U66" si="3">L3</f>
        <v>0</v>
      </c>
      <c r="V3" s="37">
        <f t="shared" ref="V3:V66" si="4">M3</f>
        <v>0</v>
      </c>
      <c r="W3" s="37">
        <f t="shared" ref="W3:W66" si="5">N3</f>
        <v>0</v>
      </c>
    </row>
    <row r="4" spans="1:23">
      <c r="A4" s="8" t="s">
        <v>46</v>
      </c>
      <c r="B4" s="20">
        <f>B3</f>
        <v>0</v>
      </c>
      <c r="C4" s="20">
        <f t="shared" ref="C4:C67" si="6">B4</f>
        <v>0</v>
      </c>
      <c r="D4" s="19">
        <v>41.81</v>
      </c>
      <c r="E4" s="19">
        <v>23.9</v>
      </c>
      <c r="F4" s="19">
        <v>0</v>
      </c>
      <c r="G4" s="19">
        <v>5.09</v>
      </c>
      <c r="H4" s="19">
        <v>29.2</v>
      </c>
      <c r="I4" s="19">
        <f t="shared" ref="I4:I67" si="7">SUM(D4:H4)</f>
        <v>100.00000000000001</v>
      </c>
      <c r="J4" s="21">
        <f t="shared" ref="J4:J67" si="8">$C4*D4/$I4</f>
        <v>0</v>
      </c>
      <c r="K4" s="21">
        <f t="shared" ref="K4:K67" si="9">$C4*E4/$I4</f>
        <v>0</v>
      </c>
      <c r="L4" s="21">
        <f t="shared" ref="L4:L67" si="10">$C4*F4/$I4</f>
        <v>0</v>
      </c>
      <c r="M4" s="21">
        <f t="shared" ref="M4:M67" si="11">$C4*G4/$I4</f>
        <v>0</v>
      </c>
      <c r="N4" s="21">
        <f t="shared" ref="N4:N67" si="12">$C4*H4/$I4</f>
        <v>0</v>
      </c>
      <c r="O4" s="21">
        <f t="shared" ref="O4:O67" si="13">$C4*I4/$I4</f>
        <v>0</v>
      </c>
      <c r="P4" s="22"/>
      <c r="Q4" s="39">
        <f t="shared" ref="Q4:Q67" si="14">O4+P4</f>
        <v>0</v>
      </c>
      <c r="S4" s="37">
        <f t="shared" si="1"/>
        <v>0</v>
      </c>
      <c r="T4" s="37">
        <f t="shared" si="2"/>
        <v>0</v>
      </c>
      <c r="U4" s="37">
        <f t="shared" si="3"/>
        <v>0</v>
      </c>
      <c r="V4" s="37">
        <f t="shared" si="4"/>
        <v>0</v>
      </c>
      <c r="W4" s="37">
        <f t="shared" si="5"/>
        <v>0</v>
      </c>
    </row>
    <row r="5" spans="1:23">
      <c r="A5" s="8" t="s">
        <v>47</v>
      </c>
      <c r="B5" s="20">
        <f t="shared" ref="B5:B68" si="15">B4</f>
        <v>0</v>
      </c>
      <c r="C5" s="20">
        <f t="shared" si="6"/>
        <v>0</v>
      </c>
      <c r="D5" s="19">
        <v>41.81</v>
      </c>
      <c r="E5" s="19">
        <v>23.9</v>
      </c>
      <c r="F5" s="19">
        <v>0</v>
      </c>
      <c r="G5" s="19">
        <v>5.09</v>
      </c>
      <c r="H5" s="19">
        <v>29.2</v>
      </c>
      <c r="I5" s="19">
        <f t="shared" si="7"/>
        <v>100.00000000000001</v>
      </c>
      <c r="J5" s="21">
        <f t="shared" si="8"/>
        <v>0</v>
      </c>
      <c r="K5" s="21">
        <f t="shared" si="9"/>
        <v>0</v>
      </c>
      <c r="L5" s="21">
        <f t="shared" si="10"/>
        <v>0</v>
      </c>
      <c r="M5" s="21">
        <f t="shared" si="11"/>
        <v>0</v>
      </c>
      <c r="N5" s="21">
        <f t="shared" si="12"/>
        <v>0</v>
      </c>
      <c r="O5" s="21">
        <f t="shared" si="13"/>
        <v>0</v>
      </c>
      <c r="P5" s="22"/>
      <c r="Q5" s="39">
        <f t="shared" si="14"/>
        <v>0</v>
      </c>
      <c r="S5" s="37">
        <f t="shared" si="1"/>
        <v>0</v>
      </c>
      <c r="T5" s="37">
        <f t="shared" si="2"/>
        <v>0</v>
      </c>
      <c r="U5" s="37">
        <f t="shared" si="3"/>
        <v>0</v>
      </c>
      <c r="V5" s="37">
        <f t="shared" si="4"/>
        <v>0</v>
      </c>
      <c r="W5" s="37">
        <f t="shared" si="5"/>
        <v>0</v>
      </c>
    </row>
    <row r="6" spans="1:23">
      <c r="A6" s="8" t="s">
        <v>48</v>
      </c>
      <c r="B6" s="20">
        <f t="shared" si="15"/>
        <v>0</v>
      </c>
      <c r="C6" s="20">
        <f t="shared" si="6"/>
        <v>0</v>
      </c>
      <c r="D6" s="19">
        <v>41.81</v>
      </c>
      <c r="E6" s="19">
        <v>23.9</v>
      </c>
      <c r="F6" s="19">
        <v>0</v>
      </c>
      <c r="G6" s="19">
        <v>5.09</v>
      </c>
      <c r="H6" s="19">
        <v>29.2</v>
      </c>
      <c r="I6" s="19">
        <f t="shared" si="7"/>
        <v>100.00000000000001</v>
      </c>
      <c r="J6" s="21">
        <f t="shared" si="8"/>
        <v>0</v>
      </c>
      <c r="K6" s="21">
        <f t="shared" si="9"/>
        <v>0</v>
      </c>
      <c r="L6" s="21">
        <f t="shared" si="10"/>
        <v>0</v>
      </c>
      <c r="M6" s="21">
        <f t="shared" si="11"/>
        <v>0</v>
      </c>
      <c r="N6" s="21">
        <f t="shared" si="12"/>
        <v>0</v>
      </c>
      <c r="O6" s="21">
        <f t="shared" si="13"/>
        <v>0</v>
      </c>
      <c r="P6" s="22"/>
      <c r="Q6" s="39">
        <f t="shared" si="14"/>
        <v>0</v>
      </c>
      <c r="S6" s="37">
        <f t="shared" si="1"/>
        <v>0</v>
      </c>
      <c r="T6" s="37">
        <f t="shared" si="2"/>
        <v>0</v>
      </c>
      <c r="U6" s="37">
        <f t="shared" si="3"/>
        <v>0</v>
      </c>
      <c r="V6" s="37">
        <f t="shared" si="4"/>
        <v>0</v>
      </c>
      <c r="W6" s="37">
        <f t="shared" si="5"/>
        <v>0</v>
      </c>
    </row>
    <row r="7" spans="1:23">
      <c r="A7" s="8" t="s">
        <v>49</v>
      </c>
      <c r="B7" s="20">
        <f t="shared" si="15"/>
        <v>0</v>
      </c>
      <c r="C7" s="20">
        <f t="shared" si="6"/>
        <v>0</v>
      </c>
      <c r="D7" s="19">
        <v>41.81</v>
      </c>
      <c r="E7" s="19">
        <v>23.9</v>
      </c>
      <c r="F7" s="19">
        <v>0</v>
      </c>
      <c r="G7" s="19">
        <v>5.09</v>
      </c>
      <c r="H7" s="19">
        <v>29.2</v>
      </c>
      <c r="I7" s="19">
        <f t="shared" si="7"/>
        <v>100.00000000000001</v>
      </c>
      <c r="J7" s="21">
        <f t="shared" si="8"/>
        <v>0</v>
      </c>
      <c r="K7" s="21">
        <f t="shared" si="9"/>
        <v>0</v>
      </c>
      <c r="L7" s="21">
        <f t="shared" si="10"/>
        <v>0</v>
      </c>
      <c r="M7" s="21">
        <f t="shared" si="11"/>
        <v>0</v>
      </c>
      <c r="N7" s="21">
        <f t="shared" si="12"/>
        <v>0</v>
      </c>
      <c r="O7" s="21">
        <f t="shared" si="13"/>
        <v>0</v>
      </c>
      <c r="P7" s="22"/>
      <c r="Q7" s="39">
        <f t="shared" si="14"/>
        <v>0</v>
      </c>
      <c r="S7" s="37">
        <f t="shared" si="1"/>
        <v>0</v>
      </c>
      <c r="T7" s="37">
        <f t="shared" si="2"/>
        <v>0</v>
      </c>
      <c r="U7" s="37">
        <f t="shared" si="3"/>
        <v>0</v>
      </c>
      <c r="V7" s="37">
        <f t="shared" si="4"/>
        <v>0</v>
      </c>
      <c r="W7" s="37">
        <f t="shared" si="5"/>
        <v>0</v>
      </c>
    </row>
    <row r="8" spans="1:23">
      <c r="A8" s="8" t="s">
        <v>50</v>
      </c>
      <c r="B8" s="20">
        <f t="shared" si="15"/>
        <v>0</v>
      </c>
      <c r="C8" s="20">
        <f t="shared" si="6"/>
        <v>0</v>
      </c>
      <c r="D8" s="19">
        <v>41.81</v>
      </c>
      <c r="E8" s="19">
        <v>23.9</v>
      </c>
      <c r="F8" s="19">
        <v>0</v>
      </c>
      <c r="G8" s="19">
        <v>5.09</v>
      </c>
      <c r="H8" s="19">
        <v>29.2</v>
      </c>
      <c r="I8" s="19">
        <f t="shared" si="7"/>
        <v>100.00000000000001</v>
      </c>
      <c r="J8" s="21">
        <f t="shared" si="8"/>
        <v>0</v>
      </c>
      <c r="K8" s="21">
        <f t="shared" si="9"/>
        <v>0</v>
      </c>
      <c r="L8" s="21">
        <f t="shared" si="10"/>
        <v>0</v>
      </c>
      <c r="M8" s="21">
        <f t="shared" si="11"/>
        <v>0</v>
      </c>
      <c r="N8" s="21">
        <f t="shared" si="12"/>
        <v>0</v>
      </c>
      <c r="O8" s="21">
        <f t="shared" si="13"/>
        <v>0</v>
      </c>
      <c r="P8" s="22"/>
      <c r="Q8" s="39">
        <f t="shared" si="14"/>
        <v>0</v>
      </c>
      <c r="S8" s="37">
        <f t="shared" si="1"/>
        <v>0</v>
      </c>
      <c r="T8" s="37">
        <f t="shared" si="2"/>
        <v>0</v>
      </c>
      <c r="U8" s="37">
        <f t="shared" si="3"/>
        <v>0</v>
      </c>
      <c r="V8" s="37">
        <f t="shared" si="4"/>
        <v>0</v>
      </c>
      <c r="W8" s="37">
        <f t="shared" si="5"/>
        <v>0</v>
      </c>
    </row>
    <row r="9" spans="1:23">
      <c r="A9" s="8" t="s">
        <v>51</v>
      </c>
      <c r="B9" s="20">
        <f t="shared" si="15"/>
        <v>0</v>
      </c>
      <c r="C9" s="20">
        <f t="shared" si="6"/>
        <v>0</v>
      </c>
      <c r="D9" s="19">
        <v>41.81</v>
      </c>
      <c r="E9" s="19">
        <v>23.9</v>
      </c>
      <c r="F9" s="19">
        <v>0</v>
      </c>
      <c r="G9" s="19">
        <v>5.09</v>
      </c>
      <c r="H9" s="19">
        <v>29.2</v>
      </c>
      <c r="I9" s="19">
        <f t="shared" si="7"/>
        <v>100.00000000000001</v>
      </c>
      <c r="J9" s="21">
        <f t="shared" si="8"/>
        <v>0</v>
      </c>
      <c r="K9" s="21">
        <f t="shared" si="9"/>
        <v>0</v>
      </c>
      <c r="L9" s="21">
        <f t="shared" si="10"/>
        <v>0</v>
      </c>
      <c r="M9" s="21">
        <f t="shared" si="11"/>
        <v>0</v>
      </c>
      <c r="N9" s="21">
        <f t="shared" si="12"/>
        <v>0</v>
      </c>
      <c r="O9" s="21">
        <f t="shared" si="13"/>
        <v>0</v>
      </c>
      <c r="P9" s="22"/>
      <c r="Q9" s="39">
        <f t="shared" si="14"/>
        <v>0</v>
      </c>
      <c r="S9" s="37">
        <f t="shared" si="1"/>
        <v>0</v>
      </c>
      <c r="T9" s="37">
        <f t="shared" si="2"/>
        <v>0</v>
      </c>
      <c r="U9" s="37">
        <f t="shared" si="3"/>
        <v>0</v>
      </c>
      <c r="V9" s="37">
        <f t="shared" si="4"/>
        <v>0</v>
      </c>
      <c r="W9" s="37">
        <f t="shared" si="5"/>
        <v>0</v>
      </c>
    </row>
    <row r="10" spans="1:23">
      <c r="A10" s="8" t="s">
        <v>52</v>
      </c>
      <c r="B10" s="20">
        <f t="shared" si="15"/>
        <v>0</v>
      </c>
      <c r="C10" s="20">
        <f t="shared" si="6"/>
        <v>0</v>
      </c>
      <c r="D10" s="19">
        <v>41.81</v>
      </c>
      <c r="E10" s="19">
        <v>23.9</v>
      </c>
      <c r="F10" s="19">
        <v>0</v>
      </c>
      <c r="G10" s="19">
        <v>5.09</v>
      </c>
      <c r="H10" s="19">
        <v>29.2</v>
      </c>
      <c r="I10" s="19">
        <f t="shared" si="7"/>
        <v>100.00000000000001</v>
      </c>
      <c r="J10" s="21">
        <f t="shared" si="8"/>
        <v>0</v>
      </c>
      <c r="K10" s="21">
        <f t="shared" si="9"/>
        <v>0</v>
      </c>
      <c r="L10" s="21">
        <f t="shared" si="10"/>
        <v>0</v>
      </c>
      <c r="M10" s="21">
        <f t="shared" si="11"/>
        <v>0</v>
      </c>
      <c r="N10" s="21">
        <f t="shared" si="12"/>
        <v>0</v>
      </c>
      <c r="O10" s="21">
        <f t="shared" si="13"/>
        <v>0</v>
      </c>
      <c r="P10" s="22"/>
      <c r="Q10" s="39">
        <f t="shared" si="14"/>
        <v>0</v>
      </c>
      <c r="S10" s="37">
        <f t="shared" si="1"/>
        <v>0</v>
      </c>
      <c r="T10" s="37">
        <f t="shared" si="2"/>
        <v>0</v>
      </c>
      <c r="U10" s="37">
        <f t="shared" si="3"/>
        <v>0</v>
      </c>
      <c r="V10" s="37">
        <f t="shared" si="4"/>
        <v>0</v>
      </c>
      <c r="W10" s="37">
        <f t="shared" si="5"/>
        <v>0</v>
      </c>
    </row>
    <row r="11" spans="1:23">
      <c r="A11" s="8" t="s">
        <v>53</v>
      </c>
      <c r="B11" s="20">
        <f t="shared" si="15"/>
        <v>0</v>
      </c>
      <c r="C11" s="20">
        <f t="shared" si="6"/>
        <v>0</v>
      </c>
      <c r="D11" s="19">
        <v>41.81</v>
      </c>
      <c r="E11" s="19">
        <v>23.9</v>
      </c>
      <c r="F11" s="19">
        <v>0</v>
      </c>
      <c r="G11" s="19">
        <v>5.09</v>
      </c>
      <c r="H11" s="19">
        <v>29.2</v>
      </c>
      <c r="I11" s="19">
        <f t="shared" si="7"/>
        <v>100.00000000000001</v>
      </c>
      <c r="J11" s="21">
        <f t="shared" si="8"/>
        <v>0</v>
      </c>
      <c r="K11" s="21">
        <f t="shared" si="9"/>
        <v>0</v>
      </c>
      <c r="L11" s="21">
        <f t="shared" si="10"/>
        <v>0</v>
      </c>
      <c r="M11" s="21">
        <f t="shared" si="11"/>
        <v>0</v>
      </c>
      <c r="N11" s="21">
        <f t="shared" si="12"/>
        <v>0</v>
      </c>
      <c r="O11" s="21">
        <f t="shared" si="13"/>
        <v>0</v>
      </c>
      <c r="P11" s="22"/>
      <c r="Q11" s="39">
        <f t="shared" si="14"/>
        <v>0</v>
      </c>
      <c r="S11" s="37">
        <f t="shared" si="1"/>
        <v>0</v>
      </c>
      <c r="T11" s="37">
        <f t="shared" si="2"/>
        <v>0</v>
      </c>
      <c r="U11" s="37">
        <f t="shared" si="3"/>
        <v>0</v>
      </c>
      <c r="V11" s="37">
        <f t="shared" si="4"/>
        <v>0</v>
      </c>
      <c r="W11" s="37">
        <f t="shared" si="5"/>
        <v>0</v>
      </c>
    </row>
    <row r="12" spans="1:23">
      <c r="A12" s="8" t="s">
        <v>54</v>
      </c>
      <c r="B12" s="20">
        <f t="shared" si="15"/>
        <v>0</v>
      </c>
      <c r="C12" s="20">
        <f t="shared" si="6"/>
        <v>0</v>
      </c>
      <c r="D12" s="19">
        <v>41.81</v>
      </c>
      <c r="E12" s="19">
        <v>23.9</v>
      </c>
      <c r="F12" s="19">
        <v>0</v>
      </c>
      <c r="G12" s="19">
        <v>5.09</v>
      </c>
      <c r="H12" s="19">
        <v>29.2</v>
      </c>
      <c r="I12" s="19">
        <f t="shared" si="7"/>
        <v>100.00000000000001</v>
      </c>
      <c r="J12" s="21">
        <f t="shared" si="8"/>
        <v>0</v>
      </c>
      <c r="K12" s="21">
        <f t="shared" si="9"/>
        <v>0</v>
      </c>
      <c r="L12" s="21">
        <f t="shared" si="10"/>
        <v>0</v>
      </c>
      <c r="M12" s="21">
        <f t="shared" si="11"/>
        <v>0</v>
      </c>
      <c r="N12" s="21">
        <f t="shared" si="12"/>
        <v>0</v>
      </c>
      <c r="O12" s="21">
        <f t="shared" si="13"/>
        <v>0</v>
      </c>
      <c r="P12" s="22"/>
      <c r="Q12" s="39">
        <f t="shared" si="14"/>
        <v>0</v>
      </c>
      <c r="S12" s="37">
        <f t="shared" si="1"/>
        <v>0</v>
      </c>
      <c r="T12" s="37">
        <f t="shared" si="2"/>
        <v>0</v>
      </c>
      <c r="U12" s="37">
        <f t="shared" si="3"/>
        <v>0</v>
      </c>
      <c r="V12" s="37">
        <f t="shared" si="4"/>
        <v>0</v>
      </c>
      <c r="W12" s="37">
        <f t="shared" si="5"/>
        <v>0</v>
      </c>
    </row>
    <row r="13" spans="1:23">
      <c r="A13" s="8" t="s">
        <v>55</v>
      </c>
      <c r="B13" s="20">
        <f t="shared" si="15"/>
        <v>0</v>
      </c>
      <c r="C13" s="20">
        <f t="shared" si="6"/>
        <v>0</v>
      </c>
      <c r="D13" s="19">
        <v>41.81</v>
      </c>
      <c r="E13" s="19">
        <v>23.9</v>
      </c>
      <c r="F13" s="19">
        <v>0</v>
      </c>
      <c r="G13" s="19">
        <v>5.09</v>
      </c>
      <c r="H13" s="19">
        <v>29.2</v>
      </c>
      <c r="I13" s="19">
        <f t="shared" si="7"/>
        <v>100.00000000000001</v>
      </c>
      <c r="J13" s="21">
        <f t="shared" si="8"/>
        <v>0</v>
      </c>
      <c r="K13" s="21">
        <f t="shared" si="9"/>
        <v>0</v>
      </c>
      <c r="L13" s="21">
        <f t="shared" si="10"/>
        <v>0</v>
      </c>
      <c r="M13" s="21">
        <f t="shared" si="11"/>
        <v>0</v>
      </c>
      <c r="N13" s="21">
        <f t="shared" si="12"/>
        <v>0</v>
      </c>
      <c r="O13" s="21">
        <f t="shared" si="13"/>
        <v>0</v>
      </c>
      <c r="P13" s="22"/>
      <c r="Q13" s="39">
        <f t="shared" si="14"/>
        <v>0</v>
      </c>
      <c r="S13" s="37">
        <f t="shared" si="1"/>
        <v>0</v>
      </c>
      <c r="T13" s="37">
        <f t="shared" si="2"/>
        <v>0</v>
      </c>
      <c r="U13" s="37">
        <f t="shared" si="3"/>
        <v>0</v>
      </c>
      <c r="V13" s="37">
        <f t="shared" si="4"/>
        <v>0</v>
      </c>
      <c r="W13" s="37">
        <f t="shared" si="5"/>
        <v>0</v>
      </c>
    </row>
    <row r="14" spans="1:23">
      <c r="A14" s="8" t="s">
        <v>56</v>
      </c>
      <c r="B14" s="20">
        <f t="shared" si="15"/>
        <v>0</v>
      </c>
      <c r="C14" s="20">
        <f t="shared" si="6"/>
        <v>0</v>
      </c>
      <c r="D14" s="19">
        <v>41.81</v>
      </c>
      <c r="E14" s="19">
        <v>23.9</v>
      </c>
      <c r="F14" s="19">
        <v>0</v>
      </c>
      <c r="G14" s="19">
        <v>5.09</v>
      </c>
      <c r="H14" s="19">
        <v>29.2</v>
      </c>
      <c r="I14" s="19">
        <f t="shared" si="7"/>
        <v>100.00000000000001</v>
      </c>
      <c r="J14" s="21">
        <f t="shared" si="8"/>
        <v>0</v>
      </c>
      <c r="K14" s="21">
        <f t="shared" si="9"/>
        <v>0</v>
      </c>
      <c r="L14" s="21">
        <f t="shared" si="10"/>
        <v>0</v>
      </c>
      <c r="M14" s="21">
        <f t="shared" si="11"/>
        <v>0</v>
      </c>
      <c r="N14" s="21">
        <f t="shared" si="12"/>
        <v>0</v>
      </c>
      <c r="O14" s="21">
        <f t="shared" si="13"/>
        <v>0</v>
      </c>
      <c r="P14" s="22"/>
      <c r="Q14" s="39">
        <f t="shared" si="14"/>
        <v>0</v>
      </c>
      <c r="S14" s="37">
        <f t="shared" si="1"/>
        <v>0</v>
      </c>
      <c r="T14" s="37">
        <f t="shared" si="2"/>
        <v>0</v>
      </c>
      <c r="U14" s="37">
        <f t="shared" si="3"/>
        <v>0</v>
      </c>
      <c r="V14" s="37">
        <f t="shared" si="4"/>
        <v>0</v>
      </c>
      <c r="W14" s="37">
        <f t="shared" si="5"/>
        <v>0</v>
      </c>
    </row>
    <row r="15" spans="1:23">
      <c r="A15" s="8" t="s">
        <v>57</v>
      </c>
      <c r="B15" s="20">
        <f t="shared" si="15"/>
        <v>0</v>
      </c>
      <c r="C15" s="20">
        <f t="shared" si="6"/>
        <v>0</v>
      </c>
      <c r="D15" s="19">
        <v>41.81</v>
      </c>
      <c r="E15" s="19">
        <v>23.9</v>
      </c>
      <c r="F15" s="19">
        <v>0</v>
      </c>
      <c r="G15" s="19">
        <v>5.09</v>
      </c>
      <c r="H15" s="19">
        <v>29.2</v>
      </c>
      <c r="I15" s="19">
        <f t="shared" si="7"/>
        <v>100.00000000000001</v>
      </c>
      <c r="J15" s="21">
        <f t="shared" si="8"/>
        <v>0</v>
      </c>
      <c r="K15" s="21">
        <f t="shared" si="9"/>
        <v>0</v>
      </c>
      <c r="L15" s="21">
        <f t="shared" si="10"/>
        <v>0</v>
      </c>
      <c r="M15" s="21">
        <f t="shared" si="11"/>
        <v>0</v>
      </c>
      <c r="N15" s="21">
        <f t="shared" si="12"/>
        <v>0</v>
      </c>
      <c r="O15" s="21">
        <f t="shared" si="13"/>
        <v>0</v>
      </c>
      <c r="P15" s="22"/>
      <c r="Q15" s="39">
        <f t="shared" si="14"/>
        <v>0</v>
      </c>
      <c r="S15" s="37">
        <f t="shared" si="1"/>
        <v>0</v>
      </c>
      <c r="T15" s="37">
        <f t="shared" si="2"/>
        <v>0</v>
      </c>
      <c r="U15" s="37">
        <f t="shared" si="3"/>
        <v>0</v>
      </c>
      <c r="V15" s="37">
        <f t="shared" si="4"/>
        <v>0</v>
      </c>
      <c r="W15" s="37">
        <f t="shared" si="5"/>
        <v>0</v>
      </c>
    </row>
    <row r="16" spans="1:23">
      <c r="A16" s="8" t="s">
        <v>58</v>
      </c>
      <c r="B16" s="20">
        <f t="shared" si="15"/>
        <v>0</v>
      </c>
      <c r="C16" s="20">
        <f t="shared" si="6"/>
        <v>0</v>
      </c>
      <c r="D16" s="19">
        <v>41.81</v>
      </c>
      <c r="E16" s="19">
        <v>23.9</v>
      </c>
      <c r="F16" s="19">
        <v>0</v>
      </c>
      <c r="G16" s="19">
        <v>5.09</v>
      </c>
      <c r="H16" s="19">
        <v>29.2</v>
      </c>
      <c r="I16" s="19">
        <f t="shared" si="7"/>
        <v>100.00000000000001</v>
      </c>
      <c r="J16" s="21">
        <f t="shared" si="8"/>
        <v>0</v>
      </c>
      <c r="K16" s="21">
        <f t="shared" si="9"/>
        <v>0</v>
      </c>
      <c r="L16" s="21">
        <f t="shared" si="10"/>
        <v>0</v>
      </c>
      <c r="M16" s="21">
        <f t="shared" si="11"/>
        <v>0</v>
      </c>
      <c r="N16" s="21">
        <f t="shared" si="12"/>
        <v>0</v>
      </c>
      <c r="O16" s="21">
        <f t="shared" si="13"/>
        <v>0</v>
      </c>
      <c r="P16" s="22"/>
      <c r="Q16" s="39">
        <f t="shared" si="14"/>
        <v>0</v>
      </c>
      <c r="S16" s="37">
        <f t="shared" si="1"/>
        <v>0</v>
      </c>
      <c r="T16" s="37">
        <f t="shared" si="2"/>
        <v>0</v>
      </c>
      <c r="U16" s="37">
        <f t="shared" si="3"/>
        <v>0</v>
      </c>
      <c r="V16" s="37">
        <f t="shared" si="4"/>
        <v>0</v>
      </c>
      <c r="W16" s="37">
        <f t="shared" si="5"/>
        <v>0</v>
      </c>
    </row>
    <row r="17" spans="1:23">
      <c r="A17" s="8" t="s">
        <v>59</v>
      </c>
      <c r="B17" s="20">
        <f t="shared" si="15"/>
        <v>0</v>
      </c>
      <c r="C17" s="20">
        <f t="shared" si="6"/>
        <v>0</v>
      </c>
      <c r="D17" s="19">
        <v>41.81</v>
      </c>
      <c r="E17" s="19">
        <v>23.9</v>
      </c>
      <c r="F17" s="19">
        <v>0</v>
      </c>
      <c r="G17" s="19">
        <v>5.09</v>
      </c>
      <c r="H17" s="19">
        <v>29.2</v>
      </c>
      <c r="I17" s="19">
        <f t="shared" si="7"/>
        <v>100.00000000000001</v>
      </c>
      <c r="J17" s="21">
        <f t="shared" si="8"/>
        <v>0</v>
      </c>
      <c r="K17" s="21">
        <f t="shared" si="9"/>
        <v>0</v>
      </c>
      <c r="L17" s="21">
        <f t="shared" si="10"/>
        <v>0</v>
      </c>
      <c r="M17" s="21">
        <f t="shared" si="11"/>
        <v>0</v>
      </c>
      <c r="N17" s="21">
        <f t="shared" si="12"/>
        <v>0</v>
      </c>
      <c r="O17" s="21">
        <f t="shared" si="13"/>
        <v>0</v>
      </c>
      <c r="P17" s="22"/>
      <c r="Q17" s="39">
        <f t="shared" si="14"/>
        <v>0</v>
      </c>
      <c r="S17" s="37">
        <f t="shared" si="1"/>
        <v>0</v>
      </c>
      <c r="T17" s="37">
        <f t="shared" si="2"/>
        <v>0</v>
      </c>
      <c r="U17" s="37">
        <f t="shared" si="3"/>
        <v>0</v>
      </c>
      <c r="V17" s="37">
        <f t="shared" si="4"/>
        <v>0</v>
      </c>
      <c r="W17" s="37">
        <f t="shared" si="5"/>
        <v>0</v>
      </c>
    </row>
    <row r="18" spans="1:23">
      <c r="A18" s="8" t="s">
        <v>60</v>
      </c>
      <c r="B18" s="20">
        <f t="shared" si="15"/>
        <v>0</v>
      </c>
      <c r="C18" s="20">
        <f t="shared" si="6"/>
        <v>0</v>
      </c>
      <c r="D18" s="19">
        <v>41.81</v>
      </c>
      <c r="E18" s="19">
        <v>23.9</v>
      </c>
      <c r="F18" s="19">
        <v>0</v>
      </c>
      <c r="G18" s="19">
        <v>5.09</v>
      </c>
      <c r="H18" s="19">
        <v>29.2</v>
      </c>
      <c r="I18" s="19">
        <f t="shared" si="7"/>
        <v>100.00000000000001</v>
      </c>
      <c r="J18" s="21">
        <f t="shared" si="8"/>
        <v>0</v>
      </c>
      <c r="K18" s="21">
        <f t="shared" si="9"/>
        <v>0</v>
      </c>
      <c r="L18" s="21">
        <f t="shared" si="10"/>
        <v>0</v>
      </c>
      <c r="M18" s="21">
        <f t="shared" si="11"/>
        <v>0</v>
      </c>
      <c r="N18" s="21">
        <f t="shared" si="12"/>
        <v>0</v>
      </c>
      <c r="O18" s="21">
        <f t="shared" si="13"/>
        <v>0</v>
      </c>
      <c r="P18" s="22"/>
      <c r="Q18" s="39">
        <f t="shared" si="14"/>
        <v>0</v>
      </c>
      <c r="S18" s="37">
        <f t="shared" si="1"/>
        <v>0</v>
      </c>
      <c r="T18" s="37">
        <f t="shared" si="2"/>
        <v>0</v>
      </c>
      <c r="U18" s="37">
        <f t="shared" si="3"/>
        <v>0</v>
      </c>
      <c r="V18" s="37">
        <f t="shared" si="4"/>
        <v>0</v>
      </c>
      <c r="W18" s="37">
        <f t="shared" si="5"/>
        <v>0</v>
      </c>
    </row>
    <row r="19" spans="1:23">
      <c r="A19" s="8" t="s">
        <v>61</v>
      </c>
      <c r="B19" s="20">
        <f t="shared" si="15"/>
        <v>0</v>
      </c>
      <c r="C19" s="20">
        <f t="shared" si="6"/>
        <v>0</v>
      </c>
      <c r="D19" s="19">
        <v>41.81</v>
      </c>
      <c r="E19" s="19">
        <v>23.9</v>
      </c>
      <c r="F19" s="19">
        <v>0</v>
      </c>
      <c r="G19" s="19">
        <v>5.09</v>
      </c>
      <c r="H19" s="19">
        <v>29.2</v>
      </c>
      <c r="I19" s="19">
        <f t="shared" si="7"/>
        <v>100.00000000000001</v>
      </c>
      <c r="J19" s="21">
        <f t="shared" si="8"/>
        <v>0</v>
      </c>
      <c r="K19" s="21">
        <f t="shared" si="9"/>
        <v>0</v>
      </c>
      <c r="L19" s="21">
        <f t="shared" si="10"/>
        <v>0</v>
      </c>
      <c r="M19" s="21">
        <f t="shared" si="11"/>
        <v>0</v>
      </c>
      <c r="N19" s="21">
        <f t="shared" si="12"/>
        <v>0</v>
      </c>
      <c r="O19" s="21">
        <f t="shared" si="13"/>
        <v>0</v>
      </c>
      <c r="P19" s="22"/>
      <c r="Q19" s="39">
        <f t="shared" si="14"/>
        <v>0</v>
      </c>
      <c r="S19" s="37">
        <f t="shared" si="1"/>
        <v>0</v>
      </c>
      <c r="T19" s="37">
        <f t="shared" si="2"/>
        <v>0</v>
      </c>
      <c r="U19" s="37">
        <f t="shared" si="3"/>
        <v>0</v>
      </c>
      <c r="V19" s="37">
        <f t="shared" si="4"/>
        <v>0</v>
      </c>
      <c r="W19" s="37">
        <f t="shared" si="5"/>
        <v>0</v>
      </c>
    </row>
    <row r="20" spans="1:23">
      <c r="A20" s="8" t="s">
        <v>62</v>
      </c>
      <c r="B20" s="20">
        <f t="shared" si="15"/>
        <v>0</v>
      </c>
      <c r="C20" s="20">
        <f t="shared" si="6"/>
        <v>0</v>
      </c>
      <c r="D20" s="19">
        <v>41.81</v>
      </c>
      <c r="E20" s="19">
        <v>23.9</v>
      </c>
      <c r="F20" s="19">
        <v>0</v>
      </c>
      <c r="G20" s="19">
        <v>5.09</v>
      </c>
      <c r="H20" s="19">
        <v>29.2</v>
      </c>
      <c r="I20" s="19">
        <f t="shared" si="7"/>
        <v>100.00000000000001</v>
      </c>
      <c r="J20" s="21">
        <f t="shared" si="8"/>
        <v>0</v>
      </c>
      <c r="K20" s="21">
        <f t="shared" si="9"/>
        <v>0</v>
      </c>
      <c r="L20" s="21">
        <f t="shared" si="10"/>
        <v>0</v>
      </c>
      <c r="M20" s="21">
        <f t="shared" si="11"/>
        <v>0</v>
      </c>
      <c r="N20" s="21">
        <f t="shared" si="12"/>
        <v>0</v>
      </c>
      <c r="O20" s="21">
        <f t="shared" si="13"/>
        <v>0</v>
      </c>
      <c r="P20" s="22"/>
      <c r="Q20" s="39">
        <f t="shared" si="14"/>
        <v>0</v>
      </c>
      <c r="S20" s="37">
        <f t="shared" si="1"/>
        <v>0</v>
      </c>
      <c r="T20" s="37">
        <f t="shared" si="2"/>
        <v>0</v>
      </c>
      <c r="U20" s="37">
        <f t="shared" si="3"/>
        <v>0</v>
      </c>
      <c r="V20" s="37">
        <f t="shared" si="4"/>
        <v>0</v>
      </c>
      <c r="W20" s="37">
        <f t="shared" si="5"/>
        <v>0</v>
      </c>
    </row>
    <row r="21" spans="1:23">
      <c r="A21" s="8" t="s">
        <v>63</v>
      </c>
      <c r="B21" s="20">
        <f t="shared" si="15"/>
        <v>0</v>
      </c>
      <c r="C21" s="20">
        <f t="shared" si="6"/>
        <v>0</v>
      </c>
      <c r="D21" s="19">
        <v>41.81</v>
      </c>
      <c r="E21" s="19">
        <v>23.9</v>
      </c>
      <c r="F21" s="19">
        <v>0</v>
      </c>
      <c r="G21" s="19">
        <v>5.09</v>
      </c>
      <c r="H21" s="19">
        <v>29.2</v>
      </c>
      <c r="I21" s="19">
        <f t="shared" si="7"/>
        <v>100.00000000000001</v>
      </c>
      <c r="J21" s="21">
        <f t="shared" si="8"/>
        <v>0</v>
      </c>
      <c r="K21" s="21">
        <f t="shared" si="9"/>
        <v>0</v>
      </c>
      <c r="L21" s="21">
        <f t="shared" si="10"/>
        <v>0</v>
      </c>
      <c r="M21" s="21">
        <f t="shared" si="11"/>
        <v>0</v>
      </c>
      <c r="N21" s="21">
        <f t="shared" si="12"/>
        <v>0</v>
      </c>
      <c r="O21" s="21">
        <f t="shared" si="13"/>
        <v>0</v>
      </c>
      <c r="P21" s="22"/>
      <c r="Q21" s="39">
        <f t="shared" si="14"/>
        <v>0</v>
      </c>
      <c r="S21" s="37">
        <f t="shared" si="1"/>
        <v>0</v>
      </c>
      <c r="T21" s="37">
        <f t="shared" si="2"/>
        <v>0</v>
      </c>
      <c r="U21" s="37">
        <f t="shared" si="3"/>
        <v>0</v>
      </c>
      <c r="V21" s="37">
        <f t="shared" si="4"/>
        <v>0</v>
      </c>
      <c r="W21" s="37">
        <f t="shared" si="5"/>
        <v>0</v>
      </c>
    </row>
    <row r="22" spans="1:23">
      <c r="A22" s="8" t="s">
        <v>64</v>
      </c>
      <c r="B22" s="20">
        <f t="shared" si="15"/>
        <v>0</v>
      </c>
      <c r="C22" s="20">
        <f t="shared" si="6"/>
        <v>0</v>
      </c>
      <c r="D22" s="19">
        <v>41.81</v>
      </c>
      <c r="E22" s="19">
        <v>23.9</v>
      </c>
      <c r="F22" s="19">
        <v>0</v>
      </c>
      <c r="G22" s="19">
        <v>5.09</v>
      </c>
      <c r="H22" s="19">
        <v>29.2</v>
      </c>
      <c r="I22" s="19">
        <f t="shared" si="7"/>
        <v>100.00000000000001</v>
      </c>
      <c r="J22" s="21">
        <f t="shared" si="8"/>
        <v>0</v>
      </c>
      <c r="K22" s="21">
        <f t="shared" si="9"/>
        <v>0</v>
      </c>
      <c r="L22" s="21">
        <f t="shared" si="10"/>
        <v>0</v>
      </c>
      <c r="M22" s="21">
        <f t="shared" si="11"/>
        <v>0</v>
      </c>
      <c r="N22" s="21">
        <f t="shared" si="12"/>
        <v>0</v>
      </c>
      <c r="O22" s="21">
        <f t="shared" si="13"/>
        <v>0</v>
      </c>
      <c r="P22" s="22"/>
      <c r="Q22" s="39">
        <f t="shared" si="14"/>
        <v>0</v>
      </c>
      <c r="S22" s="37">
        <f t="shared" si="1"/>
        <v>0</v>
      </c>
      <c r="T22" s="37">
        <f t="shared" si="2"/>
        <v>0</v>
      </c>
      <c r="U22" s="37">
        <f t="shared" si="3"/>
        <v>0</v>
      </c>
      <c r="V22" s="37">
        <f t="shared" si="4"/>
        <v>0</v>
      </c>
      <c r="W22" s="37">
        <f t="shared" si="5"/>
        <v>0</v>
      </c>
    </row>
    <row r="23" spans="1:23">
      <c r="A23" s="8" t="s">
        <v>65</v>
      </c>
      <c r="B23" s="20">
        <f t="shared" si="15"/>
        <v>0</v>
      </c>
      <c r="C23" s="20">
        <f t="shared" si="6"/>
        <v>0</v>
      </c>
      <c r="D23" s="19">
        <v>41.81</v>
      </c>
      <c r="E23" s="19">
        <v>23.9</v>
      </c>
      <c r="F23" s="19">
        <v>0</v>
      </c>
      <c r="G23" s="19">
        <v>5.09</v>
      </c>
      <c r="H23" s="19">
        <v>29.2</v>
      </c>
      <c r="I23" s="19">
        <f t="shared" si="7"/>
        <v>100.00000000000001</v>
      </c>
      <c r="J23" s="21">
        <f t="shared" si="8"/>
        <v>0</v>
      </c>
      <c r="K23" s="21">
        <f t="shared" si="9"/>
        <v>0</v>
      </c>
      <c r="L23" s="21">
        <f t="shared" si="10"/>
        <v>0</v>
      </c>
      <c r="M23" s="21">
        <f t="shared" si="11"/>
        <v>0</v>
      </c>
      <c r="N23" s="21">
        <f t="shared" si="12"/>
        <v>0</v>
      </c>
      <c r="O23" s="21">
        <f t="shared" si="13"/>
        <v>0</v>
      </c>
      <c r="P23" s="22"/>
      <c r="Q23" s="39">
        <f t="shared" si="14"/>
        <v>0</v>
      </c>
      <c r="S23" s="37">
        <f t="shared" si="1"/>
        <v>0</v>
      </c>
      <c r="T23" s="37">
        <f t="shared" si="2"/>
        <v>0</v>
      </c>
      <c r="U23" s="37">
        <f t="shared" si="3"/>
        <v>0</v>
      </c>
      <c r="V23" s="37">
        <f t="shared" si="4"/>
        <v>0</v>
      </c>
      <c r="W23" s="37">
        <f t="shared" si="5"/>
        <v>0</v>
      </c>
    </row>
    <row r="24" spans="1:23">
      <c r="A24" s="8" t="s">
        <v>66</v>
      </c>
      <c r="B24" s="20">
        <f t="shared" si="15"/>
        <v>0</v>
      </c>
      <c r="C24" s="20">
        <f t="shared" si="6"/>
        <v>0</v>
      </c>
      <c r="D24" s="19">
        <v>41.81</v>
      </c>
      <c r="E24" s="19">
        <v>23.9</v>
      </c>
      <c r="F24" s="19">
        <v>0</v>
      </c>
      <c r="G24" s="19">
        <v>5.09</v>
      </c>
      <c r="H24" s="19">
        <v>29.2</v>
      </c>
      <c r="I24" s="19">
        <f t="shared" si="7"/>
        <v>100.00000000000001</v>
      </c>
      <c r="J24" s="21">
        <f t="shared" si="8"/>
        <v>0</v>
      </c>
      <c r="K24" s="21">
        <f t="shared" si="9"/>
        <v>0</v>
      </c>
      <c r="L24" s="21">
        <f t="shared" si="10"/>
        <v>0</v>
      </c>
      <c r="M24" s="21">
        <f t="shared" si="11"/>
        <v>0</v>
      </c>
      <c r="N24" s="21">
        <f t="shared" si="12"/>
        <v>0</v>
      </c>
      <c r="O24" s="21">
        <f t="shared" si="13"/>
        <v>0</v>
      </c>
      <c r="P24" s="22"/>
      <c r="Q24" s="39">
        <f t="shared" si="14"/>
        <v>0</v>
      </c>
      <c r="S24" s="37">
        <f t="shared" si="1"/>
        <v>0</v>
      </c>
      <c r="T24" s="37">
        <f t="shared" si="2"/>
        <v>0</v>
      </c>
      <c r="U24" s="37">
        <f t="shared" si="3"/>
        <v>0</v>
      </c>
      <c r="V24" s="37">
        <f t="shared" si="4"/>
        <v>0</v>
      </c>
      <c r="W24" s="37">
        <f t="shared" si="5"/>
        <v>0</v>
      </c>
    </row>
    <row r="25" spans="1:23">
      <c r="A25" s="8" t="s">
        <v>67</v>
      </c>
      <c r="B25" s="20">
        <f t="shared" si="15"/>
        <v>0</v>
      </c>
      <c r="C25" s="20">
        <f t="shared" si="6"/>
        <v>0</v>
      </c>
      <c r="D25" s="19">
        <v>41.81</v>
      </c>
      <c r="E25" s="19">
        <v>23.9</v>
      </c>
      <c r="F25" s="19">
        <v>0</v>
      </c>
      <c r="G25" s="19">
        <v>5.09</v>
      </c>
      <c r="H25" s="19">
        <v>29.2</v>
      </c>
      <c r="I25" s="19">
        <f t="shared" si="7"/>
        <v>100.00000000000001</v>
      </c>
      <c r="J25" s="21">
        <f t="shared" si="8"/>
        <v>0</v>
      </c>
      <c r="K25" s="21">
        <f t="shared" si="9"/>
        <v>0</v>
      </c>
      <c r="L25" s="21">
        <f t="shared" si="10"/>
        <v>0</v>
      </c>
      <c r="M25" s="21">
        <f t="shared" si="11"/>
        <v>0</v>
      </c>
      <c r="N25" s="21">
        <f t="shared" si="12"/>
        <v>0</v>
      </c>
      <c r="O25" s="21">
        <f t="shared" si="13"/>
        <v>0</v>
      </c>
      <c r="P25" s="22"/>
      <c r="Q25" s="39">
        <f t="shared" si="14"/>
        <v>0</v>
      </c>
      <c r="S25" s="37">
        <f t="shared" si="1"/>
        <v>0</v>
      </c>
      <c r="T25" s="37">
        <f t="shared" si="2"/>
        <v>0</v>
      </c>
      <c r="U25" s="37">
        <f t="shared" si="3"/>
        <v>0</v>
      </c>
      <c r="V25" s="37">
        <f t="shared" si="4"/>
        <v>0</v>
      </c>
      <c r="W25" s="37">
        <f t="shared" si="5"/>
        <v>0</v>
      </c>
    </row>
    <row r="26" spans="1:23">
      <c r="A26" s="8" t="s">
        <v>68</v>
      </c>
      <c r="B26" s="20">
        <f t="shared" si="15"/>
        <v>0</v>
      </c>
      <c r="C26" s="20">
        <f t="shared" si="6"/>
        <v>0</v>
      </c>
      <c r="D26" s="19">
        <v>41.81</v>
      </c>
      <c r="E26" s="19">
        <v>23.9</v>
      </c>
      <c r="F26" s="19">
        <v>0</v>
      </c>
      <c r="G26" s="19">
        <v>5.09</v>
      </c>
      <c r="H26" s="19">
        <v>29.2</v>
      </c>
      <c r="I26" s="19">
        <f t="shared" si="7"/>
        <v>100.00000000000001</v>
      </c>
      <c r="J26" s="21">
        <f t="shared" si="8"/>
        <v>0</v>
      </c>
      <c r="K26" s="21">
        <f t="shared" si="9"/>
        <v>0</v>
      </c>
      <c r="L26" s="21">
        <f t="shared" si="10"/>
        <v>0</v>
      </c>
      <c r="M26" s="21">
        <f t="shared" si="11"/>
        <v>0</v>
      </c>
      <c r="N26" s="21">
        <f t="shared" si="12"/>
        <v>0</v>
      </c>
      <c r="O26" s="21">
        <f t="shared" si="13"/>
        <v>0</v>
      </c>
      <c r="P26" s="22"/>
      <c r="Q26" s="39">
        <f t="shared" si="14"/>
        <v>0</v>
      </c>
      <c r="S26" s="37">
        <f t="shared" si="1"/>
        <v>0</v>
      </c>
      <c r="T26" s="37">
        <f t="shared" si="2"/>
        <v>0</v>
      </c>
      <c r="U26" s="37">
        <f t="shared" si="3"/>
        <v>0</v>
      </c>
      <c r="V26" s="37">
        <f t="shared" si="4"/>
        <v>0</v>
      </c>
      <c r="W26" s="37">
        <f t="shared" si="5"/>
        <v>0</v>
      </c>
    </row>
    <row r="27" spans="1:23">
      <c r="A27" s="8" t="s">
        <v>69</v>
      </c>
      <c r="B27" s="20">
        <f t="shared" si="15"/>
        <v>0</v>
      </c>
      <c r="C27" s="20">
        <f t="shared" si="6"/>
        <v>0</v>
      </c>
      <c r="D27" s="19">
        <v>41.81</v>
      </c>
      <c r="E27" s="19">
        <v>23.9</v>
      </c>
      <c r="F27" s="19">
        <v>0</v>
      </c>
      <c r="G27" s="19">
        <v>5.09</v>
      </c>
      <c r="H27" s="19">
        <v>29.2</v>
      </c>
      <c r="I27" s="19">
        <f t="shared" si="7"/>
        <v>100.00000000000001</v>
      </c>
      <c r="J27" s="21">
        <f t="shared" si="8"/>
        <v>0</v>
      </c>
      <c r="K27" s="21">
        <f t="shared" si="9"/>
        <v>0</v>
      </c>
      <c r="L27" s="21">
        <f t="shared" si="10"/>
        <v>0</v>
      </c>
      <c r="M27" s="21">
        <f t="shared" si="11"/>
        <v>0</v>
      </c>
      <c r="N27" s="21">
        <f t="shared" si="12"/>
        <v>0</v>
      </c>
      <c r="O27" s="21">
        <f t="shared" si="13"/>
        <v>0</v>
      </c>
      <c r="P27" s="22"/>
      <c r="Q27" s="39">
        <f t="shared" si="14"/>
        <v>0</v>
      </c>
      <c r="S27" s="37">
        <f t="shared" si="1"/>
        <v>0</v>
      </c>
      <c r="T27" s="37">
        <f t="shared" si="2"/>
        <v>0</v>
      </c>
      <c r="U27" s="37">
        <f t="shared" si="3"/>
        <v>0</v>
      </c>
      <c r="V27" s="37">
        <f t="shared" si="4"/>
        <v>0</v>
      </c>
      <c r="W27" s="37">
        <f t="shared" si="5"/>
        <v>0</v>
      </c>
    </row>
    <row r="28" spans="1:23">
      <c r="A28" s="8" t="s">
        <v>70</v>
      </c>
      <c r="B28" s="20">
        <f t="shared" si="15"/>
        <v>0</v>
      </c>
      <c r="C28" s="20">
        <f t="shared" si="6"/>
        <v>0</v>
      </c>
      <c r="D28" s="19">
        <v>41.81</v>
      </c>
      <c r="E28" s="19">
        <v>23.9</v>
      </c>
      <c r="F28" s="19">
        <v>0</v>
      </c>
      <c r="G28" s="19">
        <v>5.09</v>
      </c>
      <c r="H28" s="19">
        <v>29.2</v>
      </c>
      <c r="I28" s="19">
        <f t="shared" si="7"/>
        <v>100.00000000000001</v>
      </c>
      <c r="J28" s="21">
        <f t="shared" si="8"/>
        <v>0</v>
      </c>
      <c r="K28" s="21">
        <f t="shared" si="9"/>
        <v>0</v>
      </c>
      <c r="L28" s="21">
        <f t="shared" si="10"/>
        <v>0</v>
      </c>
      <c r="M28" s="21">
        <f t="shared" si="11"/>
        <v>0</v>
      </c>
      <c r="N28" s="21">
        <f t="shared" si="12"/>
        <v>0</v>
      </c>
      <c r="O28" s="21">
        <f t="shared" si="13"/>
        <v>0</v>
      </c>
      <c r="P28" s="22"/>
      <c r="Q28" s="39">
        <f t="shared" si="14"/>
        <v>0</v>
      </c>
      <c r="S28" s="37">
        <f t="shared" si="1"/>
        <v>0</v>
      </c>
      <c r="T28" s="37">
        <f t="shared" si="2"/>
        <v>0</v>
      </c>
      <c r="U28" s="37">
        <f t="shared" si="3"/>
        <v>0</v>
      </c>
      <c r="V28" s="37">
        <f t="shared" si="4"/>
        <v>0</v>
      </c>
      <c r="W28" s="37">
        <f t="shared" si="5"/>
        <v>0</v>
      </c>
    </row>
    <row r="29" spans="1:23">
      <c r="A29" s="8" t="s">
        <v>71</v>
      </c>
      <c r="B29" s="20">
        <f t="shared" si="15"/>
        <v>0</v>
      </c>
      <c r="C29" s="20">
        <f t="shared" si="6"/>
        <v>0</v>
      </c>
      <c r="D29" s="19">
        <v>41.81</v>
      </c>
      <c r="E29" s="19">
        <v>23.9</v>
      </c>
      <c r="F29" s="19">
        <v>0</v>
      </c>
      <c r="G29" s="19">
        <v>5.09</v>
      </c>
      <c r="H29" s="19">
        <v>29.2</v>
      </c>
      <c r="I29" s="19">
        <f t="shared" si="7"/>
        <v>100.00000000000001</v>
      </c>
      <c r="J29" s="21">
        <f t="shared" si="8"/>
        <v>0</v>
      </c>
      <c r="K29" s="21">
        <f t="shared" si="9"/>
        <v>0</v>
      </c>
      <c r="L29" s="21">
        <f t="shared" si="10"/>
        <v>0</v>
      </c>
      <c r="M29" s="21">
        <f t="shared" si="11"/>
        <v>0</v>
      </c>
      <c r="N29" s="21">
        <f t="shared" si="12"/>
        <v>0</v>
      </c>
      <c r="O29" s="21">
        <f t="shared" si="13"/>
        <v>0</v>
      </c>
      <c r="P29" s="22"/>
      <c r="Q29" s="39">
        <f t="shared" si="14"/>
        <v>0</v>
      </c>
      <c r="S29" s="37">
        <f t="shared" si="1"/>
        <v>0</v>
      </c>
      <c r="T29" s="37">
        <f t="shared" si="2"/>
        <v>0</v>
      </c>
      <c r="U29" s="37">
        <f t="shared" si="3"/>
        <v>0</v>
      </c>
      <c r="V29" s="37">
        <f t="shared" si="4"/>
        <v>0</v>
      </c>
      <c r="W29" s="37">
        <f t="shared" si="5"/>
        <v>0</v>
      </c>
    </row>
    <row r="30" spans="1:23">
      <c r="A30" s="8" t="s">
        <v>72</v>
      </c>
      <c r="B30" s="20">
        <f t="shared" si="15"/>
        <v>0</v>
      </c>
      <c r="C30" s="20">
        <f t="shared" si="6"/>
        <v>0</v>
      </c>
      <c r="D30" s="19">
        <v>41.81</v>
      </c>
      <c r="E30" s="19">
        <v>23.9</v>
      </c>
      <c r="F30" s="19">
        <v>0</v>
      </c>
      <c r="G30" s="19">
        <v>5.09</v>
      </c>
      <c r="H30" s="19">
        <v>29.2</v>
      </c>
      <c r="I30" s="19">
        <f t="shared" si="7"/>
        <v>100.00000000000001</v>
      </c>
      <c r="J30" s="21">
        <f t="shared" si="8"/>
        <v>0</v>
      </c>
      <c r="K30" s="21">
        <f t="shared" si="9"/>
        <v>0</v>
      </c>
      <c r="L30" s="21">
        <f t="shared" si="10"/>
        <v>0</v>
      </c>
      <c r="M30" s="21">
        <f t="shared" si="11"/>
        <v>0</v>
      </c>
      <c r="N30" s="21">
        <f t="shared" si="12"/>
        <v>0</v>
      </c>
      <c r="O30" s="21">
        <f t="shared" si="13"/>
        <v>0</v>
      </c>
      <c r="P30" s="22"/>
      <c r="Q30" s="39">
        <f t="shared" si="14"/>
        <v>0</v>
      </c>
      <c r="S30" s="37">
        <f t="shared" si="1"/>
        <v>0</v>
      </c>
      <c r="T30" s="37">
        <f t="shared" si="2"/>
        <v>0</v>
      </c>
      <c r="U30" s="37">
        <f t="shared" si="3"/>
        <v>0</v>
      </c>
      <c r="V30" s="37">
        <f t="shared" si="4"/>
        <v>0</v>
      </c>
      <c r="W30" s="37">
        <f t="shared" si="5"/>
        <v>0</v>
      </c>
    </row>
    <row r="31" spans="1:23">
      <c r="A31" s="8" t="s">
        <v>73</v>
      </c>
      <c r="B31" s="20">
        <f t="shared" si="15"/>
        <v>0</v>
      </c>
      <c r="C31" s="20">
        <f t="shared" si="6"/>
        <v>0</v>
      </c>
      <c r="D31" s="19">
        <v>41.81</v>
      </c>
      <c r="E31" s="19">
        <v>23.9</v>
      </c>
      <c r="F31" s="19">
        <v>0</v>
      </c>
      <c r="G31" s="19">
        <v>5.09</v>
      </c>
      <c r="H31" s="19">
        <v>29.2</v>
      </c>
      <c r="I31" s="19">
        <f t="shared" si="7"/>
        <v>100.00000000000001</v>
      </c>
      <c r="J31" s="21">
        <f t="shared" si="8"/>
        <v>0</v>
      </c>
      <c r="K31" s="21">
        <f t="shared" si="9"/>
        <v>0</v>
      </c>
      <c r="L31" s="21">
        <f t="shared" si="10"/>
        <v>0</v>
      </c>
      <c r="M31" s="21">
        <f t="shared" si="11"/>
        <v>0</v>
      </c>
      <c r="N31" s="21">
        <f t="shared" si="12"/>
        <v>0</v>
      </c>
      <c r="O31" s="21">
        <f t="shared" si="13"/>
        <v>0</v>
      </c>
      <c r="P31" s="22"/>
      <c r="Q31" s="39">
        <f t="shared" si="14"/>
        <v>0</v>
      </c>
      <c r="S31" s="37">
        <f t="shared" si="1"/>
        <v>0</v>
      </c>
      <c r="T31" s="37">
        <f t="shared" si="2"/>
        <v>0</v>
      </c>
      <c r="U31" s="37">
        <f t="shared" si="3"/>
        <v>0</v>
      </c>
      <c r="V31" s="37">
        <f t="shared" si="4"/>
        <v>0</v>
      </c>
      <c r="W31" s="37">
        <f t="shared" si="5"/>
        <v>0</v>
      </c>
    </row>
    <row r="32" spans="1:23">
      <c r="A32" s="8" t="s">
        <v>74</v>
      </c>
      <c r="B32" s="20">
        <f t="shared" si="15"/>
        <v>0</v>
      </c>
      <c r="C32" s="20">
        <f t="shared" si="6"/>
        <v>0</v>
      </c>
      <c r="D32" s="19">
        <v>41.81</v>
      </c>
      <c r="E32" s="19">
        <v>23.9</v>
      </c>
      <c r="F32" s="19">
        <v>0</v>
      </c>
      <c r="G32" s="19">
        <v>5.09</v>
      </c>
      <c r="H32" s="19">
        <v>29.2</v>
      </c>
      <c r="I32" s="19">
        <f t="shared" si="7"/>
        <v>100.00000000000001</v>
      </c>
      <c r="J32" s="21">
        <f t="shared" si="8"/>
        <v>0</v>
      </c>
      <c r="K32" s="21">
        <f t="shared" si="9"/>
        <v>0</v>
      </c>
      <c r="L32" s="21">
        <f t="shared" si="10"/>
        <v>0</v>
      </c>
      <c r="M32" s="21">
        <f t="shared" si="11"/>
        <v>0</v>
      </c>
      <c r="N32" s="21">
        <f t="shared" si="12"/>
        <v>0</v>
      </c>
      <c r="O32" s="21">
        <f t="shared" si="13"/>
        <v>0</v>
      </c>
      <c r="P32" s="22"/>
      <c r="Q32" s="39">
        <f t="shared" si="14"/>
        <v>0</v>
      </c>
      <c r="S32" s="37">
        <f t="shared" si="1"/>
        <v>0</v>
      </c>
      <c r="T32" s="37">
        <f t="shared" si="2"/>
        <v>0</v>
      </c>
      <c r="U32" s="37">
        <f t="shared" si="3"/>
        <v>0</v>
      </c>
      <c r="V32" s="37">
        <f t="shared" si="4"/>
        <v>0</v>
      </c>
      <c r="W32" s="37">
        <f t="shared" si="5"/>
        <v>0</v>
      </c>
    </row>
    <row r="33" spans="1:23">
      <c r="A33" s="8" t="s">
        <v>75</v>
      </c>
      <c r="B33" s="20">
        <f t="shared" si="15"/>
        <v>0</v>
      </c>
      <c r="C33" s="20">
        <f t="shared" si="6"/>
        <v>0</v>
      </c>
      <c r="D33" s="19">
        <v>41.81</v>
      </c>
      <c r="E33" s="19">
        <v>23.9</v>
      </c>
      <c r="F33" s="19">
        <v>0</v>
      </c>
      <c r="G33" s="19">
        <v>5.09</v>
      </c>
      <c r="H33" s="19">
        <v>29.2</v>
      </c>
      <c r="I33" s="19">
        <f t="shared" si="7"/>
        <v>100.00000000000001</v>
      </c>
      <c r="J33" s="21">
        <f t="shared" si="8"/>
        <v>0</v>
      </c>
      <c r="K33" s="21">
        <f t="shared" si="9"/>
        <v>0</v>
      </c>
      <c r="L33" s="21">
        <f t="shared" si="10"/>
        <v>0</v>
      </c>
      <c r="M33" s="21">
        <f t="shared" si="11"/>
        <v>0</v>
      </c>
      <c r="N33" s="21">
        <f t="shared" si="12"/>
        <v>0</v>
      </c>
      <c r="O33" s="21">
        <f t="shared" si="13"/>
        <v>0</v>
      </c>
      <c r="P33" s="22"/>
      <c r="Q33" s="39">
        <f t="shared" si="14"/>
        <v>0</v>
      </c>
      <c r="S33" s="37">
        <f t="shared" si="1"/>
        <v>0</v>
      </c>
      <c r="T33" s="37">
        <f t="shared" si="2"/>
        <v>0</v>
      </c>
      <c r="U33" s="37">
        <f t="shared" si="3"/>
        <v>0</v>
      </c>
      <c r="V33" s="37">
        <f t="shared" si="4"/>
        <v>0</v>
      </c>
      <c r="W33" s="37">
        <f t="shared" si="5"/>
        <v>0</v>
      </c>
    </row>
    <row r="34" spans="1:23">
      <c r="A34" s="8" t="s">
        <v>76</v>
      </c>
      <c r="B34" s="20">
        <f t="shared" si="15"/>
        <v>0</v>
      </c>
      <c r="C34" s="20">
        <f t="shared" si="6"/>
        <v>0</v>
      </c>
      <c r="D34" s="19">
        <v>41.81</v>
      </c>
      <c r="E34" s="19">
        <v>23.9</v>
      </c>
      <c r="F34" s="19">
        <v>0</v>
      </c>
      <c r="G34" s="19">
        <v>5.09</v>
      </c>
      <c r="H34" s="19">
        <v>29.2</v>
      </c>
      <c r="I34" s="19">
        <f t="shared" si="7"/>
        <v>100.00000000000001</v>
      </c>
      <c r="J34" s="21">
        <f t="shared" si="8"/>
        <v>0</v>
      </c>
      <c r="K34" s="21">
        <f t="shared" si="9"/>
        <v>0</v>
      </c>
      <c r="L34" s="21">
        <f t="shared" si="10"/>
        <v>0</v>
      </c>
      <c r="M34" s="21">
        <f t="shared" si="11"/>
        <v>0</v>
      </c>
      <c r="N34" s="21">
        <f t="shared" si="12"/>
        <v>0</v>
      </c>
      <c r="O34" s="21">
        <f t="shared" si="13"/>
        <v>0</v>
      </c>
      <c r="P34" s="22"/>
      <c r="Q34" s="39">
        <f t="shared" si="14"/>
        <v>0</v>
      </c>
      <c r="S34" s="37">
        <f t="shared" si="1"/>
        <v>0</v>
      </c>
      <c r="T34" s="37">
        <f t="shared" si="2"/>
        <v>0</v>
      </c>
      <c r="U34" s="37">
        <f t="shared" si="3"/>
        <v>0</v>
      </c>
      <c r="V34" s="37">
        <f t="shared" si="4"/>
        <v>0</v>
      </c>
      <c r="W34" s="37">
        <f t="shared" si="5"/>
        <v>0</v>
      </c>
    </row>
    <row r="35" spans="1:23">
      <c r="A35" s="8" t="s">
        <v>77</v>
      </c>
      <c r="B35" s="20">
        <f t="shared" si="15"/>
        <v>0</v>
      </c>
      <c r="C35" s="20">
        <f t="shared" si="6"/>
        <v>0</v>
      </c>
      <c r="D35" s="19">
        <v>41.81</v>
      </c>
      <c r="E35" s="19">
        <v>23.9</v>
      </c>
      <c r="F35" s="19">
        <v>0</v>
      </c>
      <c r="G35" s="19">
        <v>5.09</v>
      </c>
      <c r="H35" s="19">
        <v>29.2</v>
      </c>
      <c r="I35" s="19">
        <f t="shared" si="7"/>
        <v>100.00000000000001</v>
      </c>
      <c r="J35" s="21">
        <f t="shared" si="8"/>
        <v>0</v>
      </c>
      <c r="K35" s="21">
        <f t="shared" si="9"/>
        <v>0</v>
      </c>
      <c r="L35" s="21">
        <f t="shared" si="10"/>
        <v>0</v>
      </c>
      <c r="M35" s="21">
        <f t="shared" si="11"/>
        <v>0</v>
      </c>
      <c r="N35" s="21">
        <f t="shared" si="12"/>
        <v>0</v>
      </c>
      <c r="O35" s="21">
        <f t="shared" si="13"/>
        <v>0</v>
      </c>
      <c r="P35" s="22"/>
      <c r="Q35" s="39">
        <f t="shared" si="14"/>
        <v>0</v>
      </c>
      <c r="S35" s="37">
        <f t="shared" si="1"/>
        <v>0</v>
      </c>
      <c r="T35" s="37">
        <f t="shared" si="2"/>
        <v>0</v>
      </c>
      <c r="U35" s="37">
        <f t="shared" si="3"/>
        <v>0</v>
      </c>
      <c r="V35" s="37">
        <f t="shared" si="4"/>
        <v>0</v>
      </c>
      <c r="W35" s="37">
        <f t="shared" si="5"/>
        <v>0</v>
      </c>
    </row>
    <row r="36" spans="1:23">
      <c r="A36" s="8" t="s">
        <v>78</v>
      </c>
      <c r="B36" s="20">
        <f t="shared" si="15"/>
        <v>0</v>
      </c>
      <c r="C36" s="20">
        <f t="shared" si="6"/>
        <v>0</v>
      </c>
      <c r="D36" s="19">
        <v>41.81</v>
      </c>
      <c r="E36" s="19">
        <v>23.9</v>
      </c>
      <c r="F36" s="19">
        <v>0</v>
      </c>
      <c r="G36" s="19">
        <v>5.09</v>
      </c>
      <c r="H36" s="19">
        <v>29.2</v>
      </c>
      <c r="I36" s="19">
        <f t="shared" si="7"/>
        <v>100.00000000000001</v>
      </c>
      <c r="J36" s="21">
        <f t="shared" si="8"/>
        <v>0</v>
      </c>
      <c r="K36" s="21">
        <f t="shared" si="9"/>
        <v>0</v>
      </c>
      <c r="L36" s="21">
        <f t="shared" si="10"/>
        <v>0</v>
      </c>
      <c r="M36" s="21">
        <f t="shared" si="11"/>
        <v>0</v>
      </c>
      <c r="N36" s="21">
        <f t="shared" si="12"/>
        <v>0</v>
      </c>
      <c r="O36" s="21">
        <f t="shared" si="13"/>
        <v>0</v>
      </c>
      <c r="P36" s="22"/>
      <c r="Q36" s="39">
        <f t="shared" si="14"/>
        <v>0</v>
      </c>
      <c r="S36" s="37">
        <f t="shared" si="1"/>
        <v>0</v>
      </c>
      <c r="T36" s="37">
        <f t="shared" si="2"/>
        <v>0</v>
      </c>
      <c r="U36" s="37">
        <f t="shared" si="3"/>
        <v>0</v>
      </c>
      <c r="V36" s="37">
        <f t="shared" si="4"/>
        <v>0</v>
      </c>
      <c r="W36" s="37">
        <f t="shared" si="5"/>
        <v>0</v>
      </c>
    </row>
    <row r="37" spans="1:23">
      <c r="A37" s="8" t="s">
        <v>79</v>
      </c>
      <c r="B37" s="20">
        <f t="shared" si="15"/>
        <v>0</v>
      </c>
      <c r="C37" s="20">
        <f t="shared" si="6"/>
        <v>0</v>
      </c>
      <c r="D37" s="19">
        <v>41.81</v>
      </c>
      <c r="E37" s="19">
        <v>23.9</v>
      </c>
      <c r="F37" s="19">
        <v>0</v>
      </c>
      <c r="G37" s="19">
        <v>5.09</v>
      </c>
      <c r="H37" s="19">
        <v>29.2</v>
      </c>
      <c r="I37" s="19">
        <f t="shared" si="7"/>
        <v>100.00000000000001</v>
      </c>
      <c r="J37" s="21">
        <f t="shared" si="8"/>
        <v>0</v>
      </c>
      <c r="K37" s="21">
        <f t="shared" si="9"/>
        <v>0</v>
      </c>
      <c r="L37" s="21">
        <f t="shared" si="10"/>
        <v>0</v>
      </c>
      <c r="M37" s="21">
        <f t="shared" si="11"/>
        <v>0</v>
      </c>
      <c r="N37" s="21">
        <f t="shared" si="12"/>
        <v>0</v>
      </c>
      <c r="O37" s="21">
        <f t="shared" si="13"/>
        <v>0</v>
      </c>
      <c r="P37" s="22"/>
      <c r="Q37" s="39">
        <f t="shared" si="14"/>
        <v>0</v>
      </c>
      <c r="S37" s="37">
        <f t="shared" si="1"/>
        <v>0</v>
      </c>
      <c r="T37" s="37">
        <f t="shared" si="2"/>
        <v>0</v>
      </c>
      <c r="U37" s="37">
        <f t="shared" si="3"/>
        <v>0</v>
      </c>
      <c r="V37" s="37">
        <f t="shared" si="4"/>
        <v>0</v>
      </c>
      <c r="W37" s="37">
        <f t="shared" si="5"/>
        <v>0</v>
      </c>
    </row>
    <row r="38" spans="1:23">
      <c r="A38" s="8" t="s">
        <v>80</v>
      </c>
      <c r="B38" s="20">
        <f t="shared" si="15"/>
        <v>0</v>
      </c>
      <c r="C38" s="20">
        <f t="shared" si="6"/>
        <v>0</v>
      </c>
      <c r="D38" s="19">
        <v>41.81</v>
      </c>
      <c r="E38" s="19">
        <v>23.9</v>
      </c>
      <c r="F38" s="19">
        <v>0</v>
      </c>
      <c r="G38" s="19">
        <v>5.09</v>
      </c>
      <c r="H38" s="19">
        <v>29.2</v>
      </c>
      <c r="I38" s="19">
        <f t="shared" si="7"/>
        <v>100.00000000000001</v>
      </c>
      <c r="J38" s="21">
        <f t="shared" si="8"/>
        <v>0</v>
      </c>
      <c r="K38" s="21">
        <f t="shared" si="9"/>
        <v>0</v>
      </c>
      <c r="L38" s="21">
        <f t="shared" si="10"/>
        <v>0</v>
      </c>
      <c r="M38" s="21">
        <f t="shared" si="11"/>
        <v>0</v>
      </c>
      <c r="N38" s="21">
        <f t="shared" si="12"/>
        <v>0</v>
      </c>
      <c r="O38" s="21">
        <f t="shared" si="13"/>
        <v>0</v>
      </c>
      <c r="P38" s="22"/>
      <c r="Q38" s="39">
        <f t="shared" si="14"/>
        <v>0</v>
      </c>
      <c r="S38" s="37">
        <f t="shared" si="1"/>
        <v>0</v>
      </c>
      <c r="T38" s="37">
        <f t="shared" si="2"/>
        <v>0</v>
      </c>
      <c r="U38" s="37">
        <f t="shared" si="3"/>
        <v>0</v>
      </c>
      <c r="V38" s="37">
        <f t="shared" si="4"/>
        <v>0</v>
      </c>
      <c r="W38" s="37">
        <f t="shared" si="5"/>
        <v>0</v>
      </c>
    </row>
    <row r="39" spans="1:23">
      <c r="A39" s="8" t="s">
        <v>81</v>
      </c>
      <c r="B39" s="20">
        <f t="shared" si="15"/>
        <v>0</v>
      </c>
      <c r="C39" s="20">
        <f t="shared" si="6"/>
        <v>0</v>
      </c>
      <c r="D39" s="19">
        <v>41.81</v>
      </c>
      <c r="E39" s="19">
        <v>23.9</v>
      </c>
      <c r="F39" s="19">
        <v>0</v>
      </c>
      <c r="G39" s="19">
        <v>5.09</v>
      </c>
      <c r="H39" s="19">
        <v>29.2</v>
      </c>
      <c r="I39" s="19">
        <f t="shared" si="7"/>
        <v>100.00000000000001</v>
      </c>
      <c r="J39" s="21">
        <f t="shared" si="8"/>
        <v>0</v>
      </c>
      <c r="K39" s="21">
        <f t="shared" si="9"/>
        <v>0</v>
      </c>
      <c r="L39" s="21">
        <f t="shared" si="10"/>
        <v>0</v>
      </c>
      <c r="M39" s="21">
        <f t="shared" si="11"/>
        <v>0</v>
      </c>
      <c r="N39" s="21">
        <f t="shared" si="12"/>
        <v>0</v>
      </c>
      <c r="O39" s="21">
        <f t="shared" si="13"/>
        <v>0</v>
      </c>
      <c r="P39" s="22"/>
      <c r="Q39" s="39">
        <f t="shared" si="14"/>
        <v>0</v>
      </c>
      <c r="S39" s="37">
        <f t="shared" si="1"/>
        <v>0</v>
      </c>
      <c r="T39" s="37">
        <f t="shared" si="2"/>
        <v>0</v>
      </c>
      <c r="U39" s="37">
        <f t="shared" si="3"/>
        <v>0</v>
      </c>
      <c r="V39" s="37">
        <f t="shared" si="4"/>
        <v>0</v>
      </c>
      <c r="W39" s="37">
        <f t="shared" si="5"/>
        <v>0</v>
      </c>
    </row>
    <row r="40" spans="1:23">
      <c r="A40" s="8" t="s">
        <v>82</v>
      </c>
      <c r="B40" s="20">
        <f t="shared" si="15"/>
        <v>0</v>
      </c>
      <c r="C40" s="20">
        <f t="shared" si="6"/>
        <v>0</v>
      </c>
      <c r="D40" s="19">
        <v>41.81</v>
      </c>
      <c r="E40" s="19">
        <v>23.9</v>
      </c>
      <c r="F40" s="19">
        <v>0</v>
      </c>
      <c r="G40" s="19">
        <v>5.09</v>
      </c>
      <c r="H40" s="19">
        <v>29.2</v>
      </c>
      <c r="I40" s="19">
        <f t="shared" si="7"/>
        <v>100.00000000000001</v>
      </c>
      <c r="J40" s="21">
        <f t="shared" si="8"/>
        <v>0</v>
      </c>
      <c r="K40" s="21">
        <f t="shared" si="9"/>
        <v>0</v>
      </c>
      <c r="L40" s="21">
        <f t="shared" si="10"/>
        <v>0</v>
      </c>
      <c r="M40" s="21">
        <f t="shared" si="11"/>
        <v>0</v>
      </c>
      <c r="N40" s="21">
        <f t="shared" si="12"/>
        <v>0</v>
      </c>
      <c r="O40" s="21">
        <f t="shared" si="13"/>
        <v>0</v>
      </c>
      <c r="P40" s="22"/>
      <c r="Q40" s="39">
        <f t="shared" si="14"/>
        <v>0</v>
      </c>
      <c r="S40" s="37">
        <f t="shared" si="1"/>
        <v>0</v>
      </c>
      <c r="T40" s="37">
        <f t="shared" si="2"/>
        <v>0</v>
      </c>
      <c r="U40" s="37">
        <f t="shared" si="3"/>
        <v>0</v>
      </c>
      <c r="V40" s="37">
        <f t="shared" si="4"/>
        <v>0</v>
      </c>
      <c r="W40" s="37">
        <f t="shared" si="5"/>
        <v>0</v>
      </c>
    </row>
    <row r="41" spans="1:23">
      <c r="A41" s="8" t="s">
        <v>83</v>
      </c>
      <c r="B41" s="20">
        <f t="shared" si="15"/>
        <v>0</v>
      </c>
      <c r="C41" s="20">
        <f t="shared" si="6"/>
        <v>0</v>
      </c>
      <c r="D41" s="19">
        <v>41.81</v>
      </c>
      <c r="E41" s="19">
        <v>23.9</v>
      </c>
      <c r="F41" s="19">
        <v>0</v>
      </c>
      <c r="G41" s="19">
        <v>5.09</v>
      </c>
      <c r="H41" s="19">
        <v>29.2</v>
      </c>
      <c r="I41" s="19">
        <f t="shared" si="7"/>
        <v>100.00000000000001</v>
      </c>
      <c r="J41" s="21">
        <f t="shared" si="8"/>
        <v>0</v>
      </c>
      <c r="K41" s="21">
        <f t="shared" si="9"/>
        <v>0</v>
      </c>
      <c r="L41" s="21">
        <f t="shared" si="10"/>
        <v>0</v>
      </c>
      <c r="M41" s="21">
        <f t="shared" si="11"/>
        <v>0</v>
      </c>
      <c r="N41" s="21">
        <f t="shared" si="12"/>
        <v>0</v>
      </c>
      <c r="O41" s="21">
        <f t="shared" si="13"/>
        <v>0</v>
      </c>
      <c r="P41" s="22"/>
      <c r="Q41" s="39">
        <f t="shared" si="14"/>
        <v>0</v>
      </c>
      <c r="S41" s="37">
        <f t="shared" si="1"/>
        <v>0</v>
      </c>
      <c r="T41" s="37">
        <f t="shared" si="2"/>
        <v>0</v>
      </c>
      <c r="U41" s="37">
        <f t="shared" si="3"/>
        <v>0</v>
      </c>
      <c r="V41" s="37">
        <f t="shared" si="4"/>
        <v>0</v>
      </c>
      <c r="W41" s="37">
        <f t="shared" si="5"/>
        <v>0</v>
      </c>
    </row>
    <row r="42" spans="1:23">
      <c r="A42" s="8" t="s">
        <v>84</v>
      </c>
      <c r="B42" s="20">
        <f t="shared" si="15"/>
        <v>0</v>
      </c>
      <c r="C42" s="20">
        <f t="shared" si="6"/>
        <v>0</v>
      </c>
      <c r="D42" s="19">
        <v>41.81</v>
      </c>
      <c r="E42" s="19">
        <v>23.9</v>
      </c>
      <c r="F42" s="19">
        <v>0</v>
      </c>
      <c r="G42" s="19">
        <v>5.09</v>
      </c>
      <c r="H42" s="19">
        <v>29.2</v>
      </c>
      <c r="I42" s="19">
        <f t="shared" si="7"/>
        <v>100.00000000000001</v>
      </c>
      <c r="J42" s="21">
        <f t="shared" si="8"/>
        <v>0</v>
      </c>
      <c r="K42" s="21">
        <f t="shared" si="9"/>
        <v>0</v>
      </c>
      <c r="L42" s="21">
        <f t="shared" si="10"/>
        <v>0</v>
      </c>
      <c r="M42" s="21">
        <f t="shared" si="11"/>
        <v>0</v>
      </c>
      <c r="N42" s="21">
        <f t="shared" si="12"/>
        <v>0</v>
      </c>
      <c r="O42" s="21">
        <f t="shared" si="13"/>
        <v>0</v>
      </c>
      <c r="P42" s="22"/>
      <c r="Q42" s="39">
        <f t="shared" si="14"/>
        <v>0</v>
      </c>
      <c r="S42" s="37">
        <f t="shared" si="1"/>
        <v>0</v>
      </c>
      <c r="T42" s="37">
        <f t="shared" si="2"/>
        <v>0</v>
      </c>
      <c r="U42" s="37">
        <f t="shared" si="3"/>
        <v>0</v>
      </c>
      <c r="V42" s="37">
        <f t="shared" si="4"/>
        <v>0</v>
      </c>
      <c r="W42" s="37">
        <f t="shared" si="5"/>
        <v>0</v>
      </c>
    </row>
    <row r="43" spans="1:23">
      <c r="A43" s="8" t="s">
        <v>85</v>
      </c>
      <c r="B43" s="20">
        <f t="shared" si="15"/>
        <v>0</v>
      </c>
      <c r="C43" s="20">
        <f t="shared" si="6"/>
        <v>0</v>
      </c>
      <c r="D43" s="19">
        <v>41.81</v>
      </c>
      <c r="E43" s="19">
        <v>23.9</v>
      </c>
      <c r="F43" s="19">
        <v>0</v>
      </c>
      <c r="G43" s="19">
        <v>5.09</v>
      </c>
      <c r="H43" s="19">
        <v>29.2</v>
      </c>
      <c r="I43" s="19">
        <f t="shared" si="7"/>
        <v>100.00000000000001</v>
      </c>
      <c r="J43" s="21">
        <f t="shared" si="8"/>
        <v>0</v>
      </c>
      <c r="K43" s="21">
        <f t="shared" si="9"/>
        <v>0</v>
      </c>
      <c r="L43" s="21">
        <f t="shared" si="10"/>
        <v>0</v>
      </c>
      <c r="M43" s="21">
        <f t="shared" si="11"/>
        <v>0</v>
      </c>
      <c r="N43" s="21">
        <f t="shared" si="12"/>
        <v>0</v>
      </c>
      <c r="O43" s="21">
        <f t="shared" si="13"/>
        <v>0</v>
      </c>
      <c r="P43" s="22"/>
      <c r="Q43" s="39">
        <f t="shared" si="14"/>
        <v>0</v>
      </c>
      <c r="S43" s="37">
        <f t="shared" si="1"/>
        <v>0</v>
      </c>
      <c r="T43" s="37">
        <f t="shared" si="2"/>
        <v>0</v>
      </c>
      <c r="U43" s="37">
        <f t="shared" si="3"/>
        <v>0</v>
      </c>
      <c r="V43" s="37">
        <f t="shared" si="4"/>
        <v>0</v>
      </c>
      <c r="W43" s="37">
        <f t="shared" si="5"/>
        <v>0</v>
      </c>
    </row>
    <row r="44" spans="1:23">
      <c r="A44" s="8" t="s">
        <v>86</v>
      </c>
      <c r="B44" s="20">
        <f t="shared" si="15"/>
        <v>0</v>
      </c>
      <c r="C44" s="20">
        <f t="shared" si="6"/>
        <v>0</v>
      </c>
      <c r="D44" s="19">
        <v>41.81</v>
      </c>
      <c r="E44" s="19">
        <v>23.9</v>
      </c>
      <c r="F44" s="19">
        <v>0</v>
      </c>
      <c r="G44" s="19">
        <v>5.09</v>
      </c>
      <c r="H44" s="19">
        <v>29.2</v>
      </c>
      <c r="I44" s="19">
        <f t="shared" si="7"/>
        <v>100.00000000000001</v>
      </c>
      <c r="J44" s="21">
        <f t="shared" si="8"/>
        <v>0</v>
      </c>
      <c r="K44" s="21">
        <f t="shared" si="9"/>
        <v>0</v>
      </c>
      <c r="L44" s="21">
        <f t="shared" si="10"/>
        <v>0</v>
      </c>
      <c r="M44" s="21">
        <f t="shared" si="11"/>
        <v>0</v>
      </c>
      <c r="N44" s="21">
        <f t="shared" si="12"/>
        <v>0</v>
      </c>
      <c r="O44" s="21">
        <f t="shared" si="13"/>
        <v>0</v>
      </c>
      <c r="P44" s="22"/>
      <c r="Q44" s="39">
        <f t="shared" si="14"/>
        <v>0</v>
      </c>
      <c r="S44" s="37">
        <f t="shared" si="1"/>
        <v>0</v>
      </c>
      <c r="T44" s="37">
        <f t="shared" si="2"/>
        <v>0</v>
      </c>
      <c r="U44" s="37">
        <f t="shared" si="3"/>
        <v>0</v>
      </c>
      <c r="V44" s="37">
        <f t="shared" si="4"/>
        <v>0</v>
      </c>
      <c r="W44" s="37">
        <f t="shared" si="5"/>
        <v>0</v>
      </c>
    </row>
    <row r="45" spans="1:23">
      <c r="A45" s="8" t="s">
        <v>87</v>
      </c>
      <c r="B45" s="20">
        <f t="shared" si="15"/>
        <v>0</v>
      </c>
      <c r="C45" s="20">
        <f t="shared" si="6"/>
        <v>0</v>
      </c>
      <c r="D45" s="19">
        <v>41.81</v>
      </c>
      <c r="E45" s="19">
        <v>23.9</v>
      </c>
      <c r="F45" s="19">
        <v>0</v>
      </c>
      <c r="G45" s="19">
        <v>5.09</v>
      </c>
      <c r="H45" s="19">
        <v>29.2</v>
      </c>
      <c r="I45" s="19">
        <f t="shared" si="7"/>
        <v>100.00000000000001</v>
      </c>
      <c r="J45" s="21">
        <f t="shared" si="8"/>
        <v>0</v>
      </c>
      <c r="K45" s="21">
        <f t="shared" si="9"/>
        <v>0</v>
      </c>
      <c r="L45" s="21">
        <f t="shared" si="10"/>
        <v>0</v>
      </c>
      <c r="M45" s="21">
        <f t="shared" si="11"/>
        <v>0</v>
      </c>
      <c r="N45" s="21">
        <f t="shared" si="12"/>
        <v>0</v>
      </c>
      <c r="O45" s="21">
        <f t="shared" si="13"/>
        <v>0</v>
      </c>
      <c r="P45" s="22"/>
      <c r="Q45" s="39">
        <f t="shared" si="14"/>
        <v>0</v>
      </c>
      <c r="S45" s="37">
        <f t="shared" si="1"/>
        <v>0</v>
      </c>
      <c r="T45" s="37">
        <f t="shared" si="2"/>
        <v>0</v>
      </c>
      <c r="U45" s="37">
        <f t="shared" si="3"/>
        <v>0</v>
      </c>
      <c r="V45" s="37">
        <f t="shared" si="4"/>
        <v>0</v>
      </c>
      <c r="W45" s="37">
        <f t="shared" si="5"/>
        <v>0</v>
      </c>
    </row>
    <row r="46" spans="1:23">
      <c r="A46" s="8" t="s">
        <v>88</v>
      </c>
      <c r="B46" s="20">
        <f t="shared" si="15"/>
        <v>0</v>
      </c>
      <c r="C46" s="20">
        <f t="shared" si="6"/>
        <v>0</v>
      </c>
      <c r="D46" s="19">
        <v>41.81</v>
      </c>
      <c r="E46" s="19">
        <v>23.9</v>
      </c>
      <c r="F46" s="19">
        <v>0</v>
      </c>
      <c r="G46" s="19">
        <v>5.09</v>
      </c>
      <c r="H46" s="19">
        <v>29.2</v>
      </c>
      <c r="I46" s="19">
        <f t="shared" si="7"/>
        <v>100.00000000000001</v>
      </c>
      <c r="J46" s="21">
        <f t="shared" si="8"/>
        <v>0</v>
      </c>
      <c r="K46" s="21">
        <f t="shared" si="9"/>
        <v>0</v>
      </c>
      <c r="L46" s="21">
        <f t="shared" si="10"/>
        <v>0</v>
      </c>
      <c r="M46" s="21">
        <f t="shared" si="11"/>
        <v>0</v>
      </c>
      <c r="N46" s="21">
        <f t="shared" si="12"/>
        <v>0</v>
      </c>
      <c r="O46" s="21">
        <f t="shared" si="13"/>
        <v>0</v>
      </c>
      <c r="P46" s="22"/>
      <c r="Q46" s="39">
        <f t="shared" si="14"/>
        <v>0</v>
      </c>
      <c r="S46" s="37">
        <f t="shared" si="1"/>
        <v>0</v>
      </c>
      <c r="T46" s="37">
        <f t="shared" si="2"/>
        <v>0</v>
      </c>
      <c r="U46" s="37">
        <f t="shared" si="3"/>
        <v>0</v>
      </c>
      <c r="V46" s="37">
        <f t="shared" si="4"/>
        <v>0</v>
      </c>
      <c r="W46" s="37">
        <f t="shared" si="5"/>
        <v>0</v>
      </c>
    </row>
    <row r="47" spans="1:23">
      <c r="A47" s="8" t="s">
        <v>89</v>
      </c>
      <c r="B47" s="20">
        <f t="shared" si="15"/>
        <v>0</v>
      </c>
      <c r="C47" s="20">
        <f t="shared" si="6"/>
        <v>0</v>
      </c>
      <c r="D47" s="19">
        <v>41.81</v>
      </c>
      <c r="E47" s="19">
        <v>23.9</v>
      </c>
      <c r="F47" s="19">
        <v>0</v>
      </c>
      <c r="G47" s="19">
        <v>5.09</v>
      </c>
      <c r="H47" s="19">
        <v>29.2</v>
      </c>
      <c r="I47" s="19">
        <f t="shared" si="7"/>
        <v>100.00000000000001</v>
      </c>
      <c r="J47" s="21">
        <f t="shared" si="8"/>
        <v>0</v>
      </c>
      <c r="K47" s="21">
        <f t="shared" si="9"/>
        <v>0</v>
      </c>
      <c r="L47" s="21">
        <f t="shared" si="10"/>
        <v>0</v>
      </c>
      <c r="M47" s="21">
        <f t="shared" si="11"/>
        <v>0</v>
      </c>
      <c r="N47" s="21">
        <f t="shared" si="12"/>
        <v>0</v>
      </c>
      <c r="O47" s="21">
        <f t="shared" si="13"/>
        <v>0</v>
      </c>
      <c r="P47" s="22"/>
      <c r="Q47" s="39">
        <f t="shared" si="14"/>
        <v>0</v>
      </c>
      <c r="S47" s="37">
        <f t="shared" si="1"/>
        <v>0</v>
      </c>
      <c r="T47" s="37">
        <f t="shared" si="2"/>
        <v>0</v>
      </c>
      <c r="U47" s="37">
        <f t="shared" si="3"/>
        <v>0</v>
      </c>
      <c r="V47" s="37">
        <f t="shared" si="4"/>
        <v>0</v>
      </c>
      <c r="W47" s="37">
        <f t="shared" si="5"/>
        <v>0</v>
      </c>
    </row>
    <row r="48" spans="1:23">
      <c r="A48" s="8" t="s">
        <v>90</v>
      </c>
      <c r="B48" s="20">
        <f t="shared" si="15"/>
        <v>0</v>
      </c>
      <c r="C48" s="20">
        <f t="shared" si="6"/>
        <v>0</v>
      </c>
      <c r="D48" s="19">
        <v>41.81</v>
      </c>
      <c r="E48" s="19">
        <v>23.9</v>
      </c>
      <c r="F48" s="19">
        <v>0</v>
      </c>
      <c r="G48" s="19">
        <v>5.09</v>
      </c>
      <c r="H48" s="19">
        <v>29.2</v>
      </c>
      <c r="I48" s="19">
        <f t="shared" si="7"/>
        <v>100.00000000000001</v>
      </c>
      <c r="J48" s="21">
        <f t="shared" si="8"/>
        <v>0</v>
      </c>
      <c r="K48" s="21">
        <f t="shared" si="9"/>
        <v>0</v>
      </c>
      <c r="L48" s="21">
        <f t="shared" si="10"/>
        <v>0</v>
      </c>
      <c r="M48" s="21">
        <f t="shared" si="11"/>
        <v>0</v>
      </c>
      <c r="N48" s="21">
        <f t="shared" si="12"/>
        <v>0</v>
      </c>
      <c r="O48" s="21">
        <f t="shared" si="13"/>
        <v>0</v>
      </c>
      <c r="P48" s="22"/>
      <c r="Q48" s="39">
        <f t="shared" si="14"/>
        <v>0</v>
      </c>
      <c r="S48" s="37">
        <f t="shared" si="1"/>
        <v>0</v>
      </c>
      <c r="T48" s="37">
        <f t="shared" si="2"/>
        <v>0</v>
      </c>
      <c r="U48" s="37">
        <f t="shared" si="3"/>
        <v>0</v>
      </c>
      <c r="V48" s="37">
        <f t="shared" si="4"/>
        <v>0</v>
      </c>
      <c r="W48" s="37">
        <f t="shared" si="5"/>
        <v>0</v>
      </c>
    </row>
    <row r="49" spans="1:23">
      <c r="A49" s="8" t="s">
        <v>91</v>
      </c>
      <c r="B49" s="20">
        <f t="shared" si="15"/>
        <v>0</v>
      </c>
      <c r="C49" s="20">
        <f t="shared" si="6"/>
        <v>0</v>
      </c>
      <c r="D49" s="19">
        <v>41.81</v>
      </c>
      <c r="E49" s="19">
        <v>23.9</v>
      </c>
      <c r="F49" s="19">
        <v>0</v>
      </c>
      <c r="G49" s="19">
        <v>5.09</v>
      </c>
      <c r="H49" s="19">
        <v>29.2</v>
      </c>
      <c r="I49" s="19">
        <f t="shared" si="7"/>
        <v>100.00000000000001</v>
      </c>
      <c r="J49" s="21">
        <f t="shared" si="8"/>
        <v>0</v>
      </c>
      <c r="K49" s="21">
        <f t="shared" si="9"/>
        <v>0</v>
      </c>
      <c r="L49" s="21">
        <f t="shared" si="10"/>
        <v>0</v>
      </c>
      <c r="M49" s="21">
        <f t="shared" si="11"/>
        <v>0</v>
      </c>
      <c r="N49" s="21">
        <f t="shared" si="12"/>
        <v>0</v>
      </c>
      <c r="O49" s="21">
        <f t="shared" si="13"/>
        <v>0</v>
      </c>
      <c r="P49" s="22"/>
      <c r="Q49" s="39">
        <f t="shared" si="14"/>
        <v>0</v>
      </c>
      <c r="S49" s="37">
        <f t="shared" si="1"/>
        <v>0</v>
      </c>
      <c r="T49" s="37">
        <f t="shared" si="2"/>
        <v>0</v>
      </c>
      <c r="U49" s="37">
        <f t="shared" si="3"/>
        <v>0</v>
      </c>
      <c r="V49" s="37">
        <f t="shared" si="4"/>
        <v>0</v>
      </c>
      <c r="W49" s="37">
        <f t="shared" si="5"/>
        <v>0</v>
      </c>
    </row>
    <row r="50" spans="1:23">
      <c r="A50" s="8" t="s">
        <v>92</v>
      </c>
      <c r="B50" s="20">
        <f t="shared" si="15"/>
        <v>0</v>
      </c>
      <c r="C50" s="20">
        <f t="shared" si="6"/>
        <v>0</v>
      </c>
      <c r="D50" s="19">
        <v>41.81</v>
      </c>
      <c r="E50" s="19">
        <v>23.9</v>
      </c>
      <c r="F50" s="19">
        <v>0</v>
      </c>
      <c r="G50" s="19">
        <v>5.09</v>
      </c>
      <c r="H50" s="19">
        <v>29.2</v>
      </c>
      <c r="I50" s="19">
        <f t="shared" si="7"/>
        <v>100.00000000000001</v>
      </c>
      <c r="J50" s="21">
        <f t="shared" si="8"/>
        <v>0</v>
      </c>
      <c r="K50" s="21">
        <f t="shared" si="9"/>
        <v>0</v>
      </c>
      <c r="L50" s="21">
        <f t="shared" si="10"/>
        <v>0</v>
      </c>
      <c r="M50" s="21">
        <f t="shared" si="11"/>
        <v>0</v>
      </c>
      <c r="N50" s="21">
        <f t="shared" si="12"/>
        <v>0</v>
      </c>
      <c r="O50" s="21">
        <f t="shared" si="13"/>
        <v>0</v>
      </c>
      <c r="P50" s="22"/>
      <c r="Q50" s="39">
        <f t="shared" si="14"/>
        <v>0</v>
      </c>
      <c r="S50" s="37">
        <f t="shared" si="1"/>
        <v>0</v>
      </c>
      <c r="T50" s="37">
        <f t="shared" si="2"/>
        <v>0</v>
      </c>
      <c r="U50" s="37">
        <f t="shared" si="3"/>
        <v>0</v>
      </c>
      <c r="V50" s="37">
        <f t="shared" si="4"/>
        <v>0</v>
      </c>
      <c r="W50" s="37">
        <f t="shared" si="5"/>
        <v>0</v>
      </c>
    </row>
    <row r="51" spans="1:23">
      <c r="A51" s="8" t="s">
        <v>93</v>
      </c>
      <c r="B51" s="20">
        <f t="shared" si="15"/>
        <v>0</v>
      </c>
      <c r="C51" s="20">
        <f t="shared" si="6"/>
        <v>0</v>
      </c>
      <c r="D51" s="19">
        <v>41.81</v>
      </c>
      <c r="E51" s="19">
        <v>23.9</v>
      </c>
      <c r="F51" s="19">
        <v>0</v>
      </c>
      <c r="G51" s="19">
        <v>5.09</v>
      </c>
      <c r="H51" s="19">
        <v>29.2</v>
      </c>
      <c r="I51" s="19">
        <f t="shared" si="7"/>
        <v>100.00000000000001</v>
      </c>
      <c r="J51" s="21">
        <f t="shared" si="8"/>
        <v>0</v>
      </c>
      <c r="K51" s="21">
        <f t="shared" si="9"/>
        <v>0</v>
      </c>
      <c r="L51" s="21">
        <f t="shared" si="10"/>
        <v>0</v>
      </c>
      <c r="M51" s="21">
        <f t="shared" si="11"/>
        <v>0</v>
      </c>
      <c r="N51" s="21">
        <f t="shared" si="12"/>
        <v>0</v>
      </c>
      <c r="O51" s="21">
        <f t="shared" si="13"/>
        <v>0</v>
      </c>
      <c r="P51" s="22"/>
      <c r="Q51" s="39">
        <f t="shared" si="14"/>
        <v>0</v>
      </c>
      <c r="S51" s="37">
        <f t="shared" si="1"/>
        <v>0</v>
      </c>
      <c r="T51" s="37">
        <f t="shared" si="2"/>
        <v>0</v>
      </c>
      <c r="U51" s="37">
        <f t="shared" si="3"/>
        <v>0</v>
      </c>
      <c r="V51" s="37">
        <f t="shared" si="4"/>
        <v>0</v>
      </c>
      <c r="W51" s="37">
        <f t="shared" si="5"/>
        <v>0</v>
      </c>
    </row>
    <row r="52" spans="1:23">
      <c r="A52" s="8" t="s">
        <v>94</v>
      </c>
      <c r="B52" s="20">
        <f t="shared" si="15"/>
        <v>0</v>
      </c>
      <c r="C52" s="20">
        <f t="shared" si="6"/>
        <v>0</v>
      </c>
      <c r="D52" s="19">
        <v>41.81</v>
      </c>
      <c r="E52" s="19">
        <v>23.9</v>
      </c>
      <c r="F52" s="19">
        <v>0</v>
      </c>
      <c r="G52" s="19">
        <v>5.09</v>
      </c>
      <c r="H52" s="19">
        <v>29.2</v>
      </c>
      <c r="I52" s="19">
        <f t="shared" si="7"/>
        <v>100.00000000000001</v>
      </c>
      <c r="J52" s="21">
        <f t="shared" si="8"/>
        <v>0</v>
      </c>
      <c r="K52" s="21">
        <f t="shared" si="9"/>
        <v>0</v>
      </c>
      <c r="L52" s="21">
        <f t="shared" si="10"/>
        <v>0</v>
      </c>
      <c r="M52" s="21">
        <f t="shared" si="11"/>
        <v>0</v>
      </c>
      <c r="N52" s="21">
        <f t="shared" si="12"/>
        <v>0</v>
      </c>
      <c r="O52" s="21">
        <f t="shared" si="13"/>
        <v>0</v>
      </c>
      <c r="P52" s="22"/>
      <c r="Q52" s="39">
        <f t="shared" si="14"/>
        <v>0</v>
      </c>
      <c r="S52" s="37">
        <f t="shared" si="1"/>
        <v>0</v>
      </c>
      <c r="T52" s="37">
        <f t="shared" si="2"/>
        <v>0</v>
      </c>
      <c r="U52" s="37">
        <f t="shared" si="3"/>
        <v>0</v>
      </c>
      <c r="V52" s="37">
        <f t="shared" si="4"/>
        <v>0</v>
      </c>
      <c r="W52" s="37">
        <f t="shared" si="5"/>
        <v>0</v>
      </c>
    </row>
    <row r="53" spans="1:23">
      <c r="A53" s="8" t="s">
        <v>95</v>
      </c>
      <c r="B53" s="20">
        <f t="shared" si="15"/>
        <v>0</v>
      </c>
      <c r="C53" s="20">
        <f t="shared" si="6"/>
        <v>0</v>
      </c>
      <c r="D53" s="19">
        <v>41.81</v>
      </c>
      <c r="E53" s="19">
        <v>23.9</v>
      </c>
      <c r="F53" s="19">
        <v>0</v>
      </c>
      <c r="G53" s="19">
        <v>5.09</v>
      </c>
      <c r="H53" s="19">
        <v>29.2</v>
      </c>
      <c r="I53" s="19">
        <f t="shared" si="7"/>
        <v>100.00000000000001</v>
      </c>
      <c r="J53" s="21">
        <f t="shared" si="8"/>
        <v>0</v>
      </c>
      <c r="K53" s="21">
        <f t="shared" si="9"/>
        <v>0</v>
      </c>
      <c r="L53" s="21">
        <f t="shared" si="10"/>
        <v>0</v>
      </c>
      <c r="M53" s="21">
        <f t="shared" si="11"/>
        <v>0</v>
      </c>
      <c r="N53" s="21">
        <f t="shared" si="12"/>
        <v>0</v>
      </c>
      <c r="O53" s="21">
        <f t="shared" si="13"/>
        <v>0</v>
      </c>
      <c r="P53" s="22"/>
      <c r="Q53" s="39">
        <f t="shared" si="14"/>
        <v>0</v>
      </c>
      <c r="S53" s="37">
        <f t="shared" si="1"/>
        <v>0</v>
      </c>
      <c r="T53" s="37">
        <f t="shared" si="2"/>
        <v>0</v>
      </c>
      <c r="U53" s="37">
        <f t="shared" si="3"/>
        <v>0</v>
      </c>
      <c r="V53" s="37">
        <f t="shared" si="4"/>
        <v>0</v>
      </c>
      <c r="W53" s="37">
        <f t="shared" si="5"/>
        <v>0</v>
      </c>
    </row>
    <row r="54" spans="1:23">
      <c r="A54" s="8" t="s">
        <v>96</v>
      </c>
      <c r="B54" s="20">
        <f t="shared" si="15"/>
        <v>0</v>
      </c>
      <c r="C54" s="20">
        <f t="shared" si="6"/>
        <v>0</v>
      </c>
      <c r="D54" s="19">
        <v>41.81</v>
      </c>
      <c r="E54" s="19">
        <v>23.9</v>
      </c>
      <c r="F54" s="19">
        <v>0</v>
      </c>
      <c r="G54" s="19">
        <v>5.09</v>
      </c>
      <c r="H54" s="19">
        <v>29.2</v>
      </c>
      <c r="I54" s="19">
        <f t="shared" si="7"/>
        <v>100.00000000000001</v>
      </c>
      <c r="J54" s="21">
        <f t="shared" si="8"/>
        <v>0</v>
      </c>
      <c r="K54" s="21">
        <f t="shared" si="9"/>
        <v>0</v>
      </c>
      <c r="L54" s="21">
        <f t="shared" si="10"/>
        <v>0</v>
      </c>
      <c r="M54" s="21">
        <f t="shared" si="11"/>
        <v>0</v>
      </c>
      <c r="N54" s="21">
        <f t="shared" si="12"/>
        <v>0</v>
      </c>
      <c r="O54" s="21">
        <f t="shared" si="13"/>
        <v>0</v>
      </c>
      <c r="P54" s="22"/>
      <c r="Q54" s="39">
        <f t="shared" si="14"/>
        <v>0</v>
      </c>
      <c r="S54" s="37">
        <f t="shared" si="1"/>
        <v>0</v>
      </c>
      <c r="T54" s="37">
        <f t="shared" si="2"/>
        <v>0</v>
      </c>
      <c r="U54" s="37">
        <f t="shared" si="3"/>
        <v>0</v>
      </c>
      <c r="V54" s="37">
        <f t="shared" si="4"/>
        <v>0</v>
      </c>
      <c r="W54" s="37">
        <f t="shared" si="5"/>
        <v>0</v>
      </c>
    </row>
    <row r="55" spans="1:23">
      <c r="A55" s="8" t="s">
        <v>97</v>
      </c>
      <c r="B55" s="20">
        <f t="shared" si="15"/>
        <v>0</v>
      </c>
      <c r="C55" s="20">
        <f t="shared" si="6"/>
        <v>0</v>
      </c>
      <c r="D55" s="19">
        <v>41.81</v>
      </c>
      <c r="E55" s="19">
        <v>23.9</v>
      </c>
      <c r="F55" s="19">
        <v>0</v>
      </c>
      <c r="G55" s="19">
        <v>5.09</v>
      </c>
      <c r="H55" s="19">
        <v>29.2</v>
      </c>
      <c r="I55" s="19">
        <f t="shared" si="7"/>
        <v>100.00000000000001</v>
      </c>
      <c r="J55" s="21">
        <f t="shared" si="8"/>
        <v>0</v>
      </c>
      <c r="K55" s="21">
        <f t="shared" si="9"/>
        <v>0</v>
      </c>
      <c r="L55" s="21">
        <f t="shared" si="10"/>
        <v>0</v>
      </c>
      <c r="M55" s="21">
        <f t="shared" si="11"/>
        <v>0</v>
      </c>
      <c r="N55" s="21">
        <f t="shared" si="12"/>
        <v>0</v>
      </c>
      <c r="O55" s="21">
        <f t="shared" si="13"/>
        <v>0</v>
      </c>
      <c r="P55" s="22"/>
      <c r="Q55" s="39">
        <f t="shared" si="14"/>
        <v>0</v>
      </c>
      <c r="S55" s="37">
        <f t="shared" si="1"/>
        <v>0</v>
      </c>
      <c r="T55" s="37">
        <f t="shared" si="2"/>
        <v>0</v>
      </c>
      <c r="U55" s="37">
        <f t="shared" si="3"/>
        <v>0</v>
      </c>
      <c r="V55" s="37">
        <f t="shared" si="4"/>
        <v>0</v>
      </c>
      <c r="W55" s="37">
        <f t="shared" si="5"/>
        <v>0</v>
      </c>
    </row>
    <row r="56" spans="1:23">
      <c r="A56" s="8" t="s">
        <v>98</v>
      </c>
      <c r="B56" s="20">
        <f t="shared" si="15"/>
        <v>0</v>
      </c>
      <c r="C56" s="20">
        <f t="shared" si="6"/>
        <v>0</v>
      </c>
      <c r="D56" s="19">
        <v>41.81</v>
      </c>
      <c r="E56" s="19">
        <v>23.9</v>
      </c>
      <c r="F56" s="19">
        <v>0</v>
      </c>
      <c r="G56" s="19">
        <v>5.09</v>
      </c>
      <c r="H56" s="19">
        <v>29.2</v>
      </c>
      <c r="I56" s="19">
        <f t="shared" si="7"/>
        <v>100.00000000000001</v>
      </c>
      <c r="J56" s="21">
        <f t="shared" si="8"/>
        <v>0</v>
      </c>
      <c r="K56" s="21">
        <f t="shared" si="9"/>
        <v>0</v>
      </c>
      <c r="L56" s="21">
        <f t="shared" si="10"/>
        <v>0</v>
      </c>
      <c r="M56" s="21">
        <f t="shared" si="11"/>
        <v>0</v>
      </c>
      <c r="N56" s="21">
        <f t="shared" si="12"/>
        <v>0</v>
      </c>
      <c r="O56" s="21">
        <f t="shared" si="13"/>
        <v>0</v>
      </c>
      <c r="P56" s="22"/>
      <c r="Q56" s="39">
        <f t="shared" si="14"/>
        <v>0</v>
      </c>
      <c r="S56" s="37">
        <f t="shared" si="1"/>
        <v>0</v>
      </c>
      <c r="T56" s="37">
        <f t="shared" si="2"/>
        <v>0</v>
      </c>
      <c r="U56" s="37">
        <f t="shared" si="3"/>
        <v>0</v>
      </c>
      <c r="V56" s="37">
        <f t="shared" si="4"/>
        <v>0</v>
      </c>
      <c r="W56" s="37">
        <f t="shared" si="5"/>
        <v>0</v>
      </c>
    </row>
    <row r="57" spans="1:23">
      <c r="A57" s="8" t="s">
        <v>99</v>
      </c>
      <c r="B57" s="20">
        <f t="shared" si="15"/>
        <v>0</v>
      </c>
      <c r="C57" s="20">
        <f t="shared" si="6"/>
        <v>0</v>
      </c>
      <c r="D57" s="19">
        <v>41.81</v>
      </c>
      <c r="E57" s="19">
        <v>23.9</v>
      </c>
      <c r="F57" s="19">
        <v>0</v>
      </c>
      <c r="G57" s="19">
        <v>5.09</v>
      </c>
      <c r="H57" s="19">
        <v>29.2</v>
      </c>
      <c r="I57" s="19">
        <f t="shared" si="7"/>
        <v>100.00000000000001</v>
      </c>
      <c r="J57" s="21">
        <f t="shared" si="8"/>
        <v>0</v>
      </c>
      <c r="K57" s="21">
        <f t="shared" si="9"/>
        <v>0</v>
      </c>
      <c r="L57" s="21">
        <f t="shared" si="10"/>
        <v>0</v>
      </c>
      <c r="M57" s="21">
        <f t="shared" si="11"/>
        <v>0</v>
      </c>
      <c r="N57" s="21">
        <f t="shared" si="12"/>
        <v>0</v>
      </c>
      <c r="O57" s="21">
        <f t="shared" si="13"/>
        <v>0</v>
      </c>
      <c r="P57" s="22"/>
      <c r="Q57" s="39">
        <f t="shared" si="14"/>
        <v>0</v>
      </c>
      <c r="S57" s="37">
        <f t="shared" si="1"/>
        <v>0</v>
      </c>
      <c r="T57" s="37">
        <f t="shared" si="2"/>
        <v>0</v>
      </c>
      <c r="U57" s="37">
        <f t="shared" si="3"/>
        <v>0</v>
      </c>
      <c r="V57" s="37">
        <f t="shared" si="4"/>
        <v>0</v>
      </c>
      <c r="W57" s="37">
        <f t="shared" si="5"/>
        <v>0</v>
      </c>
    </row>
    <row r="58" spans="1:23">
      <c r="A58" s="8" t="s">
        <v>100</v>
      </c>
      <c r="B58" s="20">
        <f t="shared" si="15"/>
        <v>0</v>
      </c>
      <c r="C58" s="20">
        <f t="shared" si="6"/>
        <v>0</v>
      </c>
      <c r="D58" s="19">
        <v>41.81</v>
      </c>
      <c r="E58" s="19">
        <v>23.9</v>
      </c>
      <c r="F58" s="19">
        <v>0</v>
      </c>
      <c r="G58" s="19">
        <v>5.09</v>
      </c>
      <c r="H58" s="19">
        <v>29.2</v>
      </c>
      <c r="I58" s="19">
        <f t="shared" si="7"/>
        <v>100.00000000000001</v>
      </c>
      <c r="J58" s="21">
        <f t="shared" si="8"/>
        <v>0</v>
      </c>
      <c r="K58" s="21">
        <f t="shared" si="9"/>
        <v>0</v>
      </c>
      <c r="L58" s="21">
        <f t="shared" si="10"/>
        <v>0</v>
      </c>
      <c r="M58" s="21">
        <f t="shared" si="11"/>
        <v>0</v>
      </c>
      <c r="N58" s="21">
        <f t="shared" si="12"/>
        <v>0</v>
      </c>
      <c r="O58" s="21">
        <f t="shared" si="13"/>
        <v>0</v>
      </c>
      <c r="P58" s="22"/>
      <c r="Q58" s="39">
        <f t="shared" si="14"/>
        <v>0</v>
      </c>
      <c r="S58" s="37">
        <f t="shared" si="1"/>
        <v>0</v>
      </c>
      <c r="T58" s="37">
        <f t="shared" si="2"/>
        <v>0</v>
      </c>
      <c r="U58" s="37">
        <f t="shared" si="3"/>
        <v>0</v>
      </c>
      <c r="V58" s="37">
        <f t="shared" si="4"/>
        <v>0</v>
      </c>
      <c r="W58" s="37">
        <f t="shared" si="5"/>
        <v>0</v>
      </c>
    </row>
    <row r="59" spans="1:23">
      <c r="A59" s="8" t="s">
        <v>101</v>
      </c>
      <c r="B59" s="20">
        <f t="shared" si="15"/>
        <v>0</v>
      </c>
      <c r="C59" s="20">
        <f t="shared" si="6"/>
        <v>0</v>
      </c>
      <c r="D59" s="19">
        <v>41.81</v>
      </c>
      <c r="E59" s="19">
        <v>23.9</v>
      </c>
      <c r="F59" s="19">
        <v>0</v>
      </c>
      <c r="G59" s="19">
        <v>5.09</v>
      </c>
      <c r="H59" s="19">
        <v>29.2</v>
      </c>
      <c r="I59" s="19">
        <f t="shared" si="7"/>
        <v>100.00000000000001</v>
      </c>
      <c r="J59" s="21">
        <f t="shared" si="8"/>
        <v>0</v>
      </c>
      <c r="K59" s="21">
        <f t="shared" si="9"/>
        <v>0</v>
      </c>
      <c r="L59" s="21">
        <f t="shared" si="10"/>
        <v>0</v>
      </c>
      <c r="M59" s="21">
        <f t="shared" si="11"/>
        <v>0</v>
      </c>
      <c r="N59" s="21">
        <f t="shared" si="12"/>
        <v>0</v>
      </c>
      <c r="O59" s="21">
        <f t="shared" si="13"/>
        <v>0</v>
      </c>
      <c r="P59" s="22"/>
      <c r="Q59" s="39">
        <f t="shared" si="14"/>
        <v>0</v>
      </c>
      <c r="S59" s="37">
        <f t="shared" si="1"/>
        <v>0</v>
      </c>
      <c r="T59" s="37">
        <f t="shared" si="2"/>
        <v>0</v>
      </c>
      <c r="U59" s="37">
        <f t="shared" si="3"/>
        <v>0</v>
      </c>
      <c r="V59" s="37">
        <f t="shared" si="4"/>
        <v>0</v>
      </c>
      <c r="W59" s="37">
        <f t="shared" si="5"/>
        <v>0</v>
      </c>
    </row>
    <row r="60" spans="1:23">
      <c r="A60" s="8" t="s">
        <v>102</v>
      </c>
      <c r="B60" s="20">
        <f t="shared" si="15"/>
        <v>0</v>
      </c>
      <c r="C60" s="20">
        <f t="shared" si="6"/>
        <v>0</v>
      </c>
      <c r="D60" s="19">
        <v>41.81</v>
      </c>
      <c r="E60" s="19">
        <v>23.9</v>
      </c>
      <c r="F60" s="19">
        <v>0</v>
      </c>
      <c r="G60" s="19">
        <v>5.09</v>
      </c>
      <c r="H60" s="19">
        <v>29.2</v>
      </c>
      <c r="I60" s="19">
        <f t="shared" si="7"/>
        <v>100.00000000000001</v>
      </c>
      <c r="J60" s="21">
        <f t="shared" si="8"/>
        <v>0</v>
      </c>
      <c r="K60" s="21">
        <f t="shared" si="9"/>
        <v>0</v>
      </c>
      <c r="L60" s="21">
        <f t="shared" si="10"/>
        <v>0</v>
      </c>
      <c r="M60" s="21">
        <f t="shared" si="11"/>
        <v>0</v>
      </c>
      <c r="N60" s="21">
        <f t="shared" si="12"/>
        <v>0</v>
      </c>
      <c r="O60" s="21">
        <f t="shared" si="13"/>
        <v>0</v>
      </c>
      <c r="P60" s="22"/>
      <c r="Q60" s="39">
        <f t="shared" si="14"/>
        <v>0</v>
      </c>
      <c r="S60" s="37">
        <f t="shared" si="1"/>
        <v>0</v>
      </c>
      <c r="T60" s="37">
        <f t="shared" si="2"/>
        <v>0</v>
      </c>
      <c r="U60" s="37">
        <f t="shared" si="3"/>
        <v>0</v>
      </c>
      <c r="V60" s="37">
        <f t="shared" si="4"/>
        <v>0</v>
      </c>
      <c r="W60" s="37">
        <f t="shared" si="5"/>
        <v>0</v>
      </c>
    </row>
    <row r="61" spans="1:23">
      <c r="A61" s="8" t="s">
        <v>103</v>
      </c>
      <c r="B61" s="20">
        <f t="shared" si="15"/>
        <v>0</v>
      </c>
      <c r="C61" s="20">
        <f t="shared" si="6"/>
        <v>0</v>
      </c>
      <c r="D61" s="19">
        <v>41.81</v>
      </c>
      <c r="E61" s="19">
        <v>23.9</v>
      </c>
      <c r="F61" s="19">
        <v>0</v>
      </c>
      <c r="G61" s="19">
        <v>5.09</v>
      </c>
      <c r="H61" s="19">
        <v>29.2</v>
      </c>
      <c r="I61" s="19">
        <f t="shared" si="7"/>
        <v>100.00000000000001</v>
      </c>
      <c r="J61" s="21">
        <f t="shared" si="8"/>
        <v>0</v>
      </c>
      <c r="K61" s="21">
        <f t="shared" si="9"/>
        <v>0</v>
      </c>
      <c r="L61" s="21">
        <f t="shared" si="10"/>
        <v>0</v>
      </c>
      <c r="M61" s="21">
        <f t="shared" si="11"/>
        <v>0</v>
      </c>
      <c r="N61" s="21">
        <f t="shared" si="12"/>
        <v>0</v>
      </c>
      <c r="O61" s="21">
        <f t="shared" si="13"/>
        <v>0</v>
      </c>
      <c r="P61" s="22"/>
      <c r="Q61" s="39">
        <f t="shared" si="14"/>
        <v>0</v>
      </c>
      <c r="S61" s="37">
        <f t="shared" si="1"/>
        <v>0</v>
      </c>
      <c r="T61" s="37">
        <f t="shared" si="2"/>
        <v>0</v>
      </c>
      <c r="U61" s="37">
        <f t="shared" si="3"/>
        <v>0</v>
      </c>
      <c r="V61" s="37">
        <f t="shared" si="4"/>
        <v>0</v>
      </c>
      <c r="W61" s="37">
        <f t="shared" si="5"/>
        <v>0</v>
      </c>
    </row>
    <row r="62" spans="1:23">
      <c r="A62" s="8" t="s">
        <v>104</v>
      </c>
      <c r="B62" s="20">
        <f t="shared" si="15"/>
        <v>0</v>
      </c>
      <c r="C62" s="20">
        <f t="shared" si="6"/>
        <v>0</v>
      </c>
      <c r="D62" s="19">
        <v>41.81</v>
      </c>
      <c r="E62" s="19">
        <v>23.9</v>
      </c>
      <c r="F62" s="19">
        <v>0</v>
      </c>
      <c r="G62" s="19">
        <v>5.09</v>
      </c>
      <c r="H62" s="19">
        <v>29.2</v>
      </c>
      <c r="I62" s="19">
        <f t="shared" si="7"/>
        <v>100.00000000000001</v>
      </c>
      <c r="J62" s="21">
        <f t="shared" si="8"/>
        <v>0</v>
      </c>
      <c r="K62" s="21">
        <f t="shared" si="9"/>
        <v>0</v>
      </c>
      <c r="L62" s="21">
        <f t="shared" si="10"/>
        <v>0</v>
      </c>
      <c r="M62" s="21">
        <f t="shared" si="11"/>
        <v>0</v>
      </c>
      <c r="N62" s="21">
        <f t="shared" si="12"/>
        <v>0</v>
      </c>
      <c r="O62" s="21">
        <f t="shared" si="13"/>
        <v>0</v>
      </c>
      <c r="P62" s="22"/>
      <c r="Q62" s="39">
        <f t="shared" si="14"/>
        <v>0</v>
      </c>
      <c r="S62" s="37">
        <f t="shared" si="1"/>
        <v>0</v>
      </c>
      <c r="T62" s="37">
        <f t="shared" si="2"/>
        <v>0</v>
      </c>
      <c r="U62" s="37">
        <f t="shared" si="3"/>
        <v>0</v>
      </c>
      <c r="V62" s="37">
        <f t="shared" si="4"/>
        <v>0</v>
      </c>
      <c r="W62" s="37">
        <f t="shared" si="5"/>
        <v>0</v>
      </c>
    </row>
    <row r="63" spans="1:23">
      <c r="A63" s="8" t="s">
        <v>105</v>
      </c>
      <c r="B63" s="20">
        <f t="shared" si="15"/>
        <v>0</v>
      </c>
      <c r="C63" s="20">
        <f t="shared" si="6"/>
        <v>0</v>
      </c>
      <c r="D63" s="19">
        <v>41.81</v>
      </c>
      <c r="E63" s="19">
        <v>23.9</v>
      </c>
      <c r="F63" s="19">
        <v>0</v>
      </c>
      <c r="G63" s="19">
        <v>5.09</v>
      </c>
      <c r="H63" s="19">
        <v>29.2</v>
      </c>
      <c r="I63" s="19">
        <f t="shared" si="7"/>
        <v>100.00000000000001</v>
      </c>
      <c r="J63" s="21">
        <f t="shared" si="8"/>
        <v>0</v>
      </c>
      <c r="K63" s="21">
        <f t="shared" si="9"/>
        <v>0</v>
      </c>
      <c r="L63" s="21">
        <f t="shared" si="10"/>
        <v>0</v>
      </c>
      <c r="M63" s="21">
        <f t="shared" si="11"/>
        <v>0</v>
      </c>
      <c r="N63" s="21">
        <f t="shared" si="12"/>
        <v>0</v>
      </c>
      <c r="O63" s="21">
        <f t="shared" si="13"/>
        <v>0</v>
      </c>
      <c r="P63" s="22"/>
      <c r="Q63" s="39">
        <f t="shared" si="14"/>
        <v>0</v>
      </c>
      <c r="S63" s="37">
        <f t="shared" si="1"/>
        <v>0</v>
      </c>
      <c r="T63" s="37">
        <f t="shared" si="2"/>
        <v>0</v>
      </c>
      <c r="U63" s="37">
        <f t="shared" si="3"/>
        <v>0</v>
      </c>
      <c r="V63" s="37">
        <f t="shared" si="4"/>
        <v>0</v>
      </c>
      <c r="W63" s="37">
        <f t="shared" si="5"/>
        <v>0</v>
      </c>
    </row>
    <row r="64" spans="1:23">
      <c r="A64" s="8" t="s">
        <v>106</v>
      </c>
      <c r="B64" s="20">
        <f t="shared" si="15"/>
        <v>0</v>
      </c>
      <c r="C64" s="20">
        <f t="shared" si="6"/>
        <v>0</v>
      </c>
      <c r="D64" s="19">
        <v>41.81</v>
      </c>
      <c r="E64" s="19">
        <v>23.9</v>
      </c>
      <c r="F64" s="19">
        <v>0</v>
      </c>
      <c r="G64" s="19">
        <v>5.09</v>
      </c>
      <c r="H64" s="19">
        <v>29.2</v>
      </c>
      <c r="I64" s="19">
        <f t="shared" si="7"/>
        <v>100.00000000000001</v>
      </c>
      <c r="J64" s="21">
        <f t="shared" si="8"/>
        <v>0</v>
      </c>
      <c r="K64" s="21">
        <f t="shared" si="9"/>
        <v>0</v>
      </c>
      <c r="L64" s="21">
        <f t="shared" si="10"/>
        <v>0</v>
      </c>
      <c r="M64" s="21">
        <f t="shared" si="11"/>
        <v>0</v>
      </c>
      <c r="N64" s="21">
        <f t="shared" si="12"/>
        <v>0</v>
      </c>
      <c r="O64" s="21">
        <f t="shared" si="13"/>
        <v>0</v>
      </c>
      <c r="P64" s="22"/>
      <c r="Q64" s="39">
        <f t="shared" si="14"/>
        <v>0</v>
      </c>
      <c r="S64" s="37">
        <f t="shared" si="1"/>
        <v>0</v>
      </c>
      <c r="T64" s="37">
        <f t="shared" si="2"/>
        <v>0</v>
      </c>
      <c r="U64" s="37">
        <f t="shared" si="3"/>
        <v>0</v>
      </c>
      <c r="V64" s="37">
        <f t="shared" si="4"/>
        <v>0</v>
      </c>
      <c r="W64" s="37">
        <f t="shared" si="5"/>
        <v>0</v>
      </c>
    </row>
    <row r="65" spans="1:23">
      <c r="A65" s="8" t="s">
        <v>107</v>
      </c>
      <c r="B65" s="20">
        <f t="shared" si="15"/>
        <v>0</v>
      </c>
      <c r="C65" s="20">
        <f t="shared" si="6"/>
        <v>0</v>
      </c>
      <c r="D65" s="19">
        <v>41.81</v>
      </c>
      <c r="E65" s="19">
        <v>23.9</v>
      </c>
      <c r="F65" s="19">
        <v>0</v>
      </c>
      <c r="G65" s="19">
        <v>5.09</v>
      </c>
      <c r="H65" s="19">
        <v>29.2</v>
      </c>
      <c r="I65" s="19">
        <f t="shared" si="7"/>
        <v>100.00000000000001</v>
      </c>
      <c r="J65" s="21">
        <f t="shared" si="8"/>
        <v>0</v>
      </c>
      <c r="K65" s="21">
        <f t="shared" si="9"/>
        <v>0</v>
      </c>
      <c r="L65" s="21">
        <f t="shared" si="10"/>
        <v>0</v>
      </c>
      <c r="M65" s="21">
        <f t="shared" si="11"/>
        <v>0</v>
      </c>
      <c r="N65" s="21">
        <f t="shared" si="12"/>
        <v>0</v>
      </c>
      <c r="O65" s="21">
        <f t="shared" si="13"/>
        <v>0</v>
      </c>
      <c r="P65" s="22"/>
      <c r="Q65" s="39">
        <f t="shared" si="14"/>
        <v>0</v>
      </c>
      <c r="S65" s="37">
        <f t="shared" si="1"/>
        <v>0</v>
      </c>
      <c r="T65" s="37">
        <f t="shared" si="2"/>
        <v>0</v>
      </c>
      <c r="U65" s="37">
        <f t="shared" si="3"/>
        <v>0</v>
      </c>
      <c r="V65" s="37">
        <f t="shared" si="4"/>
        <v>0</v>
      </c>
      <c r="W65" s="37">
        <f t="shared" si="5"/>
        <v>0</v>
      </c>
    </row>
    <row r="66" spans="1:23">
      <c r="A66" s="8" t="s">
        <v>108</v>
      </c>
      <c r="B66" s="20">
        <f t="shared" si="15"/>
        <v>0</v>
      </c>
      <c r="C66" s="20">
        <f t="shared" si="6"/>
        <v>0</v>
      </c>
      <c r="D66" s="19">
        <v>41.81</v>
      </c>
      <c r="E66" s="19">
        <v>23.9</v>
      </c>
      <c r="F66" s="19">
        <v>0</v>
      </c>
      <c r="G66" s="19">
        <v>5.09</v>
      </c>
      <c r="H66" s="19">
        <v>29.2</v>
      </c>
      <c r="I66" s="19">
        <f t="shared" si="7"/>
        <v>100.00000000000001</v>
      </c>
      <c r="J66" s="21">
        <f t="shared" si="8"/>
        <v>0</v>
      </c>
      <c r="K66" s="21">
        <f t="shared" si="9"/>
        <v>0</v>
      </c>
      <c r="L66" s="21">
        <f t="shared" si="10"/>
        <v>0</v>
      </c>
      <c r="M66" s="21">
        <f t="shared" si="11"/>
        <v>0</v>
      </c>
      <c r="N66" s="21">
        <f t="shared" si="12"/>
        <v>0</v>
      </c>
      <c r="O66" s="21">
        <f t="shared" si="13"/>
        <v>0</v>
      </c>
      <c r="P66" s="22"/>
      <c r="Q66" s="39">
        <f t="shared" si="14"/>
        <v>0</v>
      </c>
      <c r="S66" s="37">
        <f t="shared" si="1"/>
        <v>0</v>
      </c>
      <c r="T66" s="37">
        <f t="shared" si="2"/>
        <v>0</v>
      </c>
      <c r="U66" s="37">
        <f t="shared" si="3"/>
        <v>0</v>
      </c>
      <c r="V66" s="37">
        <f t="shared" si="4"/>
        <v>0</v>
      </c>
      <c r="W66" s="37">
        <f t="shared" si="5"/>
        <v>0</v>
      </c>
    </row>
    <row r="67" spans="1:23">
      <c r="A67" s="8" t="s">
        <v>109</v>
      </c>
      <c r="B67" s="20">
        <f t="shared" si="15"/>
        <v>0</v>
      </c>
      <c r="C67" s="20">
        <f t="shared" si="6"/>
        <v>0</v>
      </c>
      <c r="D67" s="19">
        <v>41.81</v>
      </c>
      <c r="E67" s="19">
        <v>23.9</v>
      </c>
      <c r="F67" s="19">
        <v>0</v>
      </c>
      <c r="G67" s="19">
        <v>5.09</v>
      </c>
      <c r="H67" s="19">
        <v>29.2</v>
      </c>
      <c r="I67" s="19">
        <f t="shared" si="7"/>
        <v>100.00000000000001</v>
      </c>
      <c r="J67" s="21">
        <f t="shared" si="8"/>
        <v>0</v>
      </c>
      <c r="K67" s="21">
        <f t="shared" si="9"/>
        <v>0</v>
      </c>
      <c r="L67" s="21">
        <f t="shared" si="10"/>
        <v>0</v>
      </c>
      <c r="M67" s="21">
        <f t="shared" si="11"/>
        <v>0</v>
      </c>
      <c r="N67" s="21">
        <f t="shared" si="12"/>
        <v>0</v>
      </c>
      <c r="O67" s="21">
        <f t="shared" si="13"/>
        <v>0</v>
      </c>
      <c r="P67" s="22"/>
      <c r="Q67" s="39">
        <f t="shared" si="14"/>
        <v>0</v>
      </c>
      <c r="S67" s="37">
        <f t="shared" ref="S67" si="16">J67</f>
        <v>0</v>
      </c>
      <c r="T67" s="37">
        <f t="shared" ref="T67" si="17">K67</f>
        <v>0</v>
      </c>
      <c r="U67" s="37">
        <f t="shared" ref="U67" si="18">L67</f>
        <v>0</v>
      </c>
      <c r="V67" s="37">
        <f t="shared" ref="V67" si="19">M67</f>
        <v>0</v>
      </c>
      <c r="W67" s="37">
        <f t="shared" ref="W67" si="20">N67</f>
        <v>0</v>
      </c>
    </row>
    <row r="68" spans="1:23">
      <c r="A68" s="8" t="s">
        <v>110</v>
      </c>
      <c r="B68" s="20">
        <f t="shared" si="15"/>
        <v>0</v>
      </c>
      <c r="C68" s="20">
        <f t="shared" ref="C68:C98" si="21">B68</f>
        <v>0</v>
      </c>
      <c r="D68" s="19">
        <v>41.81</v>
      </c>
      <c r="E68" s="19">
        <v>23.9</v>
      </c>
      <c r="F68" s="19">
        <v>0</v>
      </c>
      <c r="G68" s="19">
        <v>5.09</v>
      </c>
      <c r="H68" s="19">
        <v>29.2</v>
      </c>
      <c r="I68" s="19">
        <f t="shared" ref="I68:I98" si="22">SUM(D68:H68)</f>
        <v>100.00000000000001</v>
      </c>
      <c r="J68" s="21">
        <f t="shared" ref="J68:J98" si="23">$C68*D68/$I68</f>
        <v>0</v>
      </c>
      <c r="K68" s="21">
        <f t="shared" ref="K68:K98" si="24">$C68*E68/$I68</f>
        <v>0</v>
      </c>
      <c r="L68" s="21">
        <f t="shared" ref="L68:L98" si="25">$C68*F68/$I68</f>
        <v>0</v>
      </c>
      <c r="M68" s="21">
        <f t="shared" ref="M68:M98" si="26">$C68*G68/$I68</f>
        <v>0</v>
      </c>
      <c r="N68" s="21">
        <f t="shared" ref="N68:N98" si="27">$C68*H68/$I68</f>
        <v>0</v>
      </c>
      <c r="O68" s="21">
        <f t="shared" ref="O68:O98" si="28">$C68*I68/$I68</f>
        <v>0</v>
      </c>
      <c r="P68" s="22"/>
      <c r="Q68" s="39">
        <f t="shared" ref="Q68:Q98" si="29">O68+P68</f>
        <v>0</v>
      </c>
      <c r="S68" s="37">
        <f>J68</f>
        <v>0</v>
      </c>
      <c r="T68" s="37">
        <f t="shared" ref="T68:W68" si="30">K68</f>
        <v>0</v>
      </c>
      <c r="U68" s="37">
        <f t="shared" si="30"/>
        <v>0</v>
      </c>
      <c r="V68" s="37">
        <f t="shared" si="30"/>
        <v>0</v>
      </c>
      <c r="W68" s="37">
        <f t="shared" si="30"/>
        <v>0</v>
      </c>
    </row>
    <row r="69" spans="1:23">
      <c r="A69" s="8" t="s">
        <v>111</v>
      </c>
      <c r="B69" s="20">
        <f t="shared" ref="B69:B98" si="31">B68</f>
        <v>0</v>
      </c>
      <c r="C69" s="20">
        <f t="shared" si="21"/>
        <v>0</v>
      </c>
      <c r="D69" s="19">
        <v>41.81</v>
      </c>
      <c r="E69" s="19">
        <v>23.9</v>
      </c>
      <c r="F69" s="19">
        <v>0</v>
      </c>
      <c r="G69" s="19">
        <v>5.09</v>
      </c>
      <c r="H69" s="19">
        <v>29.2</v>
      </c>
      <c r="I69" s="19">
        <f t="shared" si="22"/>
        <v>100.00000000000001</v>
      </c>
      <c r="J69" s="21">
        <f t="shared" si="23"/>
        <v>0</v>
      </c>
      <c r="K69" s="21">
        <f t="shared" si="24"/>
        <v>0</v>
      </c>
      <c r="L69" s="21">
        <f t="shared" si="25"/>
        <v>0</v>
      </c>
      <c r="M69" s="21">
        <f t="shared" si="26"/>
        <v>0</v>
      </c>
      <c r="N69" s="21">
        <f t="shared" si="27"/>
        <v>0</v>
      </c>
      <c r="O69" s="21">
        <f t="shared" si="28"/>
        <v>0</v>
      </c>
      <c r="P69" s="22"/>
      <c r="Q69" s="39">
        <f t="shared" si="29"/>
        <v>0</v>
      </c>
      <c r="S69" s="37">
        <f t="shared" ref="S69:S98" si="32">J69</f>
        <v>0</v>
      </c>
      <c r="T69" s="37">
        <f t="shared" ref="T69:T98" si="33">K69</f>
        <v>0</v>
      </c>
      <c r="U69" s="37">
        <f t="shared" ref="U69:U98" si="34">L69</f>
        <v>0</v>
      </c>
      <c r="V69" s="37">
        <f t="shared" ref="V69:V98" si="35">M69</f>
        <v>0</v>
      </c>
      <c r="W69" s="37">
        <f t="shared" ref="W69:W98" si="36">N69</f>
        <v>0</v>
      </c>
    </row>
    <row r="70" spans="1:23">
      <c r="A70" s="8" t="s">
        <v>112</v>
      </c>
      <c r="B70" s="20">
        <f t="shared" si="31"/>
        <v>0</v>
      </c>
      <c r="C70" s="20">
        <f t="shared" si="21"/>
        <v>0</v>
      </c>
      <c r="D70" s="19">
        <v>41.81</v>
      </c>
      <c r="E70" s="19">
        <v>23.9</v>
      </c>
      <c r="F70" s="19">
        <v>0</v>
      </c>
      <c r="G70" s="19">
        <v>5.09</v>
      </c>
      <c r="H70" s="19">
        <v>29.2</v>
      </c>
      <c r="I70" s="19">
        <f t="shared" si="22"/>
        <v>100.00000000000001</v>
      </c>
      <c r="J70" s="21">
        <f t="shared" si="23"/>
        <v>0</v>
      </c>
      <c r="K70" s="21">
        <f t="shared" si="24"/>
        <v>0</v>
      </c>
      <c r="L70" s="21">
        <f t="shared" si="25"/>
        <v>0</v>
      </c>
      <c r="M70" s="21">
        <f t="shared" si="26"/>
        <v>0</v>
      </c>
      <c r="N70" s="21">
        <f t="shared" si="27"/>
        <v>0</v>
      </c>
      <c r="O70" s="21">
        <f t="shared" si="28"/>
        <v>0</v>
      </c>
      <c r="P70" s="22"/>
      <c r="Q70" s="39">
        <f t="shared" si="29"/>
        <v>0</v>
      </c>
      <c r="S70" s="37">
        <f t="shared" si="32"/>
        <v>0</v>
      </c>
      <c r="T70" s="37">
        <f t="shared" si="33"/>
        <v>0</v>
      </c>
      <c r="U70" s="37">
        <f t="shared" si="34"/>
        <v>0</v>
      </c>
      <c r="V70" s="37">
        <f t="shared" si="35"/>
        <v>0</v>
      </c>
      <c r="W70" s="37">
        <f t="shared" si="36"/>
        <v>0</v>
      </c>
    </row>
    <row r="71" spans="1:23">
      <c r="A71" s="8" t="s">
        <v>113</v>
      </c>
      <c r="B71" s="20">
        <f t="shared" si="31"/>
        <v>0</v>
      </c>
      <c r="C71" s="20">
        <f t="shared" si="21"/>
        <v>0</v>
      </c>
      <c r="D71" s="19">
        <v>41.81</v>
      </c>
      <c r="E71" s="19">
        <v>23.9</v>
      </c>
      <c r="F71" s="19">
        <v>0</v>
      </c>
      <c r="G71" s="19">
        <v>5.09</v>
      </c>
      <c r="H71" s="19">
        <v>29.2</v>
      </c>
      <c r="I71" s="19">
        <f t="shared" si="22"/>
        <v>100.00000000000001</v>
      </c>
      <c r="J71" s="21">
        <f t="shared" si="23"/>
        <v>0</v>
      </c>
      <c r="K71" s="21">
        <f t="shared" si="24"/>
        <v>0</v>
      </c>
      <c r="L71" s="21">
        <f t="shared" si="25"/>
        <v>0</v>
      </c>
      <c r="M71" s="21">
        <f t="shared" si="26"/>
        <v>0</v>
      </c>
      <c r="N71" s="21">
        <f t="shared" si="27"/>
        <v>0</v>
      </c>
      <c r="O71" s="21">
        <f t="shared" si="28"/>
        <v>0</v>
      </c>
      <c r="P71" s="22"/>
      <c r="Q71" s="39">
        <f t="shared" si="29"/>
        <v>0</v>
      </c>
      <c r="S71" s="37">
        <f t="shared" si="32"/>
        <v>0</v>
      </c>
      <c r="T71" s="37">
        <f t="shared" si="33"/>
        <v>0</v>
      </c>
      <c r="U71" s="37">
        <f t="shared" si="34"/>
        <v>0</v>
      </c>
      <c r="V71" s="37">
        <f t="shared" si="35"/>
        <v>0</v>
      </c>
      <c r="W71" s="37">
        <f t="shared" si="36"/>
        <v>0</v>
      </c>
    </row>
    <row r="72" spans="1:23">
      <c r="A72" s="8" t="s">
        <v>114</v>
      </c>
      <c r="B72" s="20">
        <f t="shared" si="31"/>
        <v>0</v>
      </c>
      <c r="C72" s="20">
        <f t="shared" si="21"/>
        <v>0</v>
      </c>
      <c r="D72" s="19">
        <v>41.81</v>
      </c>
      <c r="E72" s="19">
        <v>23.9</v>
      </c>
      <c r="F72" s="19">
        <v>0</v>
      </c>
      <c r="G72" s="19">
        <v>5.09</v>
      </c>
      <c r="H72" s="19">
        <v>29.2</v>
      </c>
      <c r="I72" s="19">
        <f t="shared" si="22"/>
        <v>100.00000000000001</v>
      </c>
      <c r="J72" s="21">
        <f t="shared" si="23"/>
        <v>0</v>
      </c>
      <c r="K72" s="21">
        <f t="shared" si="24"/>
        <v>0</v>
      </c>
      <c r="L72" s="21">
        <f t="shared" si="25"/>
        <v>0</v>
      </c>
      <c r="M72" s="21">
        <f t="shared" si="26"/>
        <v>0</v>
      </c>
      <c r="N72" s="21">
        <f t="shared" si="27"/>
        <v>0</v>
      </c>
      <c r="O72" s="21">
        <f t="shared" si="28"/>
        <v>0</v>
      </c>
      <c r="P72" s="22"/>
      <c r="Q72" s="39">
        <f t="shared" si="29"/>
        <v>0</v>
      </c>
      <c r="S72" s="37">
        <f t="shared" si="32"/>
        <v>0</v>
      </c>
      <c r="T72" s="37">
        <f t="shared" si="33"/>
        <v>0</v>
      </c>
      <c r="U72" s="37">
        <f t="shared" si="34"/>
        <v>0</v>
      </c>
      <c r="V72" s="37">
        <f t="shared" si="35"/>
        <v>0</v>
      </c>
      <c r="W72" s="37">
        <f t="shared" si="36"/>
        <v>0</v>
      </c>
    </row>
    <row r="73" spans="1:23">
      <c r="A73" s="8" t="s">
        <v>115</v>
      </c>
      <c r="B73" s="20">
        <f t="shared" si="31"/>
        <v>0</v>
      </c>
      <c r="C73" s="20">
        <f t="shared" si="21"/>
        <v>0</v>
      </c>
      <c r="D73" s="19">
        <v>41.81</v>
      </c>
      <c r="E73" s="19">
        <v>23.9</v>
      </c>
      <c r="F73" s="19">
        <v>0</v>
      </c>
      <c r="G73" s="19">
        <v>5.09</v>
      </c>
      <c r="H73" s="19">
        <v>29.2</v>
      </c>
      <c r="I73" s="19">
        <f t="shared" si="22"/>
        <v>100.00000000000001</v>
      </c>
      <c r="J73" s="21">
        <f t="shared" si="23"/>
        <v>0</v>
      </c>
      <c r="K73" s="21">
        <f t="shared" si="24"/>
        <v>0</v>
      </c>
      <c r="L73" s="21">
        <f t="shared" si="25"/>
        <v>0</v>
      </c>
      <c r="M73" s="21">
        <f t="shared" si="26"/>
        <v>0</v>
      </c>
      <c r="N73" s="21">
        <f t="shared" si="27"/>
        <v>0</v>
      </c>
      <c r="O73" s="21">
        <f t="shared" si="28"/>
        <v>0</v>
      </c>
      <c r="P73" s="22"/>
      <c r="Q73" s="39">
        <f t="shared" si="29"/>
        <v>0</v>
      </c>
      <c r="S73" s="37">
        <f t="shared" si="32"/>
        <v>0</v>
      </c>
      <c r="T73" s="37">
        <f t="shared" si="33"/>
        <v>0</v>
      </c>
      <c r="U73" s="37">
        <f t="shared" si="34"/>
        <v>0</v>
      </c>
      <c r="V73" s="37">
        <f t="shared" si="35"/>
        <v>0</v>
      </c>
      <c r="W73" s="37">
        <f t="shared" si="36"/>
        <v>0</v>
      </c>
    </row>
    <row r="74" spans="1:23">
      <c r="A74" s="8" t="s">
        <v>116</v>
      </c>
      <c r="B74" s="20">
        <f t="shared" si="31"/>
        <v>0</v>
      </c>
      <c r="C74" s="20">
        <f t="shared" si="21"/>
        <v>0</v>
      </c>
      <c r="D74" s="19">
        <v>41.81</v>
      </c>
      <c r="E74" s="19">
        <v>23.9</v>
      </c>
      <c r="F74" s="19">
        <v>0</v>
      </c>
      <c r="G74" s="19">
        <v>5.09</v>
      </c>
      <c r="H74" s="19">
        <v>29.2</v>
      </c>
      <c r="I74" s="19">
        <f t="shared" si="22"/>
        <v>100.00000000000001</v>
      </c>
      <c r="J74" s="21">
        <f t="shared" si="23"/>
        <v>0</v>
      </c>
      <c r="K74" s="21">
        <f t="shared" si="24"/>
        <v>0</v>
      </c>
      <c r="L74" s="21">
        <f t="shared" si="25"/>
        <v>0</v>
      </c>
      <c r="M74" s="21">
        <f t="shared" si="26"/>
        <v>0</v>
      </c>
      <c r="N74" s="21">
        <f t="shared" si="27"/>
        <v>0</v>
      </c>
      <c r="O74" s="21">
        <f t="shared" si="28"/>
        <v>0</v>
      </c>
      <c r="P74" s="22"/>
      <c r="Q74" s="39">
        <f t="shared" si="29"/>
        <v>0</v>
      </c>
      <c r="S74" s="37">
        <f t="shared" si="32"/>
        <v>0</v>
      </c>
      <c r="T74" s="37">
        <f t="shared" si="33"/>
        <v>0</v>
      </c>
      <c r="U74" s="37">
        <f t="shared" si="34"/>
        <v>0</v>
      </c>
      <c r="V74" s="37">
        <f t="shared" si="35"/>
        <v>0</v>
      </c>
      <c r="W74" s="37">
        <f t="shared" si="36"/>
        <v>0</v>
      </c>
    </row>
    <row r="75" spans="1:23">
      <c r="A75" s="8" t="s">
        <v>117</v>
      </c>
      <c r="B75" s="20">
        <f t="shared" si="31"/>
        <v>0</v>
      </c>
      <c r="C75" s="20">
        <f t="shared" si="21"/>
        <v>0</v>
      </c>
      <c r="D75" s="19">
        <v>41.81</v>
      </c>
      <c r="E75" s="19">
        <v>23.9</v>
      </c>
      <c r="F75" s="19">
        <v>0</v>
      </c>
      <c r="G75" s="19">
        <v>5.09</v>
      </c>
      <c r="H75" s="19">
        <v>29.2</v>
      </c>
      <c r="I75" s="19">
        <f t="shared" si="22"/>
        <v>100.00000000000001</v>
      </c>
      <c r="J75" s="21">
        <f t="shared" si="23"/>
        <v>0</v>
      </c>
      <c r="K75" s="21">
        <f t="shared" si="24"/>
        <v>0</v>
      </c>
      <c r="L75" s="21">
        <f t="shared" si="25"/>
        <v>0</v>
      </c>
      <c r="M75" s="21">
        <f t="shared" si="26"/>
        <v>0</v>
      </c>
      <c r="N75" s="21">
        <f t="shared" si="27"/>
        <v>0</v>
      </c>
      <c r="O75" s="21">
        <f t="shared" si="28"/>
        <v>0</v>
      </c>
      <c r="P75" s="22"/>
      <c r="Q75" s="39">
        <f t="shared" si="29"/>
        <v>0</v>
      </c>
      <c r="S75" s="37">
        <f t="shared" si="32"/>
        <v>0</v>
      </c>
      <c r="T75" s="37">
        <f t="shared" si="33"/>
        <v>0</v>
      </c>
      <c r="U75" s="37">
        <f t="shared" si="34"/>
        <v>0</v>
      </c>
      <c r="V75" s="37">
        <f t="shared" si="35"/>
        <v>0</v>
      </c>
      <c r="W75" s="37">
        <f t="shared" si="36"/>
        <v>0</v>
      </c>
    </row>
    <row r="76" spans="1:23">
      <c r="A76" s="8" t="s">
        <v>118</v>
      </c>
      <c r="B76" s="20">
        <f t="shared" si="31"/>
        <v>0</v>
      </c>
      <c r="C76" s="20">
        <f t="shared" si="21"/>
        <v>0</v>
      </c>
      <c r="D76" s="19">
        <v>41.81</v>
      </c>
      <c r="E76" s="19">
        <v>23.9</v>
      </c>
      <c r="F76" s="19">
        <v>0</v>
      </c>
      <c r="G76" s="19">
        <v>5.09</v>
      </c>
      <c r="H76" s="19">
        <v>29.2</v>
      </c>
      <c r="I76" s="19">
        <f t="shared" si="22"/>
        <v>100.00000000000001</v>
      </c>
      <c r="J76" s="21">
        <f t="shared" si="23"/>
        <v>0</v>
      </c>
      <c r="K76" s="21">
        <f t="shared" si="24"/>
        <v>0</v>
      </c>
      <c r="L76" s="21">
        <f t="shared" si="25"/>
        <v>0</v>
      </c>
      <c r="M76" s="21">
        <f t="shared" si="26"/>
        <v>0</v>
      </c>
      <c r="N76" s="21">
        <f t="shared" si="27"/>
        <v>0</v>
      </c>
      <c r="O76" s="21">
        <f t="shared" si="28"/>
        <v>0</v>
      </c>
      <c r="P76" s="22"/>
      <c r="Q76" s="39">
        <f t="shared" si="29"/>
        <v>0</v>
      </c>
      <c r="S76" s="37">
        <f t="shared" si="32"/>
        <v>0</v>
      </c>
      <c r="T76" s="37">
        <f t="shared" si="33"/>
        <v>0</v>
      </c>
      <c r="U76" s="37">
        <f t="shared" si="34"/>
        <v>0</v>
      </c>
      <c r="V76" s="37">
        <f t="shared" si="35"/>
        <v>0</v>
      </c>
      <c r="W76" s="37">
        <f t="shared" si="36"/>
        <v>0</v>
      </c>
    </row>
    <row r="77" spans="1:23">
      <c r="A77" s="8" t="s">
        <v>119</v>
      </c>
      <c r="B77" s="20">
        <f t="shared" si="31"/>
        <v>0</v>
      </c>
      <c r="C77" s="20">
        <f t="shared" si="21"/>
        <v>0</v>
      </c>
      <c r="D77" s="19">
        <v>41.81</v>
      </c>
      <c r="E77" s="19">
        <v>23.9</v>
      </c>
      <c r="F77" s="19">
        <v>0</v>
      </c>
      <c r="G77" s="19">
        <v>5.09</v>
      </c>
      <c r="H77" s="19">
        <v>29.2</v>
      </c>
      <c r="I77" s="19">
        <f t="shared" si="22"/>
        <v>100.00000000000001</v>
      </c>
      <c r="J77" s="21">
        <f t="shared" si="23"/>
        <v>0</v>
      </c>
      <c r="K77" s="21">
        <f t="shared" si="24"/>
        <v>0</v>
      </c>
      <c r="L77" s="21">
        <f t="shared" si="25"/>
        <v>0</v>
      </c>
      <c r="M77" s="21">
        <f t="shared" si="26"/>
        <v>0</v>
      </c>
      <c r="N77" s="21">
        <f t="shared" si="27"/>
        <v>0</v>
      </c>
      <c r="O77" s="21">
        <f t="shared" si="28"/>
        <v>0</v>
      </c>
      <c r="P77" s="22"/>
      <c r="Q77" s="39">
        <f t="shared" si="29"/>
        <v>0</v>
      </c>
      <c r="S77" s="37">
        <f t="shared" si="32"/>
        <v>0</v>
      </c>
      <c r="T77" s="37">
        <f t="shared" si="33"/>
        <v>0</v>
      </c>
      <c r="U77" s="37">
        <f t="shared" si="34"/>
        <v>0</v>
      </c>
      <c r="V77" s="37">
        <f t="shared" si="35"/>
        <v>0</v>
      </c>
      <c r="W77" s="37">
        <f t="shared" si="36"/>
        <v>0</v>
      </c>
    </row>
    <row r="78" spans="1:23">
      <c r="A78" s="8" t="s">
        <v>120</v>
      </c>
      <c r="B78" s="20">
        <f t="shared" si="31"/>
        <v>0</v>
      </c>
      <c r="C78" s="20">
        <f t="shared" si="21"/>
        <v>0</v>
      </c>
      <c r="D78" s="19">
        <v>41.81</v>
      </c>
      <c r="E78" s="19">
        <v>23.9</v>
      </c>
      <c r="F78" s="19">
        <v>0</v>
      </c>
      <c r="G78" s="19">
        <v>5.09</v>
      </c>
      <c r="H78" s="19">
        <v>29.2</v>
      </c>
      <c r="I78" s="19">
        <f t="shared" si="22"/>
        <v>100.00000000000001</v>
      </c>
      <c r="J78" s="21">
        <f t="shared" si="23"/>
        <v>0</v>
      </c>
      <c r="K78" s="21">
        <f t="shared" si="24"/>
        <v>0</v>
      </c>
      <c r="L78" s="21">
        <f t="shared" si="25"/>
        <v>0</v>
      </c>
      <c r="M78" s="21">
        <f t="shared" si="26"/>
        <v>0</v>
      </c>
      <c r="N78" s="21">
        <f t="shared" si="27"/>
        <v>0</v>
      </c>
      <c r="O78" s="21">
        <f t="shared" si="28"/>
        <v>0</v>
      </c>
      <c r="P78" s="22"/>
      <c r="Q78" s="39">
        <f t="shared" si="29"/>
        <v>0</v>
      </c>
      <c r="S78" s="37">
        <f t="shared" si="32"/>
        <v>0</v>
      </c>
      <c r="T78" s="37">
        <f t="shared" si="33"/>
        <v>0</v>
      </c>
      <c r="U78" s="37">
        <f t="shared" si="34"/>
        <v>0</v>
      </c>
      <c r="V78" s="37">
        <f t="shared" si="35"/>
        <v>0</v>
      </c>
      <c r="W78" s="37">
        <f t="shared" si="36"/>
        <v>0</v>
      </c>
    </row>
    <row r="79" spans="1:23">
      <c r="A79" s="8" t="s">
        <v>121</v>
      </c>
      <c r="B79" s="20">
        <f t="shared" si="31"/>
        <v>0</v>
      </c>
      <c r="C79" s="20">
        <f t="shared" si="21"/>
        <v>0</v>
      </c>
      <c r="D79" s="19">
        <v>41.81</v>
      </c>
      <c r="E79" s="19">
        <v>23.9</v>
      </c>
      <c r="F79" s="19">
        <v>0</v>
      </c>
      <c r="G79" s="19">
        <v>5.09</v>
      </c>
      <c r="H79" s="19">
        <v>29.2</v>
      </c>
      <c r="I79" s="19">
        <f t="shared" si="22"/>
        <v>100.00000000000001</v>
      </c>
      <c r="J79" s="21">
        <f t="shared" si="23"/>
        <v>0</v>
      </c>
      <c r="K79" s="21">
        <f t="shared" si="24"/>
        <v>0</v>
      </c>
      <c r="L79" s="21">
        <f t="shared" si="25"/>
        <v>0</v>
      </c>
      <c r="M79" s="21">
        <f t="shared" si="26"/>
        <v>0</v>
      </c>
      <c r="N79" s="21">
        <f t="shared" si="27"/>
        <v>0</v>
      </c>
      <c r="O79" s="21">
        <f t="shared" si="28"/>
        <v>0</v>
      </c>
      <c r="P79" s="22"/>
      <c r="Q79" s="39">
        <f t="shared" si="29"/>
        <v>0</v>
      </c>
      <c r="S79" s="37">
        <f t="shared" si="32"/>
        <v>0</v>
      </c>
      <c r="T79" s="37">
        <f t="shared" si="33"/>
        <v>0</v>
      </c>
      <c r="U79" s="37">
        <f t="shared" si="34"/>
        <v>0</v>
      </c>
      <c r="V79" s="37">
        <f t="shared" si="35"/>
        <v>0</v>
      </c>
      <c r="W79" s="37">
        <f t="shared" si="36"/>
        <v>0</v>
      </c>
    </row>
    <row r="80" spans="1:23">
      <c r="A80" s="8" t="s">
        <v>122</v>
      </c>
      <c r="B80" s="20">
        <f t="shared" si="31"/>
        <v>0</v>
      </c>
      <c r="C80" s="20">
        <f t="shared" si="21"/>
        <v>0</v>
      </c>
      <c r="D80" s="19">
        <v>41.81</v>
      </c>
      <c r="E80" s="19">
        <v>23.9</v>
      </c>
      <c r="F80" s="19">
        <v>0</v>
      </c>
      <c r="G80" s="19">
        <v>5.09</v>
      </c>
      <c r="H80" s="19">
        <v>29.2</v>
      </c>
      <c r="I80" s="19">
        <f t="shared" si="22"/>
        <v>100.00000000000001</v>
      </c>
      <c r="J80" s="21">
        <f t="shared" si="23"/>
        <v>0</v>
      </c>
      <c r="K80" s="21">
        <f t="shared" si="24"/>
        <v>0</v>
      </c>
      <c r="L80" s="21">
        <f t="shared" si="25"/>
        <v>0</v>
      </c>
      <c r="M80" s="21">
        <f t="shared" si="26"/>
        <v>0</v>
      </c>
      <c r="N80" s="21">
        <f t="shared" si="27"/>
        <v>0</v>
      </c>
      <c r="O80" s="21">
        <f t="shared" si="28"/>
        <v>0</v>
      </c>
      <c r="P80" s="22"/>
      <c r="Q80" s="39">
        <f t="shared" si="29"/>
        <v>0</v>
      </c>
      <c r="S80" s="37">
        <f t="shared" si="32"/>
        <v>0</v>
      </c>
      <c r="T80" s="37">
        <f t="shared" si="33"/>
        <v>0</v>
      </c>
      <c r="U80" s="37">
        <f t="shared" si="34"/>
        <v>0</v>
      </c>
      <c r="V80" s="37">
        <f t="shared" si="35"/>
        <v>0</v>
      </c>
      <c r="W80" s="37">
        <f t="shared" si="36"/>
        <v>0</v>
      </c>
    </row>
    <row r="81" spans="1:23">
      <c r="A81" s="8" t="s">
        <v>123</v>
      </c>
      <c r="B81" s="20">
        <f t="shared" si="31"/>
        <v>0</v>
      </c>
      <c r="C81" s="20">
        <f t="shared" si="21"/>
        <v>0</v>
      </c>
      <c r="D81" s="19">
        <v>41.81</v>
      </c>
      <c r="E81" s="19">
        <v>23.9</v>
      </c>
      <c r="F81" s="19">
        <v>0</v>
      </c>
      <c r="G81" s="19">
        <v>5.09</v>
      </c>
      <c r="H81" s="19">
        <v>29.2</v>
      </c>
      <c r="I81" s="19">
        <f t="shared" si="22"/>
        <v>100.00000000000001</v>
      </c>
      <c r="J81" s="21">
        <f t="shared" si="23"/>
        <v>0</v>
      </c>
      <c r="K81" s="21">
        <f t="shared" si="24"/>
        <v>0</v>
      </c>
      <c r="L81" s="21">
        <f t="shared" si="25"/>
        <v>0</v>
      </c>
      <c r="M81" s="21">
        <f t="shared" si="26"/>
        <v>0</v>
      </c>
      <c r="N81" s="21">
        <f t="shared" si="27"/>
        <v>0</v>
      </c>
      <c r="O81" s="21">
        <f t="shared" si="28"/>
        <v>0</v>
      </c>
      <c r="P81" s="22"/>
      <c r="Q81" s="39">
        <f t="shared" si="29"/>
        <v>0</v>
      </c>
      <c r="S81" s="37">
        <f t="shared" si="32"/>
        <v>0</v>
      </c>
      <c r="T81" s="37">
        <f t="shared" si="33"/>
        <v>0</v>
      </c>
      <c r="U81" s="37">
        <f t="shared" si="34"/>
        <v>0</v>
      </c>
      <c r="V81" s="37">
        <f t="shared" si="35"/>
        <v>0</v>
      </c>
      <c r="W81" s="37">
        <f t="shared" si="36"/>
        <v>0</v>
      </c>
    </row>
    <row r="82" spans="1:23">
      <c r="A82" s="8" t="s">
        <v>124</v>
      </c>
      <c r="B82" s="20">
        <f t="shared" si="31"/>
        <v>0</v>
      </c>
      <c r="C82" s="20">
        <f t="shared" si="21"/>
        <v>0</v>
      </c>
      <c r="D82" s="19">
        <v>41.81</v>
      </c>
      <c r="E82" s="19">
        <v>23.9</v>
      </c>
      <c r="F82" s="19">
        <v>0</v>
      </c>
      <c r="G82" s="19">
        <v>5.09</v>
      </c>
      <c r="H82" s="19">
        <v>29.2</v>
      </c>
      <c r="I82" s="19">
        <f t="shared" si="22"/>
        <v>100.00000000000001</v>
      </c>
      <c r="J82" s="21">
        <f t="shared" si="23"/>
        <v>0</v>
      </c>
      <c r="K82" s="21">
        <f t="shared" si="24"/>
        <v>0</v>
      </c>
      <c r="L82" s="21">
        <f t="shared" si="25"/>
        <v>0</v>
      </c>
      <c r="M82" s="21">
        <f t="shared" si="26"/>
        <v>0</v>
      </c>
      <c r="N82" s="21">
        <f t="shared" si="27"/>
        <v>0</v>
      </c>
      <c r="O82" s="21">
        <f t="shared" si="28"/>
        <v>0</v>
      </c>
      <c r="P82" s="22"/>
      <c r="Q82" s="39">
        <f t="shared" si="29"/>
        <v>0</v>
      </c>
      <c r="S82" s="37">
        <f t="shared" si="32"/>
        <v>0</v>
      </c>
      <c r="T82" s="37">
        <f t="shared" si="33"/>
        <v>0</v>
      </c>
      <c r="U82" s="37">
        <f t="shared" si="34"/>
        <v>0</v>
      </c>
      <c r="V82" s="37">
        <f t="shared" si="35"/>
        <v>0</v>
      </c>
      <c r="W82" s="37">
        <f t="shared" si="36"/>
        <v>0</v>
      </c>
    </row>
    <row r="83" spans="1:23">
      <c r="A83" s="8" t="s">
        <v>125</v>
      </c>
      <c r="B83" s="20">
        <f t="shared" si="31"/>
        <v>0</v>
      </c>
      <c r="C83" s="20">
        <f t="shared" si="21"/>
        <v>0</v>
      </c>
      <c r="D83" s="19">
        <v>41.81</v>
      </c>
      <c r="E83" s="19">
        <v>23.9</v>
      </c>
      <c r="F83" s="19">
        <v>0</v>
      </c>
      <c r="G83" s="19">
        <v>5.09</v>
      </c>
      <c r="H83" s="19">
        <v>29.2</v>
      </c>
      <c r="I83" s="19">
        <f t="shared" si="22"/>
        <v>100.00000000000001</v>
      </c>
      <c r="J83" s="21">
        <f t="shared" si="23"/>
        <v>0</v>
      </c>
      <c r="K83" s="21">
        <f t="shared" si="24"/>
        <v>0</v>
      </c>
      <c r="L83" s="21">
        <f t="shared" si="25"/>
        <v>0</v>
      </c>
      <c r="M83" s="21">
        <f t="shared" si="26"/>
        <v>0</v>
      </c>
      <c r="N83" s="21">
        <f t="shared" si="27"/>
        <v>0</v>
      </c>
      <c r="O83" s="21">
        <f t="shared" si="28"/>
        <v>0</v>
      </c>
      <c r="P83" s="22"/>
      <c r="Q83" s="39">
        <f t="shared" si="29"/>
        <v>0</v>
      </c>
      <c r="S83" s="37">
        <f t="shared" si="32"/>
        <v>0</v>
      </c>
      <c r="T83" s="37">
        <f t="shared" si="33"/>
        <v>0</v>
      </c>
      <c r="U83" s="37">
        <f t="shared" si="34"/>
        <v>0</v>
      </c>
      <c r="V83" s="37">
        <f t="shared" si="35"/>
        <v>0</v>
      </c>
      <c r="W83" s="37">
        <f t="shared" si="36"/>
        <v>0</v>
      </c>
    </row>
    <row r="84" spans="1:23">
      <c r="A84" s="8" t="s">
        <v>126</v>
      </c>
      <c r="B84" s="20">
        <f t="shared" si="31"/>
        <v>0</v>
      </c>
      <c r="C84" s="20">
        <f t="shared" si="21"/>
        <v>0</v>
      </c>
      <c r="D84" s="19">
        <v>41.81</v>
      </c>
      <c r="E84" s="19">
        <v>23.9</v>
      </c>
      <c r="F84" s="19">
        <v>0</v>
      </c>
      <c r="G84" s="19">
        <v>5.09</v>
      </c>
      <c r="H84" s="19">
        <v>29.2</v>
      </c>
      <c r="I84" s="19">
        <f t="shared" si="22"/>
        <v>100.00000000000001</v>
      </c>
      <c r="J84" s="21">
        <f t="shared" si="23"/>
        <v>0</v>
      </c>
      <c r="K84" s="21">
        <f t="shared" si="24"/>
        <v>0</v>
      </c>
      <c r="L84" s="21">
        <f t="shared" si="25"/>
        <v>0</v>
      </c>
      <c r="M84" s="21">
        <f t="shared" si="26"/>
        <v>0</v>
      </c>
      <c r="N84" s="21">
        <f t="shared" si="27"/>
        <v>0</v>
      </c>
      <c r="O84" s="21">
        <f t="shared" si="28"/>
        <v>0</v>
      </c>
      <c r="P84" s="22"/>
      <c r="Q84" s="39">
        <f t="shared" si="29"/>
        <v>0</v>
      </c>
      <c r="S84" s="37">
        <f t="shared" si="32"/>
        <v>0</v>
      </c>
      <c r="T84" s="37">
        <f t="shared" si="33"/>
        <v>0</v>
      </c>
      <c r="U84" s="37">
        <f t="shared" si="34"/>
        <v>0</v>
      </c>
      <c r="V84" s="37">
        <f t="shared" si="35"/>
        <v>0</v>
      </c>
      <c r="W84" s="37">
        <f t="shared" si="36"/>
        <v>0</v>
      </c>
    </row>
    <row r="85" spans="1:23">
      <c r="A85" s="8" t="s">
        <v>127</v>
      </c>
      <c r="B85" s="20">
        <f t="shared" si="31"/>
        <v>0</v>
      </c>
      <c r="C85" s="20">
        <f t="shared" si="21"/>
        <v>0</v>
      </c>
      <c r="D85" s="19">
        <v>41.81</v>
      </c>
      <c r="E85" s="19">
        <v>23.9</v>
      </c>
      <c r="F85" s="19">
        <v>0</v>
      </c>
      <c r="G85" s="19">
        <v>5.09</v>
      </c>
      <c r="H85" s="19">
        <v>29.2</v>
      </c>
      <c r="I85" s="19">
        <f t="shared" si="22"/>
        <v>100.00000000000001</v>
      </c>
      <c r="J85" s="21">
        <f t="shared" si="23"/>
        <v>0</v>
      </c>
      <c r="K85" s="21">
        <f t="shared" si="24"/>
        <v>0</v>
      </c>
      <c r="L85" s="21">
        <f t="shared" si="25"/>
        <v>0</v>
      </c>
      <c r="M85" s="21">
        <f t="shared" si="26"/>
        <v>0</v>
      </c>
      <c r="N85" s="21">
        <f t="shared" si="27"/>
        <v>0</v>
      </c>
      <c r="O85" s="21">
        <f t="shared" si="28"/>
        <v>0</v>
      </c>
      <c r="P85" s="22"/>
      <c r="Q85" s="39">
        <f t="shared" si="29"/>
        <v>0</v>
      </c>
      <c r="S85" s="37">
        <f t="shared" si="32"/>
        <v>0</v>
      </c>
      <c r="T85" s="37">
        <f t="shared" si="33"/>
        <v>0</v>
      </c>
      <c r="U85" s="37">
        <f t="shared" si="34"/>
        <v>0</v>
      </c>
      <c r="V85" s="37">
        <f t="shared" si="35"/>
        <v>0</v>
      </c>
      <c r="W85" s="37">
        <f t="shared" si="36"/>
        <v>0</v>
      </c>
    </row>
    <row r="86" spans="1:23">
      <c r="A86" s="8" t="s">
        <v>128</v>
      </c>
      <c r="B86" s="20">
        <f t="shared" si="31"/>
        <v>0</v>
      </c>
      <c r="C86" s="20">
        <f t="shared" si="21"/>
        <v>0</v>
      </c>
      <c r="D86" s="19">
        <v>41.81</v>
      </c>
      <c r="E86" s="19">
        <v>23.9</v>
      </c>
      <c r="F86" s="19">
        <v>0</v>
      </c>
      <c r="G86" s="19">
        <v>5.09</v>
      </c>
      <c r="H86" s="19">
        <v>29.2</v>
      </c>
      <c r="I86" s="19">
        <f t="shared" si="22"/>
        <v>100.00000000000001</v>
      </c>
      <c r="J86" s="21">
        <f t="shared" si="23"/>
        <v>0</v>
      </c>
      <c r="K86" s="21">
        <f t="shared" si="24"/>
        <v>0</v>
      </c>
      <c r="L86" s="21">
        <f t="shared" si="25"/>
        <v>0</v>
      </c>
      <c r="M86" s="21">
        <f t="shared" si="26"/>
        <v>0</v>
      </c>
      <c r="N86" s="21">
        <f t="shared" si="27"/>
        <v>0</v>
      </c>
      <c r="O86" s="21">
        <f t="shared" si="28"/>
        <v>0</v>
      </c>
      <c r="P86" s="22"/>
      <c r="Q86" s="39">
        <f t="shared" si="29"/>
        <v>0</v>
      </c>
      <c r="S86" s="37">
        <f t="shared" si="32"/>
        <v>0</v>
      </c>
      <c r="T86" s="37">
        <f t="shared" si="33"/>
        <v>0</v>
      </c>
      <c r="U86" s="37">
        <f t="shared" si="34"/>
        <v>0</v>
      </c>
      <c r="V86" s="37">
        <f t="shared" si="35"/>
        <v>0</v>
      </c>
      <c r="W86" s="37">
        <f t="shared" si="36"/>
        <v>0</v>
      </c>
    </row>
    <row r="87" spans="1:23">
      <c r="A87" s="8" t="s">
        <v>129</v>
      </c>
      <c r="B87" s="20">
        <f t="shared" si="31"/>
        <v>0</v>
      </c>
      <c r="C87" s="20">
        <f t="shared" si="21"/>
        <v>0</v>
      </c>
      <c r="D87" s="19">
        <v>41.81</v>
      </c>
      <c r="E87" s="19">
        <v>23.9</v>
      </c>
      <c r="F87" s="19">
        <v>0</v>
      </c>
      <c r="G87" s="19">
        <v>5.09</v>
      </c>
      <c r="H87" s="19">
        <v>29.2</v>
      </c>
      <c r="I87" s="19">
        <f t="shared" si="22"/>
        <v>100.00000000000001</v>
      </c>
      <c r="J87" s="21">
        <f t="shared" si="23"/>
        <v>0</v>
      </c>
      <c r="K87" s="21">
        <f t="shared" si="24"/>
        <v>0</v>
      </c>
      <c r="L87" s="21">
        <f t="shared" si="25"/>
        <v>0</v>
      </c>
      <c r="M87" s="21">
        <f t="shared" si="26"/>
        <v>0</v>
      </c>
      <c r="N87" s="21">
        <f t="shared" si="27"/>
        <v>0</v>
      </c>
      <c r="O87" s="21">
        <f t="shared" si="28"/>
        <v>0</v>
      </c>
      <c r="P87" s="22"/>
      <c r="Q87" s="39">
        <f t="shared" si="29"/>
        <v>0</v>
      </c>
      <c r="S87" s="37">
        <f t="shared" si="32"/>
        <v>0</v>
      </c>
      <c r="T87" s="37">
        <f t="shared" si="33"/>
        <v>0</v>
      </c>
      <c r="U87" s="37">
        <f t="shared" si="34"/>
        <v>0</v>
      </c>
      <c r="V87" s="37">
        <f t="shared" si="35"/>
        <v>0</v>
      </c>
      <c r="W87" s="37">
        <f t="shared" si="36"/>
        <v>0</v>
      </c>
    </row>
    <row r="88" spans="1:23">
      <c r="A88" s="8" t="s">
        <v>130</v>
      </c>
      <c r="B88" s="20">
        <f t="shared" si="31"/>
        <v>0</v>
      </c>
      <c r="C88" s="20">
        <f t="shared" si="21"/>
        <v>0</v>
      </c>
      <c r="D88" s="19">
        <v>41.81</v>
      </c>
      <c r="E88" s="19">
        <v>23.9</v>
      </c>
      <c r="F88" s="19">
        <v>0</v>
      </c>
      <c r="G88" s="19">
        <v>5.09</v>
      </c>
      <c r="H88" s="19">
        <v>29.2</v>
      </c>
      <c r="I88" s="19">
        <f t="shared" si="22"/>
        <v>100.00000000000001</v>
      </c>
      <c r="J88" s="21">
        <f t="shared" si="23"/>
        <v>0</v>
      </c>
      <c r="K88" s="21">
        <f t="shared" si="24"/>
        <v>0</v>
      </c>
      <c r="L88" s="21">
        <f t="shared" si="25"/>
        <v>0</v>
      </c>
      <c r="M88" s="21">
        <f t="shared" si="26"/>
        <v>0</v>
      </c>
      <c r="N88" s="21">
        <f t="shared" si="27"/>
        <v>0</v>
      </c>
      <c r="O88" s="21">
        <f t="shared" si="28"/>
        <v>0</v>
      </c>
      <c r="P88" s="22"/>
      <c r="Q88" s="39">
        <f t="shared" si="29"/>
        <v>0</v>
      </c>
      <c r="S88" s="37">
        <f t="shared" si="32"/>
        <v>0</v>
      </c>
      <c r="T88" s="37">
        <f t="shared" si="33"/>
        <v>0</v>
      </c>
      <c r="U88" s="37">
        <f t="shared" si="34"/>
        <v>0</v>
      </c>
      <c r="V88" s="37">
        <f t="shared" si="35"/>
        <v>0</v>
      </c>
      <c r="W88" s="37">
        <f t="shared" si="36"/>
        <v>0</v>
      </c>
    </row>
    <row r="89" spans="1:23">
      <c r="A89" s="8" t="s">
        <v>131</v>
      </c>
      <c r="B89" s="20">
        <f t="shared" si="31"/>
        <v>0</v>
      </c>
      <c r="C89" s="20">
        <f t="shared" si="21"/>
        <v>0</v>
      </c>
      <c r="D89" s="19">
        <v>41.81</v>
      </c>
      <c r="E89" s="19">
        <v>23.9</v>
      </c>
      <c r="F89" s="19">
        <v>0</v>
      </c>
      <c r="G89" s="19">
        <v>5.09</v>
      </c>
      <c r="H89" s="19">
        <v>29.2</v>
      </c>
      <c r="I89" s="19">
        <f t="shared" si="22"/>
        <v>100.00000000000001</v>
      </c>
      <c r="J89" s="21">
        <f t="shared" si="23"/>
        <v>0</v>
      </c>
      <c r="K89" s="21">
        <f t="shared" si="24"/>
        <v>0</v>
      </c>
      <c r="L89" s="21">
        <f t="shared" si="25"/>
        <v>0</v>
      </c>
      <c r="M89" s="21">
        <f t="shared" si="26"/>
        <v>0</v>
      </c>
      <c r="N89" s="21">
        <f t="shared" si="27"/>
        <v>0</v>
      </c>
      <c r="O89" s="21">
        <f t="shared" si="28"/>
        <v>0</v>
      </c>
      <c r="P89" s="22"/>
      <c r="Q89" s="39">
        <f t="shared" si="29"/>
        <v>0</v>
      </c>
      <c r="S89" s="37">
        <f t="shared" si="32"/>
        <v>0</v>
      </c>
      <c r="T89" s="37">
        <f t="shared" si="33"/>
        <v>0</v>
      </c>
      <c r="U89" s="37">
        <f t="shared" si="34"/>
        <v>0</v>
      </c>
      <c r="V89" s="37">
        <f t="shared" si="35"/>
        <v>0</v>
      </c>
      <c r="W89" s="37">
        <f t="shared" si="36"/>
        <v>0</v>
      </c>
    </row>
    <row r="90" spans="1:23">
      <c r="A90" s="8" t="s">
        <v>132</v>
      </c>
      <c r="B90" s="20">
        <f t="shared" si="31"/>
        <v>0</v>
      </c>
      <c r="C90" s="20">
        <f t="shared" si="21"/>
        <v>0</v>
      </c>
      <c r="D90" s="19">
        <v>41.81</v>
      </c>
      <c r="E90" s="19">
        <v>23.9</v>
      </c>
      <c r="F90" s="19">
        <v>0</v>
      </c>
      <c r="G90" s="19">
        <v>5.09</v>
      </c>
      <c r="H90" s="19">
        <v>29.2</v>
      </c>
      <c r="I90" s="19">
        <f t="shared" si="22"/>
        <v>100.00000000000001</v>
      </c>
      <c r="J90" s="21">
        <f t="shared" si="23"/>
        <v>0</v>
      </c>
      <c r="K90" s="21">
        <f t="shared" si="24"/>
        <v>0</v>
      </c>
      <c r="L90" s="21">
        <f t="shared" si="25"/>
        <v>0</v>
      </c>
      <c r="M90" s="21">
        <f t="shared" si="26"/>
        <v>0</v>
      </c>
      <c r="N90" s="21">
        <f t="shared" si="27"/>
        <v>0</v>
      </c>
      <c r="O90" s="21">
        <f t="shared" si="28"/>
        <v>0</v>
      </c>
      <c r="P90" s="22"/>
      <c r="Q90" s="39">
        <f t="shared" si="29"/>
        <v>0</v>
      </c>
      <c r="S90" s="37">
        <f t="shared" si="32"/>
        <v>0</v>
      </c>
      <c r="T90" s="37">
        <f t="shared" si="33"/>
        <v>0</v>
      </c>
      <c r="U90" s="37">
        <f t="shared" si="34"/>
        <v>0</v>
      </c>
      <c r="V90" s="37">
        <f t="shared" si="35"/>
        <v>0</v>
      </c>
      <c r="W90" s="37">
        <f t="shared" si="36"/>
        <v>0</v>
      </c>
    </row>
    <row r="91" spans="1:23">
      <c r="A91" s="8" t="s">
        <v>133</v>
      </c>
      <c r="B91" s="20">
        <f t="shared" si="31"/>
        <v>0</v>
      </c>
      <c r="C91" s="20">
        <f t="shared" si="21"/>
        <v>0</v>
      </c>
      <c r="D91" s="19">
        <v>41.81</v>
      </c>
      <c r="E91" s="19">
        <v>23.9</v>
      </c>
      <c r="F91" s="19">
        <v>0</v>
      </c>
      <c r="G91" s="19">
        <v>5.09</v>
      </c>
      <c r="H91" s="19">
        <v>29.2</v>
      </c>
      <c r="I91" s="19">
        <f t="shared" si="22"/>
        <v>100.00000000000001</v>
      </c>
      <c r="J91" s="21">
        <f t="shared" si="23"/>
        <v>0</v>
      </c>
      <c r="K91" s="21">
        <f t="shared" si="24"/>
        <v>0</v>
      </c>
      <c r="L91" s="21">
        <f t="shared" si="25"/>
        <v>0</v>
      </c>
      <c r="M91" s="21">
        <f t="shared" si="26"/>
        <v>0</v>
      </c>
      <c r="N91" s="21">
        <f t="shared" si="27"/>
        <v>0</v>
      </c>
      <c r="O91" s="21">
        <f t="shared" si="28"/>
        <v>0</v>
      </c>
      <c r="P91" s="22"/>
      <c r="Q91" s="39">
        <f t="shared" si="29"/>
        <v>0</v>
      </c>
      <c r="S91" s="37">
        <f t="shared" si="32"/>
        <v>0</v>
      </c>
      <c r="T91" s="37">
        <f t="shared" si="33"/>
        <v>0</v>
      </c>
      <c r="U91" s="37">
        <f t="shared" si="34"/>
        <v>0</v>
      </c>
      <c r="V91" s="37">
        <f t="shared" si="35"/>
        <v>0</v>
      </c>
      <c r="W91" s="37">
        <f t="shared" si="36"/>
        <v>0</v>
      </c>
    </row>
    <row r="92" spans="1:23">
      <c r="A92" s="8" t="s">
        <v>134</v>
      </c>
      <c r="B92" s="20">
        <f t="shared" si="31"/>
        <v>0</v>
      </c>
      <c r="C92" s="20">
        <f t="shared" si="21"/>
        <v>0</v>
      </c>
      <c r="D92" s="19">
        <v>41.81</v>
      </c>
      <c r="E92" s="19">
        <v>23.9</v>
      </c>
      <c r="F92" s="19">
        <v>0</v>
      </c>
      <c r="G92" s="19">
        <v>5.09</v>
      </c>
      <c r="H92" s="19">
        <v>29.2</v>
      </c>
      <c r="I92" s="19">
        <f t="shared" si="22"/>
        <v>100.00000000000001</v>
      </c>
      <c r="J92" s="21">
        <f t="shared" si="23"/>
        <v>0</v>
      </c>
      <c r="K92" s="21">
        <f t="shared" si="24"/>
        <v>0</v>
      </c>
      <c r="L92" s="21">
        <f t="shared" si="25"/>
        <v>0</v>
      </c>
      <c r="M92" s="21">
        <f t="shared" si="26"/>
        <v>0</v>
      </c>
      <c r="N92" s="21">
        <f t="shared" si="27"/>
        <v>0</v>
      </c>
      <c r="O92" s="21">
        <f t="shared" si="28"/>
        <v>0</v>
      </c>
      <c r="P92" s="22"/>
      <c r="Q92" s="39">
        <f t="shared" si="29"/>
        <v>0</v>
      </c>
      <c r="S92" s="37">
        <f t="shared" si="32"/>
        <v>0</v>
      </c>
      <c r="T92" s="37">
        <f t="shared" si="33"/>
        <v>0</v>
      </c>
      <c r="U92" s="37">
        <f t="shared" si="34"/>
        <v>0</v>
      </c>
      <c r="V92" s="37">
        <f t="shared" si="35"/>
        <v>0</v>
      </c>
      <c r="W92" s="37">
        <f t="shared" si="36"/>
        <v>0</v>
      </c>
    </row>
    <row r="93" spans="1:23">
      <c r="A93" s="8" t="s">
        <v>135</v>
      </c>
      <c r="B93" s="20">
        <f t="shared" si="31"/>
        <v>0</v>
      </c>
      <c r="C93" s="20">
        <f t="shared" si="21"/>
        <v>0</v>
      </c>
      <c r="D93" s="19">
        <v>41.81</v>
      </c>
      <c r="E93" s="19">
        <v>23.9</v>
      </c>
      <c r="F93" s="19">
        <v>0</v>
      </c>
      <c r="G93" s="19">
        <v>5.09</v>
      </c>
      <c r="H93" s="19">
        <v>29.2</v>
      </c>
      <c r="I93" s="19">
        <f t="shared" si="22"/>
        <v>100.00000000000001</v>
      </c>
      <c r="J93" s="21">
        <f t="shared" si="23"/>
        <v>0</v>
      </c>
      <c r="K93" s="21">
        <f t="shared" si="24"/>
        <v>0</v>
      </c>
      <c r="L93" s="21">
        <f t="shared" si="25"/>
        <v>0</v>
      </c>
      <c r="M93" s="21">
        <f t="shared" si="26"/>
        <v>0</v>
      </c>
      <c r="N93" s="21">
        <f t="shared" si="27"/>
        <v>0</v>
      </c>
      <c r="O93" s="21">
        <f t="shared" si="28"/>
        <v>0</v>
      </c>
      <c r="P93" s="22"/>
      <c r="Q93" s="39">
        <f t="shared" si="29"/>
        <v>0</v>
      </c>
      <c r="S93" s="37">
        <f t="shared" si="32"/>
        <v>0</v>
      </c>
      <c r="T93" s="37">
        <f t="shared" si="33"/>
        <v>0</v>
      </c>
      <c r="U93" s="37">
        <f t="shared" si="34"/>
        <v>0</v>
      </c>
      <c r="V93" s="37">
        <f t="shared" si="35"/>
        <v>0</v>
      </c>
      <c r="W93" s="37">
        <f t="shared" si="36"/>
        <v>0</v>
      </c>
    </row>
    <row r="94" spans="1:23">
      <c r="A94" s="8" t="s">
        <v>136</v>
      </c>
      <c r="B94" s="20">
        <f t="shared" si="31"/>
        <v>0</v>
      </c>
      <c r="C94" s="20">
        <f t="shared" si="21"/>
        <v>0</v>
      </c>
      <c r="D94" s="19">
        <v>41.81</v>
      </c>
      <c r="E94" s="19">
        <v>23.9</v>
      </c>
      <c r="F94" s="19">
        <v>0</v>
      </c>
      <c r="G94" s="19">
        <v>5.09</v>
      </c>
      <c r="H94" s="19">
        <v>29.2</v>
      </c>
      <c r="I94" s="19">
        <f t="shared" si="22"/>
        <v>100.00000000000001</v>
      </c>
      <c r="J94" s="21">
        <f t="shared" si="23"/>
        <v>0</v>
      </c>
      <c r="K94" s="21">
        <f t="shared" si="24"/>
        <v>0</v>
      </c>
      <c r="L94" s="21">
        <f t="shared" si="25"/>
        <v>0</v>
      </c>
      <c r="M94" s="21">
        <f t="shared" si="26"/>
        <v>0</v>
      </c>
      <c r="N94" s="21">
        <f t="shared" si="27"/>
        <v>0</v>
      </c>
      <c r="O94" s="21">
        <f t="shared" si="28"/>
        <v>0</v>
      </c>
      <c r="P94" s="22"/>
      <c r="Q94" s="39">
        <f t="shared" si="29"/>
        <v>0</v>
      </c>
      <c r="S94" s="37">
        <f t="shared" si="32"/>
        <v>0</v>
      </c>
      <c r="T94" s="37">
        <f t="shared" si="33"/>
        <v>0</v>
      </c>
      <c r="U94" s="37">
        <f t="shared" si="34"/>
        <v>0</v>
      </c>
      <c r="V94" s="37">
        <f t="shared" si="35"/>
        <v>0</v>
      </c>
      <c r="W94" s="37">
        <f t="shared" si="36"/>
        <v>0</v>
      </c>
    </row>
    <row r="95" spans="1:23">
      <c r="A95" s="8" t="s">
        <v>137</v>
      </c>
      <c r="B95" s="20">
        <f t="shared" si="31"/>
        <v>0</v>
      </c>
      <c r="C95" s="20">
        <f t="shared" si="21"/>
        <v>0</v>
      </c>
      <c r="D95" s="19">
        <v>41.81</v>
      </c>
      <c r="E95" s="19">
        <v>23.9</v>
      </c>
      <c r="F95" s="19">
        <v>0</v>
      </c>
      <c r="G95" s="19">
        <v>5.09</v>
      </c>
      <c r="H95" s="19">
        <v>29.2</v>
      </c>
      <c r="I95" s="19">
        <f t="shared" si="22"/>
        <v>100.00000000000001</v>
      </c>
      <c r="J95" s="21">
        <f t="shared" si="23"/>
        <v>0</v>
      </c>
      <c r="K95" s="21">
        <f t="shared" si="24"/>
        <v>0</v>
      </c>
      <c r="L95" s="21">
        <f t="shared" si="25"/>
        <v>0</v>
      </c>
      <c r="M95" s="21">
        <f t="shared" si="26"/>
        <v>0</v>
      </c>
      <c r="N95" s="21">
        <f t="shared" si="27"/>
        <v>0</v>
      </c>
      <c r="O95" s="21">
        <f t="shared" si="28"/>
        <v>0</v>
      </c>
      <c r="P95" s="22"/>
      <c r="Q95" s="39">
        <f t="shared" si="29"/>
        <v>0</v>
      </c>
      <c r="S95" s="37">
        <f t="shared" si="32"/>
        <v>0</v>
      </c>
      <c r="T95" s="37">
        <f t="shared" si="33"/>
        <v>0</v>
      </c>
      <c r="U95" s="37">
        <f t="shared" si="34"/>
        <v>0</v>
      </c>
      <c r="V95" s="37">
        <f t="shared" si="35"/>
        <v>0</v>
      </c>
      <c r="W95" s="37">
        <f t="shared" si="36"/>
        <v>0</v>
      </c>
    </row>
    <row r="96" spans="1:23">
      <c r="A96" s="8" t="s">
        <v>138</v>
      </c>
      <c r="B96" s="20">
        <f t="shared" si="31"/>
        <v>0</v>
      </c>
      <c r="C96" s="20">
        <f t="shared" si="21"/>
        <v>0</v>
      </c>
      <c r="D96" s="19">
        <v>41.81</v>
      </c>
      <c r="E96" s="19">
        <v>23.9</v>
      </c>
      <c r="F96" s="19">
        <v>0</v>
      </c>
      <c r="G96" s="19">
        <v>5.09</v>
      </c>
      <c r="H96" s="19">
        <v>29.2</v>
      </c>
      <c r="I96" s="19">
        <f t="shared" si="22"/>
        <v>100.00000000000001</v>
      </c>
      <c r="J96" s="21">
        <f t="shared" si="23"/>
        <v>0</v>
      </c>
      <c r="K96" s="21">
        <f t="shared" si="24"/>
        <v>0</v>
      </c>
      <c r="L96" s="21">
        <f t="shared" si="25"/>
        <v>0</v>
      </c>
      <c r="M96" s="21">
        <f t="shared" si="26"/>
        <v>0</v>
      </c>
      <c r="N96" s="21">
        <f t="shared" si="27"/>
        <v>0</v>
      </c>
      <c r="O96" s="21">
        <f t="shared" si="28"/>
        <v>0</v>
      </c>
      <c r="P96" s="22"/>
      <c r="Q96" s="39">
        <f t="shared" si="29"/>
        <v>0</v>
      </c>
      <c r="S96" s="37">
        <f t="shared" si="32"/>
        <v>0</v>
      </c>
      <c r="T96" s="37">
        <f t="shared" si="33"/>
        <v>0</v>
      </c>
      <c r="U96" s="37">
        <f t="shared" si="34"/>
        <v>0</v>
      </c>
      <c r="V96" s="37">
        <f t="shared" si="35"/>
        <v>0</v>
      </c>
      <c r="W96" s="37">
        <f t="shared" si="36"/>
        <v>0</v>
      </c>
    </row>
    <row r="97" spans="1:26">
      <c r="A97" s="8" t="s">
        <v>139</v>
      </c>
      <c r="B97" s="20">
        <f t="shared" si="31"/>
        <v>0</v>
      </c>
      <c r="C97" s="20">
        <f t="shared" si="21"/>
        <v>0</v>
      </c>
      <c r="D97" s="19">
        <v>41.81</v>
      </c>
      <c r="E97" s="19">
        <v>23.9</v>
      </c>
      <c r="F97" s="19">
        <v>0</v>
      </c>
      <c r="G97" s="19">
        <v>5.09</v>
      </c>
      <c r="H97" s="19">
        <v>29.2</v>
      </c>
      <c r="I97" s="19">
        <f t="shared" si="22"/>
        <v>100.00000000000001</v>
      </c>
      <c r="J97" s="21">
        <f t="shared" si="23"/>
        <v>0</v>
      </c>
      <c r="K97" s="21">
        <f t="shared" si="24"/>
        <v>0</v>
      </c>
      <c r="L97" s="21">
        <f t="shared" si="25"/>
        <v>0</v>
      </c>
      <c r="M97" s="21">
        <f t="shared" si="26"/>
        <v>0</v>
      </c>
      <c r="N97" s="21">
        <f t="shared" si="27"/>
        <v>0</v>
      </c>
      <c r="O97" s="21">
        <f t="shared" si="28"/>
        <v>0</v>
      </c>
      <c r="P97" s="22"/>
      <c r="Q97" s="39">
        <f t="shared" si="29"/>
        <v>0</v>
      </c>
      <c r="S97" s="37">
        <f t="shared" si="32"/>
        <v>0</v>
      </c>
      <c r="T97" s="37">
        <f t="shared" si="33"/>
        <v>0</v>
      </c>
      <c r="U97" s="37">
        <f t="shared" si="34"/>
        <v>0</v>
      </c>
      <c r="V97" s="37">
        <f t="shared" si="35"/>
        <v>0</v>
      </c>
      <c r="W97" s="37">
        <f t="shared" si="36"/>
        <v>0</v>
      </c>
    </row>
    <row r="98" spans="1:26">
      <c r="A98" s="8" t="s">
        <v>140</v>
      </c>
      <c r="B98" s="20">
        <f t="shared" si="31"/>
        <v>0</v>
      </c>
      <c r="C98" s="20">
        <f t="shared" si="21"/>
        <v>0</v>
      </c>
      <c r="D98" s="19">
        <v>41.81</v>
      </c>
      <c r="E98" s="19">
        <v>23.9</v>
      </c>
      <c r="F98" s="19">
        <v>0</v>
      </c>
      <c r="G98" s="19">
        <v>5.09</v>
      </c>
      <c r="H98" s="19">
        <v>29.2</v>
      </c>
      <c r="I98" s="19">
        <f t="shared" si="22"/>
        <v>100.00000000000001</v>
      </c>
      <c r="J98" s="21">
        <f t="shared" si="23"/>
        <v>0</v>
      </c>
      <c r="K98" s="21">
        <f t="shared" si="24"/>
        <v>0</v>
      </c>
      <c r="L98" s="21">
        <f t="shared" si="25"/>
        <v>0</v>
      </c>
      <c r="M98" s="21">
        <f t="shared" si="26"/>
        <v>0</v>
      </c>
      <c r="N98" s="21">
        <f t="shared" si="27"/>
        <v>0</v>
      </c>
      <c r="O98" s="21">
        <f t="shared" si="28"/>
        <v>0</v>
      </c>
      <c r="P98" s="22"/>
      <c r="Q98" s="39">
        <f t="shared" si="29"/>
        <v>0</v>
      </c>
      <c r="S98" s="37">
        <f t="shared" si="32"/>
        <v>0</v>
      </c>
      <c r="T98" s="37">
        <f t="shared" si="33"/>
        <v>0</v>
      </c>
      <c r="U98" s="37">
        <f t="shared" si="34"/>
        <v>0</v>
      </c>
      <c r="V98" s="37">
        <f t="shared" si="35"/>
        <v>0</v>
      </c>
      <c r="W98" s="37">
        <f t="shared" si="36"/>
        <v>0</v>
      </c>
    </row>
    <row r="99" spans="1:26">
      <c r="A99" s="8" t="s">
        <v>171</v>
      </c>
      <c r="B99" s="20">
        <f t="shared" ref="B99:Q99" si="37">SUM(B3:B98)/4000</f>
        <v>0</v>
      </c>
      <c r="C99" s="20">
        <f t="shared" si="37"/>
        <v>0</v>
      </c>
      <c r="D99" s="20">
        <f t="shared" si="37"/>
        <v>1.003439999999999</v>
      </c>
      <c r="E99" s="20">
        <f t="shared" si="37"/>
        <v>0.573600000000001</v>
      </c>
      <c r="F99" s="20">
        <f t="shared" si="37"/>
        <v>0</v>
      </c>
      <c r="G99" s="20">
        <f t="shared" si="37"/>
        <v>0.12215999999999975</v>
      </c>
      <c r="H99" s="20">
        <f t="shared" si="37"/>
        <v>0.70079999999999942</v>
      </c>
      <c r="I99" s="20">
        <f t="shared" si="37"/>
        <v>2.4000000000000004</v>
      </c>
      <c r="J99" s="21">
        <f t="shared" si="37"/>
        <v>0</v>
      </c>
      <c r="K99" s="22">
        <f t="shared" si="37"/>
        <v>0</v>
      </c>
      <c r="L99" s="22">
        <f t="shared" si="37"/>
        <v>0</v>
      </c>
      <c r="M99" s="22">
        <f t="shared" si="37"/>
        <v>0</v>
      </c>
      <c r="N99" s="22">
        <f t="shared" si="37"/>
        <v>0</v>
      </c>
      <c r="O99" s="23">
        <f t="shared" si="37"/>
        <v>0</v>
      </c>
      <c r="P99" s="23"/>
      <c r="Q99" s="43">
        <f t="shared" si="37"/>
        <v>0</v>
      </c>
      <c r="S99" s="37">
        <f>SUM(S3:S98)/4000</f>
        <v>0</v>
      </c>
      <c r="T99" s="37">
        <f t="shared" ref="T99:W99" si="38">SUM(T3:T98)/4000</f>
        <v>0</v>
      </c>
      <c r="U99" s="37">
        <f t="shared" si="38"/>
        <v>0</v>
      </c>
      <c r="V99" s="37">
        <f t="shared" si="38"/>
        <v>0</v>
      </c>
      <c r="W99" s="37">
        <f t="shared" si="38"/>
        <v>0</v>
      </c>
      <c r="X99" s="44"/>
      <c r="Y99" s="44"/>
      <c r="Z99" s="44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67</vt:i4>
      </vt:variant>
    </vt:vector>
  </HeadingPairs>
  <TitlesOfParts>
    <vt:vector size="67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HPX</vt:lpstr>
      <vt:lpstr>RTM_HPX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  <vt:lpstr>Check_ISGS</vt:lpstr>
      <vt:lpstr>ISGS Diff</vt:lpstr>
      <vt:lpstr>Sheet2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2024-06-18T07:34:54Z</dcterms:modified>
</cp:coreProperties>
</file>